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Architektonicko ..." sheetId="2" r:id="rId2"/>
    <sheet name="D.1.2. - Konstrukční část " sheetId="3" r:id="rId3"/>
    <sheet name="D.1.4.a - Zdravotně techn..." sheetId="4" r:id="rId4"/>
    <sheet name="D.1.4.b - Vytápění" sheetId="5" r:id="rId5"/>
    <sheet name="D.1.4.c - Vzduchotechnika..." sheetId="6" r:id="rId6"/>
    <sheet name="D.1.4.d_1 - Silnoproudá e..." sheetId="7" r:id="rId7"/>
    <sheet name="D.1.4.d_2 - Hromosvod a u..." sheetId="8" r:id="rId8"/>
    <sheet name="D.1.4.e - Elektronické ko..." sheetId="9" r:id="rId9"/>
    <sheet name="D.1.4.f - Zařízení pro mě..." sheetId="10" r:id="rId10"/>
    <sheet name="D.1.4.g - Zařízení GHZ-LDP" sheetId="11" r:id="rId11"/>
    <sheet name="VON - Vedlejší a ostatní ..." sheetId="12" r:id="rId12"/>
    <sheet name="Seznam figur" sheetId="13" r:id="rId13"/>
    <sheet name="Pokyny pro vyplnění" sheetId="14" r:id="rId14"/>
  </sheets>
  <definedNames>
    <definedName name="_xlnm.Print_Area" localSheetId="0">'Rekapitulace stavby'!$D$4:$AO$36,'Rekapitulace stavby'!$C$42:$AQ$67</definedName>
    <definedName name="_xlnm._FilterDatabase" localSheetId="1" hidden="1">'D.1.1. - Architektonicko ...'!$C$118:$K$2887</definedName>
    <definedName name="_xlnm.Print_Area" localSheetId="1">'D.1.1. - Architektonicko ...'!$C$4:$J$39,'D.1.1. - Architektonicko ...'!$C$45:$J$100,'D.1.1. - Architektonicko ...'!$C$106:$K$2887</definedName>
    <definedName name="_xlnm._FilterDatabase" localSheetId="2" hidden="1">'D.1.2. - Konstrukční část '!$C$94:$K$562</definedName>
    <definedName name="_xlnm.Print_Area" localSheetId="2">'D.1.2. - Konstrukční část '!$C$4:$J$39,'D.1.2. - Konstrukční část '!$C$45:$J$76,'D.1.2. - Konstrukční část '!$C$82:$K$562</definedName>
    <definedName name="_xlnm._FilterDatabase" localSheetId="3" hidden="1">'D.1.4.a - Zdravotně techn...'!$C$102:$K$315</definedName>
    <definedName name="_xlnm.Print_Area" localSheetId="3">'D.1.4.a - Zdravotně techn...'!$C$4:$J$41,'D.1.4.a - Zdravotně techn...'!$C$47:$J$82,'D.1.4.a - Zdravotně techn...'!$C$88:$K$315</definedName>
    <definedName name="_xlnm._FilterDatabase" localSheetId="4" hidden="1">'D.1.4.b - Vytápění'!$C$91:$K$200</definedName>
    <definedName name="_xlnm.Print_Area" localSheetId="4">'D.1.4.b - Vytápění'!$C$4:$J$41,'D.1.4.b - Vytápění'!$C$47:$J$71,'D.1.4.b - Vytápění'!$C$77:$K$200</definedName>
    <definedName name="_xlnm._FilterDatabase" localSheetId="5" hidden="1">'D.1.4.c - Vzduchotechnika...'!$C$99:$K$779</definedName>
    <definedName name="_xlnm.Print_Area" localSheetId="5">'D.1.4.c - Vzduchotechnika...'!$C$4:$J$41,'D.1.4.c - Vzduchotechnika...'!$C$47:$J$79,'D.1.4.c - Vzduchotechnika...'!$C$85:$K$779</definedName>
    <definedName name="_xlnm._FilterDatabase" localSheetId="6" hidden="1">'D.1.4.d_1 - Silnoproudá e...'!$C$90:$K$397</definedName>
    <definedName name="_xlnm.Print_Area" localSheetId="6">'D.1.4.d_1 - Silnoproudá e...'!$C$4:$J$41,'D.1.4.d_1 - Silnoproudá e...'!$C$47:$J$70,'D.1.4.d_1 - Silnoproudá e...'!$C$76:$K$397</definedName>
    <definedName name="_xlnm._FilterDatabase" localSheetId="7" hidden="1">'D.1.4.d_2 - Hromosvod a u...'!$C$84:$K$230</definedName>
    <definedName name="_xlnm.Print_Area" localSheetId="7">'D.1.4.d_2 - Hromosvod a u...'!$C$4:$J$41,'D.1.4.d_2 - Hromosvod a u...'!$C$47:$J$64,'D.1.4.d_2 - Hromosvod a u...'!$C$70:$K$230</definedName>
    <definedName name="_xlnm._FilterDatabase" localSheetId="8" hidden="1">'D.1.4.e - Elektronické ko...'!$C$99:$K$275</definedName>
    <definedName name="_xlnm.Print_Area" localSheetId="8">'D.1.4.e - Elektronické ko...'!$C$4:$J$41,'D.1.4.e - Elektronické ko...'!$C$47:$J$79,'D.1.4.e - Elektronické ko...'!$C$85:$K$275</definedName>
    <definedName name="_xlnm._FilterDatabase" localSheetId="9" hidden="1">'D.1.4.f - Zařízení pro mě...'!$C$87:$K$122</definedName>
    <definedName name="_xlnm.Print_Area" localSheetId="9">'D.1.4.f - Zařízení pro mě...'!$C$4:$J$41,'D.1.4.f - Zařízení pro mě...'!$C$47:$J$67,'D.1.4.f - Zařízení pro mě...'!$C$73:$K$122</definedName>
    <definedName name="_xlnm._FilterDatabase" localSheetId="10" hidden="1">'D.1.4.g - Zařízení GHZ-LDP'!$C$87:$K$317</definedName>
    <definedName name="_xlnm.Print_Area" localSheetId="10">'D.1.4.g - Zařízení GHZ-LDP'!$C$4:$J$41,'D.1.4.g - Zařízení GHZ-LDP'!$C$47:$J$67,'D.1.4.g - Zařízení GHZ-LDP'!$C$73:$K$317</definedName>
    <definedName name="_xlnm._FilterDatabase" localSheetId="11" hidden="1">'VON - Vedlejší a ostatní ...'!$C$82:$K$131</definedName>
    <definedName name="_xlnm.Print_Area" localSheetId="11">'VON - Vedlejší a ostatní ...'!$C$4:$J$39,'VON - Vedlejší a ostatní ...'!$C$45:$J$64,'VON - Vedlejší a ostatní ...'!$C$70:$K$131</definedName>
    <definedName name="_xlnm.Print_Area" localSheetId="12">'Seznam figur'!$C$4:$G$633</definedName>
    <definedName name="_xlnm.Print_Area" localSheetId="13">'Pokyny pro vyplnění'!$B$2:$K$71,'Pokyny pro vyplnění'!$B$74:$K$118,'Pokyny pro vyplnění'!$B$121:$K$161,'Pokyny pro vyplnění'!$B$164:$K$218</definedName>
    <definedName name="_xlnm.Print_Titles" localSheetId="0">'Rekapitulace stavby'!$52:$52</definedName>
    <definedName name="_xlnm.Print_Titles" localSheetId="1">'D.1.1. - Architektonicko ...'!$118:$118</definedName>
    <definedName name="_xlnm.Print_Titles" localSheetId="2">'D.1.2. - Konstrukční část '!$94:$94</definedName>
    <definedName name="_xlnm.Print_Titles" localSheetId="3">'D.1.4.a - Zdravotně techn...'!$102:$102</definedName>
    <definedName name="_xlnm.Print_Titles" localSheetId="4">'D.1.4.b - Vytápění'!$91:$91</definedName>
    <definedName name="_xlnm.Print_Titles" localSheetId="5">'D.1.4.c - Vzduchotechnika...'!$99:$99</definedName>
    <definedName name="_xlnm.Print_Titles" localSheetId="6">'D.1.4.d_1 - Silnoproudá e...'!$90:$90</definedName>
    <definedName name="_xlnm.Print_Titles" localSheetId="7">'D.1.4.d_2 - Hromosvod a u...'!$84:$84</definedName>
    <definedName name="_xlnm.Print_Titles" localSheetId="8">'D.1.4.e - Elektronické ko...'!$99:$99</definedName>
    <definedName name="_xlnm.Print_Titles" localSheetId="9">'D.1.4.f - Zařízení pro mě...'!$87:$87</definedName>
    <definedName name="_xlnm.Print_Titles" localSheetId="10">'D.1.4.g - Zařízení GHZ-LDP'!$87:$87</definedName>
    <definedName name="_xlnm.Print_Titles" localSheetId="11">'VON - Vedlejší a ostatní ...'!$82:$82</definedName>
    <definedName name="_xlnm.Print_Titles" localSheetId="12">'Seznam figur'!$9:$9</definedName>
  </definedNames>
  <calcPr fullCalcOnLoad="1"/>
</workbook>
</file>

<file path=xl/sharedStrings.xml><?xml version="1.0" encoding="utf-8"?>
<sst xmlns="http://schemas.openxmlformats.org/spreadsheetml/2006/main" count="49013" uniqueCount="5599">
  <si>
    <t>Export Komplet</t>
  </si>
  <si>
    <t>VZ</t>
  </si>
  <si>
    <t>2.0</t>
  </si>
  <si>
    <t>ZAMOK</t>
  </si>
  <si>
    <t>False</t>
  </si>
  <si>
    <t>{27ea8d7c-1a07-41b1-b505-824a2a309e06}</t>
  </si>
  <si>
    <t>0,01</t>
  </si>
  <si>
    <t>21</t>
  </si>
  <si>
    <t>15</t>
  </si>
  <si>
    <t>REKAPITULACE STAVBY</t>
  </si>
  <si>
    <t>v ---  níže se nacházejí doplnkové a pomocné údaje k sestavám  --- v</t>
  </si>
  <si>
    <t>Návod na vyplnění</t>
  </si>
  <si>
    <t>0,001</t>
  </si>
  <si>
    <t>Kód:</t>
  </si>
  <si>
    <t>2022-91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</si>
  <si>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</si>
  <si>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</si>
  <si>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A NÁSTAVBA - KŘIMICKÁ 291/94, PLZEŇ 3 - SKVRŇANY</t>
  </si>
  <si>
    <t>KSO:</t>
  </si>
  <si>
    <t/>
  </si>
  <si>
    <t>CC-CZ:</t>
  </si>
  <si>
    <t>Místo:</t>
  </si>
  <si>
    <t>Křimická 291/94, 318 00 Plzeň 3 - Skvrňany</t>
  </si>
  <si>
    <t>Datum:</t>
  </si>
  <si>
    <t>16. 12. 2022</t>
  </si>
  <si>
    <t>Zadavatel:</t>
  </si>
  <si>
    <t>IČ:</t>
  </si>
  <si>
    <t>SOU stavební, Borská 2718/55, 301 00 Plzeň</t>
  </si>
  <si>
    <t>DIČ:</t>
  </si>
  <si>
    <t>Uchazeč:</t>
  </si>
  <si>
    <t>Vyplň údaj</t>
  </si>
  <si>
    <t>Projektant:</t>
  </si>
  <si>
    <t>ATELIER SOUKUP OPL ŠVEHLA s.r.o.</t>
  </si>
  <si>
    <t>True</t>
  </si>
  <si>
    <t>Zpracovatel:</t>
  </si>
  <si>
    <t>Michal Jirka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</si>
  <si>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</si>
  <si>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</si>
  <si>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</si>
  <si>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</si>
  <si>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</si>
  <si>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</si>
  <si>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</si>
  <si>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</si>
  <si>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</si>
  <si>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</si>
  <si>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</si>
  <si>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</si>
  <si>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</si>
  <si>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</si>
  <si>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</si>
  <si>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</si>
  <si>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</si>
  <si>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</si>
  <si>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</si>
  <si>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</si>
  <si>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</si>
  <si>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</si>
  <si>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</si>
  <si>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</si>
  <si>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</si>
  <si>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</si>
  <si>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</si>
  <si>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</si>
  <si>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</si>
  <si>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</si>
  <si>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</si>
  <si>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</si>
  <si>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</si>
  <si>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</si>
  <si>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</si>
  <si>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</si>
  <si>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</si>
  <si>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</si>
  <si>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</si>
  <si>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</si>
  <si>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</si>
  <si>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</si>
  <si>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 stavební řešení</t>
  </si>
  <si>
    <t>STA</t>
  </si>
  <si>
    <t>1</t>
  </si>
  <si>
    <t>{79c1c13b-d5f2-428d-bc62-bbe3a3decacd}</t>
  </si>
  <si>
    <t>2</t>
  </si>
  <si>
    <t>D.1.2.</t>
  </si>
  <si>
    <t xml:space="preserve">Konstrukční část </t>
  </si>
  <si>
    <t>{15638b0a-6b5e-4730-8f1e-b01420f8f355}</t>
  </si>
  <si>
    <t>D.1.4.</t>
  </si>
  <si>
    <t xml:space="preserve">Technika prostředí staveb </t>
  </si>
  <si>
    <t>{bfa6fab6-efa9-42b6-a73e-639b58e40085}</t>
  </si>
  <si>
    <t>D.1.4.a</t>
  </si>
  <si>
    <t>Zdravotně technické instalace</t>
  </si>
  <si>
    <t>Soupis</t>
  </si>
  <si>
    <t>{9b3642ad-810c-4af8-8cd3-6d41d12d935a}</t>
  </si>
  <si>
    <t>D.1.4.b</t>
  </si>
  <si>
    <t>Vytápění</t>
  </si>
  <si>
    <t>{89f8d6cd-5376-40a6-9f64-818940a4bdec}</t>
  </si>
  <si>
    <t>D.1.4.c</t>
  </si>
  <si>
    <t>Vzduchotechnika a chlazení</t>
  </si>
  <si>
    <t>{41c72280-b08c-4704-9dff-81d8e7c74933}</t>
  </si>
  <si>
    <t>D.1.4.d_1</t>
  </si>
  <si>
    <t>Silnoproudá elektrotechnika</t>
  </si>
  <si>
    <t>{cbcccee4-8df9-4ac2-a7dd-f8851d0f30b7}</t>
  </si>
  <si>
    <t>D.1.4.d_2</t>
  </si>
  <si>
    <t>Hromosvod a uzemnění</t>
  </si>
  <si>
    <t>{ad4b8a0c-e8d7-4680-b32b-f251b2ecf9ea}</t>
  </si>
  <si>
    <t>D.1.4.e</t>
  </si>
  <si>
    <t>Elektronické komunikace</t>
  </si>
  <si>
    <t>{100d3617-d456-44af-bf96-6d8541bde776}</t>
  </si>
  <si>
    <t>D.1.4.f</t>
  </si>
  <si>
    <t>Zařízení pro měření a regulaci</t>
  </si>
  <si>
    <t>{7b78bcec-e6a9-4570-bf7d-dcdd364a8c8b}</t>
  </si>
  <si>
    <t>D.1.4.g</t>
  </si>
  <si>
    <t>Zařízení GHZ/LDP</t>
  </si>
  <si>
    <t>{03867195-2483-4802-b7f8-704b3bc847a3}</t>
  </si>
  <si>
    <t>VON</t>
  </si>
  <si>
    <t>Vedlejší a ostatní rozpočtové náklady</t>
  </si>
  <si>
    <t>{9b192133-74a4-416a-a6ec-ad6e498e8bc1}</t>
  </si>
  <si>
    <t>KO</t>
  </si>
  <si>
    <t>66,864</t>
  </si>
  <si>
    <t>KZS_OST_OTV</t>
  </si>
  <si>
    <t>7,834</t>
  </si>
  <si>
    <t>KRYCÍ LIST SOUPISU PRACÍ</t>
  </si>
  <si>
    <t>KZS120</t>
  </si>
  <si>
    <t>342,101</t>
  </si>
  <si>
    <t>KZS140</t>
  </si>
  <si>
    <t>32,007</t>
  </si>
  <si>
    <t>lešení_fas</t>
  </si>
  <si>
    <t>422,95</t>
  </si>
  <si>
    <t>malby</t>
  </si>
  <si>
    <t>1515,175</t>
  </si>
  <si>
    <t>Objekt:</t>
  </si>
  <si>
    <t>Nátěr</t>
  </si>
  <si>
    <t>28,653</t>
  </si>
  <si>
    <t>D.1.1. - Architektonicko stavební řešení</t>
  </si>
  <si>
    <t>P01</t>
  </si>
  <si>
    <t>103,16</t>
  </si>
  <si>
    <t>P02</t>
  </si>
  <si>
    <t>6,03</t>
  </si>
  <si>
    <t>P03</t>
  </si>
  <si>
    <t>14,76</t>
  </si>
  <si>
    <t>P04</t>
  </si>
  <si>
    <t>1,13</t>
  </si>
  <si>
    <t>P05</t>
  </si>
  <si>
    <t>2,35</t>
  </si>
  <si>
    <t>P06</t>
  </si>
  <si>
    <t>32,61</t>
  </si>
  <si>
    <t>P07</t>
  </si>
  <si>
    <t>32,406</t>
  </si>
  <si>
    <t>P08</t>
  </si>
  <si>
    <t>50,68</t>
  </si>
  <si>
    <t>P09</t>
  </si>
  <si>
    <t>18,3</t>
  </si>
  <si>
    <t>P10</t>
  </si>
  <si>
    <t>12,9</t>
  </si>
  <si>
    <t>P11</t>
  </si>
  <si>
    <t>19,38</t>
  </si>
  <si>
    <t>P12</t>
  </si>
  <si>
    <t>218,36</t>
  </si>
  <si>
    <t>P13</t>
  </si>
  <si>
    <t>35</t>
  </si>
  <si>
    <t>S01</t>
  </si>
  <si>
    <t>143</t>
  </si>
  <si>
    <t>S10x</t>
  </si>
  <si>
    <t>34,07</t>
  </si>
  <si>
    <t>S11x</t>
  </si>
  <si>
    <t>149</t>
  </si>
  <si>
    <t>S12x</t>
  </si>
  <si>
    <t>209,5</t>
  </si>
  <si>
    <t>S13x</t>
  </si>
  <si>
    <t>19,77</t>
  </si>
  <si>
    <t>S14x</t>
  </si>
  <si>
    <t>5,38</t>
  </si>
  <si>
    <t>S15x</t>
  </si>
  <si>
    <t>44,58</t>
  </si>
  <si>
    <t>S16x</t>
  </si>
  <si>
    <t>7,5</t>
  </si>
  <si>
    <t>S17x</t>
  </si>
  <si>
    <t>232,3</t>
  </si>
  <si>
    <t>S18x</t>
  </si>
  <si>
    <t>S1x</t>
  </si>
  <si>
    <t>50,17</t>
  </si>
  <si>
    <t>S2x</t>
  </si>
  <si>
    <t>39,29</t>
  </si>
  <si>
    <t>S3x</t>
  </si>
  <si>
    <t>15,57</t>
  </si>
  <si>
    <t>S5x</t>
  </si>
  <si>
    <t>29,79</t>
  </si>
  <si>
    <t>S6x</t>
  </si>
  <si>
    <t>20,11</t>
  </si>
  <si>
    <t>S7x</t>
  </si>
  <si>
    <t>71,01</t>
  </si>
  <si>
    <t>S8x</t>
  </si>
  <si>
    <t>7,43</t>
  </si>
  <si>
    <t>S9x</t>
  </si>
  <si>
    <t>91,91</t>
  </si>
  <si>
    <t>SDK01</t>
  </si>
  <si>
    <t>278,45</t>
  </si>
  <si>
    <t>ST05</t>
  </si>
  <si>
    <t>31,018</t>
  </si>
  <si>
    <t>ST06</t>
  </si>
  <si>
    <t>20,357</t>
  </si>
  <si>
    <t>ST07</t>
  </si>
  <si>
    <t>17,394</t>
  </si>
  <si>
    <t>ST08</t>
  </si>
  <si>
    <t>20,189</t>
  </si>
  <si>
    <t>REKAPITULACE ČLENĚNÍ SOUPISU PRACÍ</t>
  </si>
  <si>
    <t>ST09</t>
  </si>
  <si>
    <t>30</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</si>
  <si>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</si>
  <si>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</si>
  <si>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</si>
  <si>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</si>
  <si>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</si>
  <si>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</si>
  <si>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</si>
  <si>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</si>
  <si>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</si>
  <si>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</si>
  <si>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</si>
  <si>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</si>
  <si>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</si>
  <si>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</si>
  <si>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</si>
  <si>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</si>
  <si>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</si>
  <si>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</si>
  <si>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 hmot a manipulace se sutí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</si>
  <si>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</si>
  <si>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</si>
  <si>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</si>
  <si>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</si>
  <si>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</si>
  <si>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</si>
  <si>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</si>
  <si>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</si>
  <si>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</si>
  <si>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</si>
  <si>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</si>
  <si>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</si>
  <si>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</si>
  <si>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</si>
  <si>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772 - Podlahy z kamene</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</si>
  <si>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</si>
  <si>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</si>
  <si>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</si>
  <si>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</si>
  <si>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</si>
  <si>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</si>
  <si>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M - Práce a dodávky M</t>
  </si>
  <si>
    <t xml:space="preserve">    33-M - Montáže dopr.zaříz.,sklad. zař. a váh</t>
  </si>
  <si>
    <t xml:space="preserve">    34-M - Montáže energ. a tepelných 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</si>
  <si>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</si>
  <si>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</si>
  <si>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</si>
  <si>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</si>
  <si>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</si>
  <si>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</si>
  <si>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</si>
  <si>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</si>
  <si>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</si>
  <si>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</si>
  <si>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</si>
  <si>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</si>
  <si>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</si>
  <si>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</si>
  <si>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</si>
  <si>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</si>
  <si>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</si>
  <si>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</si>
  <si>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</si>
  <si>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ze zámkových dlaždic komunikací pro pěší ručně</t>
  </si>
  <si>
    <t>m2</t>
  </si>
  <si>
    <t>CS ÚRS 2022 01</t>
  </si>
  <si>
    <t>4</t>
  </si>
  <si>
    <t>1917260199</t>
  </si>
  <si>
    <t>PP</t>
  </si>
  <si>
    <t>Rozebrání dlažeb komunikací pro pěší s přemístěním hmot na skládku na vzdálenost do 3 m nebo s naložením na dopravní prostředek s ložem z kameniva nebo živice a s jakoukoliv výplní spár ručně ze zámkové dlažby</t>
  </si>
  <si>
    <t>Online PSC</t>
  </si>
  <si>
    <t>https://podminky.urs.cz/item/CS_URS_2022_01/113106123</t>
  </si>
  <si>
    <t>VV</t>
  </si>
  <si>
    <t xml:space="preserve">rozebrání chodníku podél uliční fasády </t>
  </si>
  <si>
    <t>1,0*(9,6+12,5+1,0)</t>
  </si>
  <si>
    <t>Součet</t>
  </si>
  <si>
    <t>131213701</t>
  </si>
  <si>
    <t>Hloubení nezapažených jam v soudržných horninách třídy těžitelnosti I skupiny 3 ručně</t>
  </si>
  <si>
    <t>m3</t>
  </si>
  <si>
    <t>1951231059</t>
  </si>
  <si>
    <t>Hloubení nezapažených jam ručně s urovnáním dna do předepsaného profilu a spádu v hornině třídy těžitelnosti I skupiny 3 soudržných</t>
  </si>
  <si>
    <t>https://podminky.urs.cz/item/CS_URS_2022_01/131213701</t>
  </si>
  <si>
    <t>0,16*S18x</t>
  </si>
  <si>
    <t xml:space="preserve">0,55*2,05*1,5"výkop jámy pod výtah </t>
  </si>
  <si>
    <t>3</t>
  </si>
  <si>
    <t>132212131</t>
  </si>
  <si>
    <t>Hloubení nezapažených rýh šířky do 800 mm v soudržných horninách třídy těžitelnosti I skupiny 3 ručně</t>
  </si>
  <si>
    <t>-1907540303</t>
  </si>
  <si>
    <t>Hloubení nezapažených rýh šířky do 800 mm ručně s urovnáním dna do předepsaného profilu a spádu v hornině třídy těžitelnosti I skupiny 3 soudržných</t>
  </si>
  <si>
    <t>https://podminky.urs.cz/item/CS_URS_2022_01/132212131</t>
  </si>
  <si>
    <t xml:space="preserve">0,8*0,65*(9,6+12,5+1,0)"výkop podél uliční fasády </t>
  </si>
  <si>
    <t>0,8*0,65*(3,59+1,818+2,63+0,9)"výkop podél dvorní fasády</t>
  </si>
  <si>
    <t>162211311</t>
  </si>
  <si>
    <t>Vodorovné přemístění výkopku z horniny třídy těžitelnosti I skupiny 1 až 3 stavebním kolečkem do 10 m</t>
  </si>
  <si>
    <t>1071342112</t>
  </si>
  <si>
    <t>Vodorovné přemístění výkopku nebo sypaniny stavebním kolečkem s vyprázdněním kolečka na hromady nebo do dopravního prostředku na vzdálenost do 10 m z horniny třídy těžitelnosti I, skupiny 1 až 3</t>
  </si>
  <si>
    <t>https://podminky.urs.cz/item/CS_URS_2022_01/162211311</t>
  </si>
  <si>
    <t>5</t>
  </si>
  <si>
    <t>162211319</t>
  </si>
  <si>
    <t>Příplatek k vodorovnému přemístění výkopku z horniny třídy těžitelnosti I skupiny 1 až 3 stavebním kolečkem za každých dalších 10 m</t>
  </si>
  <si>
    <t>1878490715</t>
  </si>
  <si>
    <t>Vodorovné přemístění výkopku nebo sypaniny stavebním kolečkem s vyprázdněním kolečka na hromady nebo do dopravního prostředku na vzdálenost do 10 m Příplatek za každých dalších 10 m k ceně -1311</t>
  </si>
  <si>
    <t>https://podminky.urs.cz/item/CS_URS_2022_01/162211319</t>
  </si>
  <si>
    <t>6</t>
  </si>
  <si>
    <t>162751117</t>
  </si>
  <si>
    <t>Vodorovné přemístění přes 9 000 do 10000 m výkopku/sypaniny z horniny třídy těžitelnosti I skupiny 1 až 3</t>
  </si>
  <si>
    <t>-1527993951</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</si>
  <si>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</si>
  <si>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https://podminky.urs.cz/item/CS_URS_2022_01/162751117</t>
  </si>
  <si>
    <t>7</t>
  </si>
  <si>
    <t>162751119</t>
  </si>
  <si>
    <t>Příplatek k vodorovnému přemístění výkopku/sypaniny z horniny třídy těžitelnosti I skupiny 1 až 3 ZKD 1000 m přes 10000 m</t>
  </si>
  <si>
    <t>-1919950024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</si>
  <si>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</si>
  <si>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https://podminky.urs.cz/item/CS_URS_2022_01/162751119</t>
  </si>
  <si>
    <t>7,291</t>
  </si>
  <si>
    <t>7,291*10 'Přepočtené koeficientem množství</t>
  </si>
  <si>
    <t>8</t>
  </si>
  <si>
    <t>171201231</t>
  </si>
  <si>
    <t>Poplatek za uložení zeminy a kamení na recyklační skládce (skládkovné) kód odpadu 17 05 04</t>
  </si>
  <si>
    <t>t</t>
  </si>
  <si>
    <t>-637453765</t>
  </si>
  <si>
    <t>Poplatek za uložení stavebního odpadu na recyklační skládce (skládkovné) zeminy a kamení zatříděného do Katalogu odpadů pod kódem 17 05 04</t>
  </si>
  <si>
    <t>https://podminky.urs.cz/item/CS_URS_2022_01/171201231</t>
  </si>
  <si>
    <t>7,291*1,8</t>
  </si>
  <si>
    <t>9</t>
  </si>
  <si>
    <t>174111101</t>
  </si>
  <si>
    <t>Zásyp jam, šachet rýh nebo kolem objektů sypaninou se zhutněním ručně</t>
  </si>
  <si>
    <t>722258487</t>
  </si>
  <si>
    <t>Zásyp sypaninou z jakékoliv horniny ručně s uložením výkopku ve vrstvách se zhutněním jam, šachet, rýh nebo kolem objektů v těchto vykopávkách</t>
  </si>
  <si>
    <t>https://podminky.urs.cz/item/CS_URS_2022_01/174111101</t>
  </si>
  <si>
    <t>10</t>
  </si>
  <si>
    <t>181912112</t>
  </si>
  <si>
    <t>Úprava pláně v hornině třídy těžitelnosti I skupiny 3 se zhutněním ručně</t>
  </si>
  <si>
    <t>-53876395</t>
  </si>
  <si>
    <t>Úprava pláně vyrovnáním výškových rozdílů ručně v hornině třídy těžitelnosti I skupiny 3 se zhutněním</t>
  </si>
  <si>
    <t>https://podminky.urs.cz/item/CS_URS_2022_01/181912112</t>
  </si>
  <si>
    <t xml:space="preserve">1,0*(9,6+12,5+1,0)"chodník podél uliční fasády </t>
  </si>
  <si>
    <t>Svislé a kompletní konstrukce</t>
  </si>
  <si>
    <t>11</t>
  </si>
  <si>
    <t>310238211</t>
  </si>
  <si>
    <t>Zazdívka otvorů pl přes 0,25 do 1 m2 ve zdivu nadzákladovém cihlami pálenými na MVC</t>
  </si>
  <si>
    <t>1814618054</t>
  </si>
  <si>
    <t>Zazdívka otvorů ve zdivu nadzákladovém cihlami pálenými plochy přes 0,25 m2 do 1 m2 na maltu vápenocementovou</t>
  </si>
  <si>
    <t>https://podminky.urs.cz/item/CS_URS_2022_01/310238211</t>
  </si>
  <si>
    <t>1S</t>
  </si>
  <si>
    <t>0,35*0,9*0,8</t>
  </si>
  <si>
    <t>0,31*0,4*1,45</t>
  </si>
  <si>
    <t>12</t>
  </si>
  <si>
    <t>310239211</t>
  </si>
  <si>
    <t>Zazdívka otvorů pl přes 1 do 4 m2 ve zdivu nadzákladovém cihlami pálenými na MVC</t>
  </si>
  <si>
    <t>1153552547</t>
  </si>
  <si>
    <t>Zazdívka otvorů ve zdivu nadzákladovém cihlami pálenými plochy přes 1 m2 do 4 m2 na maltu vápenocementovou</t>
  </si>
  <si>
    <t>https://podminky.urs.cz/item/CS_URS_2022_01/310239211</t>
  </si>
  <si>
    <t>0,32*(0,95*1,0+0,95*1,1+1,0*1,1+1,0*1,15+0,95*1,15+0,9*1,15)</t>
  </si>
  <si>
    <t>0,7*1,08*1,18</t>
  </si>
  <si>
    <t>0,7*1,05*1,33</t>
  </si>
  <si>
    <t>0,65*1,05*1,67*2</t>
  </si>
  <si>
    <t>13</t>
  </si>
  <si>
    <t>311235161</t>
  </si>
  <si>
    <t>Zdivo jednovrstvé z cihel broušených přes P10 do P15 na tenkovrstvou maltu tl 300 mm</t>
  </si>
  <si>
    <t>1067861619</t>
  </si>
  <si>
    <t>Zdivo jednovrstvé z cihel děrovaných broušených na celoplošnou tenkovrstvou maltu, pevnost cihel přes P10 do P15, tl. zdiva 300 mm</t>
  </si>
  <si>
    <t>https://podminky.urs.cz/item/CS_URS_2022_01/311235161</t>
  </si>
  <si>
    <t>3.NP</t>
  </si>
  <si>
    <t>3,26*2,295</t>
  </si>
  <si>
    <t>-0,75*1,2</t>
  </si>
  <si>
    <t xml:space="preserve">atiky </t>
  </si>
  <si>
    <t>0,5*53</t>
  </si>
  <si>
    <t>14</t>
  </si>
  <si>
    <t>311235211</t>
  </si>
  <si>
    <t>Zdivo jednovrstvé z cihel broušených do P10 na tenkovrstvou maltu tl 440 mm</t>
  </si>
  <si>
    <t>329114081</t>
  </si>
  <si>
    <t>Zdivo jednovrstvé z cihel děrovaných broušených na celoplošnou tenkovrstvou maltu, pevnost cihel do P10, tl. zdiva 440 mm</t>
  </si>
  <si>
    <t>https://podminky.urs.cz/item/CS_URS_2022_01/311235211</t>
  </si>
  <si>
    <t>3,26*(8,905+12,486-0,38+3+0,893+1,743+0,3)</t>
  </si>
  <si>
    <t>-1,0*1,75*7</t>
  </si>
  <si>
    <t>-1,2*1,8</t>
  </si>
  <si>
    <t>-1,0*1,6</t>
  </si>
  <si>
    <t>311236301</t>
  </si>
  <si>
    <t>Zdivo jednovrstvé zvukově izolační na tenkovrstvou maltu z cihel děrovaných broušených do P15 tl 190 mm</t>
  </si>
  <si>
    <t>-440792078</t>
  </si>
  <si>
    <t>Zdivo jednovrstvé zvukově izolační z cihel děrovaných z broušených cihel na tenkovrstvou maltu, pevnost cihel do P15, tl. zdiva 190 mm</t>
  </si>
  <si>
    <t>https://podminky.urs.cz/item/CS_URS_2022_01/311236301</t>
  </si>
  <si>
    <t>3,26*2,014</t>
  </si>
  <si>
    <t>2.NP</t>
  </si>
  <si>
    <t>3,34*2,042</t>
  </si>
  <si>
    <t>1.NP</t>
  </si>
  <si>
    <t>3,48*2,042</t>
  </si>
  <si>
    <t>16</t>
  </si>
  <si>
    <t>311236331</t>
  </si>
  <si>
    <t>Zdivo jednovrstvé zvukově izolační na tenkovrstvou maltu z cihel děrovaných broušených do P15 tl 300 mm</t>
  </si>
  <si>
    <t>-2077930006</t>
  </si>
  <si>
    <t>Zdivo jednovrstvé zvukově izolační z cihel děrovaných z broušených cihel na tenkovrstvou maltu, pevnost cihel do P15, tl. zdiva 300 mm</t>
  </si>
  <si>
    <t>https://podminky.urs.cz/item/CS_URS_2022_01/311236331</t>
  </si>
  <si>
    <t>3,26*(5,427+7,878+0,23+5,504+2,124+2,913+0,6+2+1,428)</t>
  </si>
  <si>
    <t>3,34*5,267</t>
  </si>
  <si>
    <t>17</t>
  </si>
  <si>
    <t>311238652</t>
  </si>
  <si>
    <t>Zdivo jednovrstvé tepelně izolační z cihel broušených P8 s vnitřní izolací z minerální vlny na tenkovrstvou maltu U přes 0,14 do 0,18 W/m2K tl 380 mm</t>
  </si>
  <si>
    <t>-1069440189</t>
  </si>
  <si>
    <t>Zdivo jednovrstvé tepelně izolační z cihel děrovaných broušených s integrovanou izolací z hydrofobizované minerální vlny na tenkovrstvou maltu, součinitel prostupu tepla U přes 0,14 do 0,18, pevnost cihel P8, tl. zdiva 380 mm</t>
  </si>
  <si>
    <t>https://podminky.urs.cz/item/CS_URS_2022_01/311238652</t>
  </si>
  <si>
    <t>3,26*(12,114+9,15)</t>
  </si>
  <si>
    <t>střecha</t>
  </si>
  <si>
    <t>18</t>
  </si>
  <si>
    <t>312311811</t>
  </si>
  <si>
    <t>Výplňová zeď z betonu prostého tř. C 12/15</t>
  </si>
  <si>
    <t>-1840725150</t>
  </si>
  <si>
    <t>Nadzákladové zdi z betonu prostého výplňové bez zvláštních nároků na vliv prostředí tř. C 12/15</t>
  </si>
  <si>
    <t>https://podminky.urs.cz/item/CS_URS_2022_01/312311811</t>
  </si>
  <si>
    <t>zabetonování C12/15 na celou výšku stávajících komínových průduchů</t>
  </si>
  <si>
    <t>0,15*0,15*12,5*7</t>
  </si>
  <si>
    <t>19</t>
  </si>
  <si>
    <t>315101214</t>
  </si>
  <si>
    <t>Vytvoření prostupů přes 0,10 do 0,20 m2 ve zdech půdních osazením vložek z trub, dílců, tvarovek</t>
  </si>
  <si>
    <t>m</t>
  </si>
  <si>
    <t>-2075452621</t>
  </si>
  <si>
    <t>Vytvoření prostupů nebo suchých kanálků v betonových zdech půdních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0,10 do 0,20 m2</t>
  </si>
  <si>
    <t>https://podminky.urs.cz/item/CS_URS_2022_01/315101214</t>
  </si>
  <si>
    <t>3 ks chrániček v šachtě pro průchod VZT a elektro KG DN 150, délka 320 mm</t>
  </si>
  <si>
    <t>3*0,320</t>
  </si>
  <si>
    <t>20</t>
  </si>
  <si>
    <t>M</t>
  </si>
  <si>
    <t>28611130</t>
  </si>
  <si>
    <t>trubka kanalizační PVC DN 160x500mm SN4</t>
  </si>
  <si>
    <t>1268913212</t>
  </si>
  <si>
    <t>3*0,5</t>
  </si>
  <si>
    <t>319202112</t>
  </si>
  <si>
    <t>Dodatečná izolace zdiva tl přes 150 do 300 mm nízkotlakou injektáží silikonovou mikroemulzí</t>
  </si>
  <si>
    <t>598383693</t>
  </si>
  <si>
    <t>Dodatečná izolace zdiva injektáží nízkotlakou metodou silikonovou mikroemulzí, tloušťka zdiva přes 150 do 300 mm</t>
  </si>
  <si>
    <t>https://podminky.urs.cz/item/CS_URS_2022_01/319202112</t>
  </si>
  <si>
    <t>1,3+1,1"1NP</t>
  </si>
  <si>
    <t>22</t>
  </si>
  <si>
    <t>319202113</t>
  </si>
  <si>
    <t>Dodatečná izolace zdiva tl přes 300 do 450 mm nízkotlakou injektáží silikonovou mikroemulzí</t>
  </si>
  <si>
    <t>376737734</t>
  </si>
  <si>
    <t>Dodatečná izolace zdiva injektáží nízkotlakou metodou silikonovou mikroemulzí, tloušťka zdiva přes 300 do 450 mm</t>
  </si>
  <si>
    <t>https://podminky.urs.cz/item/CS_URS_2022_01/319202113</t>
  </si>
  <si>
    <t>5,153"1S</t>
  </si>
  <si>
    <t>2,2"1NP</t>
  </si>
  <si>
    <t>23</t>
  </si>
  <si>
    <t>319202114</t>
  </si>
  <si>
    <t>Dodatečná izolace zdiva tl přes 450 do 600 mm nízkotlakou injektáží silikonovou mikroemulzí</t>
  </si>
  <si>
    <t>1367426604</t>
  </si>
  <si>
    <t>Dodatečná izolace zdiva injektáží nízkotlakou metodou silikonovou mikroemulzí, tloušťka zdiva přes 450 do 600 mm</t>
  </si>
  <si>
    <t>https://podminky.urs.cz/item/CS_URS_2022_01/319202114</t>
  </si>
  <si>
    <t>5,107+4,536+5,107+3,958"1S</t>
  </si>
  <si>
    <t>2,6+3,1+2+2,5"1NP</t>
  </si>
  <si>
    <t>24</t>
  </si>
  <si>
    <t>319202115</t>
  </si>
  <si>
    <t>Dodatečná izolace zdiva tl přes 600 do 900 mm nízkotlakou injektáží silikonovou mikroemulzí</t>
  </si>
  <si>
    <t>1184831126</t>
  </si>
  <si>
    <t>Dodatečná izolace zdiva injektáží nízkotlakou metodou silikonovou mikroemulzí, tloušťka zdiva přes 600 do 900 mm</t>
  </si>
  <si>
    <t>https://podminky.urs.cz/item/CS_URS_2022_01/319202115</t>
  </si>
  <si>
    <t>12,162-0,623+3,675+0,897+12,508+9,630+3,136+0,5+2,417+0,557+0,9+1,504+1,1+1,559+2,751+2,8"1S</t>
  </si>
  <si>
    <t>25</t>
  </si>
  <si>
    <t>319202116</t>
  </si>
  <si>
    <t>Dodatečná izolace zdiva tl přes 900 do 1200 mm nízkotlakou injektáží silikonovou mikroemulzí</t>
  </si>
  <si>
    <t>-501912353</t>
  </si>
  <si>
    <t>Dodatečná izolace zdiva injektáží nízkotlakou metodou silikonovou mikroemulzí, tloušťka zdiva přes 900 do 1 200 mm</t>
  </si>
  <si>
    <t>https://podminky.urs.cz/item/CS_URS_2022_01/319202116</t>
  </si>
  <si>
    <t>5,099-1,040+3,65-1,2"1S</t>
  </si>
  <si>
    <t>26</t>
  </si>
  <si>
    <t>339921132</t>
  </si>
  <si>
    <t>Osazování betonových palisád do betonového základu v řadě výšky prvku přes 0,5 do 1 m</t>
  </si>
  <si>
    <t>1365261136</t>
  </si>
  <si>
    <t>Osazování palisád betonových v řadě se zabetonováním výšky palisády přes 500 do 1000 mm</t>
  </si>
  <si>
    <t>https://podminky.urs.cz/item/CS_URS_2022_01/339921132</t>
  </si>
  <si>
    <t>1,2"obezdění větrací šachty v 1.S</t>
  </si>
  <si>
    <t>27</t>
  </si>
  <si>
    <t>59228408</t>
  </si>
  <si>
    <t>palisáda betonová tyčová hranatá přírodní 110x110x600mm</t>
  </si>
  <si>
    <t>kus</t>
  </si>
  <si>
    <t>-36028809</t>
  </si>
  <si>
    <t>1,2/0,1</t>
  </si>
  <si>
    <t>28</t>
  </si>
  <si>
    <t>342241162</t>
  </si>
  <si>
    <t>Příčky z cihel plných dl 290 mm pevnosti P 7,5 až 15 na MC tl 140 mm</t>
  </si>
  <si>
    <t>-845145006</t>
  </si>
  <si>
    <t>Příčky nebo přizdívky jednoduché z cihel nebo příčkovek pálených na maltu MVC nebo MC plných P7,5 až P15 dl. 290 mm (290x140x65 mm), tl. o tl. 140 mm</t>
  </si>
  <si>
    <t>https://podminky.urs.cz/item/CS_URS_2022_01/342241162</t>
  </si>
  <si>
    <t>1,5*2,1-0,95*2,02</t>
  </si>
  <si>
    <t>1,045*2,7-0,95*2,02</t>
  </si>
  <si>
    <t>1,1*2,26-0,95*2,05</t>
  </si>
  <si>
    <t>29</t>
  </si>
  <si>
    <t>342244211</t>
  </si>
  <si>
    <t>Příčka z cihel broušených na tenkovrstvou maltu tloušťky 115 mm</t>
  </si>
  <si>
    <t>-2033058475</t>
  </si>
  <si>
    <t>Příčky jednoduché z cihel děrovaných broušených, na tenkovrstvou maltu, pevnost cihel do P15, tl. příčky 115 mm</t>
  </si>
  <si>
    <t>https://podminky.urs.cz/item/CS_URS_2022_01/342244211</t>
  </si>
  <si>
    <t>3,26*(0,3+0,5-0,115+0,483*3+0,115*3+0,685+0,4+0,515*3+0,3+0,13+3,0+1,14)</t>
  </si>
  <si>
    <t>3,34*(0,27+0,3+3,394+1,16*2+0,5*3+0,685+0,4+0,415*3+0,3+0,13+1,04)</t>
  </si>
  <si>
    <t>3,48*(0,38+0,415-0,115+0,5*3+0,8+0,4+1,04+5,266+2,554)</t>
  </si>
  <si>
    <t>342244221</t>
  </si>
  <si>
    <t>Příčka z cihel broušených na tenkovrstvou maltu tloušťky 140 mm</t>
  </si>
  <si>
    <t>-75353329</t>
  </si>
  <si>
    <t>Příčky jednoduché z cihel děrovaných broušených, na tenkovrstvou maltu, pevnost cihel do P15, tl. příčky 140 mm</t>
  </si>
  <si>
    <t>https://podminky.urs.cz/item/CS_URS_2022_01/342244221</t>
  </si>
  <si>
    <t>3,26*(3,88+0,901+1,95)</t>
  </si>
  <si>
    <t>31</t>
  </si>
  <si>
    <t>342291121</t>
  </si>
  <si>
    <t>Ukotvení příček k cihelným konstrukcím plochými kotvami</t>
  </si>
  <si>
    <t>1965834943</t>
  </si>
  <si>
    <t>Ukotvení příček plochými kotvami, do konstrukce cihelné</t>
  </si>
  <si>
    <t>https://podminky.urs.cz/item/CS_URS_2022_01/342291121</t>
  </si>
  <si>
    <t>3,26*13</t>
  </si>
  <si>
    <t>3,34*14</t>
  </si>
  <si>
    <t>3,48*12</t>
  </si>
  <si>
    <t>32</t>
  </si>
  <si>
    <t>38-R1</t>
  </si>
  <si>
    <t>Montáž nerezového komínového systému OS5</t>
  </si>
  <si>
    <t>vlastní položka</t>
  </si>
  <si>
    <t>-1243233227</t>
  </si>
  <si>
    <t>33</t>
  </si>
  <si>
    <t>OS5</t>
  </si>
  <si>
    <t>Kompletní dvouplášťový nerezový komínový systém s integrovanou tepelnou izol. vč. vodorovného připojení, celková výška komínu: 13,4 m, délka vodorovného připojení: 3,5 m, kompletní dodávka viz odkaz OS5</t>
  </si>
  <si>
    <t>-351992711</t>
  </si>
  <si>
    <t>Vodorovné konstrukce</t>
  </si>
  <si>
    <t>34</t>
  </si>
  <si>
    <t>417321414</t>
  </si>
  <si>
    <t>Ztužující pásy a věnce ze ŽB tř. C 20/25</t>
  </si>
  <si>
    <t>-971006306</t>
  </si>
  <si>
    <t>Ztužující pásy a věnce z betonu železového (bez výztuže) tř. C 20/25</t>
  </si>
  <si>
    <t>https://podminky.urs.cz/item/CS_URS_2022_01/417321414</t>
  </si>
  <si>
    <t>3.NP věnec na zděné zábradlí - betonový věnec 140/150 mm C20/25</t>
  </si>
  <si>
    <t>0,14*0,15*(3,88+0,901)</t>
  </si>
  <si>
    <t>417351115</t>
  </si>
  <si>
    <t>Zřízení bednění ztužujících věnců</t>
  </si>
  <si>
    <t>-1455072844</t>
  </si>
  <si>
    <t>Bednění bočnic ztužujících pásů a věnců včetně vzpěr zřízení</t>
  </si>
  <si>
    <t>https://podminky.urs.cz/item/CS_URS_2022_01/417351115</t>
  </si>
  <si>
    <t>2*0,15*(3,88+0,901)</t>
  </si>
  <si>
    <t>36</t>
  </si>
  <si>
    <t>417351116</t>
  </si>
  <si>
    <t>Odstranění bednění ztužujících věnců</t>
  </si>
  <si>
    <t>-36105371</t>
  </si>
  <si>
    <t>Bednění bočnic ztužujících pásů a věnců včetně vzpěr odstranění</t>
  </si>
  <si>
    <t>https://podminky.urs.cz/item/CS_URS_2022_01/417351116</t>
  </si>
  <si>
    <t>37</t>
  </si>
  <si>
    <t>417361821</t>
  </si>
  <si>
    <t>Výztuž ztužujících pásů a věnců betonářskou ocelí 10 505</t>
  </si>
  <si>
    <t>-893519936</t>
  </si>
  <si>
    <t>Výztuž ztužujících pásů a věnců z betonářské oceli 10 505 (R) nebo BSt 500</t>
  </si>
  <si>
    <t>https://podminky.urs.cz/item/CS_URS_2022_01/417361821</t>
  </si>
  <si>
    <t>3.NP věnec na zděné zábradlí - betonový věnec 140/150 mm  výztuž 1x O8 mm</t>
  </si>
  <si>
    <t>(3,88+0,901)*0,395/1000*1,1</t>
  </si>
  <si>
    <t>0,002*1,1 'Přepočtené koeficientem množství</t>
  </si>
  <si>
    <t>38</t>
  </si>
  <si>
    <t>434191433</t>
  </si>
  <si>
    <t>Osazení schodišťových stupňů kamenných pemrlovaných s oboustranným zazděním</t>
  </si>
  <si>
    <t>-455059572</t>
  </si>
  <si>
    <t>Osazování schodišťových stupňů kamenných s vyspárováním styčných spár, s provizorním dřevěným zábradlím a dočasným zakrytím stupnic prkny současně při zdění, rovných, kosých nebo vřetenových oboustranně zazděných, stupňů pemrlovaných nebo ostatních</t>
  </si>
  <si>
    <t>https://podminky.urs.cz/item/CS_URS_2022_01/434191433</t>
  </si>
  <si>
    <t>1*1,3" KA1</t>
  </si>
  <si>
    <t>1*1,9" KA2</t>
  </si>
  <si>
    <t>1*1,0" KA3</t>
  </si>
  <si>
    <t>39</t>
  </si>
  <si>
    <t>KA1</t>
  </si>
  <si>
    <t>Vnější masivní kamenný stupeň, uložený do betonového lože tl. 50mm, pemrlovaná masivní žula, rozměr š. 650mm, v. 200mm, dl. 1300mm, kompletní dodávka viz odkaz KA1</t>
  </si>
  <si>
    <t>-1931388349</t>
  </si>
  <si>
    <t>40</t>
  </si>
  <si>
    <t>KA2</t>
  </si>
  <si>
    <t>Vnější masivní kamenný stupeň, uložený do betonového lože tl. 50mm, pemrlovaná masivní žula, rozměr š. 600mm, v. 30mm, dl. 1900mm, kompletní dodávka viz odkaz KA2</t>
  </si>
  <si>
    <t>-2025800824</t>
  </si>
  <si>
    <t>41</t>
  </si>
  <si>
    <t>KA3</t>
  </si>
  <si>
    <t>Vnější masivní kamenný stupeň, uložený do betonového lože tl. 50mm, pemrlovaná masivní žula, rozměr š. 150mm, v. 150mm, dl. 1000mm, kompletní dodávka viz odkaz KA3</t>
  </si>
  <si>
    <t>6484975</t>
  </si>
  <si>
    <t>Komunikace pozemní</t>
  </si>
  <si>
    <t>42</t>
  </si>
  <si>
    <t>564760001</t>
  </si>
  <si>
    <t>Podklad z kameniva hrubého drceného vel. 8-16 mm plochy do 100 m2 tl 200 mm</t>
  </si>
  <si>
    <t>1221437752</t>
  </si>
  <si>
    <t>Podklad nebo kryt z kameniva hrubého drceného vel. 8-16 mm s rozprostřením a zhutněním plochy jednotlivě do 100 m2, po zhutnění tl. 200 mm</t>
  </si>
  <si>
    <t>https://podminky.urs.cz/item/CS_URS_2022_01/564760001</t>
  </si>
  <si>
    <t>43</t>
  </si>
  <si>
    <t>596211110</t>
  </si>
  <si>
    <t>Kladení zámkové dlažby komunikací pro pěší ručně tl 60 mm skupiny A pl do 50 m2</t>
  </si>
  <si>
    <t>510790695</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</si>
  <si>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</si>
  <si>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https://podminky.urs.cz/item/CS_URS_2022_01/596211110</t>
  </si>
  <si>
    <t>44</t>
  </si>
  <si>
    <t>596811120</t>
  </si>
  <si>
    <t>Kladení betonové dlažby komunikací pro pěší do lože z kameniva velikosti do 0,09 m2 pl do 50 m2</t>
  </si>
  <si>
    <t>-546236131</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</si>
  <si>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</si>
  <si>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https://podminky.urs.cz/item/CS_URS_2022_01/596811120</t>
  </si>
  <si>
    <t>35"P13</t>
  </si>
  <si>
    <t>45</t>
  </si>
  <si>
    <t>592460R</t>
  </si>
  <si>
    <t>betonová dlažba mrazuvzdorná formát 200x200x80 mm R13, šedá barva (průsaku schopný dlažební systém z mezerovitého pórobetonu za použití speciálních receptur dvouvrstvý, s jemně porézní vrstvou lícního betonu s filtrační zrnitostí, mikro lícní vrstva)</t>
  </si>
  <si>
    <t>1323164007</t>
  </si>
  <si>
    <t>35*1,03 'Přepočtené koeficientem množství</t>
  </si>
  <si>
    <t>Úpravy povrchů, podlahy a osazování výplní</t>
  </si>
  <si>
    <t>61</t>
  </si>
  <si>
    <t>Úprava povrchů vnitřních</t>
  </si>
  <si>
    <t>46</t>
  </si>
  <si>
    <t>611321321</t>
  </si>
  <si>
    <t>Vápenocementová omítka hladká jednovrstvá vnitřních stropů rovných nanášená strojně</t>
  </si>
  <si>
    <t>1453541203</t>
  </si>
  <si>
    <t>Omítka vápenocementová vnitřních ploch nanášená strojně jednovrstvá, tloušťky do 10 mm hladká vodorovných konstrukcí stropů rovných</t>
  </si>
  <si>
    <t>https://podminky.urs.cz/item/CS_URS_2022_01/611321321</t>
  </si>
  <si>
    <t>mč 101</t>
  </si>
  <si>
    <t>13,94</t>
  </si>
  <si>
    <t>mč 102</t>
  </si>
  <si>
    <t>6,31</t>
  </si>
  <si>
    <t>mč 201</t>
  </si>
  <si>
    <t>9,61</t>
  </si>
  <si>
    <t>mč 202</t>
  </si>
  <si>
    <t>5,71</t>
  </si>
  <si>
    <t>47</t>
  </si>
  <si>
    <t>611321391</t>
  </si>
  <si>
    <t>Příplatek k vápenocementové omítce vnitřních stropů za každých dalších 5 mm tloušťky strojně</t>
  </si>
  <si>
    <t>-2110625154</t>
  </si>
  <si>
    <t>Omítka vápenocementová vnitřních ploch nanášená strojně Příplatek k cenám za každých dalších i započatých 5 mm tloušťky omítky přes 10 mm stropů</t>
  </si>
  <si>
    <t>https://podminky.urs.cz/item/CS_URS_2022_01/611321391</t>
  </si>
  <si>
    <t>48</t>
  </si>
  <si>
    <t>611324111</t>
  </si>
  <si>
    <t>Sanační omítka podkladní vnitřních stropů rovných nanášená ručně</t>
  </si>
  <si>
    <t>-735275634</t>
  </si>
  <si>
    <t>Omítka sanační vnitřních ploch podkladní (vyrovnávací) tloušťky do 10 mm nanášená ručně vodorovných konstrukcí stropů rovných</t>
  </si>
  <si>
    <t>https://podminky.urs.cz/item/CS_URS_2022_01/611324111</t>
  </si>
  <si>
    <t>MČ S.06</t>
  </si>
  <si>
    <t>27,76</t>
  </si>
  <si>
    <t>MČ S.07</t>
  </si>
  <si>
    <t>15,89</t>
  </si>
  <si>
    <t>49</t>
  </si>
  <si>
    <t>611324113</t>
  </si>
  <si>
    <t>Sanační omítka podkladní vnitřních kleneb nebo skořepin nanášená ručně</t>
  </si>
  <si>
    <t>-288920590</t>
  </si>
  <si>
    <t>Omítka sanační vnitřních ploch podkladní (vyrovnávací) tloušťky do 10 mm nanášená ručně vodorovných konstrukcí kleneb nebo skořepin</t>
  </si>
  <si>
    <t>https://podminky.urs.cz/item/CS_URS_2022_01/611324113</t>
  </si>
  <si>
    <t xml:space="preserve">1S KLENBY </t>
  </si>
  <si>
    <t>m.č. S.01</t>
  </si>
  <si>
    <t>8,29*1,3</t>
  </si>
  <si>
    <t>m.č. S.03</t>
  </si>
  <si>
    <t>14,73*1,3</t>
  </si>
  <si>
    <t>m.č. S.04</t>
  </si>
  <si>
    <t>14,24*1,3</t>
  </si>
  <si>
    <t>m.č. S.05</t>
  </si>
  <si>
    <t>7,6*1,3</t>
  </si>
  <si>
    <t>m.č. S.08</t>
  </si>
  <si>
    <t>14,65*1,3</t>
  </si>
  <si>
    <t>50</t>
  </si>
  <si>
    <t>611325131</t>
  </si>
  <si>
    <t>Omítka sanační jádrová vnitřních stropů rovných nanášená ručně</t>
  </si>
  <si>
    <t>-913762702</t>
  </si>
  <si>
    <t>Omítka sanační vnitřních ploch jádrová tloušťky do 15 mm nanášená ručně vodorovných konstrukcí stropů rovných</t>
  </si>
  <si>
    <t>https://podminky.urs.cz/item/CS_URS_2022_01/611325131</t>
  </si>
  <si>
    <t>51</t>
  </si>
  <si>
    <t>611325133</t>
  </si>
  <si>
    <t>Omítka sanační jádrová vnitřních kleneb nebo skořepin nanášená ručně</t>
  </si>
  <si>
    <t>714394132</t>
  </si>
  <si>
    <t>Omítka sanační vnitřních ploch jádrová tloušťky do 15 mm nanášená ručně vodorovných konstrukcí kleneb nebo skořepin</t>
  </si>
  <si>
    <t>https://podminky.urs.cz/item/CS_URS_2022_01/611325133</t>
  </si>
  <si>
    <t>52</t>
  </si>
  <si>
    <t>611328131</t>
  </si>
  <si>
    <t>Potažení vnitřních rovných stropů sanačním štukem tloušťky do 3 mm</t>
  </si>
  <si>
    <t>-1992319187</t>
  </si>
  <si>
    <t>Potažení vnitřních ploch sanačním štukem tloušťky do 3 mm vodorovných konstrukcí stropů rovných</t>
  </si>
  <si>
    <t>https://podminky.urs.cz/item/CS_URS_2022_01/611328131</t>
  </si>
  <si>
    <t>53</t>
  </si>
  <si>
    <t>611328133</t>
  </si>
  <si>
    <t>Potažení vnitřních kleneb nebo skořepin sanačním štukem tloušťky do 3 mm</t>
  </si>
  <si>
    <t>1746955616</t>
  </si>
  <si>
    <t>Potažení vnitřních ploch sanačním štukem tloušťky do 3 mm vodorovných konstrukcí kleneb nebo skořepin</t>
  </si>
  <si>
    <t>https://podminky.urs.cz/item/CS_URS_2022_01/611328133</t>
  </si>
  <si>
    <t>54</t>
  </si>
  <si>
    <t>612321321</t>
  </si>
  <si>
    <t>Vápenocementová omítka hladká jednovrstvá vnitřních stěn nanášená strojně</t>
  </si>
  <si>
    <t>875048625</t>
  </si>
  <si>
    <t>Omítka vápenocementová vnitřních ploch nanášená strojně jednovrstvá, tloušťky do 10 mm hladká svislých konstrukcí stěn</t>
  </si>
  <si>
    <t>https://podminky.urs.cz/item/CS_URS_2022_01/612321321</t>
  </si>
  <si>
    <t>m.č. 1.01</t>
  </si>
  <si>
    <t>3,13*19,8</t>
  </si>
  <si>
    <t>m.č. 1.02</t>
  </si>
  <si>
    <t>3,13*8,9</t>
  </si>
  <si>
    <t>m.č. 1.03</t>
  </si>
  <si>
    <t>3,13*4,26</t>
  </si>
  <si>
    <t>m.č. 1.04</t>
  </si>
  <si>
    <t>3,13*4,44</t>
  </si>
  <si>
    <t>m.č. 1.05</t>
  </si>
  <si>
    <t>3,13*5</t>
  </si>
  <si>
    <t>m.č. 1.06</t>
  </si>
  <si>
    <t>3,13*4,25</t>
  </si>
  <si>
    <t>m.č. 1.07</t>
  </si>
  <si>
    <t>3,13*14,3</t>
  </si>
  <si>
    <t>m.č. 1.08</t>
  </si>
  <si>
    <t>3,13*16,9</t>
  </si>
  <si>
    <t>m.č. 1.09</t>
  </si>
  <si>
    <t>3,13*10</t>
  </si>
  <si>
    <t>m.č. 1.10</t>
  </si>
  <si>
    <t>3,13*32,5</t>
  </si>
  <si>
    <t>m.č. 1.11</t>
  </si>
  <si>
    <t>3,13*17,7</t>
  </si>
  <si>
    <t>m.č. 1.12</t>
  </si>
  <si>
    <t>Mezisoučet</t>
  </si>
  <si>
    <t>m.č. 2.01</t>
  </si>
  <si>
    <t>3,11*15,6</t>
  </si>
  <si>
    <t>m.č. 2.02</t>
  </si>
  <si>
    <t>3,11*13,6</t>
  </si>
  <si>
    <t>m.č. 2.03</t>
  </si>
  <si>
    <t>3,11*4,68</t>
  </si>
  <si>
    <t>m.č. 2.04</t>
  </si>
  <si>
    <t>3,11*4,44</t>
  </si>
  <si>
    <t>m.č. 2.05</t>
  </si>
  <si>
    <t>3,11*4,88</t>
  </si>
  <si>
    <t>m.č. 2.06</t>
  </si>
  <si>
    <t>3,11*4,3</t>
  </si>
  <si>
    <t>m.č. 2.07</t>
  </si>
  <si>
    <t>3,11*7</t>
  </si>
  <si>
    <t>m.č. 2.08</t>
  </si>
  <si>
    <t>3,11*28</t>
  </si>
  <si>
    <t>m.č. 2.09</t>
  </si>
  <si>
    <t>3,11*30,76</t>
  </si>
  <si>
    <t>m.č. 2.10</t>
  </si>
  <si>
    <t>3,11*14,4</t>
  </si>
  <si>
    <t>m.č. 2.11</t>
  </si>
  <si>
    <t>m.č. 3.01</t>
  </si>
  <si>
    <t>3,14*17,25</t>
  </si>
  <si>
    <t>m.č. 3.02</t>
  </si>
  <si>
    <t>3,14*13,6</t>
  </si>
  <si>
    <t>m.č. 3.03</t>
  </si>
  <si>
    <t>3,14*4,58</t>
  </si>
  <si>
    <t>m.č. 3.04</t>
  </si>
  <si>
    <t>3,14*4,16</t>
  </si>
  <si>
    <t>m.č. 3.05</t>
  </si>
  <si>
    <t>3,14*4,8</t>
  </si>
  <si>
    <t>m.č. 3.06</t>
  </si>
  <si>
    <t>3,14*4,31</t>
  </si>
  <si>
    <t>m.č. 3.07</t>
  </si>
  <si>
    <t>3,14*28,2</t>
  </si>
  <si>
    <t>m.č. 3.08</t>
  </si>
  <si>
    <t>3,14*30,5</t>
  </si>
  <si>
    <t>m.č. 3.09</t>
  </si>
  <si>
    <t>3,14*18,15</t>
  </si>
  <si>
    <t>30"ST09</t>
  </si>
  <si>
    <t>55</t>
  </si>
  <si>
    <t>612321391</t>
  </si>
  <si>
    <t>Příplatek k vápenocementové omítce vnitřních stěn za každých dalších 5 mm tloušťky strojně</t>
  </si>
  <si>
    <t>-611425692</t>
  </si>
  <si>
    <t>Omítka vápenocementová vnitřních ploch nanášená strojně Příplatek k cenám za každých dalších i započatých 5 mm tloušťky omítky přes 10 mm stěn</t>
  </si>
  <si>
    <t>https://podminky.urs.cz/item/CS_URS_2022_01/612321391</t>
  </si>
  <si>
    <t>873,793*3 'Přepočtené koeficientem množství</t>
  </si>
  <si>
    <t>56</t>
  </si>
  <si>
    <t>612324111</t>
  </si>
  <si>
    <t>Sanační omítka podkladní vnitřních stěn nanášená ručně</t>
  </si>
  <si>
    <t>-392703333</t>
  </si>
  <si>
    <t>Omítka sanační vnitřních ploch podkladní (vyrovnávací) tloušťky do 10 mm nanášená ručně svislých konstrukcí stěn</t>
  </si>
  <si>
    <t>https://podminky.urs.cz/item/CS_URS_2022_01/612324111</t>
  </si>
  <si>
    <t>332,904"SANAČNÍ OMÍTKY STĚN 1.S</t>
  </si>
  <si>
    <t>57</t>
  </si>
  <si>
    <t>612325131</t>
  </si>
  <si>
    <t>Omítka sanační jádrová vnitřních stěn nanášená ručně</t>
  </si>
  <si>
    <t>1127590956</t>
  </si>
  <si>
    <t>Omítka sanační vnitřních ploch jádrová tloušťky do 15 mm nanášená ručně svislých konstrukcí stěn</t>
  </si>
  <si>
    <t>https://podminky.urs.cz/item/CS_URS_2022_01/612325131</t>
  </si>
  <si>
    <t>58</t>
  </si>
  <si>
    <t>612328131</t>
  </si>
  <si>
    <t>Potažení vnitřních stěn sanačním štukem tloušťky do 3 mm</t>
  </si>
  <si>
    <t>-1080555032</t>
  </si>
  <si>
    <t>Potažení vnitřních ploch sanačním štukem tloušťky do 3 mm svislých konstrukcí stěn</t>
  </si>
  <si>
    <t>https://podminky.urs.cz/item/CS_URS_2022_01/612328131</t>
  </si>
  <si>
    <t>SANAČNÍ OMÍTKY STĚN 1.S</t>
  </si>
  <si>
    <t>2,55*16,35</t>
  </si>
  <si>
    <t>m.č. S.02</t>
  </si>
  <si>
    <t>2,55*12,7</t>
  </si>
  <si>
    <t>2,55*15,8</t>
  </si>
  <si>
    <t>2,55*15,72</t>
  </si>
  <si>
    <t>2,55*14,11</t>
  </si>
  <si>
    <t>m.č. S.06</t>
  </si>
  <si>
    <t>2,55*22,72</t>
  </si>
  <si>
    <t>m.č. S.07</t>
  </si>
  <si>
    <t>2,55*16,5</t>
  </si>
  <si>
    <t>2,55*16,65</t>
  </si>
  <si>
    <t>59</t>
  </si>
  <si>
    <t>61-R1</t>
  </si>
  <si>
    <t>Požárně ochranný nástřik ze směsi sádry a vermikulitu aplikovatelný na ocel a trapézové plechy + systémový základní fixační nátěr (penetrace)</t>
  </si>
  <si>
    <t>-377449011</t>
  </si>
  <si>
    <t xml:space="preserve">Požárně ochranný nástřik ze směsi sádry a vermikulitu aplikovatelný na ocel a trapézové plechy (pro hladší výsledný povrch bude aplikován nástřik pod vyšším tlakem) + systémový základní fixační nátěr (penetrace) </t>
  </si>
  <si>
    <t>1NP</t>
  </si>
  <si>
    <t>TR 40/266 - 1,00mm</t>
  </si>
  <si>
    <t>4,0</t>
  </si>
  <si>
    <t>2NP</t>
  </si>
  <si>
    <t>3NP</t>
  </si>
  <si>
    <t>5,39</t>
  </si>
  <si>
    <t>TR 100/275 - 1,25mm</t>
  </si>
  <si>
    <t>110,63</t>
  </si>
  <si>
    <t>111,12</t>
  </si>
  <si>
    <t>130,62</t>
  </si>
  <si>
    <t>HEB 200</t>
  </si>
  <si>
    <t>(1,73+2,97*2+2,97*3+1,39+3,035+2*3,085)*1,15</t>
  </si>
  <si>
    <t>HEB 260</t>
  </si>
  <si>
    <t>(0,65+0,95+3,6+4,97+5,67+3*5,76+6*5,77+5*5,86+3,6+4,97+5,67+4*5,76+7*5,77+6*5,86+2,25+2,7+3,34+3,5+3,6+3,7+4,96+5,65+3*5,85+6*5,83+5*5,915)*1,5</t>
  </si>
  <si>
    <t>62</t>
  </si>
  <si>
    <t>Úprava povrchů vnějších</t>
  </si>
  <si>
    <t>60</t>
  </si>
  <si>
    <t>622131121</t>
  </si>
  <si>
    <t>Penetrační nátěr vnějších stěn nanášený ručně</t>
  </si>
  <si>
    <t>-1308042414</t>
  </si>
  <si>
    <t>Podkladní a spojovací vrstva vnějších omítaných ploch penetrace nanášená ručně stěn</t>
  </si>
  <si>
    <t>https://podminky.urs.cz/item/CS_URS_2022_01/622131121</t>
  </si>
  <si>
    <t>622135000</t>
  </si>
  <si>
    <t>Vyrovnání podkladu vnějších stěn maltou vápennou tl do 10 mm</t>
  </si>
  <si>
    <t>1836911017</t>
  </si>
  <si>
    <t>Vyrovnání nerovností podkladu vnějších omítaných ploch maltou, tloušťky do 10 mm vápennou stěn</t>
  </si>
  <si>
    <t>https://podminky.urs.cz/item/CS_URS_2022_01/622135000</t>
  </si>
  <si>
    <t xml:space="preserve">dvorní zdi oplocení </t>
  </si>
  <si>
    <t>1,5*7+2,1*8,3+0,3*1,425*6</t>
  </si>
  <si>
    <t>622135090</t>
  </si>
  <si>
    <t>Příplatek k vyrovnání vnějších stěn maltou vápennou za každých dalších 5 mm tl</t>
  </si>
  <si>
    <t>-337365896</t>
  </si>
  <si>
    <t>Vyrovnání nerovností podkladu vnějších omítaných ploch tmelem, tloušťky do 2 mm Příplatek k ceně za každých dalších 5 mm tloušťky podkladní vrstvy přes 10 mm maltou vápennou stěn</t>
  </si>
  <si>
    <t>https://podminky.urs.cz/item/CS_URS_2022_01/622135090</t>
  </si>
  <si>
    <t>30,495*4 'Přepočtené koeficientem množství</t>
  </si>
  <si>
    <t>63</t>
  </si>
  <si>
    <t>622142001</t>
  </si>
  <si>
    <t>Potažení vnějších stěn sklovláknitým pletivem vtlačeným do tenkovrstvé hmoty</t>
  </si>
  <si>
    <t>513070305</t>
  </si>
  <si>
    <t>Potažení vnějších ploch pletivem v ploše nebo pruzích, na plném podkladu sklovláknitým vtlačením do tmelu stěn</t>
  </si>
  <si>
    <t>https://podminky.urs.cz/item/CS_URS_2022_01/622142001</t>
  </si>
  <si>
    <t>64</t>
  </si>
  <si>
    <t>622151011</t>
  </si>
  <si>
    <t>Penetrační silikátový nátěr vnějších pastovitých tenkovrstvých omítek stěn</t>
  </si>
  <si>
    <t>-49354278</t>
  </si>
  <si>
    <t>Penetrační nátěr vnějších pastovitých tenkovrstvých omítek silikátový paropropustný stěn</t>
  </si>
  <si>
    <t>https://podminky.urs.cz/item/CS_URS_2022_01/622151011</t>
  </si>
  <si>
    <t xml:space="preserve">124,415*0,14"OSTĚNÍ A NADPRAŽÍ </t>
  </si>
  <si>
    <t>65</t>
  </si>
  <si>
    <t>622221011</t>
  </si>
  <si>
    <t>Montáž kontaktního zateplení vnějších stěn lepením a mechanickým kotvením TI z minerální vlny s podélnou orientací do zdiva a betonu tl přes 40 do 80 mm</t>
  </si>
  <si>
    <t>-320162595</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</si>
  <si>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</si>
  <si>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https://podminky.urs.cz/item/CS_URS_2022_01/622221011</t>
  </si>
  <si>
    <t>zateplení ostění a nadpraží u hlavních dveří do objektu</t>
  </si>
  <si>
    <t>0,527*(1,3+3,32+3,32)</t>
  </si>
  <si>
    <t>zateplení ostění a nadpraží u vstupních „vrat do dieselagregátu</t>
  </si>
  <si>
    <t>0,5*(2,0+2,65+2,65)</t>
  </si>
  <si>
    <t>66</t>
  </si>
  <si>
    <t>63151519</t>
  </si>
  <si>
    <t>deska tepelně izolační minerální kontaktních fasád podélné vlákno λ=0,036 tl 50mm</t>
  </si>
  <si>
    <t>-1010553863</t>
  </si>
  <si>
    <t>4,184*1,05 'Přepočtené koeficientem množství</t>
  </si>
  <si>
    <t>67</t>
  </si>
  <si>
    <t>63151526</t>
  </si>
  <si>
    <t>deska tepelně izolační minerální kontaktních fasád podélné vlákno λ=0,036 tl 80mm</t>
  </si>
  <si>
    <t>1445579046</t>
  </si>
  <si>
    <t>3,65*1,05 'Přepočtené koeficientem množství</t>
  </si>
  <si>
    <t>68</t>
  </si>
  <si>
    <t>622221021</t>
  </si>
  <si>
    <t>Montáž kontaktního zateplení vnějších stěn lepením a mechanickým kotvením TI z minerální vlny s podélnou orientací do zdiva a betonu tl přes 80 do 120 mm</t>
  </si>
  <si>
    <t>835680</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</si>
  <si>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</si>
  <si>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https://podminky.urs.cz/item/CS_URS_2022_01/622221021</t>
  </si>
  <si>
    <t>ST01, ST03</t>
  </si>
  <si>
    <t xml:space="preserve">11,67*(9,635+12,486+3,544+0,9+1,743)"fasáda </t>
  </si>
  <si>
    <t>(12-10,97)*(1,79*2+1,0*2)"šachta na střeše</t>
  </si>
  <si>
    <t>3,8+2,2"štíty sousedů</t>
  </si>
  <si>
    <t>69</t>
  </si>
  <si>
    <t>63151529</t>
  </si>
  <si>
    <t>deska tepelně izolační minerální kontaktních fasád podélné vlákno λ=0,036 tl 120mm</t>
  </si>
  <si>
    <t>-547954264</t>
  </si>
  <si>
    <t>342,101*1,05 'Přepočtené koeficientem množství</t>
  </si>
  <si>
    <t>70</t>
  </si>
  <si>
    <t>622221031</t>
  </si>
  <si>
    <t>Montáž kontaktního zateplení vnějších stěn lepením a mechanickým kotvením TI z minerální vlny s podélnou orientací do zdiva a betonu tl přes 120 do 160 mm</t>
  </si>
  <si>
    <t>-223161267</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</si>
  <si>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</si>
  <si>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https://podminky.urs.cz/item/CS_URS_2022_01/622221031</t>
  </si>
  <si>
    <t>32,007"ST02 a ST04</t>
  </si>
  <si>
    <t>71</t>
  </si>
  <si>
    <t>63151538</t>
  </si>
  <si>
    <t>deska tepelně izolační minerální kontaktních fasád podélné vlákno λ=0,036 tl 160mm</t>
  </si>
  <si>
    <t>-1903772478</t>
  </si>
  <si>
    <t>32,007*1,05 'Přepočtené koeficientem množství</t>
  </si>
  <si>
    <t>72</t>
  </si>
  <si>
    <t>622231121</t>
  </si>
  <si>
    <t>Montáž kontaktního zateplení vnějších stěn lepením a mechanickým kotvením desek z fenolické pěny tl do 120 mm</t>
  </si>
  <si>
    <t>812904293</t>
  </si>
  <si>
    <t>Montáž kontaktního zateplení lepením a mechanickým kotvením z desek z fenolické pěny na vnější stěny, na podklad betonový nebo z lehčeného betonu, z tvárnic keramických nebo vápenopískových, tloušťky desek přes 80 do 120 mm</t>
  </si>
  <si>
    <t>https://podminky.urs.cz/item/CS_URS_2022_01/622231121</t>
  </si>
  <si>
    <t>P</t>
  </si>
  <si>
    <t xml:space="preserve">Poznámka k položce:
desky budou po celém povrchu opatřeny vrstvou lepícího tmelu s funkcí hydroizolace a spodní řada bude na spodní hraně oříznuta pod úhlem 45°  </t>
  </si>
  <si>
    <t>0,56*(9,635+12,487+3,59+0,9+1,818+2,63)"ST07</t>
  </si>
  <si>
    <t>0,65*(9,635+12,487+3,59+0,9+1,818+2,63)"ST08</t>
  </si>
  <si>
    <t>73</t>
  </si>
  <si>
    <t>28376808</t>
  </si>
  <si>
    <t>deska fenolická tepelně izolační fasádní λ=0,020 tl 100mm</t>
  </si>
  <si>
    <t>-271966068</t>
  </si>
  <si>
    <t>ST07+ST08</t>
  </si>
  <si>
    <t>74</t>
  </si>
  <si>
    <t>622252001</t>
  </si>
  <si>
    <t>Montáž profilů kontaktního zateplení připevněných mechanicky</t>
  </si>
  <si>
    <t>1059665069</t>
  </si>
  <si>
    <t>Montáž profilů kontaktního zateplení zakládacích soklových připevněných hmoždinkami</t>
  </si>
  <si>
    <t>https://podminky.urs.cz/item/CS_URS_2022_01/622252001</t>
  </si>
  <si>
    <t>9,7+12,5+3,6+1,75+2,7+4+4</t>
  </si>
  <si>
    <t>75</t>
  </si>
  <si>
    <t>59051649</t>
  </si>
  <si>
    <t>profil zakládací Al tl 0,7mm pro ETICS pro izolant tl 120mm</t>
  </si>
  <si>
    <t>1275023917</t>
  </si>
  <si>
    <t>9,7+12,5+3,6+1,75+4+4</t>
  </si>
  <si>
    <t>35,55*1,05 'Přepočtené koeficientem množství</t>
  </si>
  <si>
    <t>76</t>
  </si>
  <si>
    <t>59051651</t>
  </si>
  <si>
    <t>profil zakládací Al tl 0,7mm pro ETICS pro izolant tl 140mm</t>
  </si>
  <si>
    <t>-452009885</t>
  </si>
  <si>
    <t>2,7</t>
  </si>
  <si>
    <t>2,7*1,05 'Přepočtené koeficientem množství</t>
  </si>
  <si>
    <t>77</t>
  </si>
  <si>
    <t>622252002</t>
  </si>
  <si>
    <t>Montáž profilů kontaktního zateplení lepených</t>
  </si>
  <si>
    <t>1162794333</t>
  </si>
  <si>
    <t>Montáž profilů kontaktního zateplení ostatních stěnových, dilatačních apod. lepených do tmelu</t>
  </si>
  <si>
    <t>https://podminky.urs.cz/item/CS_URS_2022_01/622252002</t>
  </si>
  <si>
    <t>73,5+90,94+27,55+26,05+118,49+57</t>
  </si>
  <si>
    <t>78</t>
  </si>
  <si>
    <t>28342206</t>
  </si>
  <si>
    <t>profil ukončovací PVC s výztužnou tkaninu pro ukončení atiky ETICS</t>
  </si>
  <si>
    <t>1965317045</t>
  </si>
  <si>
    <t>57*1,05 'Přepočtené koeficientem množství</t>
  </si>
  <si>
    <t>79</t>
  </si>
  <si>
    <t>59051476</t>
  </si>
  <si>
    <t>profil začišťovací PVC 9mm s výztužnou tkaninou pro ostění ETICS</t>
  </si>
  <si>
    <t>-1963909283</t>
  </si>
  <si>
    <t>90,94+27,55</t>
  </si>
  <si>
    <t>118,49*1,05 'Přepočtené koeficientem množství</t>
  </si>
  <si>
    <t>80</t>
  </si>
  <si>
    <t>59051510</t>
  </si>
  <si>
    <t>profil začišťovací s okapnicí PVC s výztužnou tkaninou pro nadpraží ETICS</t>
  </si>
  <si>
    <t>1024443714</t>
  </si>
  <si>
    <t>0,75*3"O1</t>
  </si>
  <si>
    <t>1,1*14"O2</t>
  </si>
  <si>
    <t>1,2*3"O3</t>
  </si>
  <si>
    <t>1,0*2"O4</t>
  </si>
  <si>
    <t>1,3*1"D1</t>
  </si>
  <si>
    <t>2,0*1"D2</t>
  </si>
  <si>
    <t>1,0*1"D3</t>
  </si>
  <si>
    <t>27,55*1,05 'Přepočtené koeficientem množství</t>
  </si>
  <si>
    <t>81</t>
  </si>
  <si>
    <t>59051512</t>
  </si>
  <si>
    <t>profil začišťovací s okapnicí PVC s výztužnou tkaninou pro parapet ETICS</t>
  </si>
  <si>
    <t>1722465572</t>
  </si>
  <si>
    <t>5+7,05+14</t>
  </si>
  <si>
    <t>26,05*1,05 'Přepočtené koeficientem množství</t>
  </si>
  <si>
    <t>82</t>
  </si>
  <si>
    <t>63127416</t>
  </si>
  <si>
    <t>profil rohový PVC 23x23mm s výztužnou tkaninou š 100mm pro ETICS</t>
  </si>
  <si>
    <t>169526178</t>
  </si>
  <si>
    <t>2*1,2*3"O1</t>
  </si>
  <si>
    <t>2*1,8*14"O2</t>
  </si>
  <si>
    <t>2*1,8*3"O3</t>
  </si>
  <si>
    <t>2*1,6*2"O4</t>
  </si>
  <si>
    <t>2*3,32*1"D1</t>
  </si>
  <si>
    <t>2*2,6*1"D2</t>
  </si>
  <si>
    <t>2*2,15*1"D3</t>
  </si>
  <si>
    <t>90,94*1,05 'Přepočtené koeficientem množství</t>
  </si>
  <si>
    <t>83</t>
  </si>
  <si>
    <t>63127464</t>
  </si>
  <si>
    <t>profil rohový Al 15x15mm s výztužnou tkaninou š 100mm pro ETICS</t>
  </si>
  <si>
    <t>971221922</t>
  </si>
  <si>
    <t>12,33*3+12,17*3</t>
  </si>
  <si>
    <t>73,5*1,05 'Přepočtené koeficientem množství</t>
  </si>
  <si>
    <t>84</t>
  </si>
  <si>
    <t>-1616463916</t>
  </si>
  <si>
    <t>12,5"KL12</t>
  </si>
  <si>
    <t>30"KL13</t>
  </si>
  <si>
    <t>85</t>
  </si>
  <si>
    <t>KL12</t>
  </si>
  <si>
    <t>Dilatační krycí lišta včetně napojení na obvodovou stěnu řešeného objektu krycí dilatační lištou zakončenou v PVC profilu pro ukončování oplechování v systému ETICS krycí lišta RŠ 100 mm poplastovaný plech – žárově pozinkovaný plech - šedá</t>
  </si>
  <si>
    <t>-1475831086</t>
  </si>
  <si>
    <t>Dilatační krycí lišta včetně napojení na obvodovou stěnu řešeného objektu krycí dilatační lištou zakončenou v PVC profilu pro ukončování oplechování v systému ETICS krycí lišta RŠ 100 mm poplastovaný plech – žárově pozinkovaný plech chráněný vrstvou měkčeného PVC viz. KL12</t>
  </si>
  <si>
    <t>12,5*1,05 'Přepočtené koeficientem množství</t>
  </si>
  <si>
    <t>86</t>
  </si>
  <si>
    <t>KL13</t>
  </si>
  <si>
    <t>Dilatační krycí lišta včetně napojení na obvodovou stěnu řešeného objektu krycí dilatační lištou zakončenou v PVC profilu pro ukončování oplechování v systému ETICS krycí lišta RŠ 100 mm poplastovaný plech – žárově pozinkovaný plech - hnědá</t>
  </si>
  <si>
    <t>293931997</t>
  </si>
  <si>
    <t>30*1,05 'Přepočtené koeficientem množství</t>
  </si>
  <si>
    <t>87</t>
  </si>
  <si>
    <t>622321321</t>
  </si>
  <si>
    <t>Vápenocementová omítka hladká jednovrstvá vnějších stěn nanášená strojně</t>
  </si>
  <si>
    <t>-84564894</t>
  </si>
  <si>
    <t>Omítka vápenocementová vnějších ploch nanášená strojně jednovrstvá, tloušťky do 15 mm hladká stěn</t>
  </si>
  <si>
    <t>https://podminky.urs.cz/item/CS_URS_2022_01/622321321</t>
  </si>
  <si>
    <t>KZS120+KZS140+KZS_OST_OTV</t>
  </si>
  <si>
    <t>88</t>
  </si>
  <si>
    <t>622322121</t>
  </si>
  <si>
    <t>Vápenocementová lehčená omítka hladká jednovrstvá vnějších stěn nanášená ručně</t>
  </si>
  <si>
    <t>-317679327</t>
  </si>
  <si>
    <t>Omítka vápenocementová lehčená vnějších ploch nanášená ručně jednovrstvá, tloušťky do 15 mm hladká stěn</t>
  </si>
  <si>
    <t>https://podminky.urs.cz/item/CS_URS_2022_01/622322121</t>
  </si>
  <si>
    <t>89</t>
  </si>
  <si>
    <t>622321391</t>
  </si>
  <si>
    <t>Příplatek k vápenocementové omítce vnějších stěn za každých dalších 5 mm tloušťky strojně</t>
  </si>
  <si>
    <t>1766908026</t>
  </si>
  <si>
    <t>Omítka vápenocementová vnějších ploch nanášená strojně Příplatek k cenám za každých dalších i započatých 5 mm tloušťky omítky přes 15 mm stěn</t>
  </si>
  <si>
    <t>https://podminky.urs.cz/item/CS_URS_2022_01/622321391</t>
  </si>
  <si>
    <t>381,942*2 'Přepočtené koeficientem množství</t>
  </si>
  <si>
    <t>90</t>
  </si>
  <si>
    <t>622521002</t>
  </si>
  <si>
    <t>Tenkovrstvá silikátová zatíraná omítka zrnitost 1,0 mm vnějších stěn</t>
  </si>
  <si>
    <t>723235719</t>
  </si>
  <si>
    <t>Omítka tenkovrstvá silikátová vnějších ploch probarvená bez penetrace zatíraná (škrábaná ), zrnitost 1,0 mm stěn</t>
  </si>
  <si>
    <t>https://podminky.urs.cz/item/CS_URS_2022_01/622521002</t>
  </si>
  <si>
    <t>91</t>
  </si>
  <si>
    <t>6225210R</t>
  </si>
  <si>
    <t>Příplatek k tenkovrstvé omítce silikátové  vnějších ploch  probarvené za odstín tmavě šedá , zrnitost 1,0 mm stěn</t>
  </si>
  <si>
    <t>-1968827787</t>
  </si>
  <si>
    <t>Příplatek k tenkovrstvé omítce silikátové vnějších ploch probarvené za odstín tmavě šedá , zrnitost 1,0 mm stěn</t>
  </si>
  <si>
    <t>5 „okenních“ nik v 1.NP (1000/1750 mm)</t>
  </si>
  <si>
    <t>5*1,0*1,75</t>
  </si>
  <si>
    <t>92</t>
  </si>
  <si>
    <t>629991011</t>
  </si>
  <si>
    <t>Zakrytí výplní otvorů a svislých ploch fólií přilepenou lepící páskou</t>
  </si>
  <si>
    <t>1827881853</t>
  </si>
  <si>
    <t>Zakrytí vnějších ploch před znečištěním včetně pozdějšího odkrytí výplní otvorů a svislých ploch fólií přilepenou lepící páskou</t>
  </si>
  <si>
    <t>https://podminky.urs.cz/item/CS_URS_2022_01/629991011</t>
  </si>
  <si>
    <t>0,75*1,2*3"O1</t>
  </si>
  <si>
    <t>1,1*1,8*14"O2</t>
  </si>
  <si>
    <t>1,2*1,8*3"O3</t>
  </si>
  <si>
    <t>1,0*1,6*2"O4</t>
  </si>
  <si>
    <t>1,3*3,32*1"D1</t>
  </si>
  <si>
    <t>2,0*2,6*1"D2</t>
  </si>
  <si>
    <t>1,0*2,15*1"D3</t>
  </si>
  <si>
    <t>93</t>
  </si>
  <si>
    <t>629995101</t>
  </si>
  <si>
    <t>Očištění vnějších ploch tlakovou vodou</t>
  </si>
  <si>
    <t>2009535665</t>
  </si>
  <si>
    <t>Očištění vnějších ploch tlakovou vodou omytím</t>
  </si>
  <si>
    <t>https://podminky.urs.cz/item/CS_URS_2022_01/629995101</t>
  </si>
  <si>
    <t>Podlahy a podlahové konstrukce</t>
  </si>
  <si>
    <t>94</t>
  </si>
  <si>
    <t>631311116</t>
  </si>
  <si>
    <t>Mazanina tl přes 50 do 80 mm z betonu prostého bez zvýšených nároků na prostředí tř. C 25/30</t>
  </si>
  <si>
    <t>-906665261</t>
  </si>
  <si>
    <t>Mazanina z betonu prostého bez zvýšených nároků na prostředí tl. přes 50 do 80 mm tř. C 25/30</t>
  </si>
  <si>
    <t>https://podminky.urs.cz/item/CS_URS_2022_01/631311116</t>
  </si>
  <si>
    <t>P01*0,075</t>
  </si>
  <si>
    <t>P02*0,075</t>
  </si>
  <si>
    <t>P03*0,080</t>
  </si>
  <si>
    <t>P04*0,080</t>
  </si>
  <si>
    <t>P05*0,080</t>
  </si>
  <si>
    <t>P06*0,080</t>
  </si>
  <si>
    <t>P09*0,080</t>
  </si>
  <si>
    <t>P10*0,065</t>
  </si>
  <si>
    <t>P11*0,065</t>
  </si>
  <si>
    <t>P12*0,075</t>
  </si>
  <si>
    <t>95</t>
  </si>
  <si>
    <t>631311136</t>
  </si>
  <si>
    <t>Mazanina tl přes 120 do 240 mm z betonu prostého bez zvýšených nároků na prostředí tř. C 25/30</t>
  </si>
  <si>
    <t>-730763315</t>
  </si>
  <si>
    <t>Mazanina z betonu prostého bez zvýšených nároků na prostředí tl. přes 120 do 240 mm tř. C 25/30</t>
  </si>
  <si>
    <t>https://podminky.urs.cz/item/CS_URS_2022_01/631311136</t>
  </si>
  <si>
    <t>P01*0,15</t>
  </si>
  <si>
    <t>P02*0,15</t>
  </si>
  <si>
    <t>96</t>
  </si>
  <si>
    <t>631319171</t>
  </si>
  <si>
    <t>Příplatek k mazanině tl přes 50 do 80 mm za stržení povrchu spodní vrstvy před vložením výztuže</t>
  </si>
  <si>
    <t>-1284972004</t>
  </si>
  <si>
    <t>Příplatek k cenám mazanin za stržení povrchu spodní vrstvy mazaniny latí před vložením výztuže nebo pletiva pro tl. obou vrstev mazaniny přes 50 do 80 mm</t>
  </si>
  <si>
    <t>https://podminky.urs.cz/item/CS_URS_2022_01/631319171</t>
  </si>
  <si>
    <t>97</t>
  </si>
  <si>
    <t>631319175</t>
  </si>
  <si>
    <t>Příplatek k mazanině tl přes 120 do 240 mm za stržení povrchu spodní vrstvy před vložením výztuže</t>
  </si>
  <si>
    <t>391927623</t>
  </si>
  <si>
    <t>Příplatek k cenám mazanin za stržení povrchu spodní vrstvy mazaniny latí před vložením výztuže nebo pletiva pro tl. obou vrstev mazaniny přes 120 do 240 mm</t>
  </si>
  <si>
    <t>https://podminky.urs.cz/item/CS_URS_2022_01/631319175</t>
  </si>
  <si>
    <t>98</t>
  </si>
  <si>
    <t>631362021</t>
  </si>
  <si>
    <t>Výztuž mazanin svařovanými sítěmi Kari</t>
  </si>
  <si>
    <t>-641321216</t>
  </si>
  <si>
    <t>Výztuž mazanin ze svařovaných sítí z drátů typu KARI</t>
  </si>
  <si>
    <t>https://podminky.urs.cz/item/CS_URS_2022_01/631362021</t>
  </si>
  <si>
    <t>P01*4,44/1000*1,1*2</t>
  </si>
  <si>
    <t>P02*4,44/1000*1,1*2</t>
  </si>
  <si>
    <t>P03*4,44/1000*1,1</t>
  </si>
  <si>
    <t>P04*4,44/1000*1,1</t>
  </si>
  <si>
    <t>P05*4,44/1000*1,1</t>
  </si>
  <si>
    <t>P06*4,44/1000*1,1</t>
  </si>
  <si>
    <t>P09*4,44/1000*1,1</t>
  </si>
  <si>
    <t>P10*4,44/1000*1,1</t>
  </si>
  <si>
    <t>P11*4,44/1000*1,1</t>
  </si>
  <si>
    <t>99</t>
  </si>
  <si>
    <t>632481213</t>
  </si>
  <si>
    <t>Separační vrstva z PE fólie</t>
  </si>
  <si>
    <t>-1047046837</t>
  </si>
  <si>
    <t>Separační vrstva k oddělení podlahových vrstev z polyetylénové fólie</t>
  </si>
  <si>
    <t>https://podminky.urs.cz/item/CS_URS_2022_01/632481213</t>
  </si>
  <si>
    <t>100</t>
  </si>
  <si>
    <t>632481215</t>
  </si>
  <si>
    <t>Separační vrstva z geotextilie</t>
  </si>
  <si>
    <t>783248323</t>
  </si>
  <si>
    <t>Separační vrstva k oddělení podlahových vrstev z geotextilie</t>
  </si>
  <si>
    <t>https://podminky.urs.cz/item/CS_URS_2022_01/632481215</t>
  </si>
  <si>
    <t>P02+P04</t>
  </si>
  <si>
    <t>101</t>
  </si>
  <si>
    <t>635111242</t>
  </si>
  <si>
    <t>Násyp pod podlahy z hrubého kameniva 16-32 se zhutněním</t>
  </si>
  <si>
    <t>-1631967049</t>
  </si>
  <si>
    <t>Násyp ze štěrkopísku, písku nebo kameniva pod podlahy se zhutněním z kameniva hrubého 16-32</t>
  </si>
  <si>
    <t>https://podminky.urs.cz/item/CS_URS_2022_01/635111242</t>
  </si>
  <si>
    <t>P04*0,15</t>
  </si>
  <si>
    <t>102</t>
  </si>
  <si>
    <t>635211121</t>
  </si>
  <si>
    <t>Násyp pod podlahy z keramzitu</t>
  </si>
  <si>
    <t>-4560738</t>
  </si>
  <si>
    <t>Násyp lehký pod podlahy s udusáním a urovnáním povrchu z keramzitu</t>
  </si>
  <si>
    <t>https://podminky.urs.cz/item/CS_URS_2022_01/635211121</t>
  </si>
  <si>
    <t>P03*(0,08+0,32)/2</t>
  </si>
  <si>
    <t>P05*(0,08+0,28)/2</t>
  </si>
  <si>
    <t>P06*(0,01+0,54)/2</t>
  </si>
  <si>
    <t>P09*0,34/2</t>
  </si>
  <si>
    <t>P11*0,17</t>
  </si>
  <si>
    <t>Osazování výplní otvorů</t>
  </si>
  <si>
    <t>103</t>
  </si>
  <si>
    <t>642942611</t>
  </si>
  <si>
    <t>Osazování zárubní nebo rámů dveřních kovových do 2,5 m2 na montážní pěnu</t>
  </si>
  <si>
    <t>-1547166877</t>
  </si>
  <si>
    <t>Osazování zárubní nebo rámů kovových dveřních lisovaných nebo z úhelníků bez dveřních křídel na montážní pěnu, plochy otvoru do 2,5 m2</t>
  </si>
  <si>
    <t>https://podminky.urs.cz/item/CS_URS_2022_01/642942611</t>
  </si>
  <si>
    <t>1" D4</t>
  </si>
  <si>
    <t>3" D5</t>
  </si>
  <si>
    <t>1" D6</t>
  </si>
  <si>
    <t>1" D7</t>
  </si>
  <si>
    <t>2" D8</t>
  </si>
  <si>
    <t>2" D9</t>
  </si>
  <si>
    <t>104</t>
  </si>
  <si>
    <t>55331485</t>
  </si>
  <si>
    <t>zárubeň jednokřídlá ocelová pro zdění tl stěny 110-150mm rozměru 600/1970, 2100mm</t>
  </si>
  <si>
    <t>1197180449</t>
  </si>
  <si>
    <t>105</t>
  </si>
  <si>
    <t>55331487</t>
  </si>
  <si>
    <t>zárubeň jednokřídlá ocelová pro zdění tl stěny 110-150mm rozměru 800/1970, 2100mm</t>
  </si>
  <si>
    <t>1911655615</t>
  </si>
  <si>
    <t>106</t>
  </si>
  <si>
    <t>55331489</t>
  </si>
  <si>
    <t>zárubeň jednokřídlá ocelová pro zdění tl stěny 110-150mm rozměru 1100/1970, 2100mm</t>
  </si>
  <si>
    <t>47228712</t>
  </si>
  <si>
    <t>107</t>
  </si>
  <si>
    <t>55331492</t>
  </si>
  <si>
    <t>zárubeň jednokřídlá ocelová pro zdění tl stěny 160-200mm rozměru 800/1970, 2100mm</t>
  </si>
  <si>
    <t>602148087</t>
  </si>
  <si>
    <t>108</t>
  </si>
  <si>
    <t>55331494</t>
  </si>
  <si>
    <t>zárubeň jednokřídlá ocelová pro zdění tl stěny 160-200mm rozměru 1100/1970, 2100mm</t>
  </si>
  <si>
    <t>-392781547</t>
  </si>
  <si>
    <t>109</t>
  </si>
  <si>
    <t>55331495</t>
  </si>
  <si>
    <t>zárubeň jednokřídlá ocelová pro zdění tl stěny 210-250mm rozměru 600/1970, 2100mm</t>
  </si>
  <si>
    <t>2100041177</t>
  </si>
  <si>
    <t>110</t>
  </si>
  <si>
    <t>642945111</t>
  </si>
  <si>
    <t>Osazování protipožárních nebo protiplynových zárubní dveří jednokřídlových do 2,5 m2</t>
  </si>
  <si>
    <t>-579892631</t>
  </si>
  <si>
    <t>Osazování ocelových zárubní protipožárních nebo protiplynových dveří do vynechaného otvoru, s obetonováním, dveří jednokřídlových do 2,5 m2</t>
  </si>
  <si>
    <t>https://podminky.urs.cz/item/CS_URS_2022_01/642945111</t>
  </si>
  <si>
    <t>1" PO1</t>
  </si>
  <si>
    <t>1" PO2</t>
  </si>
  <si>
    <t>1" PO3</t>
  </si>
  <si>
    <t>1" PO4</t>
  </si>
  <si>
    <t>2" PO5</t>
  </si>
  <si>
    <t>1" PO6</t>
  </si>
  <si>
    <t>3" PO7</t>
  </si>
  <si>
    <t>1" PO8</t>
  </si>
  <si>
    <t>6" PO9</t>
  </si>
  <si>
    <t>111</t>
  </si>
  <si>
    <t>55331561</t>
  </si>
  <si>
    <t>zárubeň jednokřídlá ocelová pro zdění s protipožární úpravou tl stěny 110-150mm rozměru 700/1970, 2100mm</t>
  </si>
  <si>
    <t>-1369658853</t>
  </si>
  <si>
    <t>1" PO7</t>
  </si>
  <si>
    <t>112</t>
  </si>
  <si>
    <t>55331562</t>
  </si>
  <si>
    <t>zárubeň jednokřídlá ocelová pro zdění s protipožární úpravou tl stěny 110-150mm rozměru 800/1970, 2100mm</t>
  </si>
  <si>
    <t>960918915</t>
  </si>
  <si>
    <t>1" PO5</t>
  </si>
  <si>
    <t>3" PO9</t>
  </si>
  <si>
    <t>113</t>
  </si>
  <si>
    <t>55331566</t>
  </si>
  <si>
    <t>zárubeň jednokřídlá ocelová pro zdění s protipožární úpravou tl stěny 160-200mm rozměru 700/1970, 2100mm</t>
  </si>
  <si>
    <t>235503731</t>
  </si>
  <si>
    <t>2" PO6</t>
  </si>
  <si>
    <t>114</t>
  </si>
  <si>
    <t>55331567</t>
  </si>
  <si>
    <t>zárubeň jednokřídlá ocelová pro zdění s protipožární úpravou tl stěny 160-200mm rozměru 800/1970, 2100mm</t>
  </si>
  <si>
    <t>864047125</t>
  </si>
  <si>
    <t>115</t>
  </si>
  <si>
    <t>55331569</t>
  </si>
  <si>
    <t>zárubeň jednokřídlá ocelová pro zdění s protipožární úpravou tl stěny 160-200mm rozměru 1100/1970, 2100mm</t>
  </si>
  <si>
    <t>-1381983699</t>
  </si>
  <si>
    <t>Ostatní konstrukce a práce, bourání</t>
  </si>
  <si>
    <t>Lešení a stavební výtahy</t>
  </si>
  <si>
    <t>116</t>
  </si>
  <si>
    <t>941111111</t>
  </si>
  <si>
    <t>Montáž lešení řadového trubkového lehkého s podlahami zatížení do 200 kg/m2 š od 0,6 do 0,9 m v do 10 m</t>
  </si>
  <si>
    <t>-20463482</t>
  </si>
  <si>
    <t>Montáž lešení řadového trubkového lehkého pracovního s podlahami s provozním zatížením tř. 3 do 200 kg/m2 šířky tř. W06 od 0,6 do 0,9 m, výšky do 10 m</t>
  </si>
  <si>
    <t>https://podminky.urs.cz/item/CS_URS_2022_01/941111111</t>
  </si>
  <si>
    <t>12,23*(9,635+12,486+0,9+0,9+3,544+1,743+2,675+0,9*3)</t>
  </si>
  <si>
    <t>117</t>
  </si>
  <si>
    <t>941111211</t>
  </si>
  <si>
    <t>Příplatek k lešení řadovému trubkovému lehkému s podlahami š 0,9 m v 10 m za první a ZKD den použití</t>
  </si>
  <si>
    <t>-33981154</t>
  </si>
  <si>
    <t>Montáž lešení řadového trubkového lehkého pracovního s podlahami s provozním zatížením tř. 3 do 200 kg/m2 Příplatek za první a každý další den použití lešení k ceně -1111</t>
  </si>
  <si>
    <t>https://podminky.urs.cz/item/CS_URS_2022_01/941111211</t>
  </si>
  <si>
    <t>422,95*330 'Přepočtené koeficientem množství</t>
  </si>
  <si>
    <t>118</t>
  </si>
  <si>
    <t>941111811</t>
  </si>
  <si>
    <t>Demontáž lešení řadového trubkového lehkého s podlahami zatížení do 200 kg/m2 š přes 0,6 do 0,9 m v do 10 m</t>
  </si>
  <si>
    <t>-361483529</t>
  </si>
  <si>
    <t>Demontáž lešení řadového trubkového lehkého pracovního s podlahami s provozním zatížením tř. 3 do 200 kg/m2 šířky tř. W06 od 0,6 do 0,9 m, výšky do 10 m</t>
  </si>
  <si>
    <t>https://podminky.urs.cz/item/CS_URS_2022_01/941111811</t>
  </si>
  <si>
    <t>119</t>
  </si>
  <si>
    <t>944511111</t>
  </si>
  <si>
    <t>Montáž ochranné sítě z textilie z umělých vláken</t>
  </si>
  <si>
    <t>-1865738522</t>
  </si>
  <si>
    <t>Montáž ochranné sítě zavěšené na konstrukci lešení z textilie z umělých vláken</t>
  </si>
  <si>
    <t>https://podminky.urs.cz/item/CS_URS_2022_01/944511111</t>
  </si>
  <si>
    <t>120</t>
  </si>
  <si>
    <t>944511211</t>
  </si>
  <si>
    <t>Příplatek k ochranné síti za první a ZKD den použití</t>
  </si>
  <si>
    <t>-1581390990</t>
  </si>
  <si>
    <t>Montáž ochranné sítě Příplatek za první a každý další den použití sítě k ceně -1111</t>
  </si>
  <si>
    <t>https://podminky.urs.cz/item/CS_URS_2022_01/944511211</t>
  </si>
  <si>
    <t>121</t>
  </si>
  <si>
    <t>944511811</t>
  </si>
  <si>
    <t>Demontáž ochranné sítě z textilie z umělých vláken</t>
  </si>
  <si>
    <t>736718298</t>
  </si>
  <si>
    <t>Demontáž ochranné sítě zavěšené na konstrukci lešení z textilie z umělých vláken</t>
  </si>
  <si>
    <t>https://podminky.urs.cz/item/CS_URS_2022_01/944511811</t>
  </si>
  <si>
    <t>122</t>
  </si>
  <si>
    <t>949101111</t>
  </si>
  <si>
    <t>Lešení pomocné pro objekty pozemních staveb s lešeňovou podlahou v do 1,9 m zatížení do 150 kg/m2</t>
  </si>
  <si>
    <t>1984141766</t>
  </si>
  <si>
    <t>Lešení pomocné pracovní pro objekty pozemních staveb pro zatížení do 150 kg/m2, o výšce lešeňové podlahy do 1,9 m</t>
  </si>
  <si>
    <t>https://podminky.urs.cz/item/CS_URS_2022_01/949101111</t>
  </si>
  <si>
    <t>108,79</t>
  </si>
  <si>
    <t>134,69</t>
  </si>
  <si>
    <t>131,75</t>
  </si>
  <si>
    <t>134,1</t>
  </si>
  <si>
    <t>Různé dokončovací konstrukce a práce pozemních staveb</t>
  </si>
  <si>
    <t>123</t>
  </si>
  <si>
    <t>952901111</t>
  </si>
  <si>
    <t>Vyčištění budov bytové a občanské výstavby při výšce podlaží do 4 m</t>
  </si>
  <si>
    <t>-495360022</t>
  </si>
  <si>
    <t>Vyčištění budov nebo objektů před předáním do užívání budov bytové nebo občanské výstavby, světlé výšky podlaží do 4 m</t>
  </si>
  <si>
    <t>https://podminky.urs.cz/item/CS_URS_2022_01/952901111</t>
  </si>
  <si>
    <t>124</t>
  </si>
  <si>
    <t>952902141</t>
  </si>
  <si>
    <t>Čištění budov drhnutí drsných podlah s chemickými prostředky</t>
  </si>
  <si>
    <t>536200506</t>
  </si>
  <si>
    <t>Čištění budov při provádění oprav a udržovacích prací podlah drsných nebo chodníků drhnutím s chemickými prostředky</t>
  </si>
  <si>
    <t>https://podminky.urs.cz/item/CS_URS_2022_01/952902141</t>
  </si>
  <si>
    <t>125</t>
  </si>
  <si>
    <t>953941211</t>
  </si>
  <si>
    <t>Osazování kovových konzol nebo kotev</t>
  </si>
  <si>
    <t>-1063997576</t>
  </si>
  <si>
    <t>Osazování drobných kovových předmětů se zalitím maltou cementovou, do vysekaných kapes nebo připravených otvorů konzol nebo kotev, např. pro schodišťová madla do zdí, radiátorové konzoly apod.</t>
  </si>
  <si>
    <t>https://podminky.urs.cz/item/CS_URS_2022_01/953941211</t>
  </si>
  <si>
    <t>2*2" Z3</t>
  </si>
  <si>
    <t>3" Z4</t>
  </si>
  <si>
    <t>2*5" Z7</t>
  </si>
  <si>
    <t>3" Z18</t>
  </si>
  <si>
    <t>126</t>
  </si>
  <si>
    <t>953943211</t>
  </si>
  <si>
    <t>Osazování hasicího přístroje</t>
  </si>
  <si>
    <t>1365195208</t>
  </si>
  <si>
    <t>Osazování drobných kovových předmětů kotvených do stěny hasicího přístroje</t>
  </si>
  <si>
    <t>https://podminky.urs.cz/item/CS_URS_2022_01/953943211</t>
  </si>
  <si>
    <t xml:space="preserve">N3.01 </t>
  </si>
  <si>
    <t xml:space="preserve">N2.01 </t>
  </si>
  <si>
    <t xml:space="preserve">N2.02 </t>
  </si>
  <si>
    <t>N1.02/N3</t>
  </si>
  <si>
    <t>bude využit PHP z chodby</t>
  </si>
  <si>
    <t xml:space="preserve">N1.03 </t>
  </si>
  <si>
    <t xml:space="preserve">N1.04 </t>
  </si>
  <si>
    <t xml:space="preserve">N1.05 </t>
  </si>
  <si>
    <t xml:space="preserve">N1.06 </t>
  </si>
  <si>
    <t xml:space="preserve">N1.07 </t>
  </si>
  <si>
    <t xml:space="preserve">P1.01 </t>
  </si>
  <si>
    <t>127</t>
  </si>
  <si>
    <t>4493211R</t>
  </si>
  <si>
    <t>přístroj hasicí ruční práškový 6 kg – 21A, 113B</t>
  </si>
  <si>
    <t>1103079305</t>
  </si>
  <si>
    <t>128</t>
  </si>
  <si>
    <t>4493221R</t>
  </si>
  <si>
    <t xml:space="preserve">přístroj hasicí ruční sněhový CO2 5 KG – 70B </t>
  </si>
  <si>
    <t>612034006</t>
  </si>
  <si>
    <t>129</t>
  </si>
  <si>
    <t>953993326</t>
  </si>
  <si>
    <t>Osazení bezpečnostní, orientační nebo informační tabulky přivrtáním na zdivo</t>
  </si>
  <si>
    <t>215798335</t>
  </si>
  <si>
    <t>Osazení bezpečnostní, orientační nebo informační tabulky plastové nebo smaltované přivrtáním na zdivo</t>
  </si>
  <si>
    <t>https://podminky.urs.cz/item/CS_URS_2022_01/953993326</t>
  </si>
  <si>
    <t>4"OS17,18,19,20</t>
  </si>
  <si>
    <t>130</t>
  </si>
  <si>
    <t>OS17</t>
  </si>
  <si>
    <t>Tabulka s číslem orientačním, tzv. plzeňský typ, rozměr 330/210 mm - Text: 94 - kompletní dodávka viz odkaz OS17</t>
  </si>
  <si>
    <t>226857118</t>
  </si>
  <si>
    <t>131</t>
  </si>
  <si>
    <t>OS18</t>
  </si>
  <si>
    <t>Tabulka s číslem orientačním, tzv. plzeňský typ, rozměr 330/210 mm - Text: 291 - kompletní dodávka viz odkaz OS18</t>
  </si>
  <si>
    <t>-1666510956</t>
  </si>
  <si>
    <t>132</t>
  </si>
  <si>
    <t>OS19</t>
  </si>
  <si>
    <t>Tabulka s názvem ulice, smaltovaná tzv. plzeňský typ, rozměr 700/320 mm - Text: Křimická - kompletní dodávka viz odkaz OS19</t>
  </si>
  <si>
    <t>2038197814</t>
  </si>
  <si>
    <t>133</t>
  </si>
  <si>
    <t>OS20</t>
  </si>
  <si>
    <t>Tabulka s názvem ulice, smaltovaná tzv. plzeňský typ, rozměr 700/320 mm - Text: Touškovská - kompletní dodávka viz odkaz OS20</t>
  </si>
  <si>
    <t>-159894341</t>
  </si>
  <si>
    <t>134</t>
  </si>
  <si>
    <t>95-OS12</t>
  </si>
  <si>
    <t>Osazení antistatické rohože OS12</t>
  </si>
  <si>
    <t>1795493713</t>
  </si>
  <si>
    <t>135</t>
  </si>
  <si>
    <t>OS12</t>
  </si>
  <si>
    <t>Protiúnavová antistatická rohož do suchého prostředí vhodná pro serverovny, ohnivzdorná, rozměr 1250/1100mm, kompletní dodávka viz odkaz OS12</t>
  </si>
  <si>
    <t>1459360850</t>
  </si>
  <si>
    <t>136</t>
  </si>
  <si>
    <t>95-OS6</t>
  </si>
  <si>
    <t>Osazení systémové větrací šachty OS6</t>
  </si>
  <si>
    <t>326926620</t>
  </si>
  <si>
    <t>137</t>
  </si>
  <si>
    <t>OS6</t>
  </si>
  <si>
    <t>Systémová sklepní větrací šachta s dnem a odtok otvorem a s pochozím mřížovým roštem, oka 30/30 mm, vč. odtokové přípojky DN/OD 110 s pachovým uzávěrem, lapačem nečistot a klapkou, rozměr: 400/200 mm, v šachty 400 mm, kompletní dodávka viz odkaz OS6</t>
  </si>
  <si>
    <t>-66390898</t>
  </si>
  <si>
    <t>138</t>
  </si>
  <si>
    <t>95-R1</t>
  </si>
  <si>
    <t>Vyčištění stávajících komínových průduchů proudem vody</t>
  </si>
  <si>
    <t>511102495</t>
  </si>
  <si>
    <t>7*12,5"7 průduchů</t>
  </si>
  <si>
    <t>Bourání konstrukcí</t>
  </si>
  <si>
    <t>139</t>
  </si>
  <si>
    <t>962031132</t>
  </si>
  <si>
    <t>Bourání příček z cihel pálených na MVC tl do 100 mm</t>
  </si>
  <si>
    <t>966818808</t>
  </si>
  <si>
    <t>Bourání příček z cihel, tvárnic nebo příčkovek z cihel pálených, plných nebo dutých na maltu vápennou nebo vápenocementovou, tl. do 100 mm</t>
  </si>
  <si>
    <t>https://podminky.urs.cz/item/CS_URS_2022_01/962031132</t>
  </si>
  <si>
    <t>1,045*2,75+1,17*2,02</t>
  </si>
  <si>
    <t>3,33*1,283</t>
  </si>
  <si>
    <t>3,21*2,563</t>
  </si>
  <si>
    <t>140</t>
  </si>
  <si>
    <t>962031133</t>
  </si>
  <si>
    <t>Bourání příček z cihel pálených na MVC tl do 150 mm</t>
  </si>
  <si>
    <t>-1765469724</t>
  </si>
  <si>
    <t>Bourání příček z cihel, tvárnic nebo příčkovek z cihel pálených, plných nebo dutých na maltu vápennou nebo vápenocementovou, tl. do 150 mm</t>
  </si>
  <si>
    <t>https://podminky.urs.cz/item/CS_URS_2022_01/962031133</t>
  </si>
  <si>
    <t>3,33*(0,1+0,982)</t>
  </si>
  <si>
    <t>3,21*0,942</t>
  </si>
  <si>
    <t>PŮDA ŠTÍTOVÉ ZDIVO</t>
  </si>
  <si>
    <t>12,117*5,5/2</t>
  </si>
  <si>
    <t>9,150*5,5/2</t>
  </si>
  <si>
    <t>141</t>
  </si>
  <si>
    <t>962032231</t>
  </si>
  <si>
    <t>Bourání zdiva z cihel pálených nebo vápenopískových na MV nebo MVC přes 1 m3</t>
  </si>
  <si>
    <t>-1318586092</t>
  </si>
  <si>
    <t>Bourání zdiva nadzákladového z cihel nebo tvárnic z cihel pálených nebo vápenopískových, na maltu vápennou nebo vápenocementovou, objemu přes 1 m3</t>
  </si>
  <si>
    <t>https://podminky.urs.cz/item/CS_URS_2022_01/962032231</t>
  </si>
  <si>
    <t>0,18*3,33*5,362</t>
  </si>
  <si>
    <t>0,20*3,33*5,267</t>
  </si>
  <si>
    <t>0,18*3,21*5,362</t>
  </si>
  <si>
    <t>0,18*3,21*5,267*2</t>
  </si>
  <si>
    <t xml:space="preserve">PŮDA OBVODOVÉ ZDIVO </t>
  </si>
  <si>
    <t>0,5*1,06*(9,561+12,509+3,394+1,927+2,689)</t>
  </si>
  <si>
    <t>2NP OBVODOVÉ ZDIVO NA ÚROVEŇ NOVÝCH PŘEKLADŮ</t>
  </si>
  <si>
    <t>0,5*0,31*(9,561+12,509+3,394+1,927+2,689)</t>
  </si>
  <si>
    <t xml:space="preserve">PŮDA KOMÍNY A VNITŘNÍ NOSNÉ ZDIVO </t>
  </si>
  <si>
    <t>0,47*1,1*6,25</t>
  </si>
  <si>
    <t>0,50*1,1*6,25</t>
  </si>
  <si>
    <t>0,50*1,57/2*0,75*6,25</t>
  </si>
  <si>
    <t>0,50*1,52/2*0,75*6,25</t>
  </si>
  <si>
    <t>0,50*1,405*6,25</t>
  </si>
  <si>
    <t>142</t>
  </si>
  <si>
    <t>962081141</t>
  </si>
  <si>
    <t>Bourání příček ze skleněných tvárnic tl do 150 mm</t>
  </si>
  <si>
    <t>-725332222</t>
  </si>
  <si>
    <t>Bourání zdiva příček nebo vybourání otvorů ze skleněných tvárnic, tl. do 150 mm</t>
  </si>
  <si>
    <t>https://podminky.urs.cz/item/CS_URS_2022_01/962081141</t>
  </si>
  <si>
    <t>1,17*1,92"2NP</t>
  </si>
  <si>
    <t>963011512</t>
  </si>
  <si>
    <t>Bourání stropů z tvárnic pálených do nosníků ocelových tl do 150 mm</t>
  </si>
  <si>
    <t>-1387167028</t>
  </si>
  <si>
    <t>Bourání stropů z tvárnic pálených do nosníků ocelových, bez jejich vybourání a odklizení, tloušťky do 150 mm</t>
  </si>
  <si>
    <t>https://podminky.urs.cz/item/CS_URS_2022_01/963011512</t>
  </si>
  <si>
    <t>144</t>
  </si>
  <si>
    <t>963031432</t>
  </si>
  <si>
    <t>Bourání cihelných kleneb na MV nebo MVC tl do 150 mm</t>
  </si>
  <si>
    <t>804323751</t>
  </si>
  <si>
    <t>Bourání cihelných kleneb na maltu vápennou nebo vápenocementovou, tl. do 150 mm</t>
  </si>
  <si>
    <t>https://podminky.urs.cz/item/CS_URS_2022_01/963031432</t>
  </si>
  <si>
    <t>S15x*0,15</t>
  </si>
  <si>
    <t>145</t>
  </si>
  <si>
    <t>963051113</t>
  </si>
  <si>
    <t>Bourání ŽB stropů deskových tl přes 80 mm</t>
  </si>
  <si>
    <t>1039635484</t>
  </si>
  <si>
    <t>Bourání železobetonových stropů deskových, tl. přes 80 mm</t>
  </si>
  <si>
    <t>https://podminky.urs.cz/item/CS_URS_2022_01/963051113</t>
  </si>
  <si>
    <t>S14x*0,16</t>
  </si>
  <si>
    <t>146</t>
  </si>
  <si>
    <t>964061321</t>
  </si>
  <si>
    <t>Uvolnění zhlaví trámů ze zdiva cihelného průřezu zhlaví do 0,03 m2</t>
  </si>
  <si>
    <t>-790670710</t>
  </si>
  <si>
    <t>Uvolnění zhlaví trámu při jeho výměně pro jakoukoliv délku uložení, ze zdiva cihelného, o průřezu zhlaví do 0,03 m2</t>
  </si>
  <si>
    <t>https://podminky.urs.cz/item/CS_URS_2022_01/964061321</t>
  </si>
  <si>
    <t>viz S12x a S13x</t>
  </si>
  <si>
    <t>96"předpoklad</t>
  </si>
  <si>
    <t>147</t>
  </si>
  <si>
    <t>964072221</t>
  </si>
  <si>
    <t>Vybourání válcovaných nosníků ze zdiva smíšeného dl do 4 m hmotnosti do 20 kg/m</t>
  </si>
  <si>
    <t>-500030682</t>
  </si>
  <si>
    <t>Vybourání válcovaných nosníků uložených ve zdivu smíšeném nebo kamenném délky do 4 m, hmotnosti do 20 kg/m</t>
  </si>
  <si>
    <t>https://podminky.urs.cz/item/CS_URS_2022_01/964072221</t>
  </si>
  <si>
    <t>odstranění ocel.</t>
  </si>
  <si>
    <t>U profilu uloženého</t>
  </si>
  <si>
    <t>do zdiva - PROVĚŘIT!</t>
  </si>
  <si>
    <t>(1,045+0,3)*13,40/1000</t>
  </si>
  <si>
    <t>148</t>
  </si>
  <si>
    <t>964073331</t>
  </si>
  <si>
    <t>Vybourání válcovaných nosníků ze zdiva cihelného dl do 6 m hmotnosti 35 kg/m</t>
  </si>
  <si>
    <t>1311842209</t>
  </si>
  <si>
    <t>Vybourání válcovaných nosníků uložených ve zdivu cihelném délky do 6 m, hmotnosti do 35 kg/m</t>
  </si>
  <si>
    <t>https://podminky.urs.cz/item/CS_URS_2022_01/964073331</t>
  </si>
  <si>
    <t xml:space="preserve">S13x/1,2*35/1000"ocelové nosníky keramického stropu - předpoklad </t>
  </si>
  <si>
    <t>965031131</t>
  </si>
  <si>
    <t>Bourání podlah z cihel kladených na plocho pl přes 1 m2</t>
  </si>
  <si>
    <t>1850143276</t>
  </si>
  <si>
    <t>Bourání podlah z cihel bez podkladního lože, s jakoukoliv výplní spár kladených naplocho, plochy přes 1 m2</t>
  </si>
  <si>
    <t>https://podminky.urs.cz/item/CS_URS_2022_01/965031131</t>
  </si>
  <si>
    <t>150</t>
  </si>
  <si>
    <t>965042241</t>
  </si>
  <si>
    <t>Bourání podkladů pod dlažby nebo mazanin betonových nebo z litého asfaltu tl přes 100 mm pl přes 4 m2</t>
  </si>
  <si>
    <t>99366659</t>
  </si>
  <si>
    <t>Bourání mazanin betonových nebo z litého asfaltu tl. přes 100 mm, plochy přes 4 m2</t>
  </si>
  <si>
    <t>https://podminky.urs.cz/item/CS_URS_2022_01/965042241</t>
  </si>
  <si>
    <t>S1x*0,325</t>
  </si>
  <si>
    <t>(14,73+16,96)*0,390"S2*</t>
  </si>
  <si>
    <t>(0,47+0,52)/2*7,60+0,02*7,60"S.02**</t>
  </si>
  <si>
    <t>0,4*S3x</t>
  </si>
  <si>
    <t>0,2*S5x</t>
  </si>
  <si>
    <t>0,1*S6x</t>
  </si>
  <si>
    <t>0,17*S7x</t>
  </si>
  <si>
    <t>(0,02+0,15+0,15)*S8x</t>
  </si>
  <si>
    <t>0,28*S10x</t>
  </si>
  <si>
    <t>0,11*S11x</t>
  </si>
  <si>
    <t>0,15*S18x</t>
  </si>
  <si>
    <t>151</t>
  </si>
  <si>
    <t>965045113</t>
  </si>
  <si>
    <t>Bourání potěrů cementových nebo pískocementových tl do 50 mm pl přes 4 m2</t>
  </si>
  <si>
    <t>-141604682</t>
  </si>
  <si>
    <t>Bourání potěrů tl. do 50 mm cementových nebo pískocementových, plochy přes 4 m2</t>
  </si>
  <si>
    <t>https://podminky.urs.cz/item/CS_URS_2022_01/965045113</t>
  </si>
  <si>
    <t>S11x+S13x</t>
  </si>
  <si>
    <t>152</t>
  </si>
  <si>
    <t>965049112</t>
  </si>
  <si>
    <t>Příplatek k bourání betonových mazanin za bourání mazanin se svařovanou sítí tl přes 100 mm</t>
  </si>
  <si>
    <t>1194913811</t>
  </si>
  <si>
    <t>Bourání mazanin Příplatek k cenám za bourání mazanin betonových se svařovanou sítí, tl. přes 100 mm</t>
  </si>
  <si>
    <t>https://podminky.urs.cz/item/CS_URS_2022_01/965049112</t>
  </si>
  <si>
    <t>153</t>
  </si>
  <si>
    <t>965081213</t>
  </si>
  <si>
    <t>Bourání podlah z dlaždic keramických nebo xylolitových tl do 10 mm plochy přes 1 m2</t>
  </si>
  <si>
    <t>651170407</t>
  </si>
  <si>
    <t>Bourání podlah z dlaždic bez podkladního lože nebo mazaniny, s jakoukoliv výplní spár keramických nebo xylolitových tl. do 10 mm, plochy přes 1 m2</t>
  </si>
  <si>
    <t>https://podminky.urs.cz/item/CS_URS_2022_01/965081213</t>
  </si>
  <si>
    <t xml:space="preserve">BOURANÉ PODLAHY - VÝMĚRY </t>
  </si>
  <si>
    <t>8,46+14,11+27,60"S1*</t>
  </si>
  <si>
    <t>14,73+7,60+16,96"S2*</t>
  </si>
  <si>
    <t>15,57"S3*</t>
  </si>
  <si>
    <t>S4x</t>
  </si>
  <si>
    <t>3,41+2,22+6,31+5,75"S4*</t>
  </si>
  <si>
    <t>29,79"S5*</t>
  </si>
  <si>
    <t>20,11"S6*</t>
  </si>
  <si>
    <t>11,57+7,89+16,36+16,17+19,02"S7*</t>
  </si>
  <si>
    <t>2,05+4,04+1,34"S8*</t>
  </si>
  <si>
    <t>23,71+29,40+20,44+18,36"S9*</t>
  </si>
  <si>
    <t>9,65+2,91+1,26+1,14+19,11"S10*</t>
  </si>
  <si>
    <t>149"S11*</t>
  </si>
  <si>
    <t>7,89+16,36+19,02+20,11+29,79+2,91+1,26+1,14+19,11+23,71+29,40+20,44+18,36"S12*</t>
  </si>
  <si>
    <t>3,6+16,17"S13*</t>
  </si>
  <si>
    <t>4,04+1,34"S14*</t>
  </si>
  <si>
    <t>27,62+16,96"S15*</t>
  </si>
  <si>
    <t>7,5"S16*</t>
  </si>
  <si>
    <t>35"S18*</t>
  </si>
  <si>
    <t>S2x+S6x+S7x+S8x+S10x</t>
  </si>
  <si>
    <t>154</t>
  </si>
  <si>
    <t>965082941</t>
  </si>
  <si>
    <t>Odstranění násypů pod podlahami tl přes 200 mm</t>
  </si>
  <si>
    <t>1805154363</t>
  </si>
  <si>
    <t>Odstranění násypu pod podlahami nebo ochranného násypu na střechách tl. přes 200 mm jakékoliv plochy</t>
  </si>
  <si>
    <t>https://podminky.urs.cz/item/CS_URS_2022_01/965082941</t>
  </si>
  <si>
    <t>S5x*(0,4+0,75)/2</t>
  </si>
  <si>
    <t>S6x*0,615/2</t>
  </si>
  <si>
    <t>m. č. 1.01*, 1.05*    20-230</t>
  </si>
  <si>
    <t>(0,02+0,23)/2*(11,15+2,05+7,89)</t>
  </si>
  <si>
    <t>m. č. 1.08*            20-370</t>
  </si>
  <si>
    <t>(0,02+0,37)/2*19,02</t>
  </si>
  <si>
    <t>m. č. 1.06*            20-520</t>
  </si>
  <si>
    <t>(0,02+0,52)/2*16,36</t>
  </si>
  <si>
    <t>m. č. 1.07*            20-620</t>
  </si>
  <si>
    <t>(0,02+0,62)/2*16,17</t>
  </si>
  <si>
    <t>2. 01* tl. 340</t>
  </si>
  <si>
    <t>9,65*0,34</t>
  </si>
  <si>
    <t>S11x*0,26</t>
  </si>
  <si>
    <t>155</t>
  </si>
  <si>
    <t>965083131</t>
  </si>
  <si>
    <t>Odstranění násypů pod podlahami mezi trámy tl přes 200 mm</t>
  </si>
  <si>
    <t>-1189833576</t>
  </si>
  <si>
    <t>Odstranění násypu mezi stropními trámy tl. přes 200 mm jakékoliv plochy</t>
  </si>
  <si>
    <t>https://podminky.urs.cz/item/CS_URS_2022_01/965083131</t>
  </si>
  <si>
    <t>S12x*0,44</t>
  </si>
  <si>
    <t>156</t>
  </si>
  <si>
    <t>966031314</t>
  </si>
  <si>
    <t>Vybourání částí říms z cihel vyložených do 250 mm tl přes 300 mm</t>
  </si>
  <si>
    <t>825780080</t>
  </si>
  <si>
    <t>Vybourání částí říms z cihel vyložených do 250 mm tl. přes 300 mm</t>
  </si>
  <si>
    <t>https://podminky.urs.cz/item/CS_URS_2022_01/966031314</t>
  </si>
  <si>
    <t>9,561+12,509</t>
  </si>
  <si>
    <t>157</t>
  </si>
  <si>
    <t>968062374</t>
  </si>
  <si>
    <t>Vybourání dřevěných rámů oken zdvojených včetně křídel pl do 1 m2</t>
  </si>
  <si>
    <t>-1319014415</t>
  </si>
  <si>
    <t>Vybourání dřevěných rámů oken s křídly, dveřních zárubní, vrat, stěn, ostění nebo obkladů rámů oken s křídly zdvojených, plochy do 1 m2</t>
  </si>
  <si>
    <t>https://podminky.urs.cz/item/CS_URS_2022_01/968062374</t>
  </si>
  <si>
    <t>0,75*1,2</t>
  </si>
  <si>
    <t>158</t>
  </si>
  <si>
    <t>968062375</t>
  </si>
  <si>
    <t>Vybourání dřevěných rámů oken zdvojených včetně křídel pl do 2 m2</t>
  </si>
  <si>
    <t>1019325957</t>
  </si>
  <si>
    <t>Vybourání dřevěných rámů oken s křídly, dveřních zárubní, vrat, stěn, ostění nebo obkladů rámů oken s křídly zdvojených, plochy do 2 m2</t>
  </si>
  <si>
    <t>https://podminky.urs.cz/item/CS_URS_2022_01/968062375</t>
  </si>
  <si>
    <t>0,88*1,8</t>
  </si>
  <si>
    <t>1,05*1,8</t>
  </si>
  <si>
    <t>1,25*1,8</t>
  </si>
  <si>
    <t>0,9*1,8</t>
  </si>
  <si>
    <t>159</t>
  </si>
  <si>
    <t>968062376</t>
  </si>
  <si>
    <t>Vybourání dřevěných rámů oken zdvojených včetně křídel pl do 4 m2</t>
  </si>
  <si>
    <t>467604679</t>
  </si>
  <si>
    <t>Vybourání dřevěných rámů oken s křídly, dveřních zárubní, vrat, stěn, ostění nebo obkladů rámů oken s křídly zdvojených, plochy do 4 m2</t>
  </si>
  <si>
    <t>https://podminky.urs.cz/item/CS_URS_2022_01/968062376</t>
  </si>
  <si>
    <t>1,15*1,85</t>
  </si>
  <si>
    <t>1,18*1,82</t>
  </si>
  <si>
    <t>160</t>
  </si>
  <si>
    <t>968062456</t>
  </si>
  <si>
    <t>Vybourání dřevěných dveřních zárubní pl přes 2 m2</t>
  </si>
  <si>
    <t>-1600287347</t>
  </si>
  <si>
    <t>Vybourání dřevěných rámů oken s křídly, dveřních zárubní, vrat, stěn, ostění nebo obkladů dveřních zárubní, plochy přes 2 m2</t>
  </si>
  <si>
    <t>https://podminky.urs.cz/item/CS_URS_2022_01/968062456</t>
  </si>
  <si>
    <t>1,2*2,2</t>
  </si>
  <si>
    <t>1,2*2,25</t>
  </si>
  <si>
    <t>161</t>
  </si>
  <si>
    <t>968072354</t>
  </si>
  <si>
    <t>Vybourání kovových rámů oken zdvojených včetně křídel pl do 1 m2</t>
  </si>
  <si>
    <t>704854489</t>
  </si>
  <si>
    <t>Vybourání kovových rámů oken s křídly, dveřních zárubní, vrat, stěn, ostění nebo obkladů okenních rámů s křídly zdvojených, plochy do 1 m2</t>
  </si>
  <si>
    <t>https://podminky.urs.cz/item/CS_URS_2022_01/968072354</t>
  </si>
  <si>
    <t>0,6*0,4+0,89*0,35+0,91*0,35+1,05*0,3+1,05*0,3</t>
  </si>
  <si>
    <t>162</t>
  </si>
  <si>
    <t>968072455</t>
  </si>
  <si>
    <t>Vybourání kovových dveřních zárubní pl do 2 m2</t>
  </si>
  <si>
    <t>846794103</t>
  </si>
  <si>
    <t>Vybourání kovových rámů oken s křídly, dveřních zárubní, vrat, stěn, ostění nebo obkladů dveřních zárubní, plochy do 2 m2</t>
  </si>
  <si>
    <t>https://podminky.urs.cz/item/CS_URS_2022_01/968072455</t>
  </si>
  <si>
    <t>0,8*1,97+0,7*1,97+0,9*1,72</t>
  </si>
  <si>
    <t>0,8*1,97*6+0,7*1,97+0,6*1,97*3</t>
  </si>
  <si>
    <t>Prorážení otvorů a ostatní bourací práce</t>
  </si>
  <si>
    <t>163</t>
  </si>
  <si>
    <t>971033461</t>
  </si>
  <si>
    <t>Vybourání otvorů ve zdivu cihelném pl do 0,25 m2 na MVC nebo MV tl do 600 mm</t>
  </si>
  <si>
    <t>-349061372</t>
  </si>
  <si>
    <t>Vybourání otvorů ve zdivu základovém nebo nadzákladovém z cihel, tvárnic, příčkovek z cihel pálených na maltu vápennou nebo vápenocementovou plochy do 0,25 m2, tl. do 600 mm</t>
  </si>
  <si>
    <t>https://podminky.urs.cz/item/CS_URS_2022_01/971033461</t>
  </si>
  <si>
    <t>1"1S</t>
  </si>
  <si>
    <t>164</t>
  </si>
  <si>
    <t>971033561</t>
  </si>
  <si>
    <t>Vybourání otvorů ve zdivu cihelném pl do 1 m2 na MVC nebo MV tl do 600 mm</t>
  </si>
  <si>
    <t>2037510657</t>
  </si>
  <si>
    <t>Vybourání otvorů ve zdivu základovém nebo nadzákladovém z cihel, tvárnic, příčkovek z cihel pálených na maltu vápennou nebo vápenocementovou plochy do 1 m2, tl. do 600 mm</t>
  </si>
  <si>
    <t>https://podminky.urs.cz/item/CS_URS_2022_01/971033561</t>
  </si>
  <si>
    <t>0,5*0,8*1,2</t>
  </si>
  <si>
    <t>0,5*0,5*2,2</t>
  </si>
  <si>
    <t>0,5*0,7*1,8</t>
  </si>
  <si>
    <t>0,5*0,594*1,8</t>
  </si>
  <si>
    <t>0,5*0,2*1,8*2</t>
  </si>
  <si>
    <t>0,5*(1,1+1,8+1,1)*1,8-0,5*0,9*1,8*2</t>
  </si>
  <si>
    <t>0,5*0,5*1,8</t>
  </si>
  <si>
    <t>165</t>
  </si>
  <si>
    <t>971033651</t>
  </si>
  <si>
    <t>Vybourání otvorů ve zdivu cihelném pl do 4 m2 na MVC nebo MV tl do 600 mm</t>
  </si>
  <si>
    <t>-1366264318</t>
  </si>
  <si>
    <t>Vybourání otvorů ve zdivu základovém nebo nadzákladovém z cihel, tvárnic, příčkovek z cihel pálených na maltu vápennou nebo vápenocementovou plochy do 4 m2, tl. do 600 mm</t>
  </si>
  <si>
    <t>https://podminky.urs.cz/item/CS_URS_2022_01/971033651</t>
  </si>
  <si>
    <t>0,5*0,595*1,8</t>
  </si>
  <si>
    <t>0,5*(2,0*2,7-1,05*1,8)</t>
  </si>
  <si>
    <t>166</t>
  </si>
  <si>
    <t>975053131</t>
  </si>
  <si>
    <t>Víceřadové podchycení stropů pro osazení nosníků v do 3,5 m pro zatížení do 800 kg/m2</t>
  </si>
  <si>
    <t>-1990010480</t>
  </si>
  <si>
    <t>Víceřadové podchycení stropů pro osazení nosníků dřevěnou výztuhou v. podchycení do 3,5 m a při zatížení hmotností do 800 kg/m2</t>
  </si>
  <si>
    <t>https://podminky.urs.cz/item/CS_URS_2022_01/975053131</t>
  </si>
  <si>
    <t>pro bourání S14x</t>
  </si>
  <si>
    <t>3*2,025</t>
  </si>
  <si>
    <t>167</t>
  </si>
  <si>
    <t>978011191</t>
  </si>
  <si>
    <t>Otlučení (osekání) vnitřní vápenné nebo vápenocementové omítky stropů v rozsahu přes 50 do 100 %</t>
  </si>
  <si>
    <t>-1109644982</t>
  </si>
  <si>
    <t>Otlučení vápenných nebo vápenocementových omítek vnitřních ploch stropů, v rozsahu přes 50 do 100 %</t>
  </si>
  <si>
    <t>https://podminky.urs.cz/item/CS_URS_2022_01/978011191</t>
  </si>
  <si>
    <t>168</t>
  </si>
  <si>
    <t>978013191</t>
  </si>
  <si>
    <t>Otlučení (osekání) vnitřní vápenné nebo vápenocementové omítky stěn v rozsahu přes 50 do 100 %</t>
  </si>
  <si>
    <t>203861071</t>
  </si>
  <si>
    <t>Otlučení vápenných nebo vápenocementových omítek vnitřních ploch stěn s vyškrabáním spar, s očištěním zdiva, v rozsahu přes 50 do 100 %</t>
  </si>
  <si>
    <t>https://podminky.urs.cz/item/CS_URS_2022_01/978013191</t>
  </si>
  <si>
    <t>169</t>
  </si>
  <si>
    <t>978059541</t>
  </si>
  <si>
    <t>Odsekání a odebrání obkladů stěn z vnitřních obkládaček plochy přes 1 m2</t>
  </si>
  <si>
    <t>-1606436824</t>
  </si>
  <si>
    <t>Odsekání obkladů stěn včetně otlučení podkladní omítky až na zdivo z obkládaček vnitřních, z jakýchkoliv materiálů, plochy přes 1 m2</t>
  </si>
  <si>
    <t>https://podminky.urs.cz/item/CS_URS_2022_01/978059541</t>
  </si>
  <si>
    <t>1,5*13,604+2,0*(2,024+1,142+1,081+1,7+1,1)</t>
  </si>
  <si>
    <t>2,0*(2,534+2,495+0,5)</t>
  </si>
  <si>
    <t>170</t>
  </si>
  <si>
    <t>978059641</t>
  </si>
  <si>
    <t>Odsekání a odebrání obkladů stěn z vnějších obkládaček plochy přes 1 m2</t>
  </si>
  <si>
    <t>-752770086</t>
  </si>
  <si>
    <t>Odsekání obkladů stěn včetně otlučení podkladní omítky až na zdivo z obkládaček vnějších, z jakýchkoliv materiálů, plochy přes 1 m2</t>
  </si>
  <si>
    <t>https://podminky.urs.cz/item/CS_URS_2022_01/978059641</t>
  </si>
  <si>
    <t>OSEKÁNÍ KERAMICKÉHO OBKLADU A PŘESAHU CIHELNÉHO PARAPETU</t>
  </si>
  <si>
    <t>0,4*2,75*3</t>
  </si>
  <si>
    <t>171</t>
  </si>
  <si>
    <t>979054451</t>
  </si>
  <si>
    <t>Očištění vybouraných zámkových dlaždic s původním spárováním z kameniva těženého</t>
  </si>
  <si>
    <t>716675663</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</si>
  <si>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</si>
  <si>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https://podminky.urs.cz/item/CS_URS_2022_01/979054451</t>
  </si>
  <si>
    <t>Přesun hmot a manipulace se sutí</t>
  </si>
  <si>
    <t>997</t>
  </si>
  <si>
    <t>Přesun sutě</t>
  </si>
  <si>
    <t>172</t>
  </si>
  <si>
    <t>997013152</t>
  </si>
  <si>
    <t>Vnitrostaveništní doprava suti a vybouraných hmot pro budovy v přes 6 do 9 m s omezením mechanizace</t>
  </si>
  <si>
    <t>574293747</t>
  </si>
  <si>
    <t>Vnitrostaveništní doprava suti a vybouraných hmot vodorovně do 50 m svisle s omezením mechanizace pro budovy a haly výšky přes 6 do 9 m</t>
  </si>
  <si>
    <t>https://podminky.urs.cz/item/CS_URS_2022_01/997013152</t>
  </si>
  <si>
    <t>173</t>
  </si>
  <si>
    <t>997013501</t>
  </si>
  <si>
    <t>Odvoz suti a vybouraných hmot na skládku nebo meziskládku do 1 km se složením</t>
  </si>
  <si>
    <t>986085521</t>
  </si>
  <si>
    <t>Odvoz suti a vybouraných hmot na skládku nebo meziskládku se složením, na vzdálenost do 1 km</t>
  </si>
  <si>
    <t>https://podminky.urs.cz/item/CS_URS_2022_01/997013501</t>
  </si>
  <si>
    <t>174</t>
  </si>
  <si>
    <t>997013509</t>
  </si>
  <si>
    <t>Příplatek k odvozu suti a vybouraných hmot na skládku ZKD 1 km přes 1 km</t>
  </si>
  <si>
    <t>-1947962258</t>
  </si>
  <si>
    <t>Odvoz suti a vybouraných hmot na skládku nebo meziskládku se složením, na vzdálenost Příplatek k ceně za každý další i započatý 1 km přes 1 km</t>
  </si>
  <si>
    <t>https://podminky.urs.cz/item/CS_URS_2022_01/997013509</t>
  </si>
  <si>
    <t>725,863*19 'Přepočtené koeficientem množství</t>
  </si>
  <si>
    <t>175</t>
  </si>
  <si>
    <t>997013871</t>
  </si>
  <si>
    <t>Poplatek za uložení stavebního odpadu na recyklační skládce (skládkovné) směsného stavebního a demoličního kód odpadu  17 09 04</t>
  </si>
  <si>
    <t>-1029870986</t>
  </si>
  <si>
    <t>Poplatek za uložení stavebního odpadu na recyklační skládce (skládkovné) směsného stavebního a demoličního zatříděného do Katalogu odpadů pod kódem 17 09 04</t>
  </si>
  <si>
    <t>https://podminky.urs.cz/item/CS_URS_2022_01/997013871</t>
  </si>
  <si>
    <t>998</t>
  </si>
  <si>
    <t>Přesun hmot</t>
  </si>
  <si>
    <t>176</t>
  </si>
  <si>
    <t>998017002</t>
  </si>
  <si>
    <t>Přesun hmot s omezením mechanizace pro budovy v přes 6 do 12 m</t>
  </si>
  <si>
    <t>-1775399888</t>
  </si>
  <si>
    <t>Přesun hmot pro budovy občanské výstavby, bydlení, výrobu a služby s omezením mechanizace vodorovná dopravní vzdálenost do 100 m pro budovy s jakoukoliv nosnou konstrukcí výšky přes 6 do 12 m</t>
  </si>
  <si>
    <t>https://podminky.urs.cz/item/CS_URS_2022_01/998017002</t>
  </si>
  <si>
    <t>PSV</t>
  </si>
  <si>
    <t>Práce a dodávky PSV</t>
  </si>
  <si>
    <t>711</t>
  </si>
  <si>
    <t>Izolace proti vodě, vlhkosti a plynům</t>
  </si>
  <si>
    <t>177</t>
  </si>
  <si>
    <t>62853004</t>
  </si>
  <si>
    <t>pás asfaltový natavitelný modifikovaný SBS tl 4,0mm s vložkou ze skleněné tkaniny a spalitelnou PE fólií nebo jemnozrnným minerálním posypem na horním povrchu</t>
  </si>
  <si>
    <t>449506147</t>
  </si>
  <si>
    <t>37,583*1,1655 'Přepočtené koeficientem množství</t>
  </si>
  <si>
    <t>178</t>
  </si>
  <si>
    <t>62855002</t>
  </si>
  <si>
    <t>pás asfaltový natavitelný modifikovaný SBS tl 5,0mm s vložkou z polyesterové rohože a spalitelnou PE fólií nebo jemnozrnným minerálním posypem na horním povrchu</t>
  </si>
  <si>
    <t>1935264096</t>
  </si>
  <si>
    <t>179</t>
  </si>
  <si>
    <t>711111001</t>
  </si>
  <si>
    <t>Provedení izolace proti zemní vlhkosti vodorovné za studena nátěrem penetračním</t>
  </si>
  <si>
    <t>668367188</t>
  </si>
  <si>
    <t>Provedení izolace proti zemní vlhkosti natěradly a tmely za studena na ploše vodorovné V nátěrem penetračním</t>
  </si>
  <si>
    <t>https://podminky.urs.cz/item/CS_URS_2022_01/711111001</t>
  </si>
  <si>
    <t>P01*2</t>
  </si>
  <si>
    <t>P02*2</t>
  </si>
  <si>
    <t>P04*2</t>
  </si>
  <si>
    <t>180</t>
  </si>
  <si>
    <t>11163150</t>
  </si>
  <si>
    <t>lak penetrační asfaltový</t>
  </si>
  <si>
    <t>-867383236</t>
  </si>
  <si>
    <t>P01+P02+P04</t>
  </si>
  <si>
    <t>110,32*0,00033 'Přepočtené koeficientem množství</t>
  </si>
  <si>
    <t>181</t>
  </si>
  <si>
    <t>711112001</t>
  </si>
  <si>
    <t>Provedení izolace proti zemní vlhkosti svislé za studena nátěrem penetračním</t>
  </si>
  <si>
    <t>741367822</t>
  </si>
  <si>
    <t>Provedení izolace proti zemní vlhkosti natěradly a tmely za studena na ploše svislé S nátěrem penetračním</t>
  </si>
  <si>
    <t>https://podminky.urs.cz/item/CS_URS_2022_01/711112001</t>
  </si>
  <si>
    <t>182</t>
  </si>
  <si>
    <t>419870068</t>
  </si>
  <si>
    <t>37,583*0,00034 'Přepočtené koeficientem množství</t>
  </si>
  <si>
    <t>183</t>
  </si>
  <si>
    <t>711131811</t>
  </si>
  <si>
    <t>Odstranění izolace proti zemní vlhkosti vodorovné</t>
  </si>
  <si>
    <t>-1442562620</t>
  </si>
  <si>
    <t>Odstranění izolace proti zemní vlhkosti na ploše vodorovné V</t>
  </si>
  <si>
    <t>https://podminky.urs.cz/item/CS_URS_2022_01/711131811</t>
  </si>
  <si>
    <t>184</t>
  </si>
  <si>
    <t>711141559</t>
  </si>
  <si>
    <t>Provedení izolace proti zemní vlhkosti pásy přitavením vodorovné NAIP</t>
  </si>
  <si>
    <t>-1945806541</t>
  </si>
  <si>
    <t>Provedení izolace proti zemní vlhkosti pásy přitavením NAIP na ploše vodorovné V</t>
  </si>
  <si>
    <t>https://podminky.urs.cz/item/CS_URS_2022_01/711141559</t>
  </si>
  <si>
    <t>185</t>
  </si>
  <si>
    <t>-1036725996</t>
  </si>
  <si>
    <t>110,32*1,1655 'Přepočtené koeficientem množství</t>
  </si>
  <si>
    <t>186</t>
  </si>
  <si>
    <t>395897202</t>
  </si>
  <si>
    <t>187</t>
  </si>
  <si>
    <t>711142559</t>
  </si>
  <si>
    <t>Provedení izolace proti zemní vlhkosti pásy přitavením svislé NAIP</t>
  </si>
  <si>
    <t>904375499</t>
  </si>
  <si>
    <t>Provedení izolace proti zemní vlhkosti pásy přitavením NAIP na ploše svislé S</t>
  </si>
  <si>
    <t>https://podminky.urs.cz/item/CS_URS_2022_01/711142559</t>
  </si>
  <si>
    <t>(ST07+ST08)*2</t>
  </si>
  <si>
    <t>188</t>
  </si>
  <si>
    <t>711161223</t>
  </si>
  <si>
    <t>Izolace proti zemní vlhkosti nopovou fólií s textilií svislá, nopek v 9,0 mm</t>
  </si>
  <si>
    <t>930941397</t>
  </si>
  <si>
    <t>Izolace proti zemní vlhkosti a beztlakové vodě nopovými fóliemi na ploše svislé S vrstva ochranná, odvětrávací a drenážní s nakašírovanou filtrační textilií výška nopku 9,0 mm, tl. fólie do 0,6 mm</t>
  </si>
  <si>
    <t>https://podminky.urs.cz/item/CS_URS_2022_01/711161223</t>
  </si>
  <si>
    <t xml:space="preserve">0,4*(7,0+8,3)"podél plotu </t>
  </si>
  <si>
    <t>189</t>
  </si>
  <si>
    <t>711-R1</t>
  </si>
  <si>
    <t>Sanace - sanační izolační souvrství skladba viz. výkres sanace 1S A 1NP</t>
  </si>
  <si>
    <t>1817500022</t>
  </si>
  <si>
    <t>Poznámka k položce:
Zdivo na vnitřním líci opatřit po strop minerální hydroizolační stěrkou s vysokou odolností vůči síranům
– těsná proti tlakové vodě, vysoká odolnost proti síranům a nízký obsah alkalických látek (SR/NA), velmi dobrá
přídržnost na podkladu, otevřena difúzi vodních par (prodyšná), chemická odolnost podle DIN 4030 až do stupně
napadení: XA2; vlastnosti: záměsová voda 20-21 % odpovídá 5,0 l / 25 kg; kapilární absorpce vody w24:
&lt; 0,1 kg/(m2·h0,5); difuze vodní páry μ &lt; 200; pevnost v tlaku (28 dní) cca 30 N/mm²; pevnost v tahu za ohybu
(po 28 dnech) cca 6 N/mm²; barva šedá)
23x1 mm vrstvy, tj. 2x1,6 kg/m2 na podklad
penetrovaný silanovým krémem pro injektáž zdiva proti vzlínající vlhkosti, ředěný 1:1 vodou.
– inverzní složení pro rychlejší účinek, na bázi silanů/sloxanů, velmi dobře pronikavý, optimalizován pro beztlakou
injektáž, vysoce vydatný, hydrofobizující; hustota (20 ºC) cca 0,94 g/cm3; bod vzplanutí &gt;100 ºC; vzhled/odstín
mléčný, bílý; konzistence - krémovitá
Po první vrstvě minerální hydroizolační stěrky s vysokou odolností vůči síranům provést vyrovnání spár
do zvlněné plochy těsnicí maltou síranovzdornou.
– vysoká odolnost vůči síranům a nízký obsah alkalických látek (SR/NA), velmi dobrápřídržnost na podkladu,
vytvrzuje bez vnitřního pnutí a trhlin; vlastnosti: záměsová voda 14-15 %; kapilární absorpce vody
w24 &lt; 0,1 kg/(m2·h0,5); pevnost v tlaku (po 28 dnech) cca 20 N/mm²; hustota čerstvé maltové směsi cca 1,9 kg/l;
konzistence stěrkovatelná
Zdivo na vnitřním líci opatřit po strop minerální hydroizolační stěrkou s vysokou odolností vůči síranům
– těsná proti tlakové vodě, vysoká odolnost proti síranům a nízký obsah alkalických látek (SR/NA), velmi dobrá
přídržnost na podkladu, otevřena difúzi vodních par (prodyšná), chemická odolnost podle DIN 4030 až do stupně
napadení: XA2; vlastnosti: záměsová voda 20-21 % odpovídá 5,0 l / 25 kg; kapilární absorpce vody w24:
&lt; 0,1 kg/(m2·h0,5); difuze vodní páry μ &lt; 200; pevnost v tlaku (28 dní) cca 30 N/mm²; pevnost v tahu za ohybu
(po 28 dnech) cca 6 N/mm²; barva šedá)
23x1 mm vrstvy, tj. 2x1,6 kg/m2 na podklad
penetrovaný silanovým krémem pro injektáž zdiva proti vzlínající vlhkosti, ředěný 1:1 vodou.
– inverzní složení pro rychlejší účinek, na bázi silanů/sloxanů, velmi dobře pronikavý, optimalizován pro beztlakou
injektáž, vysoce vydatný, hydrofobizující; hustota (20 ºC) cca 0,94 g/cm3; bod vzplanutí &gt;100 ºC; vzhled/odstín
mléčný, bílý; konzistence - krémovitá</t>
  </si>
  <si>
    <t>332,904"VNITŘNÍ SANAČNÍ OPATŘENÍ</t>
  </si>
  <si>
    <t xml:space="preserve">ST07+ST08"VNĚJŠÍ SANAČNÍ OPATŘENÍ </t>
  </si>
  <si>
    <t>190</t>
  </si>
  <si>
    <t>998711102</t>
  </si>
  <si>
    <t>Přesun hmot tonážní pro izolace proti vodě, vlhkosti a plynům v objektech v přes 6 do 12 m</t>
  </si>
  <si>
    <t>-443693996</t>
  </si>
  <si>
    <t>Přesun hmot pro izolace proti vodě, vlhkosti a plynům stanovený z hmotnosti přesunovaného materiálu vodorovná dopravní vzdálenost do 50 m v objektech výšky přes 6 do 12 m</t>
  </si>
  <si>
    <t>https://podminky.urs.cz/item/CS_URS_2022_01/998711102</t>
  </si>
  <si>
    <t>191</t>
  </si>
  <si>
    <t>998711181</t>
  </si>
  <si>
    <t>Příplatek k přesunu hmot tonážní 711 prováděný bez použití mechanizace</t>
  </si>
  <si>
    <t>-1500241901</t>
  </si>
  <si>
    <t>Přesun hmot pro izolace proti vodě, vlhkosti a plynům stanovený z hmotnosti přesunovaného materiálu Příplatek k cenám za přesun prováděný bez použití mechanizace pro jakoukoliv výšku objektu</t>
  </si>
  <si>
    <t>https://podminky.urs.cz/item/CS_URS_2022_01/998711181</t>
  </si>
  <si>
    <t>712</t>
  </si>
  <si>
    <t>Povlakové krytiny</t>
  </si>
  <si>
    <t>192</t>
  </si>
  <si>
    <t>28322011</t>
  </si>
  <si>
    <t>fólie hydroizolační střešní mPVC mechanicky kotvená tl 1,8mm šedá</t>
  </si>
  <si>
    <t>-36841490</t>
  </si>
  <si>
    <t>ST05+ST06</t>
  </si>
  <si>
    <t>51,375*1,1655 'Přepočtené koeficientem množství</t>
  </si>
  <si>
    <t>193</t>
  </si>
  <si>
    <t>28342010</t>
  </si>
  <si>
    <t>manžeta těsnící pro prostupy hydroizolací z PVC uzavřená kruhová vnitřní průměr  11-35</t>
  </si>
  <si>
    <t>1086749082</t>
  </si>
  <si>
    <t>16 mm – 1 ks (kotvicí bod záchytný systém)</t>
  </si>
  <si>
    <t>do 11 mm – 2 ks (tvarovka v. 300 mm pro prostup kabelů)</t>
  </si>
  <si>
    <t>194</t>
  </si>
  <si>
    <t>28342011</t>
  </si>
  <si>
    <t>manžeta těsnící pro prostupy hydroizolací z PVC uzavřená kruhová vnitřní průměr 40-70</t>
  </si>
  <si>
    <t>1044386170</t>
  </si>
  <si>
    <t>42 mm – 6 ks (kotvicí bod záchytný systém)</t>
  </si>
  <si>
    <t>60 mm – 3 ks (anténní stožár)</t>
  </si>
  <si>
    <t>195</t>
  </si>
  <si>
    <t>28342012</t>
  </si>
  <si>
    <t>manžeta těsnící pro prostupy hydroizolací z PVC uzavřená kruhová vnitřní průměr 72-83</t>
  </si>
  <si>
    <t>1174557783</t>
  </si>
  <si>
    <t>80 mm – 36 ks (nosná konstrukce klima jednotek)</t>
  </si>
  <si>
    <t>196</t>
  </si>
  <si>
    <t>28342013</t>
  </si>
  <si>
    <t>manžeta těsnící pro prostupy hydroizolací z PVC uzavřená kruhová vnitřní průměr 90-114</t>
  </si>
  <si>
    <t>1968365484</t>
  </si>
  <si>
    <t>100 mm – 4 ks (ZTI)</t>
  </si>
  <si>
    <t>102 mm – 15 ks (zástěna)</t>
  </si>
  <si>
    <t>197</t>
  </si>
  <si>
    <t>28342014</t>
  </si>
  <si>
    <t>manžeta těsnící pro prostupy hydroizolací z PVC uzavřená kruhová vnitřní průměr 120-180</t>
  </si>
  <si>
    <t>-484720489</t>
  </si>
  <si>
    <t>150 mm – 3 ks (chráničky elektro rozvodů – šachta)</t>
  </si>
  <si>
    <t>198</t>
  </si>
  <si>
    <t>283420R</t>
  </si>
  <si>
    <t>manžeta těsnící pro prostupy hydroizolací z PVC uzavřená kruhová vnitřní průměr 250</t>
  </si>
  <si>
    <t>-2003351618</t>
  </si>
  <si>
    <t>manžeta těsnící pro prostupy hydroizolací z PVC uzavřená kruhová vnitřní průměr 250 atyp.</t>
  </si>
  <si>
    <t>250 mm – 1 ks (komín)</t>
  </si>
  <si>
    <t>199</t>
  </si>
  <si>
    <t>62856001</t>
  </si>
  <si>
    <t>pás asfaltový samolepicí modifikovaný SBS tl 2,2mm s vložkou z hliníkové fólie, hliníkové fólie s textilií se  spalitelnou fólií nebo jemnozrnným minerálním posypem nebo textilií na horním povrchu</t>
  </si>
  <si>
    <t>-1443777241</t>
  </si>
  <si>
    <t>200</t>
  </si>
  <si>
    <t>712311101</t>
  </si>
  <si>
    <t>Provedení povlakové krytiny střech do 10° za studena lakem penetračním nebo asfaltovým</t>
  </si>
  <si>
    <t>392315870</t>
  </si>
  <si>
    <t>Provedení povlakové krytiny střech plochých do 10° natěradly a tmely za studena nátěrem lakem penetračním nebo asfaltovým</t>
  </si>
  <si>
    <t>https://podminky.urs.cz/item/CS_URS_2022_01/712311101</t>
  </si>
  <si>
    <t>201</t>
  </si>
  <si>
    <t>11163153</t>
  </si>
  <si>
    <t>emulze asfaltová penetrační</t>
  </si>
  <si>
    <t>litr</t>
  </si>
  <si>
    <t>-1410346530</t>
  </si>
  <si>
    <t>143*0,3 'Přepočtené koeficientem množství</t>
  </si>
  <si>
    <t>202</t>
  </si>
  <si>
    <t>712331111</t>
  </si>
  <si>
    <t>Provedení povlakové krytiny střech do 10° podkladní vrstvy pásy na sucho samolepící</t>
  </si>
  <si>
    <t>-882635805</t>
  </si>
  <si>
    <t>Provedení povlakové krytiny střech plochých do 10° pásy na sucho podkladní samolepící asfaltový pás</t>
  </si>
  <si>
    <t>https://podminky.urs.cz/item/CS_URS_2022_01/712331111</t>
  </si>
  <si>
    <t>203</t>
  </si>
  <si>
    <t>-1956032979</t>
  </si>
  <si>
    <t>143*1,1655 'Přepočtené koeficientem množství</t>
  </si>
  <si>
    <t>204</t>
  </si>
  <si>
    <t>712363001</t>
  </si>
  <si>
    <t>Provedení povlakové krytiny střech do 10° termoplastickou fólií PVC rozvinutím a natažením v ploše</t>
  </si>
  <si>
    <t>1037833329</t>
  </si>
  <si>
    <t>Provedení povlakové krytiny střech plochých do 10° fólií termoplastickou mPVC (měkčené PVC) rozvinutí a natažení fólie v ploše</t>
  </si>
  <si>
    <t>https://podminky.urs.cz/item/CS_URS_2022_01/712363001</t>
  </si>
  <si>
    <t>143"S01</t>
  </si>
  <si>
    <t>205</t>
  </si>
  <si>
    <t>1193150672</t>
  </si>
  <si>
    <t>206</t>
  </si>
  <si>
    <t>712363101</t>
  </si>
  <si>
    <t>Provedení povlakové krytiny střech do 10° ukotvení fólie talířov hmoždinkou do polystyrenu nebo vlny</t>
  </si>
  <si>
    <t>-1076135733</t>
  </si>
  <si>
    <t>Provedení povlakové krytiny střech plochých do 10° fólií ostatní činnosti při pokládání hydroizolačních fólií (materiál ve specifikaci) mechanické ukotvení talířovou hmoždinkou do polystyrenu nebo desek z minerální vlny</t>
  </si>
  <si>
    <t>https://podminky.urs.cz/item/CS_URS_2022_01/712363101</t>
  </si>
  <si>
    <t>207</t>
  </si>
  <si>
    <t>59051345</t>
  </si>
  <si>
    <t>hmoždinka ETA zatloukací fasádní  s kovovým trnem pro montáž TI 8x60x195mm</t>
  </si>
  <si>
    <t>-1606137293</t>
  </si>
  <si>
    <t>(S01+ST05+ST06)*5*1,05</t>
  </si>
  <si>
    <t>1020</t>
  </si>
  <si>
    <t>208</t>
  </si>
  <si>
    <t>712363115</t>
  </si>
  <si>
    <t>Provedení povlakové krytiny střech do 10° zaizolování prostupů kruhového průřezu D do 300 mm</t>
  </si>
  <si>
    <t>1384642609</t>
  </si>
  <si>
    <t>Provedení povlakové krytiny střech plochých do 10° fólií ostatní činnosti při pokládání hydroizolačních fólií (materiál ve specifikaci) zaizolování prostupů střešní rovinou kruhový průřez, průměr do 300 mm</t>
  </si>
  <si>
    <t>https://podminky.urs.cz/item/CS_URS_2022_01/712363115</t>
  </si>
  <si>
    <t>209</t>
  </si>
  <si>
    <t>712363352</t>
  </si>
  <si>
    <t>Povlakové krytiny střech do 10° z tvarovaných poplastovaných lišt délky 2 m koutová lišta vnitřní rš 100 mm</t>
  </si>
  <si>
    <t>1606987423</t>
  </si>
  <si>
    <t>Povlakové krytiny střech plochých do 10° z tvarovaných poplastovaných lišt pro mPVC vnitřní koutová lišta rš 100 mm</t>
  </si>
  <si>
    <t>https://podminky.urs.cz/item/CS_URS_2022_01/712363352</t>
  </si>
  <si>
    <t>176"KL2</t>
  </si>
  <si>
    <t>210</t>
  </si>
  <si>
    <t>712363353</t>
  </si>
  <si>
    <t>Povlakové krytiny střech do 10° z tvarovaných poplastovaných lišt délky 2 m koutová lišta vnější rš 100 mm</t>
  </si>
  <si>
    <t>187763813</t>
  </si>
  <si>
    <t>Povlakové krytiny střech plochých do 10° z tvarovaných poplastovaných lišt pro mPVC vnější koutová lišta rš 100 mm</t>
  </si>
  <si>
    <t>https://podminky.urs.cz/item/CS_URS_2022_01/712363353</t>
  </si>
  <si>
    <t>95"KL3</t>
  </si>
  <si>
    <t>211</t>
  </si>
  <si>
    <t>712363357</t>
  </si>
  <si>
    <t>Povlakové krytiny střech do 10° z tvarovaných poplastovaných lišt délky 2 m okapnice široká rš 250 mm</t>
  </si>
  <si>
    <t>199164027</t>
  </si>
  <si>
    <t>Povlakové krytiny střech plochých do 10° z tvarovaných poplastovaných lišt pro mPVC okapnice rš 250 mm</t>
  </si>
  <si>
    <t>https://podminky.urs.cz/item/CS_URS_2022_01/712363357</t>
  </si>
  <si>
    <t>57"KL4</t>
  </si>
  <si>
    <t>212</t>
  </si>
  <si>
    <t>712363384</t>
  </si>
  <si>
    <t>Povlakové krytiny střech do 10° z tvarovaných poplastovaných lišt pro profily atypické výroby o větší rš</t>
  </si>
  <si>
    <t>982316834</t>
  </si>
  <si>
    <t>Povlakové krytiny střech plochých do 10° z tvarovaných poplastovaných lišt ostatní atypická výroba profilů o větší rš</t>
  </si>
  <si>
    <t>https://podminky.urs.cz/item/CS_URS_2022_01/712363384</t>
  </si>
  <si>
    <t>6*0,2"KL5</t>
  </si>
  <si>
    <t>12,5*0,2+12,5*0,1"KL6</t>
  </si>
  <si>
    <t>6*0,2"KL14</t>
  </si>
  <si>
    <t>213</t>
  </si>
  <si>
    <t>712391171</t>
  </si>
  <si>
    <t>Provedení povlakové krytiny střech do 10° podkladní textilní vrstvy</t>
  </si>
  <si>
    <t>-799797422</t>
  </si>
  <si>
    <t>Provedení povlakové krytiny střech plochých do 10° -ostatní práce provedení vrstvy textilní podkladní</t>
  </si>
  <si>
    <t>https://podminky.urs.cz/item/CS_URS_2022_01/712391171</t>
  </si>
  <si>
    <t>214</t>
  </si>
  <si>
    <t>69311082</t>
  </si>
  <si>
    <t>geotextilie netkaná separační, ochranná, filtrační, drenážní PP 500g/m2</t>
  </si>
  <si>
    <t>-2113896330</t>
  </si>
  <si>
    <t>143*1,155 'Přepočtené koeficientem množství</t>
  </si>
  <si>
    <t>215</t>
  </si>
  <si>
    <t>712811101</t>
  </si>
  <si>
    <t>Provedení povlakové krytiny vytažením na konstrukce za studena nátěrem penetračním</t>
  </si>
  <si>
    <t>-1644949892</t>
  </si>
  <si>
    <t>Provedení povlakové krytiny střech samostatným vytažením izolačního povlaku za studena na konstrukce převyšující úroveň střechy, nátěrem penetračním</t>
  </si>
  <si>
    <t>https://podminky.urs.cz/item/CS_URS_2022_01/712811101</t>
  </si>
  <si>
    <t>216</t>
  </si>
  <si>
    <t>-73499681</t>
  </si>
  <si>
    <t>217</t>
  </si>
  <si>
    <t>712831101</t>
  </si>
  <si>
    <t>Provedení povlakové krytiny vytažením na konstrukce pásy na sucho AIP, NAIP nebo tkaninou</t>
  </si>
  <si>
    <t>-1843133904</t>
  </si>
  <si>
    <t>Provedení povlakové krytiny střech samostatným vytažením izolačního povlaku pásy na sucho na konstrukce převyšující úroveň střechy, AIP, NAIP nebo tkaninou</t>
  </si>
  <si>
    <t>https://podminky.urs.cz/item/CS_URS_2022_01/712831101</t>
  </si>
  <si>
    <t>218</t>
  </si>
  <si>
    <t>-177697642</t>
  </si>
  <si>
    <t>219</t>
  </si>
  <si>
    <t>71284155R</t>
  </si>
  <si>
    <t xml:space="preserve">Provedení povlakové krytiny vytažením na konstrukce pásy asfaltové samolepící </t>
  </si>
  <si>
    <t>-582754915</t>
  </si>
  <si>
    <t>Provedení povlakové krytiny vytažením na konstrukce pásy asfaltové samolepící na konstrukce převyšující úroveň střechy</t>
  </si>
  <si>
    <t>220</t>
  </si>
  <si>
    <t>71286170R</t>
  </si>
  <si>
    <t xml:space="preserve">Provedení povlakové krytiny vytažením na konstrukce fólií s mechanickým kotvením </t>
  </si>
  <si>
    <t>-590675278</t>
  </si>
  <si>
    <t>(0,65+0,335)*(9,637+12,486+3,589+0,827+0,5+1,743+2,708)"ST05</t>
  </si>
  <si>
    <t>(0,65+0,3+0,080)*(12,354-0,5*2+9,41-0,5*2)"ST06</t>
  </si>
  <si>
    <t>221</t>
  </si>
  <si>
    <t>712998005</t>
  </si>
  <si>
    <t>Montáž atikového chrliče z PVC DN 125</t>
  </si>
  <si>
    <t>534374886</t>
  </si>
  <si>
    <t>Provedení povlakové krytiny střech - ostatní práce montáž odvodňovacího prvku atikového chrliče z PVC na dešťovou vodu DN 125</t>
  </si>
  <si>
    <t>https://podminky.urs.cz/item/CS_URS_2022_01/712998005</t>
  </si>
  <si>
    <t>2"KL10</t>
  </si>
  <si>
    <t>222</t>
  </si>
  <si>
    <t>28342471</t>
  </si>
  <si>
    <t>chrlič atikový DN 125 s manžetou pro hydroizolaci z PVC-P</t>
  </si>
  <si>
    <t>1200436931</t>
  </si>
  <si>
    <t>223</t>
  </si>
  <si>
    <t>998712102</t>
  </si>
  <si>
    <t>Přesun hmot tonážní tonážní pro krytiny povlakové v objektech v přes 6 do 12 m</t>
  </si>
  <si>
    <t>1132781948</t>
  </si>
  <si>
    <t>Přesun hmot pro povlakové krytiny stanovený z hmotnosti přesunovaného materiálu vodorovná dopravní vzdálenost do 50 m v objektech výšky přes 6 do 12 m</t>
  </si>
  <si>
    <t>https://podminky.urs.cz/item/CS_URS_2022_01/998712102</t>
  </si>
  <si>
    <t>713</t>
  </si>
  <si>
    <t>Izolace tepelné</t>
  </si>
  <si>
    <t>224</t>
  </si>
  <si>
    <t>63231200</t>
  </si>
  <si>
    <t>deska čedičová minerální pro snížení kročejového hluku (max. zatížení 5 kN/m2) tl 20mm</t>
  </si>
  <si>
    <t>120062731</t>
  </si>
  <si>
    <t>P03+P05+P06+P09</t>
  </si>
  <si>
    <t>68,02*1,05 'Přepočtené koeficientem množství</t>
  </si>
  <si>
    <t>225</t>
  </si>
  <si>
    <t>713121111</t>
  </si>
  <si>
    <t>Montáž izolace tepelné podlah volně kladenými rohožemi, pásy, dílci, deskami 1 vrstva</t>
  </si>
  <si>
    <t>461094029</t>
  </si>
  <si>
    <t>Montáž tepelné izolace podlah rohožemi, pásy, deskami, dílci, bloky (izolační materiál ve specifikaci) kladenými volně jednovrstvá</t>
  </si>
  <si>
    <t>https://podminky.urs.cz/item/CS_URS_2022_01/713121111</t>
  </si>
  <si>
    <t>226</t>
  </si>
  <si>
    <t>1545093833</t>
  </si>
  <si>
    <t>P10+P11+P12</t>
  </si>
  <si>
    <t>227</t>
  </si>
  <si>
    <t>63231203</t>
  </si>
  <si>
    <t>deska čedičová minerální pro snížení kročejového hluku (max. zatížení 5 kN/m2) tl 40mm</t>
  </si>
  <si>
    <t>1393030197</t>
  </si>
  <si>
    <t>250,64*1,05 'Přepočtené koeficientem množství</t>
  </si>
  <si>
    <t>228</t>
  </si>
  <si>
    <t>713121121</t>
  </si>
  <si>
    <t>Montáž izolace tepelné podlah volně kladenými rohožemi, pásy, dílci, deskami 2 vrstvy</t>
  </si>
  <si>
    <t>-1640965460</t>
  </si>
  <si>
    <t>Montáž tepelné izolace podlah rohožemi, pásy, deskami, dílci, bloky (izolační materiál ve specifikaci) kladenými volně dvouvrstvá</t>
  </si>
  <si>
    <t>https://podminky.urs.cz/item/CS_URS_2022_01/713121121</t>
  </si>
  <si>
    <t>229</t>
  </si>
  <si>
    <t>28372305</t>
  </si>
  <si>
    <t>deska EPS 100 pro konstrukce s běžným zatížením λ=0,037 tl 50mm</t>
  </si>
  <si>
    <t>521639515</t>
  </si>
  <si>
    <t>7,16*2,1 'Přepočtené koeficientem množství</t>
  </si>
  <si>
    <t>230</t>
  </si>
  <si>
    <t>713141131</t>
  </si>
  <si>
    <t>Montáž izolace tepelné střech plochých lepené za studena plně 1 vrstva rohoží, pásů, dílců, desek</t>
  </si>
  <si>
    <t>196465018</t>
  </si>
  <si>
    <t>Montáž tepelné izolace střech plochých rohožemi, pásy, deskami, dílci, bloky (izolační materiál ve specifikaci) přilepenými za studena zplna, jednovrstvá</t>
  </si>
  <si>
    <t>https://podminky.urs.cz/item/CS_URS_2022_01/713141131</t>
  </si>
  <si>
    <t>S01*2</t>
  </si>
  <si>
    <t>231</t>
  </si>
  <si>
    <t>63151475</t>
  </si>
  <si>
    <t>deska tepelně izolační minerální plochých střech spodní vrstva 50kPa λ=0,036-0,039 tl 180mm</t>
  </si>
  <si>
    <t>-621198705</t>
  </si>
  <si>
    <t>143*1,05 'Přepočtené koeficientem množství</t>
  </si>
  <si>
    <t>232</t>
  </si>
  <si>
    <t>63151498</t>
  </si>
  <si>
    <t>deska tepelně izolační minerální plochých střech vrchní vrstva 70kPa λ=0,038-0,039 tl 60mm</t>
  </si>
  <si>
    <t>112078911</t>
  </si>
  <si>
    <t>233</t>
  </si>
  <si>
    <t>713141331</t>
  </si>
  <si>
    <t>Montáž izolace tepelné střech plochých lepené za studena zplna, spádová vrstva</t>
  </si>
  <si>
    <t>853870834</t>
  </si>
  <si>
    <t>Montáž tepelné izolace střech plochých spádovými klíny v ploše přilepenými za studena zplna</t>
  </si>
  <si>
    <t>https://podminky.urs.cz/item/CS_URS_2022_01/713141331</t>
  </si>
  <si>
    <t>234</t>
  </si>
  <si>
    <t>28376103</t>
  </si>
  <si>
    <t>klín izolační z čedičové minerální vaty 50kPa spádový</t>
  </si>
  <si>
    <t>-1397023457</t>
  </si>
  <si>
    <t>S01*0,18/3*2</t>
  </si>
  <si>
    <t>17,16*1,05 'Přepočtené koeficientem množství</t>
  </si>
  <si>
    <t>235</t>
  </si>
  <si>
    <t>713141391</t>
  </si>
  <si>
    <t>Montáž izolace tepelné stěn v do 1000 mm na atiky a prostupy střechou lepené za studena zplna</t>
  </si>
  <si>
    <t>244758132</t>
  </si>
  <si>
    <t>Montáž tepelné izolace střech plochých na konstrukce stěn převyšující úroveň střechy např. atiky, prostupy střešní krytinou do výšky 1 000 mm přilepenými za studena zplna</t>
  </si>
  <si>
    <t>https://podminky.urs.cz/item/CS_URS_2022_01/713141391</t>
  </si>
  <si>
    <t>236</t>
  </si>
  <si>
    <t>63151500</t>
  </si>
  <si>
    <t>deska tepelně izolační minerální plochých střech vrchní vrstva 70kPa λ=0,038-0,039 tl 80mm</t>
  </si>
  <si>
    <t>-904510542</t>
  </si>
  <si>
    <t>51,375*1,05 'Přepočtené koeficientem množství</t>
  </si>
  <si>
    <t>237</t>
  </si>
  <si>
    <t>998713102</t>
  </si>
  <si>
    <t>Přesun hmot tonážní pro izolace tepelné v objektech v přes 6 do 12 m</t>
  </si>
  <si>
    <t>-922793168</t>
  </si>
  <si>
    <t>Přesun hmot pro izolace tepelné stanovený z hmotnosti přesunovaného materiálu vodorovná dopravní vzdálenost do 50 m v objektech výšky přes 6 m do 12 m</t>
  </si>
  <si>
    <t>https://podminky.urs.cz/item/CS_URS_2022_01/998713102</t>
  </si>
  <si>
    <t>238</t>
  </si>
  <si>
    <t>998713181</t>
  </si>
  <si>
    <t>Příplatek k přesunu hmot tonážní 713 prováděný bez použití mechanizace</t>
  </si>
  <si>
    <t>371295485</t>
  </si>
  <si>
    <t>Přesun hmot pro izolace tepelné stanovený z hmotnosti přesunovaného materiálu Příplatek k cenám za přesun prováděný bez použití mechanizace pro jakoukoliv výšku objektu</t>
  </si>
  <si>
    <t>https://podminky.urs.cz/item/CS_URS_2022_01/998713181</t>
  </si>
  <si>
    <t>714</t>
  </si>
  <si>
    <t>Akustická a protiotřesová opatření</t>
  </si>
  <si>
    <t>239</t>
  </si>
  <si>
    <t>714123001</t>
  </si>
  <si>
    <t>Montáž akustických stěnových obkladů z demontovatelných panelů na viditelný rošt</t>
  </si>
  <si>
    <t>-1141500790</t>
  </si>
  <si>
    <t>Montáž akustických minerálních panelů stěnových demontovatelných, instalovaných na rošt viditelný</t>
  </si>
  <si>
    <t>https://podminky.urs.cz/item/CS_URS_2022_01/714123001</t>
  </si>
  <si>
    <t>mč 1.08</t>
  </si>
  <si>
    <t>3,84*17,733</t>
  </si>
  <si>
    <t>-0,8*1,97*3</t>
  </si>
  <si>
    <t>-1,8*2,6</t>
  </si>
  <si>
    <t>240</t>
  </si>
  <si>
    <t>AO</t>
  </si>
  <si>
    <t>akustický obklad stěn z panelů 1200×1200×100 mm s jádrem ze skelného vlákna na bázi 3RD tl. 100 mm</t>
  </si>
  <si>
    <t>-1636773664</t>
  </si>
  <si>
    <t xml:space="preserve">akustický obklad stěn z panelů 1200×1200×100 mm s jádrem ze skelného vlákna na bázi 3RD tl. 100 mm
Technology (viditelný povrch dávkově barvené skelné tkaniny; zadní strana panelů pokryta skelnou tkaninou; hrany přirozené); osazeno do viditelného rastru z lakované pozinkované oceli (odstín bílá mat); montáž pomocí těsně přisazeného roštu </t>
  </si>
  <si>
    <t>241</t>
  </si>
  <si>
    <t>998714102</t>
  </si>
  <si>
    <t>Přesun hmot tonážní pro akustická a protiotřesová opatření v objektech v do 12 m</t>
  </si>
  <si>
    <t>-1730485645</t>
  </si>
  <si>
    <t>Přesun hmot pro akustická a protiotřesová opatření stanovený z hmotnosti přesunovaného materiálu vodorovná dopravní vzdálenost do 50 m v objektech výšky přes 6 do 12 m</t>
  </si>
  <si>
    <t>https://podminky.urs.cz/item/CS_URS_2022_01/998714102</t>
  </si>
  <si>
    <t>751</t>
  </si>
  <si>
    <t>Vzduchotechnika</t>
  </si>
  <si>
    <t>242</t>
  </si>
  <si>
    <t>751398021</t>
  </si>
  <si>
    <t>Montáž větrací mřížky stěnové do 0,040 m2</t>
  </si>
  <si>
    <t>-1974146966</t>
  </si>
  <si>
    <t>Montáž ostatních zařízení větrací mřížky stěnové, průřezu do 0,040 m2</t>
  </si>
  <si>
    <t>https://podminky.urs.cz/item/CS_URS_2022_01/751398021</t>
  </si>
  <si>
    <t>1"OS7</t>
  </si>
  <si>
    <t>243</t>
  </si>
  <si>
    <t>751398051</t>
  </si>
  <si>
    <t>Montáž protidešťové žaluzie nebo žaluziové klapky na čtyřhranné potrubí do 0,150 m2</t>
  </si>
  <si>
    <t>-468808958</t>
  </si>
  <si>
    <t>Montáž ostatních zařízení protidešťové žaluzie nebo žaluziové klapky na čtyřhranné potrubí, průřezu do 0,150 m2</t>
  </si>
  <si>
    <t>https://podminky.urs.cz/item/CS_URS_2022_01/751398051</t>
  </si>
  <si>
    <t>1"OS10</t>
  </si>
  <si>
    <t>244</t>
  </si>
  <si>
    <t>998751101</t>
  </si>
  <si>
    <t>Přesun hmot tonážní pro vzduchotechniku v objektech výšky do 12 m</t>
  </si>
  <si>
    <t>-855022113</t>
  </si>
  <si>
    <t>Přesun hmot pro vzduchotechniku stanovený z hmotnosti přesunovaného materiálu vodorovná dopravní vzdálenost do 100 m v objektech výšky do 12 m</t>
  </si>
  <si>
    <t>https://podminky.urs.cz/item/CS_URS_2022_01/998751101</t>
  </si>
  <si>
    <t>245</t>
  </si>
  <si>
    <t>OS10</t>
  </si>
  <si>
    <t>Ventilační protidešťová žaluzie s vloženou síťkou proti hmyzu umístěná na VZT potrubí, hliník, odstín přírodní elox, rozměr 500/300mm, kompletní dodávka viz odkaz OS10</t>
  </si>
  <si>
    <t>57657812</t>
  </si>
  <si>
    <t>246</t>
  </si>
  <si>
    <t>OS7</t>
  </si>
  <si>
    <t>Větrací otvor výtahové šachty, výústka s nastavitelnými listy s roztečí 20 mm z Al profilu, rozměr: 300/100 mm,  síť proti hmyzu, kompletní dodávka viz odkaz OS7</t>
  </si>
  <si>
    <t>76086412</t>
  </si>
  <si>
    <t>762</t>
  </si>
  <si>
    <t>Konstrukce tesařské</t>
  </si>
  <si>
    <t>247</t>
  </si>
  <si>
    <t>762081150</t>
  </si>
  <si>
    <t>Hoblování hraněného řeziva ve staveništní dílně</t>
  </si>
  <si>
    <t>1171714739</t>
  </si>
  <si>
    <t>Hoblování hraněného řeziva přímo na staveništi ve staveništní dílně</t>
  </si>
  <si>
    <t>https://podminky.urs.cz/item/CS_URS_2022_01/762081150</t>
  </si>
  <si>
    <t>0,08*0,04*(30*1,5+15*2,1+10*0,6)*1,15</t>
  </si>
  <si>
    <t>248</t>
  </si>
  <si>
    <t>762083122</t>
  </si>
  <si>
    <t>Impregnace řeziva proti dřevokaznému hmyzu, houbám a plísním máčením třída ohrožení 3 a 4</t>
  </si>
  <si>
    <t>411307580</t>
  </si>
  <si>
    <t>Impregnace řeziva máčením proti dřevokaznému hmyzu, houbám a plísním, třída ohrožení 3 a 4 (dřevo v exteriéru)</t>
  </si>
  <si>
    <t>https://podminky.urs.cz/item/CS_URS_2022_01/762083122</t>
  </si>
  <si>
    <t>249</t>
  </si>
  <si>
    <t>762331811</t>
  </si>
  <si>
    <t>Demontáž vázaných kcí krovů z hranolů průřezové pl do 120 cm2</t>
  </si>
  <si>
    <t>-945909178</t>
  </si>
  <si>
    <t>Demontáž vázaných konstrukcí krovů sklonu do 60° z hranolů, hranolků, fošen, průřezové plochy do 120 cm2</t>
  </si>
  <si>
    <t>https://podminky.urs.cz/item/CS_URS_2022_01/762331811</t>
  </si>
  <si>
    <t xml:space="preserve">DEMONTÁŽ KROVU </t>
  </si>
  <si>
    <t>KLEŠTINY 70/140 (98)</t>
  </si>
  <si>
    <t>2*(1,8+6,8+3,7+6,8+3,6+6,3+6,7+1,6+1,7+1,6+1,8)</t>
  </si>
  <si>
    <t>PÁSKY 100/120 (120)</t>
  </si>
  <si>
    <t>2*(1,5+1,6*4+1,5)</t>
  </si>
  <si>
    <t>250</t>
  </si>
  <si>
    <t>762331812</t>
  </si>
  <si>
    <t>Demontáž vázaných kcí krovů z hranolů průřezové pl přes 120 do 224 cm2</t>
  </si>
  <si>
    <t>913377759</t>
  </si>
  <si>
    <t>Demontáž vázaných konstrukcí krovů sklonu do 60° z hranolů, hranolků, fošen, průřezové plochy přes 120 do 224 cm2</t>
  </si>
  <si>
    <t>https://podminky.urs.cz/item/CS_URS_2022_01/762331812</t>
  </si>
  <si>
    <t>STŘED VAZNICE 140/160 (224)</t>
  </si>
  <si>
    <t>4,05+7,9+10,9+7,8</t>
  </si>
  <si>
    <t>SLOUPKY 140/140 (196)</t>
  </si>
  <si>
    <t>3,1*6+1*3,1</t>
  </si>
  <si>
    <t>VZPĚRY 100/140 (140)</t>
  </si>
  <si>
    <t>3,2*6</t>
  </si>
  <si>
    <t>KROKVE 100/140 (140)</t>
  </si>
  <si>
    <t>8,2*4+6*7,7+5,9*2+4,8*2+3,6+10*7,6+4*4,5+(1,8+3,9)*3+3,5+6</t>
  </si>
  <si>
    <t>251</t>
  </si>
  <si>
    <t>762331813</t>
  </si>
  <si>
    <t>Demontáž vázaných kcí krovů z hranolů průřezové pl přes 224 do 288 cm2</t>
  </si>
  <si>
    <t>1174634417</t>
  </si>
  <si>
    <t>Demontáž vázaných konstrukcí krovů sklonu do 60° z hranolů, hranolků, fošen, průřezové plochy přes 224 do 288 cm2</t>
  </si>
  <si>
    <t>https://podminky.urs.cz/item/CS_URS_2022_01/762331813</t>
  </si>
  <si>
    <t>POZEDNICE 180/140 (252)</t>
  </si>
  <si>
    <t>9,23+12,4+3,4</t>
  </si>
  <si>
    <t>252</t>
  </si>
  <si>
    <t>762331814</t>
  </si>
  <si>
    <t>Demontáž vázaných kcí krovů z hranolů průřezové pl přes 288 do 450 cm2</t>
  </si>
  <si>
    <t>-2093726229</t>
  </si>
  <si>
    <t>Demontáž vázaných konstrukcí krovů sklonu do 60° z hranolů, hranolků, fošen, průřezové plochy přes 288 do 450 cm2</t>
  </si>
  <si>
    <t>https://podminky.urs.cz/item/CS_URS_2022_01/762331814</t>
  </si>
  <si>
    <t>VAZNÝ TRÁM 160/200 (320)</t>
  </si>
  <si>
    <t>11,1+5,4+6,4+6,2+9,2</t>
  </si>
  <si>
    <t>253</t>
  </si>
  <si>
    <t>762342811</t>
  </si>
  <si>
    <t>Demontáž laťování střech z latí osové vzdálenosti do 0,22 m</t>
  </si>
  <si>
    <t>1561168680</t>
  </si>
  <si>
    <t>Demontáž bednění a laťování laťování střech sklonu do 60° se všemi nadstřešními konstrukcemi, z latí průřezové plochy do 25 cm2 při osové vzdálenosti do 0,22 m</t>
  </si>
  <si>
    <t>https://podminky.urs.cz/item/CS_URS_2022_01/762342811</t>
  </si>
  <si>
    <t>254</t>
  </si>
  <si>
    <t>76236132R</t>
  </si>
  <si>
    <t>Konstrukční vrstva pod klempířské prvky pro oplechování horních ploch zdí a nadezdívek (atik) z desek vodovzdorné překližky šroubovaných do podkladu, tloušťky desky 21 mm</t>
  </si>
  <si>
    <t>-657669358</t>
  </si>
  <si>
    <t>na horní ploše atiky pod fólií</t>
  </si>
  <si>
    <t>166-143</t>
  </si>
  <si>
    <t>255</t>
  </si>
  <si>
    <t>762431230</t>
  </si>
  <si>
    <t>Montáž obložení stěn deskami cementotřískovými na sraz</t>
  </si>
  <si>
    <t>-724818794</t>
  </si>
  <si>
    <t>Obložení stěn montáž deskami z dřevovláknitých hmot včetně tvarování a úpravy pro olištování spár cementotřískovými nebo cementovými na sraz</t>
  </si>
  <si>
    <t>https://podminky.urs.cz/item/CS_URS_2022_01/762431230</t>
  </si>
  <si>
    <t xml:space="preserve">obklad dvorní zdi oplocení </t>
  </si>
  <si>
    <t>1,25*3*11</t>
  </si>
  <si>
    <t>256</t>
  </si>
  <si>
    <t>5915210R</t>
  </si>
  <si>
    <t>deska cementovláknitá fasádní 1200x3000x12mm, pohledová strana strukturovaná, odstín světlá béžovošedá</t>
  </si>
  <si>
    <t>1823384059</t>
  </si>
  <si>
    <t>41,25*1,1 'Přepočtené koeficientem množství</t>
  </si>
  <si>
    <t>257</t>
  </si>
  <si>
    <t>762439001</t>
  </si>
  <si>
    <t>Montáž obložení stěn podkladový rošt</t>
  </si>
  <si>
    <t>1075655838</t>
  </si>
  <si>
    <t>Obložení stěn montáž roštu podkladového</t>
  </si>
  <si>
    <t>https://podminky.urs.cz/item/CS_URS_2022_01/762439001</t>
  </si>
  <si>
    <t xml:space="preserve">obklad dvorní zdi </t>
  </si>
  <si>
    <t>30*1,5+15*2,1+10*0,6</t>
  </si>
  <si>
    <t>258</t>
  </si>
  <si>
    <t>60552001</t>
  </si>
  <si>
    <t>hranol stavební řezivo dub průřezu do 224cm2 přes dl 8m</t>
  </si>
  <si>
    <t>-984365268</t>
  </si>
  <si>
    <t>259</t>
  </si>
  <si>
    <t>762495000</t>
  </si>
  <si>
    <t>Spojovací prostředky pro montáž olištování, obložení stropů, střešních podhledů a stěn</t>
  </si>
  <si>
    <t>484063392</t>
  </si>
  <si>
    <t>Spojovací prostředky olištování spár, obložení stropů, střešních podhledů a stěn hřebíky, vruty</t>
  </si>
  <si>
    <t>https://podminky.urs.cz/item/CS_URS_2022_01/762495000</t>
  </si>
  <si>
    <t>260</t>
  </si>
  <si>
    <t>762511847</t>
  </si>
  <si>
    <t>Demontáž kce podkladové z desek dřevoštěpkových tl přes 15 mm na sraz šroubovaných</t>
  </si>
  <si>
    <t>1979313061</t>
  </si>
  <si>
    <t>Demontáž podlahové konstrukce podkladové z dřevoštěpkových desek jednovrstvých šroubovaných na sraz, tloušťka desky přes 15 mm</t>
  </si>
  <si>
    <t>https://podminky.urs.cz/item/CS_URS_2022_01/762511847</t>
  </si>
  <si>
    <t>261</t>
  </si>
  <si>
    <t>762521812</t>
  </si>
  <si>
    <t>Demontáž podlah bez polštářů z prken nebo fošen tloušťky přes 32 mm</t>
  </si>
  <si>
    <t>1062740370</t>
  </si>
  <si>
    <t>Demontáž podlah bez polštářů z prken nebo fošen tl. přes 32 mm</t>
  </si>
  <si>
    <t>https://podminky.urs.cz/item/CS_URS_2022_01/762521812</t>
  </si>
  <si>
    <t>262</t>
  </si>
  <si>
    <t>762522811</t>
  </si>
  <si>
    <t>Demontáž podlah s polštáři z prken tloušťky do 32 mm</t>
  </si>
  <si>
    <t>-1347830915</t>
  </si>
  <si>
    <t>Demontáž podlah s polštáři z prken tl. do 32 mm</t>
  </si>
  <si>
    <t>https://podminky.urs.cz/item/CS_URS_2022_01/762522811</t>
  </si>
  <si>
    <t>263</t>
  </si>
  <si>
    <t>762823850</t>
  </si>
  <si>
    <t>Demontáž stropních trámů k dalšímu použití z hraněného řeziva průřezové pl přes 540 cm2</t>
  </si>
  <si>
    <t>1484503906</t>
  </si>
  <si>
    <t>Demontáž stropních trámů k dalšímu použití z hraněného řeziva, průřezové plochy přes 540 cm2</t>
  </si>
  <si>
    <t>https://podminky.urs.cz/item/CS_URS_2022_01/762823850</t>
  </si>
  <si>
    <t>S12x/0,9</t>
  </si>
  <si>
    <t>S13x/0,9</t>
  </si>
  <si>
    <t>264</t>
  </si>
  <si>
    <t>762841812</t>
  </si>
  <si>
    <t>Demontáž podbíjení obkladů stropů a střech sklonu do 60° z hrubých prken s omítkou</t>
  </si>
  <si>
    <t>-235052239</t>
  </si>
  <si>
    <t>Demontáž podbíjení obkladů stropů a střech sklonu do 60° z hrubých prken tl. do 35 mm s omítkou</t>
  </si>
  <si>
    <t>https://podminky.urs.cz/item/CS_URS_2022_01/762841812</t>
  </si>
  <si>
    <t>S12x+S13x+S16x</t>
  </si>
  <si>
    <t>763</t>
  </si>
  <si>
    <t>Konstrukce suché výstavby</t>
  </si>
  <si>
    <t>265</t>
  </si>
  <si>
    <t>763111717</t>
  </si>
  <si>
    <t>SDK příčka základní penetrační nátěr (oboustranně)</t>
  </si>
  <si>
    <t>1213759750</t>
  </si>
  <si>
    <t>Příčka ze sádrokartonových desek ostatní konstrukce a práce na příčkách ze sádrokartonových desek základní penetrační nátěr (oboustranný)</t>
  </si>
  <si>
    <t>https://podminky.urs.cz/item/CS_URS_2022_01/763111717</t>
  </si>
  <si>
    <t>266</t>
  </si>
  <si>
    <t>763111741</t>
  </si>
  <si>
    <t>Montáž parotěsné zábrany do SDK příčky</t>
  </si>
  <si>
    <t>586877914</t>
  </si>
  <si>
    <t>Příčka ze sádrokartonových desek ostatní konstrukce a práce na příčkách ze sádrokartonových desek montáž parotěsné zábrany</t>
  </si>
  <si>
    <t>https://podminky.urs.cz/item/CS_URS_2022_01/763111741</t>
  </si>
  <si>
    <t>267</t>
  </si>
  <si>
    <t>28329336</t>
  </si>
  <si>
    <t>fólie PE vyztužená Al vrstvou pro parotěsnou vrstvu 160g/m2</t>
  </si>
  <si>
    <t>-792572328</t>
  </si>
  <si>
    <t>104,381*1,1235 'Přepočtené koeficientem množství</t>
  </si>
  <si>
    <t>268</t>
  </si>
  <si>
    <t>763111772</t>
  </si>
  <si>
    <t>Příplatek k SDK příčce za rovinnost kvality Q4</t>
  </si>
  <si>
    <t>-1862511942</t>
  </si>
  <si>
    <t>Příčka ze sádrokartonových desek Příplatek k cenám za rovinnost celoplošné tmelení kvality Q4</t>
  </si>
  <si>
    <t>https://podminky.urs.cz/item/CS_URS_2022_01/763111772</t>
  </si>
  <si>
    <t>269</t>
  </si>
  <si>
    <t>7631123R</t>
  </si>
  <si>
    <t>Příčka sádrokartonová tl. 150 mm, desky se zvýšenou pevností a tvrdostí tl. 2 x 12,5 mm na ocelových UA výztužných (silnostěnných) profilech š. 100 mm, výplň z min. plsti 40kg/m3 tl. 100 mm</t>
  </si>
  <si>
    <t>-512432687</t>
  </si>
  <si>
    <t>3,72*(1,3+7,093+1,501)</t>
  </si>
  <si>
    <t>270</t>
  </si>
  <si>
    <t>763121483</t>
  </si>
  <si>
    <t>SDK stěna předsazená tl 127,5 mm profil CW+UW 100 desky 2x akustická 12,5 s izolací EI 30 Rw do 28 dB</t>
  </si>
  <si>
    <t>1775953323</t>
  </si>
  <si>
    <t>Stěna předsazená ze sádrokartonových desek s nosnou konstrukcí z ocelových profilů CW, UW dvojitě opláštěná deskami akustickými tl. 2 x 12,5 mm s izolací, EI 30, Rw do 28 dB, stěna tl. 127,5 mm, profil 100</t>
  </si>
  <si>
    <t>https://podminky.urs.cz/item/CS_URS_2022_01/763121483</t>
  </si>
  <si>
    <t>3,28*(5,362+5,256+2,6+2,552)</t>
  </si>
  <si>
    <t>3,34*(5,362+1,160+3,976+5,267)</t>
  </si>
  <si>
    <t>271</t>
  </si>
  <si>
    <t>763121590</t>
  </si>
  <si>
    <t>SDK stěna předsazená pro osazení závěsného WC tl 150 - 250 mm profil CW+UW 50 desky 2xH2 12,5 bez TI</t>
  </si>
  <si>
    <t>269846435</t>
  </si>
  <si>
    <t>Stěna předsazená ze sádrokartonových desek pro osazení závěsného WC s nosnou konstrukcí z ocelových profilů CW, UW dvojitě opláštěná deskami impregnovanými H2 tl. 2x12,5 mm bez izolace, stěna tl. 150 - 250 mm, profil 50</t>
  </si>
  <si>
    <t>https://podminky.urs.cz/item/CS_URS_2022_01/763121590</t>
  </si>
  <si>
    <t>3,28*0,925</t>
  </si>
  <si>
    <t>3,34*0,925</t>
  </si>
  <si>
    <t>3,26*0,925</t>
  </si>
  <si>
    <t>272</t>
  </si>
  <si>
    <t>763121714</t>
  </si>
  <si>
    <t>SDK stěna předsazená základní penetrační nátěr</t>
  </si>
  <si>
    <t>306369552</t>
  </si>
  <si>
    <t>Stěna předsazená ze sádrokartonových desek ostatní konstrukce a práce na předsazených stěnách ze sádrokartonových desek základní penetrační nátěr</t>
  </si>
  <si>
    <t>https://podminky.urs.cz/item/CS_URS_2022_01/763121714</t>
  </si>
  <si>
    <t>273</t>
  </si>
  <si>
    <t>763121762</t>
  </si>
  <si>
    <t>Příplatek k SDK stěně předsazené za rovinnost kvality Q4</t>
  </si>
  <si>
    <t>-83531361</t>
  </si>
  <si>
    <t>Stěna předsazená ze sádrokartonových desek Příplatek k cenám za rovinnost kvality celoplošné tmelení kvality Q4</t>
  </si>
  <si>
    <t>https://podminky.urs.cz/item/CS_URS_2022_01/763121762</t>
  </si>
  <si>
    <t>104,381+9,140</t>
  </si>
  <si>
    <t>274</t>
  </si>
  <si>
    <t>763131451</t>
  </si>
  <si>
    <t>SDK podhled deska 1xH2 12,5 bez izolace dvouvrstvá spodní kce profil CD+UD</t>
  </si>
  <si>
    <t>-1043902462</t>
  </si>
  <si>
    <t>Podhled ze sádrokartonových desek dvouvrstvá zavěšená spodní konstrukce z ocelových profilů CD, UD jednoduše opláštěná deskou impregnovanou H2, tl. 12,5 mm, bez izolace</t>
  </si>
  <si>
    <t>https://podminky.urs.cz/item/CS_URS_2022_01/763131451</t>
  </si>
  <si>
    <t>MČ 103</t>
  </si>
  <si>
    <t>1,28</t>
  </si>
  <si>
    <t>MČ 105</t>
  </si>
  <si>
    <t>1,59</t>
  </si>
  <si>
    <t>MČ 106</t>
  </si>
  <si>
    <t>1,11</t>
  </si>
  <si>
    <t>MČ 107</t>
  </si>
  <si>
    <t>7,74</t>
  </si>
  <si>
    <t>MČ 111</t>
  </si>
  <si>
    <t>18,30</t>
  </si>
  <si>
    <t>MČ 203</t>
  </si>
  <si>
    <t>1,26</t>
  </si>
  <si>
    <t>MČ 205</t>
  </si>
  <si>
    <t>MČ 206</t>
  </si>
  <si>
    <t>1,30</t>
  </si>
  <si>
    <t>MČ 207</t>
  </si>
  <si>
    <t>2,84</t>
  </si>
  <si>
    <t>MČ 208</t>
  </si>
  <si>
    <t>43,03</t>
  </si>
  <si>
    <t>MČ 209</t>
  </si>
  <si>
    <t>50,18</t>
  </si>
  <si>
    <t>MČ 210</t>
  </si>
  <si>
    <t>13,53</t>
  </si>
  <si>
    <t>MČ 211</t>
  </si>
  <si>
    <t>1,57</t>
  </si>
  <si>
    <t>MČ 301</t>
  </si>
  <si>
    <t>9,77</t>
  </si>
  <si>
    <t>MČ 302</t>
  </si>
  <si>
    <t>7,40</t>
  </si>
  <si>
    <t>MČ 303</t>
  </si>
  <si>
    <t>1,45</t>
  </si>
  <si>
    <t>MČ 305</t>
  </si>
  <si>
    <t>MČ 306</t>
  </si>
  <si>
    <t>1,32</t>
  </si>
  <si>
    <t>MČ 307</t>
  </si>
  <si>
    <t>42,88</t>
  </si>
  <si>
    <t>MČ 308</t>
  </si>
  <si>
    <t>50,02</t>
  </si>
  <si>
    <t>MČ 309</t>
  </si>
  <si>
    <t>18,72</t>
  </si>
  <si>
    <t>275</t>
  </si>
  <si>
    <t>763131714</t>
  </si>
  <si>
    <t>SDK podhled základní penetrační nátěr</t>
  </si>
  <si>
    <t>-119335178</t>
  </si>
  <si>
    <t>Podhled ze sádrokartonových desek ostatní práce a konstrukce na podhledech ze sádrokartonových desek základní penetrační nátěr</t>
  </si>
  <si>
    <t>https://podminky.urs.cz/item/CS_URS_2022_01/763131714</t>
  </si>
  <si>
    <t>276</t>
  </si>
  <si>
    <t>763131752</t>
  </si>
  <si>
    <t>Montáž jedné vrstvy tepelné izolace do SDK podhledu</t>
  </si>
  <si>
    <t>401843889</t>
  </si>
  <si>
    <t>Podhled ze sádrokartonových desek ostatní práce a konstrukce na podhledech ze sádrokartonových desek montáž jedné vrstvy tepelné izolace</t>
  </si>
  <si>
    <t>https://podminky.urs.cz/item/CS_URS_2022_01/763131752</t>
  </si>
  <si>
    <t>277</t>
  </si>
  <si>
    <t>63152099</t>
  </si>
  <si>
    <t>pás tepelně izolační univerzální λ=0,032-0,033 tl 100mm</t>
  </si>
  <si>
    <t>787620505</t>
  </si>
  <si>
    <t>104,381*1,02 'Přepočtené koeficientem množství</t>
  </si>
  <si>
    <t>278</t>
  </si>
  <si>
    <t>763131772</t>
  </si>
  <si>
    <t>Příplatek k SDK podhledu za rovinnost kvality Q4</t>
  </si>
  <si>
    <t>-125917128</t>
  </si>
  <si>
    <t>Podhled ze sádrokartonových desek Příplatek k cenám za rovinnost kvality celoplošné tmelení kvality Q4</t>
  </si>
  <si>
    <t>https://podminky.urs.cz/item/CS_URS_2022_01/763131772</t>
  </si>
  <si>
    <t>279</t>
  </si>
  <si>
    <t>763172352</t>
  </si>
  <si>
    <t>Montáž dvířek revizních jednoplášťových SDK kcí vel. 300 x 300 mm pro podhledy</t>
  </si>
  <si>
    <t>-850186956</t>
  </si>
  <si>
    <t>Montáž dvířek pro konstrukce ze sádrokartonových desek revizních jednoplášťových pro podhledy velikost (šxv) 300 x 300 mm</t>
  </si>
  <si>
    <t>https://podminky.urs.cz/item/CS_URS_2022_01/763172352</t>
  </si>
  <si>
    <t>280</t>
  </si>
  <si>
    <t>763172353</t>
  </si>
  <si>
    <t>Montáž dvířek revizních jednoplášťových SDK kcí vel. 400 x 400 mm pro podhledy</t>
  </si>
  <si>
    <t>288507047</t>
  </si>
  <si>
    <t>Montáž dvířek pro konstrukce ze sádrokartonových desek revizních jednoplášťových pro podhledy velikost (šxv) 400 x 400 mm</t>
  </si>
  <si>
    <t>https://podminky.urs.cz/item/CS_URS_2022_01/763172353</t>
  </si>
  <si>
    <t>281</t>
  </si>
  <si>
    <t>763172412</t>
  </si>
  <si>
    <t>Montáž dvířek revizních protipožárních SDK kcí vel. 300 x 300 mm pro příčky a předsazené stěny</t>
  </si>
  <si>
    <t>1773312906</t>
  </si>
  <si>
    <t>Montáž dvířek pro konstrukce ze sádrokartonových desek revizních protipožárních pro příčky a předsazené stěny velikost (šxv) 300 x 300 mm</t>
  </si>
  <si>
    <t>https://podminky.urs.cz/item/CS_URS_2022_01/763172412</t>
  </si>
  <si>
    <t>5" PO12</t>
  </si>
  <si>
    <t>282</t>
  </si>
  <si>
    <t>763172414</t>
  </si>
  <si>
    <t>Montáž dvířek revizních protipožárních SDK kcí vel. 500 x 500 mm pro příčky a předsazené stěny</t>
  </si>
  <si>
    <t>-710230382</t>
  </si>
  <si>
    <t>Montáž dvířek pro konstrukce ze sádrokartonových desek revizních protipožárních pro příčky a předsazené stěny velikost (šxv) 500 x 500 mm</t>
  </si>
  <si>
    <t>https://podminky.urs.cz/item/CS_URS_2022_01/763172414</t>
  </si>
  <si>
    <t>2"PO12</t>
  </si>
  <si>
    <t>283</t>
  </si>
  <si>
    <t>763172438</t>
  </si>
  <si>
    <t>Montáž dvířek revizních protipožárních SDK kcí ostatních vel. do 0,5 m2 pro příčky a předsazené stěny</t>
  </si>
  <si>
    <t>-7482282</t>
  </si>
  <si>
    <t>Montáž dvířek pro konstrukce ze sádrokartonových desek revizních protipožárních pro příčky a předsazené stěny ostatních velikostí do 0,5 m2</t>
  </si>
  <si>
    <t>https://podminky.urs.cz/item/CS_URS_2022_01/763172438</t>
  </si>
  <si>
    <t>1*(0,5*1,75)" PO10</t>
  </si>
  <si>
    <t>3*(0,4*0,6)" PO11</t>
  </si>
  <si>
    <t>284</t>
  </si>
  <si>
    <t>763181311</t>
  </si>
  <si>
    <t>Montáž jednokřídlové kovové zárubně SDK příčka</t>
  </si>
  <si>
    <t>1552076395</t>
  </si>
  <si>
    <t>Výplně otvorů konstrukcí ze sádrokartonových desek montáž zárubně kovové s konstrukcí jednokřídlové</t>
  </si>
  <si>
    <t>https://podminky.urs.cz/item/CS_URS_2022_01/763181311</t>
  </si>
  <si>
    <t>285</t>
  </si>
  <si>
    <t>55331597</t>
  </si>
  <si>
    <t>zárubeň jednokřídlá ocelová pro sádrokartonové příčky tl stěny 110-150mm rozměru 1100/1970, 2100mm</t>
  </si>
  <si>
    <t>-889178879</t>
  </si>
  <si>
    <t>286</t>
  </si>
  <si>
    <t>763412111</t>
  </si>
  <si>
    <t>Sanitární příčky do suchého prostředí, desky laminované tl 12 mm</t>
  </si>
  <si>
    <t>466995136</t>
  </si>
  <si>
    <t>Sanitární příčky vhodné do suchého prostředí dělící z dřevotřískových desek laminovaných tl. 12 mm</t>
  </si>
  <si>
    <t>https://podminky.urs.cz/item/CS_URS_2022_01/763412111</t>
  </si>
  <si>
    <t>1,35*2,03*3"OS2 ...3 kusy</t>
  </si>
  <si>
    <t>287</t>
  </si>
  <si>
    <t>763412121</t>
  </si>
  <si>
    <t>Dveře sanitárních příček, desky laminované tl 12 mm, š do 800 mm, v do 2000 mm</t>
  </si>
  <si>
    <t>321367205</t>
  </si>
  <si>
    <t>Sanitární příčky vhodné do suchého prostředí dveře vnitřní do sanitárních příček šířky do 800 mm, výšky do 2 000 mm z dřevotřískových desek laminovaných včetně nerezového kování tl. 12 mm</t>
  </si>
  <si>
    <t>https://podminky.urs.cz/item/CS_URS_2022_01/763412121</t>
  </si>
  <si>
    <t>288</t>
  </si>
  <si>
    <t>OS15</t>
  </si>
  <si>
    <t>Revizní dvířka skrytá, hliníkové konstrukce do SDK podhledu, rozměr 400/400mm, kompletní dodávka viz odkaz OS15</t>
  </si>
  <si>
    <t>722728438</t>
  </si>
  <si>
    <t>289</t>
  </si>
  <si>
    <t>OS16</t>
  </si>
  <si>
    <t>Revizní dvířka skrytá, hliníkové konstrukce do SDK podhledu, rozměr 300/300mm, kompletní dodávka viz odkaz OS16</t>
  </si>
  <si>
    <t>2063736941</t>
  </si>
  <si>
    <t>290</t>
  </si>
  <si>
    <t>PO10</t>
  </si>
  <si>
    <t>Protipožární kouřotěsná revizní dvířka, z ocelového plechu a protipožárních desek PO EI30DP1-S200, rozměr 500/1750mm, kompletní dodávka viz odkaz PO10</t>
  </si>
  <si>
    <t>151605726</t>
  </si>
  <si>
    <t>291</t>
  </si>
  <si>
    <t>PO11</t>
  </si>
  <si>
    <t>Protipožární kouřotěsná revizní dvířka, z ocelového plechu a protipožárních desek PO EI30DP1-S200, rozměr 400/600mm, kompletní dodávka viz odkaz PO11</t>
  </si>
  <si>
    <t>371516156</t>
  </si>
  <si>
    <t>292</t>
  </si>
  <si>
    <t>PO12</t>
  </si>
  <si>
    <t>Protipožární kouřotěsná revizní dvířka, z ocelového plechu a protipožárních desek PO EI30DP1-S200, rozměr 300/300mm, kompletní dodávka viz odkaz PO12</t>
  </si>
  <si>
    <t>990589823</t>
  </si>
  <si>
    <t>293</t>
  </si>
  <si>
    <t>PO13</t>
  </si>
  <si>
    <t>Protipožární kouřotěsná revizní dvířka, z ocelového plechu a protipožárních desek PO EI30DP1-S200, rozměr 500/500mm, kompletní dodávka viz odkaz PO13</t>
  </si>
  <si>
    <t>-83523884</t>
  </si>
  <si>
    <t>294</t>
  </si>
  <si>
    <t>998763302</t>
  </si>
  <si>
    <t>Přesun hmot tonážní pro sádrokartonové konstrukce v objektech v přes 6 do 12 m</t>
  </si>
  <si>
    <t>456135757</t>
  </si>
  <si>
    <t>Přesun hmot pro konstrukce montované z desek sádrokartonových, sádrovláknitých, cementovláknitých nebo cementových stanovený z hmotnosti přesunovaného materiálu vodorovná dopravní vzdálenost do 50 m v objektech výšky přes 6 do 12 m</t>
  </si>
  <si>
    <t>https://podminky.urs.cz/item/CS_URS_2022_01/998763302</t>
  </si>
  <si>
    <t>764</t>
  </si>
  <si>
    <t>Konstrukce klempířské</t>
  </si>
  <si>
    <t>295</t>
  </si>
  <si>
    <t>764001841</t>
  </si>
  <si>
    <t>Demontáž krytiny ze šablon do suti</t>
  </si>
  <si>
    <t>-1961489712</t>
  </si>
  <si>
    <t>Demontáž klempířských konstrukcí krytiny ze šablon do suti</t>
  </si>
  <si>
    <t>https://podminky.urs.cz/item/CS_URS_2022_01/764001841</t>
  </si>
  <si>
    <t>232,3"S17*</t>
  </si>
  <si>
    <t>296</t>
  </si>
  <si>
    <t>764001861</t>
  </si>
  <si>
    <t>Demontáž hřebene z hřebenáčů do suti</t>
  </si>
  <si>
    <t>-608674834</t>
  </si>
  <si>
    <t>Demontáž klempířských konstrukcí oplechování hřebene z hřebenáčů do suti</t>
  </si>
  <si>
    <t>https://podminky.urs.cz/item/CS_URS_2022_01/764001861</t>
  </si>
  <si>
    <t>4,207+4,205+0,505+0,15+4,351+1,44+0,15</t>
  </si>
  <si>
    <t>297</t>
  </si>
  <si>
    <t>764002801</t>
  </si>
  <si>
    <t>Demontáž závětrné lišty do suti</t>
  </si>
  <si>
    <t>-1205483345</t>
  </si>
  <si>
    <t>Demontáž klempířských konstrukcí závětrné lišty do suti</t>
  </si>
  <si>
    <t>https://podminky.urs.cz/item/CS_URS_2022_01/764002801</t>
  </si>
  <si>
    <t>7,7+8,2+8+4,6</t>
  </si>
  <si>
    <t>298</t>
  </si>
  <si>
    <t>764002812</t>
  </si>
  <si>
    <t>Demontáž okapového plechu do suti v krytině skládané</t>
  </si>
  <si>
    <t>-1832802763</t>
  </si>
  <si>
    <t>Demontáž klempířských konstrukcí okapového plechu do suti, v krytině skládané</t>
  </si>
  <si>
    <t>https://podminky.urs.cz/item/CS_URS_2022_01/764002812</t>
  </si>
  <si>
    <t>299</t>
  </si>
  <si>
    <t>764002851</t>
  </si>
  <si>
    <t>Demontáž oplechování parapetů do suti</t>
  </si>
  <si>
    <t>376701840</t>
  </si>
  <si>
    <t>Demontáž klempířských konstrukcí oplechování parapetů do suti</t>
  </si>
  <si>
    <t>https://podminky.urs.cz/item/CS_URS_2022_01/764002851</t>
  </si>
  <si>
    <t>0,89+0,91+1,05+1,05+0,6"1s</t>
  </si>
  <si>
    <t>1,25+0,88*2+1,05*2+0,75+1,15"1NP</t>
  </si>
  <si>
    <t>1,25+0,88*2+1,25+0,9*2+1,25+0,75+1,17+1,18"2NP</t>
  </si>
  <si>
    <t>300</t>
  </si>
  <si>
    <t>764004801</t>
  </si>
  <si>
    <t>Demontáž podokapního žlabu do suti</t>
  </si>
  <si>
    <t>1847268797</t>
  </si>
  <si>
    <t>Demontáž klempířských konstrukcí žlabu podokapního do suti</t>
  </si>
  <si>
    <t>https://podminky.urs.cz/item/CS_URS_2022_01/764004801</t>
  </si>
  <si>
    <t>3,394+1,927+2,689+9,561+12,509+0,6</t>
  </si>
  <si>
    <t>301</t>
  </si>
  <si>
    <t>764004861</t>
  </si>
  <si>
    <t>Demontáž svodu do suti</t>
  </si>
  <si>
    <t>597614183</t>
  </si>
  <si>
    <t>Demontáž klempířských konstrukcí svodu do suti</t>
  </si>
  <si>
    <t>https://podminky.urs.cz/item/CS_URS_2022_01/764004861</t>
  </si>
  <si>
    <t>(3,56+5,22)*4</t>
  </si>
  <si>
    <t>302</t>
  </si>
  <si>
    <t>76421264R</t>
  </si>
  <si>
    <t>Oplechování štítu závětrnou lištou z Pz s povrchovou úpravou rš 1000 mm</t>
  </si>
  <si>
    <t>266766276</t>
  </si>
  <si>
    <t>Oplechování střešních prvků z pozinkovaného plechu s povrchovou úpravou štítu závětrnou lištou rš 1000 mm</t>
  </si>
  <si>
    <t>12"KL8</t>
  </si>
  <si>
    <t>303</t>
  </si>
  <si>
    <t>764214604</t>
  </si>
  <si>
    <t>Oplechování horních ploch a atik bez rohů z Pz s povrch úpravou mechanicky kotvené rš 330 mm</t>
  </si>
  <si>
    <t>839844686</t>
  </si>
  <si>
    <t>Oplechování horních ploch zdí a nadezdívek (atik) z pozinkovaného plechu s povrchovou úpravou mechanicky kotvené rš 330 mm</t>
  </si>
  <si>
    <t>https://podminky.urs.cz/item/CS_URS_2022_01/764214604</t>
  </si>
  <si>
    <t>7,5+3*3"KL15 a KL16</t>
  </si>
  <si>
    <t>304</t>
  </si>
  <si>
    <t>764214607</t>
  </si>
  <si>
    <t>Oplechování horních ploch a atik bez rohů z Pz s povrch úpravou mechanicky kotvené rš 670 mm</t>
  </si>
  <si>
    <t>-1272036103</t>
  </si>
  <si>
    <t>Oplechování horních ploch zdí a nadezdívek (atik) z pozinkovaného plechu s povrchovou úpravou mechanicky kotvené rš 670 mm</t>
  </si>
  <si>
    <t>https://podminky.urs.cz/item/CS_URS_2022_01/764214607</t>
  </si>
  <si>
    <t>3*0,5"KL17</t>
  </si>
  <si>
    <t>305</t>
  </si>
  <si>
    <t>764216607</t>
  </si>
  <si>
    <t>Oplechování rovných parapetů mechanicky kotvené z Pz s povrchovou úpravou rš 670 mm</t>
  </si>
  <si>
    <t>423867810</t>
  </si>
  <si>
    <t>Oplechování parapetů z pozinkovaného plechu s povrchovou úpravou rovných mechanicky kotvené, bez rohů rš 670 mm</t>
  </si>
  <si>
    <t>https://podminky.urs.cz/item/CS_URS_2022_01/764216607</t>
  </si>
  <si>
    <t>2*3+1*2"KL18</t>
  </si>
  <si>
    <t>306</t>
  </si>
  <si>
    <t>764226443</t>
  </si>
  <si>
    <t>Oplechování parapetů rovných celoplošně lepené z Al plechu rš 250 mm</t>
  </si>
  <si>
    <t>-744700430</t>
  </si>
  <si>
    <t>Oplechování parapetů z hliníkového plechu rovných celoplošně lepené, bez rohů rš 250 mm</t>
  </si>
  <si>
    <t>https://podminky.urs.cz/item/CS_URS_2022_01/764226443</t>
  </si>
  <si>
    <t>5*1,0"KL1</t>
  </si>
  <si>
    <t>307</t>
  </si>
  <si>
    <t>764226444</t>
  </si>
  <si>
    <t>Oplechování parapetů rovných celoplošně lepené z Al plechu rš 330 mm</t>
  </si>
  <si>
    <t>469612523</t>
  </si>
  <si>
    <t>Oplechování parapetů z hliníkového plechu rovných celoplošně lepené, bez rohů rš 330 mm</t>
  </si>
  <si>
    <t>https://podminky.urs.cz/item/CS_URS_2022_01/764226444</t>
  </si>
  <si>
    <t>3*0,65+2*0,9+3*1,1"KL1</t>
  </si>
  <si>
    <t>308</t>
  </si>
  <si>
    <t>764226445</t>
  </si>
  <si>
    <t>Oplechování parapetů rovných celoplošně lepené z Al plechu rš 400 mm</t>
  </si>
  <si>
    <t>1082910928</t>
  </si>
  <si>
    <t>Oplechování parapetů z hliníkového plechu rovných celoplošně lepené, bez rohů rš 400 mm</t>
  </si>
  <si>
    <t>https://podminky.urs.cz/item/CS_URS_2022_01/764226445</t>
  </si>
  <si>
    <t>14*1,0"KL1</t>
  </si>
  <si>
    <t>309</t>
  </si>
  <si>
    <t>76431160R</t>
  </si>
  <si>
    <t>Lemování rovných zdí střech s krytinou prejzovou nebo vlnitou z Pz s povrchovou úpravou rš 1000 mm</t>
  </si>
  <si>
    <t>990022067</t>
  </si>
  <si>
    <t>Lemování zdí z pozinkovaného plechu s povrchovou úpravou boční nebo horní rovné, střech s krytinou prejzovou nebo vlnitou rš 1000 mm</t>
  </si>
  <si>
    <t>30"KL7</t>
  </si>
  <si>
    <t>310</t>
  </si>
  <si>
    <t>764314612</t>
  </si>
  <si>
    <t>Lemování prostupů střech s krytinou skládanou nebo plechovou bez lišty z Pz s povrchovou úpravou</t>
  </si>
  <si>
    <t>-330395547</t>
  </si>
  <si>
    <t>Lemování prostupů z pozinkovaného plechu s povrchovou úpravou bez lišty, střech s krytinou skládanou nebo z plechu</t>
  </si>
  <si>
    <t>https://podminky.urs.cz/item/CS_URS_2022_01/764314612</t>
  </si>
  <si>
    <t>KL9</t>
  </si>
  <si>
    <t>2,8*2,8</t>
  </si>
  <si>
    <t>3,3*3</t>
  </si>
  <si>
    <t>311</t>
  </si>
  <si>
    <t>998764102</t>
  </si>
  <si>
    <t>Přesun hmot tonážní pro konstrukce klempířské v objektech v přes 6 do 12 m</t>
  </si>
  <si>
    <t>765616721</t>
  </si>
  <si>
    <t>Přesun hmot pro konstrukce klempířské stanovený z hmotnosti přesunovaného materiálu vodorovná dopravní vzdálenost do 50 m v objektech výšky přes 6 do 12 m</t>
  </si>
  <si>
    <t>https://podminky.urs.cz/item/CS_URS_2022_01/998764102</t>
  </si>
  <si>
    <t>766</t>
  </si>
  <si>
    <t>Konstrukce truhlářské</t>
  </si>
  <si>
    <t>312</t>
  </si>
  <si>
    <t>766622132</t>
  </si>
  <si>
    <t>Montáž plastových oken plochy přes 1 m2 otevíravých v do 2,5 m s rámem do zdiva</t>
  </si>
  <si>
    <t>-1795845208</t>
  </si>
  <si>
    <t>Montáž oken plastových včetně montáže rámu plochy přes 1 m2 otevíravých do zdiva, výšky přes 1,5 do 2,5 m</t>
  </si>
  <si>
    <t>https://podminky.urs.cz/item/CS_URS_2022_01/766622132</t>
  </si>
  <si>
    <t>14*(1,1*1,8)" O2</t>
  </si>
  <si>
    <t>3*(1,2*1,8)" O3</t>
  </si>
  <si>
    <t>2*(1*1,6)" O4</t>
  </si>
  <si>
    <t>313</t>
  </si>
  <si>
    <t>766622216</t>
  </si>
  <si>
    <t>Montáž plastových oken plochy do 1 m2 otevíravých s rámem do zdiva</t>
  </si>
  <si>
    <t>-2103600800</t>
  </si>
  <si>
    <t>Montáž oken plastových plochy do 1 m2 včetně montáže rámu otevíravých do zdiva</t>
  </si>
  <si>
    <t>https://podminky.urs.cz/item/CS_URS_2022_01/766622216</t>
  </si>
  <si>
    <t>3" O1</t>
  </si>
  <si>
    <t>314</t>
  </si>
  <si>
    <t>O1</t>
  </si>
  <si>
    <t>Nové plast-hliníkové okno jednokřídlé otevíravé a sklopné, izolační trojsklo, rozměr 750/1200mm, kompletní dodávka viz okdaz O1</t>
  </si>
  <si>
    <t>-2105073634</t>
  </si>
  <si>
    <t>315</t>
  </si>
  <si>
    <t>O2</t>
  </si>
  <si>
    <t>Nové plast-hliníkové okno jednokřídlé otevíravé a sklopné, izolační trojsklo, rozměr 1100/1800mm, kompletní dodávka viz okdaz O2</t>
  </si>
  <si>
    <t>-1144871695</t>
  </si>
  <si>
    <t>316</t>
  </si>
  <si>
    <t>O3</t>
  </si>
  <si>
    <t>Nové plast-hliníkové okno jednokřídlé otevíravé a sklopné, izolační trojsklo, rozměr 1200/1800mm, kompletní dodávka viz okdaz O3</t>
  </si>
  <si>
    <t>-1655260864</t>
  </si>
  <si>
    <t>317</t>
  </si>
  <si>
    <t>O4</t>
  </si>
  <si>
    <t>Nové plast-hliníkové okno, rám dělený horizontální příčkou, horní křídlo otevíravé a sklopné, spodní křídlo sklopné, izolační trojsklo, rozměr 1000/1600mm, kompletní dodávka viz okdaz O4</t>
  </si>
  <si>
    <t>-798875292</t>
  </si>
  <si>
    <t>318</t>
  </si>
  <si>
    <t>998766102</t>
  </si>
  <si>
    <t>Přesun hmot tonážní pro kce truhlářské v objektech v přes 6 do 12 m</t>
  </si>
  <si>
    <t>543624932</t>
  </si>
  <si>
    <t>Přesun hmot pro konstrukce truhlářské stanovený z hmotnosti přesunovaného materiálu vodorovná dopravní vzdálenost do 50 m v objektech výšky přes 6 do 12 m</t>
  </si>
  <si>
    <t>https://podminky.urs.cz/item/CS_URS_2022_01/998766102</t>
  </si>
  <si>
    <t>767</t>
  </si>
  <si>
    <t>Konstrukce zámečnické</t>
  </si>
  <si>
    <t>319</t>
  </si>
  <si>
    <t>767165111</t>
  </si>
  <si>
    <t>Montáž zábradlí rovného madla z trubek nebo tenkostěnných profilů šroubovaného</t>
  </si>
  <si>
    <t>865225155</t>
  </si>
  <si>
    <t>Montáž zábradlí rovného madel z trubek nebo tenkostěnných profilů šroubováním</t>
  </si>
  <si>
    <t>https://podminky.urs.cz/item/CS_URS_2022_01/767165111</t>
  </si>
  <si>
    <t>2*1,5" Z3</t>
  </si>
  <si>
    <t>2,0" Z4</t>
  </si>
  <si>
    <t>2*7,5" Z7</t>
  </si>
  <si>
    <t>1*4,5" Z18</t>
  </si>
  <si>
    <t>5"TR1</t>
  </si>
  <si>
    <t>320</t>
  </si>
  <si>
    <t>Z3</t>
  </si>
  <si>
    <t>Nové atypické přímé interiérové madlo vstupního schodiště kotvené do stávajícího cihelného zdiva na chemickou kotvu z ocelové kruhové trubky, rozměr: šikmá délka 1,5 m, kompletní dodávka viz odkaz Z3</t>
  </si>
  <si>
    <t>-1240054443</t>
  </si>
  <si>
    <t>321</t>
  </si>
  <si>
    <t>Z4</t>
  </si>
  <si>
    <t>Nové atypické obloukové interiérové madlo vstupního schodiště kotvené do stávajícího cihelného zdiva na chemickou kotvu z ocelové kruhové trubky, rozměr: rozvinutá délka 2,0 m, kompletní dodávka viz odkaz Z4</t>
  </si>
  <si>
    <t>-1710899960</t>
  </si>
  <si>
    <t>322</t>
  </si>
  <si>
    <t>Z7</t>
  </si>
  <si>
    <t>Nové atypické lomené přímé + obloukové interiérové madlo vstupního schodiště, rozměr: rozvinutá délka 7,5 m, kompletní dodávka viz odkaz Z7</t>
  </si>
  <si>
    <t>-94489824</t>
  </si>
  <si>
    <t>323</t>
  </si>
  <si>
    <t>Z18</t>
  </si>
  <si>
    <t>Nové atypické lomené přímé + obloukové interiérové madlo vstupního schodiště, rozměr: rozvinutá délka 4,5 m, kompletní dodávka viz odkaz Z18</t>
  </si>
  <si>
    <t>186073563</t>
  </si>
  <si>
    <t>324</t>
  </si>
  <si>
    <t>TR1</t>
  </si>
  <si>
    <t>Atypické dřevěné dubové madlo, složené z přímé a obloukové části, rozměr: průřez profilu 40/200 mm, dl.5000 mm, vyfrézovaná drážka hl. 10 mm,  kompletní dodávka viz odkaz TR1</t>
  </si>
  <si>
    <t>-1705983555</t>
  </si>
  <si>
    <t>325</t>
  </si>
  <si>
    <t>767531111</t>
  </si>
  <si>
    <t>Montáž vstupních kovových nebo plastových rohoží čistících zón</t>
  </si>
  <si>
    <t>-1335063775</t>
  </si>
  <si>
    <t>Montáž vstupních čistících zón z rohoží kovových nebo plastových</t>
  </si>
  <si>
    <t>https://podminky.urs.cz/item/CS_URS_2022_01/767531111</t>
  </si>
  <si>
    <t>1,6*1,5"OS/21</t>
  </si>
  <si>
    <t>326</t>
  </si>
  <si>
    <t>767531125</t>
  </si>
  <si>
    <t>Osazení náběhového rámu širokého š 65 mm k čistícím rohožím</t>
  </si>
  <si>
    <t>962325300</t>
  </si>
  <si>
    <t>Montáž vstupních čistících zón z rohoží osazení rámu mosazného nebo hliníkového náběhového širokého - 65 mm</t>
  </si>
  <si>
    <t>https://podminky.urs.cz/item/CS_URS_2022_01/767531125</t>
  </si>
  <si>
    <t>1,6*2+1,5*2"OS/21</t>
  </si>
  <si>
    <t>327</t>
  </si>
  <si>
    <t>OS21</t>
  </si>
  <si>
    <t>Čistící zóna  - vstupní hliníková čistící rohož s kombinací kartáčků a sací vrstvou pro eliminaci vlhkosti, výška 12mm, rozměr 1600/1500mm, kompletní dodávka viz odkaz OS21</t>
  </si>
  <si>
    <t>237916609</t>
  </si>
  <si>
    <t>328</t>
  </si>
  <si>
    <t>767541218</t>
  </si>
  <si>
    <t>Nosná konstrukce pro zdvojené podlahy s těžkým provozem modulu 600x600 mm z kovových rektifikačních stojek a rastrových C profilů výšky přes 400 do 500 mm</t>
  </si>
  <si>
    <t>1819342790</t>
  </si>
  <si>
    <t>Nosná konstrukce pro zdvojené podlahy (včetně dodávky materiálu) pro prostory s těžkým provozem z kovových rektifikačních stojek a rastrových C profilů modulu 600 x 600 mm výšky přes 400 do 500 mm</t>
  </si>
  <si>
    <t>https://podminky.urs.cz/item/CS_URS_2022_01/767541218</t>
  </si>
  <si>
    <t>50,68"P08</t>
  </si>
  <si>
    <t>329</t>
  </si>
  <si>
    <t>767541411</t>
  </si>
  <si>
    <t>Montáž desek zdvojených podlah rozměru 600 x 600 mm</t>
  </si>
  <si>
    <t>1926145582</t>
  </si>
  <si>
    <t>Montáž podlahových desek pro zdvojené podlahy rozměru 600 x 600 mm</t>
  </si>
  <si>
    <t>https://podminky.urs.cz/item/CS_URS_2022_01/767541411</t>
  </si>
  <si>
    <t>330</t>
  </si>
  <si>
    <t>607952R</t>
  </si>
  <si>
    <t>deska pro zdvojené podlahy spodní strana Al, horní strana z antistatického přírodního linolea  600x600mm tl 60mm</t>
  </si>
  <si>
    <t>674379024</t>
  </si>
  <si>
    <t>50,68*1,05 'Přepočtené koeficientem množství</t>
  </si>
  <si>
    <t>331</t>
  </si>
  <si>
    <t>767640111</t>
  </si>
  <si>
    <t>Montáž dveří ocelových nebo hliníkových vchodových jednokřídlových bez nadsvětlíku</t>
  </si>
  <si>
    <t>-803626940</t>
  </si>
  <si>
    <t>Montáž dveří ocelových nebo hliníkových vchodových jednokřídlových bez nadsvětlíku</t>
  </si>
  <si>
    <t>https://podminky.urs.cz/item/CS_URS_2022_01/767640111</t>
  </si>
  <si>
    <t>1" D3</t>
  </si>
  <si>
    <t>332</t>
  </si>
  <si>
    <t>D3</t>
  </si>
  <si>
    <t>Vstupní hliníkové dveře jednokřídlové plné do zárubně, bezp třída RC 3, rozměr 1000/2150mm, kompletní dodávka viz odkaz D3</t>
  </si>
  <si>
    <t>1039648457</t>
  </si>
  <si>
    <t>333</t>
  </si>
  <si>
    <t>1074857084</t>
  </si>
  <si>
    <t>1" Z1</t>
  </si>
  <si>
    <t>334</t>
  </si>
  <si>
    <t>Z1</t>
  </si>
  <si>
    <t>Atypické venkovní jednokřídlové ocelové otevíravé dveře včetně rámu a včetně opláštění křídla vodorovnými hliníkovými lamelami navazujícími na zástěnu, rozměr 1000/1900mm, kompletní dodávka viz odkaz Z1</t>
  </si>
  <si>
    <t>126281521</t>
  </si>
  <si>
    <t>335</t>
  </si>
  <si>
    <t>767640112</t>
  </si>
  <si>
    <t>Montáž dveří ocelových nebo hliníkových vchodových jednokřídlových s nadsvětlíkem</t>
  </si>
  <si>
    <t>-1035987144</t>
  </si>
  <si>
    <t>Montáž dveří ocelových nebo hliníkových vchodových jednokřídlových s nadsvětlíkem</t>
  </si>
  <si>
    <t>https://podminky.urs.cz/item/CS_URS_2022_01/767640112</t>
  </si>
  <si>
    <t>1" D1</t>
  </si>
  <si>
    <t>336</t>
  </si>
  <si>
    <t>D1</t>
  </si>
  <si>
    <t>Vstupní hliníkové dveře jednokřídlové prosklené s fixním proskleným nadsvětlíkem do zárubně, bezp třída RC 3, izolační trojsklo, rozměr 1300/3320mm, kompletní dodávka viz odkaz D1</t>
  </si>
  <si>
    <t>1868157236</t>
  </si>
  <si>
    <t>337</t>
  </si>
  <si>
    <t>767640221</t>
  </si>
  <si>
    <t>Montáž dveří ocelových nebo hliníkových vchodových dvoukřídlových bez nadsvětlíku</t>
  </si>
  <si>
    <t>545792621</t>
  </si>
  <si>
    <t>Montáž dveří ocelových nebo hliníkových vchodových dvoukřídlové bez nadsvětlíku</t>
  </si>
  <si>
    <t>https://podminky.urs.cz/item/CS_URS_2022_01/767640221</t>
  </si>
  <si>
    <t>1" D10</t>
  </si>
  <si>
    <t>338</t>
  </si>
  <si>
    <t>D10</t>
  </si>
  <si>
    <t>Vstupní hliníkové dveře ven otevíravé dvoukřídlové plné do zárubně, bezp třída RC3, rozměr 2000/2600mm, kompletní dodávka viz odkaz D10</t>
  </si>
  <si>
    <t>-344772187</t>
  </si>
  <si>
    <t>339</t>
  </si>
  <si>
    <t>767640222</t>
  </si>
  <si>
    <t>Montáž dveří ocelových nebo hliníkových vchodových dvoukřídlových s nadsvětlíkem</t>
  </si>
  <si>
    <t>149992821</t>
  </si>
  <si>
    <t>Montáž dveří ocelových nebo hliníkových vchodových dvoukřídlové s nadsvětlíkem</t>
  </si>
  <si>
    <t>https://podminky.urs.cz/item/CS_URS_2022_01/767640222</t>
  </si>
  <si>
    <t>1" D2</t>
  </si>
  <si>
    <t>340</t>
  </si>
  <si>
    <t>D2</t>
  </si>
  <si>
    <t>Vstupní hliníkové dveře dvoukřídlové plné s plným fixním nadsvětlíkem do zárubně, bezp třída RC 3, rozměr 2000/2600mm, kompletní dodávka viz odkaz D2</t>
  </si>
  <si>
    <t>1042081499</t>
  </si>
  <si>
    <t>341</t>
  </si>
  <si>
    <t>767640311</t>
  </si>
  <si>
    <t>Montáž dveří ocelových nebo hliníkových vnitřních jednokřídlových</t>
  </si>
  <si>
    <t>168347080</t>
  </si>
  <si>
    <t>https://podminky.urs.cz/item/CS_URS_2022_01/767640311</t>
  </si>
  <si>
    <t>1+3+1+1+2+2" D4, D5, D6, D7, D8,D9</t>
  </si>
  <si>
    <t>342</t>
  </si>
  <si>
    <t>D4</t>
  </si>
  <si>
    <t>Vnitřní ocelové otočné dveře jednokřídlové prosklené do systémové zárubně, bezpečnostní sklo 44.2, rozměr 1100/2100mm, kompletní dodávka viz odkaz D4</t>
  </si>
  <si>
    <t>442260271</t>
  </si>
  <si>
    <t>343</t>
  </si>
  <si>
    <t>D5</t>
  </si>
  <si>
    <t>Vnitřní ocelové otočné dveře jednokřídlové plné hladké do systémové zárubně, rozměr 600/1970mm, kompletní dodávka viz odkaz D5</t>
  </si>
  <si>
    <t>1891411996</t>
  </si>
  <si>
    <t>344</t>
  </si>
  <si>
    <t>D6</t>
  </si>
  <si>
    <t>Vnitřní ocelové otočné dveře jednokřídlové plné hladké do systémové zárubně, rozměr 700/1970mm, kompletní dodávka viz odkaz D6</t>
  </si>
  <si>
    <t>-151106450</t>
  </si>
  <si>
    <t>345</t>
  </si>
  <si>
    <t>D7</t>
  </si>
  <si>
    <t>Vnitřní ocelové otočné dveře jednokřídlové plné hladké do systémové zárubně, rozměr 800/1970mm, kompletní dodávka viz odkaz D7</t>
  </si>
  <si>
    <t>-1017782432</t>
  </si>
  <si>
    <t>346</t>
  </si>
  <si>
    <t>D8</t>
  </si>
  <si>
    <t>Vnitřní ocelové otočné dveře jednokřídlové plné hladké do systémové zárubně, rozměr 800/1970mm, kompletní dodávka viz odkaz D8</t>
  </si>
  <si>
    <t>293540697</t>
  </si>
  <si>
    <t>347</t>
  </si>
  <si>
    <t>D9</t>
  </si>
  <si>
    <t>Vnitřní ocelové otočné dveře jednokřídlové plné hladké do systémové zárubně a samozavírače, rozměr 1100/1970mm, kompletní dodávka viz odkaz D9</t>
  </si>
  <si>
    <t>-979096577</t>
  </si>
  <si>
    <t>348</t>
  </si>
  <si>
    <t>767646401</t>
  </si>
  <si>
    <t>Montáž revizních dvířek jednokřídlových s rámem v do 1000 mm</t>
  </si>
  <si>
    <t>789399565</t>
  </si>
  <si>
    <t>Montáž dveří ocelových nebo hliníkových revizních dvířek s rámem jednokřídlových, výšky do 1000 mm</t>
  </si>
  <si>
    <t>https://podminky.urs.cz/item/CS_URS_2022_01/767646401</t>
  </si>
  <si>
    <t>OS9</t>
  </si>
  <si>
    <t>1+1+1</t>
  </si>
  <si>
    <t>349</t>
  </si>
  <si>
    <t>OS9.1</t>
  </si>
  <si>
    <t>Uzamykatelná fasádní dvířka v exteriérovém provedení pro montáž do zateplení fasády se zavíráním pomocí zámku klička – čtyřhran, rozměr 500/500mm - HUP, kompletní dodávka viz odkaz OS9</t>
  </si>
  <si>
    <t>-783950499</t>
  </si>
  <si>
    <t>350</t>
  </si>
  <si>
    <t>OS9.2</t>
  </si>
  <si>
    <t>Uzamykatelná fasádní dvířka v exteriérovém provedení pro montáž do zateplení fasády se zavíráním pomocí zámku klička – čtyřhran, rozměr 600/600mm, kompletní dodávka viz odkaz OS9</t>
  </si>
  <si>
    <t>-1468912172</t>
  </si>
  <si>
    <t>351</t>
  </si>
  <si>
    <t>OS9.3</t>
  </si>
  <si>
    <t>Uzamykatelná fasádní dvířka v exteriérovém provedení pro montáž do zateplení fasády se zavíráním pomocí zámku klička – čtyřhran, rozměr 700/700mm, kompletní dodávka viz odkaz OS9</t>
  </si>
  <si>
    <t>1287621953</t>
  </si>
  <si>
    <t>352</t>
  </si>
  <si>
    <t>767646402</t>
  </si>
  <si>
    <t>Montáž revizních dvířek jednokřídlových s rámem v přes 1000 do 1500 mm</t>
  </si>
  <si>
    <t>1667173744</t>
  </si>
  <si>
    <t>Montáž dveří ocelových nebo hliníkových revizních dvířek s rámem jednokřídlových, výšky přes 1000 do 1500 mm</t>
  </si>
  <si>
    <t>https://podminky.urs.cz/item/CS_URS_2022_01/767646402</t>
  </si>
  <si>
    <t>1"OS9</t>
  </si>
  <si>
    <t>353</t>
  </si>
  <si>
    <t>OS9.5</t>
  </si>
  <si>
    <t>Uzamykatelná fasádní dvířka v exteriérovém provedení pro montáž do zateplení fasády se zavíráním pomocí zámku klička – čtyřhran, rozměr 700/1200mm, kompletní dodávka viz odkaz OS9</t>
  </si>
  <si>
    <t>1495557625</t>
  </si>
  <si>
    <t>354</t>
  </si>
  <si>
    <t>767646421</t>
  </si>
  <si>
    <t>Montáž revizních dvířek dvoukřídlových s rámem v do 1000 mm</t>
  </si>
  <si>
    <t>-374936651</t>
  </si>
  <si>
    <t>Montáž dveří ocelových nebo hliníkových revizních dvířek s rámem dvoukřídlových, výšky do 1000 mm</t>
  </si>
  <si>
    <t>https://podminky.urs.cz/item/CS_URS_2022_01/767646421</t>
  </si>
  <si>
    <t>355</t>
  </si>
  <si>
    <t>OS9.4</t>
  </si>
  <si>
    <t>Uzamykatelná fasádní dvířka dvoukřídlá v exteriérovém provedení pro montáž do zateplení fasády se zavíráním pomocí zámku klička – čtyřhran, rozměr 1450/700mm, kompletní dodávka viz odkaz OS9</t>
  </si>
  <si>
    <t>692841816</t>
  </si>
  <si>
    <t>356</t>
  </si>
  <si>
    <t>767646510</t>
  </si>
  <si>
    <t>Montáž dveří protipožárního uzávěru jednokřídlového</t>
  </si>
  <si>
    <t>-42998827</t>
  </si>
  <si>
    <t>Montáž dveří ocelových nebo hliníkových protipožárních uzávěrů jednokřídlových</t>
  </si>
  <si>
    <t>https://podminky.urs.cz/item/CS_URS_2022_01/767646510</t>
  </si>
  <si>
    <t>0,8*1,97" PO1</t>
  </si>
  <si>
    <t>1,1*2,1" PO2</t>
  </si>
  <si>
    <t>1,1*2,1" PO3</t>
  </si>
  <si>
    <t>1,1*2,1" PO4</t>
  </si>
  <si>
    <t>2*(0,8*1,97)" PO5</t>
  </si>
  <si>
    <t>0,8*1,97" PO6</t>
  </si>
  <si>
    <t>3*(0,7*1,97)" PO7</t>
  </si>
  <si>
    <t>0,8*1,97" PO8</t>
  </si>
  <si>
    <t>6*(0,8*1,97)" PO9</t>
  </si>
  <si>
    <t>357</t>
  </si>
  <si>
    <t>PO1</t>
  </si>
  <si>
    <t>Vnitřní ocelové otočné požární dveře jednokřídlové plné hladké do systémové požární zárubně a samozavírače PO EW30DP3-C3, rozměr 800/1970mm, kompletní dodávka viz odkaz PO1</t>
  </si>
  <si>
    <t>-353291357</t>
  </si>
  <si>
    <t>358</t>
  </si>
  <si>
    <t>PO2</t>
  </si>
  <si>
    <t>Vnitřní ocelové otočné požární kouřotěsné dveře jednokřídlové plné hladké do systémové požární zárubně a samozavírače PO EW30DP3-C3-S200, rozměr 1100/2100mm, kompletní dodávka viz odkaz PO2</t>
  </si>
  <si>
    <t>1801221430</t>
  </si>
  <si>
    <t>359</t>
  </si>
  <si>
    <t>PO3</t>
  </si>
  <si>
    <t>Vnitřní ocelové otočné požární kouřotěsné dveře jednokřídlové plné hladké do systémové požární zárubně a samozavírače PO EW30DP3-C3-S200, rozměr 1100/2100mm, kompletní dodávka viz odkaz PO3</t>
  </si>
  <si>
    <t>-121839227</t>
  </si>
  <si>
    <t>360</t>
  </si>
  <si>
    <t>PO4</t>
  </si>
  <si>
    <t>Vnitřní ocelové otočné požární kouřotěsné dveře jednokřídlové plné hladké do systémové požární zárubně a samozavírače PO EW30DP3-C3-S200, rozměr 1100/2100mm, kompletní dodávka viz odkaz PO4</t>
  </si>
  <si>
    <t>438315562</t>
  </si>
  <si>
    <t>361</t>
  </si>
  <si>
    <t>PO5</t>
  </si>
  <si>
    <t>Vnitřní ocelové otočné požární kouřotěsné dveře jednokřídlové plné hladké do systémové požární zárubně a samozavírače PO EW30DP3-C3-S200, rozměr 800/1970mm, kompletní dodávka viz odkaz PO5</t>
  </si>
  <si>
    <t>1377510243</t>
  </si>
  <si>
    <t>362</t>
  </si>
  <si>
    <t>PO6</t>
  </si>
  <si>
    <t>Vnitřní ocelové otočné požární kouřotěsné dveře jednokřídlové plné hladké vč. systémové požární zárubně a samozavírače PO EI45DP2-C3-S200, rozměr 800/1970mm, kompletní dodávka viz odkaz PO6</t>
  </si>
  <si>
    <t>-862606446</t>
  </si>
  <si>
    <t>363</t>
  </si>
  <si>
    <t>PO7</t>
  </si>
  <si>
    <t>Vnitřní ocelové otočné požární dveře jednokřídlové plné hladké do systémové požární zárubně a samozavírače PO EW30DP3-C3, rozměr 700/1970mm, kompletní dodávka viz odkaz PO7</t>
  </si>
  <si>
    <t>-1432359405</t>
  </si>
  <si>
    <t>364</t>
  </si>
  <si>
    <t>PO8</t>
  </si>
  <si>
    <t>Vnitřní ocelové otočné požární dveře jednokřídlové plné hladké do systémové požární zárubně a samozavírače PO EW30DP3-C3, rozměr 800/1970mm, kompletní dodávka viz odkaz PO8</t>
  </si>
  <si>
    <t>-1882834813</t>
  </si>
  <si>
    <t>365</t>
  </si>
  <si>
    <t>PO9</t>
  </si>
  <si>
    <t>Vnitřní ocelové otočné požární dveře jednokřídlové plné hladké do systémové požární zárubně a samozavírače PO EW30DP3-C3, rozměr 800/1970mm, kompletní dodávka viz odkaz PO9</t>
  </si>
  <si>
    <t>-1699330514</t>
  </si>
  <si>
    <t>366</t>
  </si>
  <si>
    <t>767662210</t>
  </si>
  <si>
    <t>Montáž mříží otvíravých</t>
  </si>
  <si>
    <t>1089639858</t>
  </si>
  <si>
    <t>https://podminky.urs.cz/item/CS_URS_2022_01/767662210</t>
  </si>
  <si>
    <t>1,2*1,8" Z2</t>
  </si>
  <si>
    <t>367</t>
  </si>
  <si>
    <t>Z2</t>
  </si>
  <si>
    <t>Interiérová ocelová svařovaná bezpečnostní jednokřídlová otevíravá uzamykatelná ocelová mříž osazená do zděné špalety, rozměr 1200/1800mm, kompletní dodávka viz odkaz Z2</t>
  </si>
  <si>
    <t>606129919</t>
  </si>
  <si>
    <t>368</t>
  </si>
  <si>
    <t>767881141</t>
  </si>
  <si>
    <t>Montáž bodů záchytného systému do železobetonu mechanickými kotvami</t>
  </si>
  <si>
    <t>1376303524</t>
  </si>
  <si>
    <t>Montáž záchytného systému proti pádu bodů samostatných nebo v systému s poddajným kotvícím vedením do železobetonu mechanickými kotvami</t>
  </si>
  <si>
    <t>https://podminky.urs.cz/item/CS_URS_2022_01/767881141</t>
  </si>
  <si>
    <t>1"TSL-600-BE3</t>
  </si>
  <si>
    <t>6"TSL-600-BSR10</t>
  </si>
  <si>
    <t>369</t>
  </si>
  <si>
    <t>31452203</t>
  </si>
  <si>
    <t>koncovka k nerez lanu napínací pro systémy s požadavkem na permanentní kotvicí vedení lano tl 8mm</t>
  </si>
  <si>
    <t>-229823480</t>
  </si>
  <si>
    <t>370</t>
  </si>
  <si>
    <t>31452205</t>
  </si>
  <si>
    <t>koncovka k nerez lanu pevná určená k nalisování na nerezové lano lano tl 8mm</t>
  </si>
  <si>
    <t>1672085369</t>
  </si>
  <si>
    <t>371</t>
  </si>
  <si>
    <t>70921325</t>
  </si>
  <si>
    <t>kotvicí bod pro betonové konstrukce pomocí integrované hmoždinky dl 600mm</t>
  </si>
  <si>
    <t>1434758779</t>
  </si>
  <si>
    <t>372</t>
  </si>
  <si>
    <t>70921330</t>
  </si>
  <si>
    <t>kotvicí bod pro betonové konstrukce pomocí rozpěrné kotvy nebo chemické kotvy dl 600mm</t>
  </si>
  <si>
    <t>1295570032</t>
  </si>
  <si>
    <t>373</t>
  </si>
  <si>
    <t>TSL_štítek</t>
  </si>
  <si>
    <t>štítek označení jednotlivých úseků permanentního kotvicího vedení v souladu s ČSN EN 795</t>
  </si>
  <si>
    <t>1525642460</t>
  </si>
  <si>
    <t>374</t>
  </si>
  <si>
    <t>767881161</t>
  </si>
  <si>
    <t>Montáž lana do nástavců v záchytném systému poddajného kotvícího vedení</t>
  </si>
  <si>
    <t>1993708089</t>
  </si>
  <si>
    <t>Montáž záchytného systému proti pádu nástavců určených k upevnění na sloupky nebo body v systému poddajného kotvícího vedení montáž lana uchycení lana k nástavcům</t>
  </si>
  <si>
    <t>https://podminky.urs.cz/item/CS_URS_2022_01/767881161</t>
  </si>
  <si>
    <t>375</t>
  </si>
  <si>
    <t>31452201</t>
  </si>
  <si>
    <t>nerezové lano určené pro systémy s požadavkem na permanentní kotvicí vedení tl 8mm</t>
  </si>
  <si>
    <t>-1165481814</t>
  </si>
  <si>
    <t>376</t>
  </si>
  <si>
    <t>767-OS1</t>
  </si>
  <si>
    <t>Montáž protipožárního střešního výlezu OS1</t>
  </si>
  <si>
    <t>-650313030</t>
  </si>
  <si>
    <t>377</t>
  </si>
  <si>
    <t>OS1</t>
  </si>
  <si>
    <t>Protipožární střešní výlez s integrovanými kovovými skládacími schody, PO EI30, světlá v. místnosti: 3140 mm, stupně: š. 360 mm, hl. 120 mm, stavební otvor: 1400/700 mm, kompletní dodávka viz odkaz OS1</t>
  </si>
  <si>
    <t>1988628791</t>
  </si>
  <si>
    <t>378</t>
  </si>
  <si>
    <t>767-OS11</t>
  </si>
  <si>
    <t>Montíž sítí proti hmyzu OS11</t>
  </si>
  <si>
    <t>-502762859</t>
  </si>
  <si>
    <t>OS11</t>
  </si>
  <si>
    <t>2*1,0*0,4+0,56*0,17+0,36*0,37+0,25*0,25+0,56*0,57+0,4*0,2</t>
  </si>
  <si>
    <t>379</t>
  </si>
  <si>
    <t>OS11.1</t>
  </si>
  <si>
    <t>Síť proti hmyzu nerezová s výztužným hliníkovým rámem, velikost ok cca 1,2 mm, tl. sítě cca 0,2 mm, rozměr 1000/400mm, kompletní dodávka viz odkaz OS11</t>
  </si>
  <si>
    <t>-8881233</t>
  </si>
  <si>
    <t>380</t>
  </si>
  <si>
    <t>OS11.2</t>
  </si>
  <si>
    <t>Síť proti hmyzu nerezová s výztužným hliníkovým rámem, velikost ok cca 1,2 mm, tl. sítě cca 0,2 mm, rozměr 560/170mm, kompletní dodávka viz odkaz OS11</t>
  </si>
  <si>
    <t>907788348</t>
  </si>
  <si>
    <t>381</t>
  </si>
  <si>
    <t>OS11.3</t>
  </si>
  <si>
    <t>Síť proti hmyzu nerezová s výztužným hliníkovým rámem, velikost ok cca 1,2 mm, tl. sítě cca 0,2 mm, rozměr 360/370mm, kompletní dodávka viz odkaz OS11</t>
  </si>
  <si>
    <t>-422004266</t>
  </si>
  <si>
    <t>382</t>
  </si>
  <si>
    <t>OS11.4</t>
  </si>
  <si>
    <t>Síť proti hmyzu nerezová s výztužným hliníkovým rámem, velikost ok cca 1,2 mm, tl. sítě cca 0,2 mm, rozměr 250/250mm, kompletní dodávka viz odkaz OS11</t>
  </si>
  <si>
    <t>1074833944</t>
  </si>
  <si>
    <t>383</t>
  </si>
  <si>
    <t>OS11.5</t>
  </si>
  <si>
    <t>Síť proti hmyzu nerezová s výztužným hliníkovým rámem, velikost ok cca 1,2 mm, tl. sítě cca 0,2 mm, rozměr 560/570mm, kompletní dodávka viz odkaz OS11</t>
  </si>
  <si>
    <t>-331862339</t>
  </si>
  <si>
    <t>384</t>
  </si>
  <si>
    <t>OS11.6</t>
  </si>
  <si>
    <t>Síť proti hmyzu nerezová s výztužným hliníkovým rámem, velikost ok cca 1,2 mm, tl. sítě cca 0,2 mm, rozměr 400/200mm, kompletní dodávka viz odkaz OS11</t>
  </si>
  <si>
    <t>2038630177</t>
  </si>
  <si>
    <t>385</t>
  </si>
  <si>
    <t>767-OS8</t>
  </si>
  <si>
    <t>Montáž nízkofrekvenčního antivibračního držáku OS8</t>
  </si>
  <si>
    <t>506581406</t>
  </si>
  <si>
    <t>386</t>
  </si>
  <si>
    <t>OS8</t>
  </si>
  <si>
    <t>Nízkofrekvenční antivibrační držák pod dieselagregát, kompletní dodávka viz odkaz OS8</t>
  </si>
  <si>
    <t>-1264335279</t>
  </si>
  <si>
    <t>387</t>
  </si>
  <si>
    <t>767-Z10</t>
  </si>
  <si>
    <t>Montáž lamelové střešní zástěny</t>
  </si>
  <si>
    <t>-653311998</t>
  </si>
  <si>
    <t>388</t>
  </si>
  <si>
    <t>Z10</t>
  </si>
  <si>
    <t>Lamelová střešní zástěna (VZT zařízení) s uzamykatelnými dveřmi (Z/1), hliník 0,8 mm, celková plocha zástěn: 75 m2, kompletní dodávka viz odkaz Z10</t>
  </si>
  <si>
    <t>-1231910182</t>
  </si>
  <si>
    <t>389</t>
  </si>
  <si>
    <t>767-Z11</t>
  </si>
  <si>
    <t>Montáž ocelové nosné konstrukce pro klima jednotky</t>
  </si>
  <si>
    <t>2089713760</t>
  </si>
  <si>
    <t>390</t>
  </si>
  <si>
    <t>Z11</t>
  </si>
  <si>
    <t>Ocelová nosná konstrukce – podstavec pro osazení klima jednotek umístěných na střeše objektu, ocelové desky P15 250x250 mm (S235), kompletní dodávka viz odkaz Z11</t>
  </si>
  <si>
    <t>-2085069777</t>
  </si>
  <si>
    <t>391</t>
  </si>
  <si>
    <t>767-Z12</t>
  </si>
  <si>
    <t>Montáž kabelové lávky</t>
  </si>
  <si>
    <t>-1917085320</t>
  </si>
  <si>
    <t>9+13,5"Z12</t>
  </si>
  <si>
    <t>392</t>
  </si>
  <si>
    <t>Z12</t>
  </si>
  <si>
    <t>Kabelová lávka s tubusovými bočnicemi se zakrytím systémovým víkem, rozměry: v. lávky 60 mm, š. lávky: 200 mm – dl. 9,00 m, 100 mm – dl. 13,50 m + betonové dlaždice 400/400/50 mm – 16 ks, kompletní dodávka viz odkaz Z12</t>
  </si>
  <si>
    <t>-2032910589</t>
  </si>
  <si>
    <t>393</t>
  </si>
  <si>
    <t>767-Z13</t>
  </si>
  <si>
    <t>Montáž nerezové podstropní vany pro zachycení vody při havárii systému chlazení VZT</t>
  </si>
  <si>
    <t>1950744647</t>
  </si>
  <si>
    <t>394</t>
  </si>
  <si>
    <t>Z13</t>
  </si>
  <si>
    <t>Nerezová podstropní vana pro zachycení vody při havárii systému chlazení pod VZT jednotkami včetně nosné konstrukce z Jäklů 40/60/4 mm, půdorysné rozměry vany: 0,9×1,6 m, hloubka 0,1 m, kompletní dodávka viz odkaz Z13</t>
  </si>
  <si>
    <t>78384962</t>
  </si>
  <si>
    <t>395</t>
  </si>
  <si>
    <t>767-Z14</t>
  </si>
  <si>
    <t>Montáž lamelové výplně okenní niky</t>
  </si>
  <si>
    <t>-2102322708</t>
  </si>
  <si>
    <t>396</t>
  </si>
  <si>
    <t>Z14</t>
  </si>
  <si>
    <t>Lamelová výplň okenní niky shodného typu s lamelami Z/10, hliník 0,8 mm, rozměry lamel: š. = 85 mm; v. = 16 mm, délka jednotlivých polí bude zaměřena na stavbě, sklon vodorovných lamel: 45°, kompletní dodávka viz odkaz Z14</t>
  </si>
  <si>
    <t>-384521840</t>
  </si>
  <si>
    <t>397</t>
  </si>
  <si>
    <t>767-Z15</t>
  </si>
  <si>
    <t>1620538719</t>
  </si>
  <si>
    <t>398</t>
  </si>
  <si>
    <t>Z15</t>
  </si>
  <si>
    <t>Lamelová výplň okenní niky shodného typu s lamelami Z/10, hliník 0,8 mm, rozměry lamel: š. = 85 mm; v. = 16 mm, délka jednotlivých polí bude zaměřena na stavbě, sklon vodorovných lamel: 30°, kompletní dodávka viz odkaz Z15</t>
  </si>
  <si>
    <t>-2048906568</t>
  </si>
  <si>
    <t>399</t>
  </si>
  <si>
    <t>767-Z16</t>
  </si>
  <si>
    <t>Montáž systémového nosného prvku pro drátěné kabelové žlaby</t>
  </si>
  <si>
    <t>1915630756</t>
  </si>
  <si>
    <t>400</t>
  </si>
  <si>
    <t>Z16</t>
  </si>
  <si>
    <t>Systémový nosný prvek pro drátěné kabelové žlaby 400/100 mm určený pro prostorovou instalaci do ocelobetonové stropní konstrukce, trasy kabelového žlabu 35 m, kompletní dodávka viz odkaz Z16</t>
  </si>
  <si>
    <t>-1583479199</t>
  </si>
  <si>
    <t>401</t>
  </si>
  <si>
    <t>767-Z17</t>
  </si>
  <si>
    <t>Montáž příhradového stožáru</t>
  </si>
  <si>
    <t>457702564</t>
  </si>
  <si>
    <t>402</t>
  </si>
  <si>
    <t>Z17</t>
  </si>
  <si>
    <t>Systémový příhradový stožár s nástavcem pro uchycení parabol a antén, rozměr 600x600x600 mm s roztečí 550 mm, výška příhradové části stožáru 3 m, kompletní dodávka viz odkaz Z17</t>
  </si>
  <si>
    <t>180123800</t>
  </si>
  <si>
    <t>403</t>
  </si>
  <si>
    <t>767-Z5</t>
  </si>
  <si>
    <t>Renovace stávajícího obloukového ocelového schodišťového zábradlí v prostoru chodby a zadního vyrovnávacího schodiště, rozměr: rozvinutá dl. cca 1,1 m, kompletní provedení repase viz odkaz Z5</t>
  </si>
  <si>
    <t>-14952755</t>
  </si>
  <si>
    <t>404</t>
  </si>
  <si>
    <t>767-Z6</t>
  </si>
  <si>
    <t>Renovace stávajícího obloukového a přímého ocelového schodišťového zábradlí hlavního schodiště, rozměr: rozvinutá dl. celkem cca 10,6 m, kompletní provedení repase viz odkaz Z6</t>
  </si>
  <si>
    <t>407113858</t>
  </si>
  <si>
    <t>405</t>
  </si>
  <si>
    <t>767-Z8</t>
  </si>
  <si>
    <t>Montáž nerezové tvarovací lišty</t>
  </si>
  <si>
    <t>554058902</t>
  </si>
  <si>
    <t>406</t>
  </si>
  <si>
    <t>Z8</t>
  </si>
  <si>
    <t>Nerezová tvarovací (flexi) lišta – profil tvaru L. Ukončovací lišta k ochraně navazujících svislých omítaných ploch, kompletní dodávka viz odkaz Z8</t>
  </si>
  <si>
    <t>-2079060970</t>
  </si>
  <si>
    <t>407</t>
  </si>
  <si>
    <t>OS14</t>
  </si>
  <si>
    <t>Systémový jednodílný opěrný žebřík, profesionální, hliník, protiskluzové čtvercové příčky, š. 400 mm, transportní dl. 2200 mm, pracovní výška až 3200 mm, kompletní dodávka viz odkaz OS14</t>
  </si>
  <si>
    <t>1642552404</t>
  </si>
  <si>
    <t>408</t>
  </si>
  <si>
    <t>998767102</t>
  </si>
  <si>
    <t>Přesun hmot tonážní pro zámečnické konstrukce v objektech v přes 6 do 12 m</t>
  </si>
  <si>
    <t>-1972335807</t>
  </si>
  <si>
    <t>Přesun hmot pro zámečnické konstrukce stanovený z hmotnosti přesunovaného materiálu vodorovná dopravní vzdálenost do 50 m v objektech výšky přes 6 do 12 m</t>
  </si>
  <si>
    <t>https://podminky.urs.cz/item/CS_URS_2022_01/998767102</t>
  </si>
  <si>
    <t>771</t>
  </si>
  <si>
    <t>Podlahy z dlaždic</t>
  </si>
  <si>
    <t>409</t>
  </si>
  <si>
    <t>771121011</t>
  </si>
  <si>
    <t>Nátěr penetrační na podlahu</t>
  </si>
  <si>
    <t>-413593021</t>
  </si>
  <si>
    <t>Příprava podkladu před provedením dlažby nátěr penetrační na podlahu</t>
  </si>
  <si>
    <t>https://podminky.urs.cz/item/CS_URS_2022_01/771121011</t>
  </si>
  <si>
    <t>P01+P02*2+P03*2+P04*2+P05*2+P11*2+P12*2</t>
  </si>
  <si>
    <t>410</t>
  </si>
  <si>
    <t>771151012</t>
  </si>
  <si>
    <t>Samonivelační stěrka podlah pevnosti 20 MPa tl přes 3 do 5 mm</t>
  </si>
  <si>
    <t>1015074192</t>
  </si>
  <si>
    <t>Příprava podkladu před provedením dlažby samonivelační stěrka min.pevnosti 20 MPa, tloušťky přes 3 do 5 mm</t>
  </si>
  <si>
    <t>https://podminky.urs.cz/item/CS_URS_2022_01/771151012</t>
  </si>
  <si>
    <t>P03+P04+P05</t>
  </si>
  <si>
    <t>411</t>
  </si>
  <si>
    <t>771161022</t>
  </si>
  <si>
    <t>Montáž profilu pro schodové hrany nebo ukončení dlažby</t>
  </si>
  <si>
    <t>-975594392</t>
  </si>
  <si>
    <t>Příprava podkladu před provedením dlažby montáž profilu ukončujícího profilu pro schodové hrany a ukončení dlažby</t>
  </si>
  <si>
    <t>https://podminky.urs.cz/item/CS_URS_2022_01/771161022</t>
  </si>
  <si>
    <t>1,0"Z9</t>
  </si>
  <si>
    <t>412</t>
  </si>
  <si>
    <t>Z9</t>
  </si>
  <si>
    <t>Ukončovací protiskluzná šroubovací schodová hrana (lišta) 48×40 mm s nahraditelnou vroubkovanou gumovou vložkou, délka 1000 mm, kompletní dodávka viz odkaz Z9</t>
  </si>
  <si>
    <t>-431499480</t>
  </si>
  <si>
    <t>413</t>
  </si>
  <si>
    <t>771474112</t>
  </si>
  <si>
    <t>Montáž soklů z dlaždic keramických rovných flexibilní lepidlo v přes 65 do 90 mm</t>
  </si>
  <si>
    <t>1158110691</t>
  </si>
  <si>
    <t>Montáž soklů z dlaždic keramických lepených flexibilním lepidlem rovných, výšky přes 65 do 90 mm</t>
  </si>
  <si>
    <t>https://podminky.urs.cz/item/CS_URS_2022_01/771474112</t>
  </si>
  <si>
    <t>16,35</t>
  </si>
  <si>
    <t>12,7</t>
  </si>
  <si>
    <t>15,8</t>
  </si>
  <si>
    <t>15,72</t>
  </si>
  <si>
    <t>14,11</t>
  </si>
  <si>
    <t>22,72</t>
  </si>
  <si>
    <t>16,5</t>
  </si>
  <si>
    <t>16,65</t>
  </si>
  <si>
    <t>19,8</t>
  </si>
  <si>
    <t>8,9</t>
  </si>
  <si>
    <t>4,26</t>
  </si>
  <si>
    <t>14,3</t>
  </si>
  <si>
    <t>15,6</t>
  </si>
  <si>
    <t>13,6</t>
  </si>
  <si>
    <t>4,68</t>
  </si>
  <si>
    <t>17,25</t>
  </si>
  <si>
    <t>4,58</t>
  </si>
  <si>
    <t>414</t>
  </si>
  <si>
    <t>5976127R</t>
  </si>
  <si>
    <t>sokl-dlažba keramická slinutá hladká do interiéru i exteriéru v. 70 mm</t>
  </si>
  <si>
    <t>56048753</t>
  </si>
  <si>
    <t>240,52*1,05 'Přepočtené koeficientem množství</t>
  </si>
  <si>
    <t>415</t>
  </si>
  <si>
    <t>771574114</t>
  </si>
  <si>
    <t>Montáž podlah keramických hladkých lepených flexibilním lepidlem přes 19 do 22 ks/m2</t>
  </si>
  <si>
    <t>-147413936</t>
  </si>
  <si>
    <t>Montáž podlah z dlaždic keramických lepených flexibilním lepidlem maloformátových hladkých přes 19 do 22 ks/m2</t>
  </si>
  <si>
    <t>https://podminky.urs.cz/item/CS_URS_2022_01/771574114</t>
  </si>
  <si>
    <t>P02+P03+P11+P10</t>
  </si>
  <si>
    <t>416</t>
  </si>
  <si>
    <t>597616R1</t>
  </si>
  <si>
    <t xml:space="preserve">keramická slinutá keramická dlažba šestiúhelníková 200x250 mm R9 (odstín černošedý) </t>
  </si>
  <si>
    <t>1796524151</t>
  </si>
  <si>
    <t>53,07*1,1 'Přepočtené koeficientem množství</t>
  </si>
  <si>
    <t>417</t>
  </si>
  <si>
    <t>771574115</t>
  </si>
  <si>
    <t>Montáž podlah keramických hladkých lepených flexibilním lepidlem přes 22 do 25 ks/m2</t>
  </si>
  <si>
    <t>-627959772</t>
  </si>
  <si>
    <t>Montáž podlah z dlaždic keramických lepených flexibilním lepidlem maloformátových hladkých přes 22 do 25 ks/m2</t>
  </si>
  <si>
    <t>https://podminky.urs.cz/item/CS_URS_2022_01/771574115</t>
  </si>
  <si>
    <t>418</t>
  </si>
  <si>
    <t>5976161R1</t>
  </si>
  <si>
    <t xml:space="preserve">keramická slinutá keramická dlažba 200x200 mm R11 (odstín terakota) </t>
  </si>
  <si>
    <t>-1889049873</t>
  </si>
  <si>
    <t>103,16*1,1 'Přepočtené koeficientem množství</t>
  </si>
  <si>
    <t>419</t>
  </si>
  <si>
    <t>771591112</t>
  </si>
  <si>
    <t>Izolace pod dlažbu nátěrem nebo stěrkou ve dvou vrstvách</t>
  </si>
  <si>
    <t>1695881880</t>
  </si>
  <si>
    <t>Izolace podlahy pod dlažbu nátěrem nebo stěrkou ve dvou vrstvách</t>
  </si>
  <si>
    <t>https://podminky.urs.cz/item/CS_URS_2022_01/771591112</t>
  </si>
  <si>
    <t>P02+P03+P05+P10+P11</t>
  </si>
  <si>
    <t>420</t>
  </si>
  <si>
    <t>998771102</t>
  </si>
  <si>
    <t>Přesun hmot tonážní pro podlahy z dlaždic v objektech v přes 6 do 12 m</t>
  </si>
  <si>
    <t>179512621</t>
  </si>
  <si>
    <t>Přesun hmot pro podlahy z dlaždic stanovený z hmotnosti přesunovaného materiálu vodorovná dopravní vzdálenost do 50 m v objektech výšky přes 6 do 12 m</t>
  </si>
  <si>
    <t>https://podminky.urs.cz/item/CS_URS_2022_01/998771102</t>
  </si>
  <si>
    <t>772</t>
  </si>
  <si>
    <t>Podlahy z kamene</t>
  </si>
  <si>
    <t>421</t>
  </si>
  <si>
    <t>772591915</t>
  </si>
  <si>
    <t>Dlažby z kamene oprava - očištění dlažby z kamene ocelovými kartáči</t>
  </si>
  <si>
    <t>1387152662</t>
  </si>
  <si>
    <t>Dlažby z kamene oprava - ostatní práce očištění ocelovými kartáči</t>
  </si>
  <si>
    <t>https://podminky.urs.cz/item/CS_URS_2022_01/772591915</t>
  </si>
  <si>
    <t>422</t>
  </si>
  <si>
    <t>772591922</t>
  </si>
  <si>
    <t>Dlažby z kamene oprava - nátěr impregnační a zpevňující</t>
  </si>
  <si>
    <t>-1939307472</t>
  </si>
  <si>
    <t>Dlažby z kamene oprava - ostatní práce nátěr impregnační a zpevňující</t>
  </si>
  <si>
    <t>https://podminky.urs.cz/item/CS_URS_2022_01/772591922</t>
  </si>
  <si>
    <t>423</t>
  </si>
  <si>
    <t>772591923</t>
  </si>
  <si>
    <t>Dlažby z kamene oprava - nátěr uzavírací transparentní</t>
  </si>
  <si>
    <t>1507392285</t>
  </si>
  <si>
    <t>Dlažby z kamene oprava - ostatní práce nátěr uzavírací transparentní</t>
  </si>
  <si>
    <t>https://podminky.urs.cz/item/CS_URS_2022_01/772591923</t>
  </si>
  <si>
    <t>424</t>
  </si>
  <si>
    <t>772-R1</t>
  </si>
  <si>
    <t>Lokální vyspravení poškozených stupňů umělým kamenem ve stejné struktuře dle stávajícího viz. skladba P07</t>
  </si>
  <si>
    <t>-428234874</t>
  </si>
  <si>
    <t>5,63+1,2+6,31+1,32+5,71+11*0,207*1,2+4*0,18*1,2+20*0,18*1,2*2"P07</t>
  </si>
  <si>
    <t>776</t>
  </si>
  <si>
    <t>Podlahy povlakové</t>
  </si>
  <si>
    <t>425</t>
  </si>
  <si>
    <t>776111112</t>
  </si>
  <si>
    <t>Broušení betonového podkladu povlakových podlah</t>
  </si>
  <si>
    <t>615937189</t>
  </si>
  <si>
    <t>Příprava podkladu broušení podlah nového podkladu betonového</t>
  </si>
  <si>
    <t>https://podminky.urs.cz/item/CS_URS_2022_01/776111112</t>
  </si>
  <si>
    <t>426</t>
  </si>
  <si>
    <t>776111311</t>
  </si>
  <si>
    <t>Vysátí podkladu povlakových podlah</t>
  </si>
  <si>
    <t>-536304211</t>
  </si>
  <si>
    <t>Příprava podkladu vysátí podlah</t>
  </si>
  <si>
    <t>https://podminky.urs.cz/item/CS_URS_2022_01/776111311</t>
  </si>
  <si>
    <t>427</t>
  </si>
  <si>
    <t>776121112</t>
  </si>
  <si>
    <t>Vodou ředitelná penetrace savého podkladu povlakových podlah</t>
  </si>
  <si>
    <t>927751747</t>
  </si>
  <si>
    <t>Příprava podkladu penetrace vodou ředitelná podlah</t>
  </si>
  <si>
    <t>https://podminky.urs.cz/item/CS_URS_2022_01/776121112</t>
  </si>
  <si>
    <t>428</t>
  </si>
  <si>
    <t>776201812</t>
  </si>
  <si>
    <t>Demontáž lepených povlakových podlah s podložkou ručně</t>
  </si>
  <si>
    <t>1862920407</t>
  </si>
  <si>
    <t>Demontáž povlakových podlahovin lepených ručně s podložkou</t>
  </si>
  <si>
    <t>https://podminky.urs.cz/item/CS_URS_2022_01/776201812</t>
  </si>
  <si>
    <t>429</t>
  </si>
  <si>
    <t>776251111</t>
  </si>
  <si>
    <t>Lepení pásů z přírodního linolea (marmolea) standardním lepidlem</t>
  </si>
  <si>
    <t>508139155</t>
  </si>
  <si>
    <t>Montáž podlahovin z přírodního linolea (marmolea) lepením standardním lepidlem z pásů standardních</t>
  </si>
  <si>
    <t>https://podminky.urs.cz/item/CS_URS_2022_01/776251111</t>
  </si>
  <si>
    <t>430</t>
  </si>
  <si>
    <t>60756141</t>
  </si>
  <si>
    <t>linoleum přírodní akustické tl 4mm, hořlavost Cfl-s1, smykové tření µ ≥0.5, třída zátěže 33/41, útlum 19dB</t>
  </si>
  <si>
    <t>673061922</t>
  </si>
  <si>
    <t>218,36*1,15 'Přepočtené koeficientem množství</t>
  </si>
  <si>
    <t>431</t>
  </si>
  <si>
    <t>776411221</t>
  </si>
  <si>
    <t>Montáž tahaných obvodových soklíků z linolea (marmolea) výšky do 80 mm</t>
  </si>
  <si>
    <t>-398746775</t>
  </si>
  <si>
    <t>Montáž soklíků tahaných (fabiony) z linolea (marmolea) obvodových, výšky do 80 mm</t>
  </si>
  <si>
    <t>https://podminky.urs.cz/item/CS_URS_2022_01/776411221</t>
  </si>
  <si>
    <t>mč 208</t>
  </si>
  <si>
    <t>mč 209</t>
  </si>
  <si>
    <t>30,76</t>
  </si>
  <si>
    <t>mč 210</t>
  </si>
  <si>
    <t>14,4</t>
  </si>
  <si>
    <t>mč 307</t>
  </si>
  <si>
    <t>28,2</t>
  </si>
  <si>
    <t>mč 308</t>
  </si>
  <si>
    <t>30,5</t>
  </si>
  <si>
    <t>mč 309</t>
  </si>
  <si>
    <t>18,15</t>
  </si>
  <si>
    <t>432</t>
  </si>
  <si>
    <t>998776102</t>
  </si>
  <si>
    <t>Přesun hmot tonážní pro podlahy povlakové v objektech v přes 6 do 12 m</t>
  </si>
  <si>
    <t>1069839094</t>
  </si>
  <si>
    <t>Přesun hmot pro podlahy povlakové stanovený z hmotnosti přesunovaného materiálu vodorovná dopravní vzdálenost do 50 m v objektech výšky přes 6 do 12 m</t>
  </si>
  <si>
    <t>https://podminky.urs.cz/item/CS_URS_2022_01/998776102</t>
  </si>
  <si>
    <t>777</t>
  </si>
  <si>
    <t>Podlahy lité</t>
  </si>
  <si>
    <t>433</t>
  </si>
  <si>
    <t>777111111</t>
  </si>
  <si>
    <t>Vysátí podkladu před provedením lité podlahy</t>
  </si>
  <si>
    <t>-1644349383</t>
  </si>
  <si>
    <t>Příprava podkladu před provedením litých podlah vysátí</t>
  </si>
  <si>
    <t>https://podminky.urs.cz/item/CS_URS_2022_01/777111111</t>
  </si>
  <si>
    <t>P04+P06+P08</t>
  </si>
  <si>
    <t>434</t>
  </si>
  <si>
    <t>777131109</t>
  </si>
  <si>
    <t>Penetrační epoxidový nátěr podlahy na podklad znečištěný olejem</t>
  </si>
  <si>
    <t>-156643678</t>
  </si>
  <si>
    <t>Penetrační nátěr podlahy epoxidový odolný proti vzlínání olejů</t>
  </si>
  <si>
    <t>https://podminky.urs.cz/item/CS_URS_2022_01/777131109</t>
  </si>
  <si>
    <t>435</t>
  </si>
  <si>
    <t>777511131</t>
  </si>
  <si>
    <t>Krycí epoxidová stěrka antistatické lité podlahy mechanicky a chemicky odolná</t>
  </si>
  <si>
    <t>715394667</t>
  </si>
  <si>
    <t>Krycí stěrka antistatická epoxidová mechanicky a chemicky odolná</t>
  </si>
  <si>
    <t>https://podminky.urs.cz/item/CS_URS_2022_01/777511131</t>
  </si>
  <si>
    <t>436</t>
  </si>
  <si>
    <t>777911111</t>
  </si>
  <si>
    <t>Tuhé napojení lité podlahy na stěnu nebo sokl</t>
  </si>
  <si>
    <t>-965471311</t>
  </si>
  <si>
    <t>Napojení na stěnu nebo sokl fabionem z epoxidové stěrky plněné pískem tuhé</t>
  </si>
  <si>
    <t>https://podminky.urs.cz/item/CS_URS_2022_01/777911111</t>
  </si>
  <si>
    <t>mč 104</t>
  </si>
  <si>
    <t>4,44</t>
  </si>
  <si>
    <t>mč 108</t>
  </si>
  <si>
    <t>16,9</t>
  </si>
  <si>
    <t>mč 109</t>
  </si>
  <si>
    <t>mč 110</t>
  </si>
  <si>
    <t>32,5</t>
  </si>
  <si>
    <t>mč 112</t>
  </si>
  <si>
    <t>781</t>
  </si>
  <si>
    <t>Dokončovací práce - obklady</t>
  </si>
  <si>
    <t>437</t>
  </si>
  <si>
    <t>781121011</t>
  </si>
  <si>
    <t>Nátěr penetrační na stěnu</t>
  </si>
  <si>
    <t>1688719747</t>
  </si>
  <si>
    <t>Příprava podkladu před provedením obkladu nátěr penetrační na stěnu</t>
  </si>
  <si>
    <t>https://podminky.urs.cz/item/CS_URS_2022_01/781121011</t>
  </si>
  <si>
    <t>438</t>
  </si>
  <si>
    <t>781474115</t>
  </si>
  <si>
    <t>Montáž obkladů vnitřních keramických hladkých přes 22 do 25 ks/m2 lepených flexibilním lepidlem</t>
  </si>
  <si>
    <t>-1136655363</t>
  </si>
  <si>
    <t>Montáž obkladů vnitřních stěn z dlaždic keramických lepených flexibilním lepidlem maloformátových hladkých přes 22 do 25 ks/m2</t>
  </si>
  <si>
    <t>https://podminky.urs.cz/item/CS_URS_2022_01/781474115</t>
  </si>
  <si>
    <t>2,1*5</t>
  </si>
  <si>
    <t>2,1*4,25</t>
  </si>
  <si>
    <t>2,1*4,88</t>
  </si>
  <si>
    <t>2,1*4,3</t>
  </si>
  <si>
    <t>2,1*4,8</t>
  </si>
  <si>
    <t>2,1*4,31</t>
  </si>
  <si>
    <t>439</t>
  </si>
  <si>
    <t>59761039</t>
  </si>
  <si>
    <t>obklad keramický hladký přes 22 do 25ks/m2</t>
  </si>
  <si>
    <t>-1259228202</t>
  </si>
  <si>
    <t>66,864*1,1 'Přepočtené koeficientem množství</t>
  </si>
  <si>
    <t>440</t>
  </si>
  <si>
    <t>998781102</t>
  </si>
  <si>
    <t>Přesun hmot tonážní pro obklady keramické v objektech v přes 6 do 12 m</t>
  </si>
  <si>
    <t>1016790930</t>
  </si>
  <si>
    <t>Přesun hmot pro obklady keramické stanovený z hmotnosti přesunovaného materiálu vodorovná dopravní vzdálenost do 50 m v objektech výšky přes 6 do 12 m</t>
  </si>
  <si>
    <t>https://podminky.urs.cz/item/CS_URS_2022_01/998781102</t>
  </si>
  <si>
    <t>782</t>
  </si>
  <si>
    <t>Dokončovací práce - obklady z kamene</t>
  </si>
  <si>
    <t>441</t>
  </si>
  <si>
    <t>782-R</t>
  </si>
  <si>
    <t xml:space="preserve">Vnitřní parapet z litého mramoru tl. 17 mm s nosem 25 mm s bočními krytkami, barva bílá polomatná, dodávka a montáž </t>
  </si>
  <si>
    <t>1520172674</t>
  </si>
  <si>
    <t>0,3*0,75*3</t>
  </si>
  <si>
    <t>1,1*0,5*7+1,1*0,45*7</t>
  </si>
  <si>
    <t>1,2*0,5*3</t>
  </si>
  <si>
    <t>1,0*0,45*2</t>
  </si>
  <si>
    <t>783</t>
  </si>
  <si>
    <t>Dokončovací práce - nátěry</t>
  </si>
  <si>
    <t>442</t>
  </si>
  <si>
    <t>783301311</t>
  </si>
  <si>
    <t>Odmaštění zámečnických konstrukcí vodou ředitelným odmašťovačem</t>
  </si>
  <si>
    <t>194869376</t>
  </si>
  <si>
    <t>Příprava podkladu zámečnických konstrukcí před provedením nátěru odmaštění odmašťovačem vodou ředitelným</t>
  </si>
  <si>
    <t>https://podminky.urs.cz/item/CS_URS_2022_01/783301311</t>
  </si>
  <si>
    <t>0,25*(1,1+2,1+2,1)" D4</t>
  </si>
  <si>
    <t>0,25*3*(1,97+0,6+1,97)" D5</t>
  </si>
  <si>
    <t>0,2*(1,97+0,7+1,97)" D6</t>
  </si>
  <si>
    <t>0,2*(1,97+0,8+1,97)" D7</t>
  </si>
  <si>
    <t>0,25*2*(1,97+0,8+1,97)" D8</t>
  </si>
  <si>
    <t>0,2*2*(1,97+1,1+1,97)" D9</t>
  </si>
  <si>
    <t>0,25*(1,97+0,8+1,97)" PO1</t>
  </si>
  <si>
    <t>0,25*(2,1+1,1+2,1)" PO2</t>
  </si>
  <si>
    <t>0,25*(2,1+1,1+2,1)" PO3</t>
  </si>
  <si>
    <t>0,25*(2,1+1,1+2,1)" PO4</t>
  </si>
  <si>
    <t>0,2*2*(1,97+0,8+1,97)" PO5</t>
  </si>
  <si>
    <t>0,2*(1,97+0,8+1,97)" PO6</t>
  </si>
  <si>
    <t>0,2*3*(1,97+0,7+1,97)" PO7</t>
  </si>
  <si>
    <t>0,25*(1,97+0,8+1,97)" PO8</t>
  </si>
  <si>
    <t>0,2*6*(1,97+0,8+1,97)" PO9</t>
  </si>
  <si>
    <t>443</t>
  </si>
  <si>
    <t>783315101</t>
  </si>
  <si>
    <t>Mezinátěr jednonásobný syntetický standardní zámečnických konstrukcí</t>
  </si>
  <si>
    <t>264872785</t>
  </si>
  <si>
    <t>Mezinátěr zámečnických konstrukcí jednonásobný syntetický standardní</t>
  </si>
  <si>
    <t>https://podminky.urs.cz/item/CS_URS_2022_01/783315101</t>
  </si>
  <si>
    <t>444</t>
  </si>
  <si>
    <t>783317101</t>
  </si>
  <si>
    <t>Krycí jednonásobný syntetický standardní nátěr zámečnických konstrukcí</t>
  </si>
  <si>
    <t>823755881</t>
  </si>
  <si>
    <t>Krycí nátěr (email) zámečnických konstrukcí jednonásobný syntetický standardní</t>
  </si>
  <si>
    <t>https://podminky.urs.cz/item/CS_URS_2022_01/783317101</t>
  </si>
  <si>
    <t>445</t>
  </si>
  <si>
    <t>783809223</t>
  </si>
  <si>
    <t>Montáž hladkých ozdobných prvků s převažujícím délkovým rozměrem v (š) přes 60 do 120 mm na fasády</t>
  </si>
  <si>
    <t>-106449650</t>
  </si>
  <si>
    <t>Montáž ozdobných prvků na fasádní plochy (materiál ve specifikaci ) s převažujícím délkovým rozměrem hladkých, výšky (šířky) lepené plochy přes 60 do 120 mm</t>
  </si>
  <si>
    <t>https://podminky.urs.cz/item/CS_URS_2022_01/783809223</t>
  </si>
  <si>
    <t>19*(1,2+1,95)*2"OS3</t>
  </si>
  <si>
    <t>1*(1,4+3,65)*2"OS4</t>
  </si>
  <si>
    <t>446</t>
  </si>
  <si>
    <t>783901453</t>
  </si>
  <si>
    <t>Vysátí betonových podlah před provedením nátěru</t>
  </si>
  <si>
    <t>-1423531758</t>
  </si>
  <si>
    <t>Příprava podkladu betonových podlah před provedením nátěru vysátím</t>
  </si>
  <si>
    <t>https://podminky.urs.cz/item/CS_URS_2022_01/783901453</t>
  </si>
  <si>
    <t>447</t>
  </si>
  <si>
    <t>783943151</t>
  </si>
  <si>
    <t>Penetrační polyuretanový nátěr hladkých betonových podlah</t>
  </si>
  <si>
    <t>270485144</t>
  </si>
  <si>
    <t>Penetrační nátěr betonových podlah hladkých (z pohledového nebo gletovaného betonu, stěrky apod.) polyuretanový</t>
  </si>
  <si>
    <t>https://podminky.urs.cz/item/CS_URS_2022_01/783943151</t>
  </si>
  <si>
    <t>448</t>
  </si>
  <si>
    <t>783947163</t>
  </si>
  <si>
    <t>Krycí dvojnásobný polyuretanový rozpouštědlový nátěr betonové podlahy</t>
  </si>
  <si>
    <t>655246798</t>
  </si>
  <si>
    <t>Krycí (uzavírací) nátěr betonových podlah dvojnásobný polyuretanový rozpouštědlový</t>
  </si>
  <si>
    <t>https://podminky.urs.cz/item/CS_URS_2022_01/783947163</t>
  </si>
  <si>
    <t>449</t>
  </si>
  <si>
    <t>783997151</t>
  </si>
  <si>
    <t>Příplatek k cenám krycího nátěru betonové podlahy za protiskluznou úpravu</t>
  </si>
  <si>
    <t>-1445225833</t>
  </si>
  <si>
    <t>Krycí (uzavírací) nátěr betonových podlah Příplatek k cenám za provedení protiskluzné vrstvy prosypem křemičitým pískem nebo skleněnými kuličkami</t>
  </si>
  <si>
    <t>https://podminky.urs.cz/item/CS_URS_2022_01/783997151</t>
  </si>
  <si>
    <t>450</t>
  </si>
  <si>
    <t>OS3</t>
  </si>
  <si>
    <t>Šambrány kolem oken z dekorativních fasádních profilů, homogenní materiál ze silikátových dutých mikrokuliček, rozměry: vnější 1200/1950 mm, pohled š. šambrány 100 mm, hl. 100 mm, kompletní dodávka viz odkaz OS3</t>
  </si>
  <si>
    <t>-1219214879</t>
  </si>
  <si>
    <t>451</t>
  </si>
  <si>
    <t>OS4</t>
  </si>
  <si>
    <t>Šambrány kolem dveří z dekorativních fasádních profilů určených, homogenní materiál ze silikátových dutých mikrokuliček, rozměry: vnější 1400/3650 mm, pohled š. šambrány 100 mm, hl. 100 mm, kompletní dodávka viz odkaz OS4</t>
  </si>
  <si>
    <t>-1309745303</t>
  </si>
  <si>
    <t>784</t>
  </si>
  <si>
    <t>Dokončovací práce - malby a tapety</t>
  </si>
  <si>
    <t>452</t>
  </si>
  <si>
    <t>784171101</t>
  </si>
  <si>
    <t>Zakrytí vnitřních podlah včetně pozdějšího odkrytí</t>
  </si>
  <si>
    <t>918229774</t>
  </si>
  <si>
    <t>Zakrytí nemalovaných ploch (materiál ve specifikaci) včetně pozdějšího odkrytí podlah</t>
  </si>
  <si>
    <t>https://podminky.urs.cz/item/CS_URS_2022_01/784171101</t>
  </si>
  <si>
    <t>453</t>
  </si>
  <si>
    <t>58124844</t>
  </si>
  <si>
    <t>fólie pro malířské potřeby zakrývací tl 25µ 4x5m</t>
  </si>
  <si>
    <t>626663170</t>
  </si>
  <si>
    <t>509,33*1,05 'Přepočtené koeficientem množství</t>
  </si>
  <si>
    <t>454</t>
  </si>
  <si>
    <t>784181111</t>
  </si>
  <si>
    <t>Základní silikátová jednonásobná bezbarvá penetrace podkladu v místnostech v do 3,80 m</t>
  </si>
  <si>
    <t>1586089018</t>
  </si>
  <si>
    <t>Penetrace podkladu jednonásobná základní silikátová bezbarvá v místnostech výšky do 3,80 m</t>
  </si>
  <si>
    <t>https://podminky.urs.cz/item/CS_URS_2022_01/784181111</t>
  </si>
  <si>
    <t>STROPY ROVNÉ 1S</t>
  </si>
  <si>
    <t>455</t>
  </si>
  <si>
    <t>784181121</t>
  </si>
  <si>
    <t>Hloubková jednonásobná bezbarvá penetrace podkladu v místnostech v do 3,80 m</t>
  </si>
  <si>
    <t>1284059675</t>
  </si>
  <si>
    <t>Penetrace podkladu jednonásobná hloubková akrylátová bezbarvá v místnostech výšky do 3,80 m</t>
  </si>
  <si>
    <t>https://podminky.urs.cz/item/CS_URS_2022_01/784181121</t>
  </si>
  <si>
    <t>stěny s omítkou i SDK</t>
  </si>
  <si>
    <t xml:space="preserve">omítky stropů </t>
  </si>
  <si>
    <t>podhledy SDK</t>
  </si>
  <si>
    <t xml:space="preserve">odpočet keramické obklady </t>
  </si>
  <si>
    <t>-KO</t>
  </si>
  <si>
    <t>456</t>
  </si>
  <si>
    <t>784221101</t>
  </si>
  <si>
    <t>Dvojnásobné bílé malby ze směsí za sucha dobře otěruvzdorných v místnostech do 3,80 m</t>
  </si>
  <si>
    <t>481538529</t>
  </si>
  <si>
    <t>Malby z malířských směsí otěruvzdorných za sucha dvojnásobné, bílé za sucha otěruvzdorné dobře v místnostech výšky do 3,80 m</t>
  </si>
  <si>
    <t>https://podminky.urs.cz/item/CS_URS_2022_01/784221101</t>
  </si>
  <si>
    <t>457</t>
  </si>
  <si>
    <t>784321031</t>
  </si>
  <si>
    <t>Dvojnásobné silikátové bílé malby v místnosti v do 3,80 m</t>
  </si>
  <si>
    <t>-906301218</t>
  </si>
  <si>
    <t>Malby silikátové dvojnásobné, bílé v místnostech výšky do 3,80 m</t>
  </si>
  <si>
    <t>https://podminky.urs.cz/item/CS_URS_2022_01/784321031</t>
  </si>
  <si>
    <t>Práce a dodávky M</t>
  </si>
  <si>
    <t>33-M</t>
  </si>
  <si>
    <t>Montáže dopr.zaříz.,sklad. zař. a váh</t>
  </si>
  <si>
    <t>458</t>
  </si>
  <si>
    <t>Montáž výtahu OS13</t>
  </si>
  <si>
    <t>1588990076</t>
  </si>
  <si>
    <t>459</t>
  </si>
  <si>
    <t>OS13</t>
  </si>
  <si>
    <t>Malý nákladní výtah s nosností 100 kg, elektrický bubnový stroj s jednorychlostním elektromotorem, klec š. 600 mm, hl. 800 mm, výška 900 mm, kompletní dodávka viz odkaz OS13</t>
  </si>
  <si>
    <t>-799719495</t>
  </si>
  <si>
    <t>34-M</t>
  </si>
  <si>
    <t>Montáže energ. a tepelných zařízení</t>
  </si>
  <si>
    <t>460</t>
  </si>
  <si>
    <t>Montáž dieselagregátu</t>
  </si>
  <si>
    <t>-1912951816</t>
  </si>
  <si>
    <t>461</t>
  </si>
  <si>
    <t>DA</t>
  </si>
  <si>
    <t>dodávka krytovaného dieselagregátu o výkonu 50kVA</t>
  </si>
  <si>
    <t>-1444862188</t>
  </si>
  <si>
    <t xml:space="preserve">D.1.2. - Konstrukční část </t>
  </si>
  <si>
    <t xml:space="preserve">    2 - Zakládání</t>
  </si>
  <si>
    <t xml:space="preserve">      98 - Demolice a sanace</t>
  </si>
  <si>
    <t>Zakládání</t>
  </si>
  <si>
    <t>273322511</t>
  </si>
  <si>
    <t>Základové desky ze ŽB se zvýšenými nároky na prostředí tř. C 25/30</t>
  </si>
  <si>
    <t>-1091110164</t>
  </si>
  <si>
    <t>Základy z betonu železového (bez výztuže) desky z betonu se zvýšenými nároky na prostředí tř. C 25/30</t>
  </si>
  <si>
    <t>https://podminky.urs.cz/item/CS_URS_2022_01/273322511</t>
  </si>
  <si>
    <t xml:space="preserve">základová deska pod výtah </t>
  </si>
  <si>
    <t>0,40*1,50*2,050</t>
  </si>
  <si>
    <t>273351121</t>
  </si>
  <si>
    <t>Zřízení bednění základových desek</t>
  </si>
  <si>
    <t>1451050808</t>
  </si>
  <si>
    <t>Bednění základů desek zřízení</t>
  </si>
  <si>
    <t>https://podminky.urs.cz/item/CS_URS_2022_01/273351121</t>
  </si>
  <si>
    <t>0,40*(1,50+2,050)*2</t>
  </si>
  <si>
    <t>273351122</t>
  </si>
  <si>
    <t>Odstranění bednění základových desek</t>
  </si>
  <si>
    <t>-389043196</t>
  </si>
  <si>
    <t>Bednění základů desek odstranění</t>
  </si>
  <si>
    <t>https://podminky.urs.cz/item/CS_URS_2022_01/273351122</t>
  </si>
  <si>
    <t>273361821</t>
  </si>
  <si>
    <t>Výztuž základových desek betonářskou ocelí 10 505 (R)</t>
  </si>
  <si>
    <t>729572560</t>
  </si>
  <si>
    <t>Výztuž základů desek z betonářské oceli 10 505 (R) nebo BSt 500</t>
  </si>
  <si>
    <t>https://podminky.urs.cz/item/CS_URS_2022_01/273361821</t>
  </si>
  <si>
    <t>159,31/1000</t>
  </si>
  <si>
    <t>273362021</t>
  </si>
  <si>
    <t>Výztuž základových desek svařovanými sítěmi Kari</t>
  </si>
  <si>
    <t>-1033980475</t>
  </si>
  <si>
    <t>Výztuž základů desek ze svařovaných sítí z drátů typu KARI</t>
  </si>
  <si>
    <t>https://podminky.urs.cz/item/CS_URS_2022_01/273362021</t>
  </si>
  <si>
    <t xml:space="preserve">nový ŽB blok pod stožár </t>
  </si>
  <si>
    <t>2,7*7,9/1000</t>
  </si>
  <si>
    <t>278382551</t>
  </si>
  <si>
    <t>Základ pod stroje z ŽB do 5 m3 tř. C 25/30 složitosti I</t>
  </si>
  <si>
    <t>1530747885</t>
  </si>
  <si>
    <t>Základy pod stroje nebo technologická zařízení z betonu s bedněním, odbedněním, bez úpravy povrchu z betonu železového objemu souvislé základové konstrukce do 5 m3 tř. C 25/30, složitosti I</t>
  </si>
  <si>
    <t>https://podminky.urs.cz/item/CS_URS_2022_01/278382551</t>
  </si>
  <si>
    <t>1,0*1,0*0,3</t>
  </si>
  <si>
    <t>312321411</t>
  </si>
  <si>
    <t>Výplňová zeď ze ŽB tř. C 25/30 bez výztuže</t>
  </si>
  <si>
    <t>-1295071863</t>
  </si>
  <si>
    <t>Nadzákladové zdi z betonu železového (bez výztuže) výplňové bez zvláštních nároků na vliv prostředí tř. C 25/30</t>
  </si>
  <si>
    <t>https://podminky.urs.cz/item/CS_URS_2022_01/312321411</t>
  </si>
  <si>
    <t>podklední beton pod stropní konstrukcí nad 1.S</t>
  </si>
  <si>
    <t>0,1*(49,23-16,05-26,41)</t>
  </si>
  <si>
    <t>312362021</t>
  </si>
  <si>
    <t>Výztuž výplňových zdí svařovanými sítěmi Kari</t>
  </si>
  <si>
    <t>1368232298</t>
  </si>
  <si>
    <t>Výztuž nadzákladových zdí výplňových svislých nebo odkloněných od svislice, rovných nebo oblých ze svařovaných sítí z drátů typu KARI</t>
  </si>
  <si>
    <t>https://podminky.urs.cz/item/CS_URS_2022_01/312362021</t>
  </si>
  <si>
    <t>(49,23-16,05-26,41)*4,44/1000*1,1</t>
  </si>
  <si>
    <t>315321411</t>
  </si>
  <si>
    <t>Půdní zeď ze ŽB tř. C 25/30 bez výztuže</t>
  </si>
  <si>
    <t>1412457085</t>
  </si>
  <si>
    <t>Nadzákladové zdi z betonu železového (bez výztuže) půdní, štítové, nadstřešní, poprsní bez zvláštních nároků na vliv prostředí tř. C 25/30</t>
  </si>
  <si>
    <t>https://podminky.urs.cz/item/CS_URS_2022_01/315321411</t>
  </si>
  <si>
    <t>ŽB šachta na střeše</t>
  </si>
  <si>
    <t>0,2*1,28*(0,385*3+1,6+1,6)</t>
  </si>
  <si>
    <t xml:space="preserve">ŽB lem kolem střešního výlezu </t>
  </si>
  <si>
    <t>0,15*0,15*(0,7+0,7+1,4+1,4+4*0,15)</t>
  </si>
  <si>
    <t>315351121</t>
  </si>
  <si>
    <t>Zřízení oboustranného bednění půdních nebo štítových nadzákladových zdí</t>
  </si>
  <si>
    <t>338442621</t>
  </si>
  <si>
    <t>Bednění nadzákladových zdí půdních, štítových rovné oboustranné za každou stranu zřízení</t>
  </si>
  <si>
    <t>https://podminky.urs.cz/item/CS_URS_2022_01/315351121</t>
  </si>
  <si>
    <t>1,28*(0,785*2+1,6*2+0,385*4+0,685*2+0,4*2)</t>
  </si>
  <si>
    <t>0,15*(0,7+0,7+1,4+1,4+1,7+1,7+1+1)</t>
  </si>
  <si>
    <t>315351122</t>
  </si>
  <si>
    <t>Odstranění oboustranného bednění půdních nebo štítových nadzákladových zdí</t>
  </si>
  <si>
    <t>-1846841823</t>
  </si>
  <si>
    <t>Bednění nadzákladových zdí půdních, štítových rovné oboustranné za každou stranu odstranění</t>
  </si>
  <si>
    <t>https://podminky.urs.cz/item/CS_URS_2022_01/315351122</t>
  </si>
  <si>
    <t>315361821</t>
  </si>
  <si>
    <t>Výztuž půdních zdí betonářskou ocelí 10 505</t>
  </si>
  <si>
    <t>1012278451</t>
  </si>
  <si>
    <t>Výztuž nadzákladových zdí půdních, štítových, poprsních svislých nebo odkloněných od svislice, rovných nebo oblých z betonářské oceli 10 505 (R) nebo BSt 500</t>
  </si>
  <si>
    <t>https://podminky.urs.cz/item/CS_URS_2022_01/315361821</t>
  </si>
  <si>
    <t>75,51/1000</t>
  </si>
  <si>
    <t xml:space="preserve">(1,7*2+0,7*2)/0,15*0,15*0,395/1000*1,1"svislá </t>
  </si>
  <si>
    <t xml:space="preserve">2*(1,7*2+0,7*2)*0,395/1000*1,1"vodorovná </t>
  </si>
  <si>
    <t>315362021</t>
  </si>
  <si>
    <t>Výztuž půdních zdí svařovanými sítěmi Kari</t>
  </si>
  <si>
    <t>-1664900811</t>
  </si>
  <si>
    <t>Výztuž nadzákladových zdí půdních, štítových, poprsních svislých nebo odkloněných od svislice, rovných nebo oblých ze svařovaných sítí z drátů typu KARI</t>
  </si>
  <si>
    <t>https://podminky.urs.cz/item/CS_URS_2022_01/315362021</t>
  </si>
  <si>
    <t>21,2*7,9/1000*1,1</t>
  </si>
  <si>
    <t>317168011</t>
  </si>
  <si>
    <t>Překlad keramický plochý š 115 mm dl 1000 mm</t>
  </si>
  <si>
    <t>20512330</t>
  </si>
  <si>
    <t>Překlady keramické ploché osazené do maltového lože, výšky překladu 71 mm šířky 115 mm, délky 1000 mm</t>
  </si>
  <si>
    <t>https://podminky.urs.cz/item/CS_URS_2022_01/317168011</t>
  </si>
  <si>
    <t>1"1NP</t>
  </si>
  <si>
    <t>2"2NP</t>
  </si>
  <si>
    <t>317168012</t>
  </si>
  <si>
    <t>Překlad keramický plochý š 115 mm dl 1250 mm</t>
  </si>
  <si>
    <t>-1144263448</t>
  </si>
  <si>
    <t>Překlady keramické ploché osazené do maltového lože, výšky překladu 71 mm šířky 115 mm, délky 1250 mm</t>
  </si>
  <si>
    <t>https://podminky.urs.cz/item/CS_URS_2022_01/317168012</t>
  </si>
  <si>
    <t>1"2NP</t>
  </si>
  <si>
    <t>317168051</t>
  </si>
  <si>
    <t>Překlad keramický vysoký v 238 mm dl 1000 mm</t>
  </si>
  <si>
    <t>-1484844598</t>
  </si>
  <si>
    <t>Překlady keramické vysoké osazené do maltového lože, šířky překladu 70 mm výšky 238 mm, délky 1000 mm</t>
  </si>
  <si>
    <t>https://podminky.urs.cz/item/CS_URS_2022_01/317168051</t>
  </si>
  <si>
    <t>2"1NP</t>
  </si>
  <si>
    <t>317234410</t>
  </si>
  <si>
    <t>Vyzdívka mezi nosníky z cihel pálených na MC</t>
  </si>
  <si>
    <t>-350964839</t>
  </si>
  <si>
    <t>Vyzdívka mezi nosníky cihlami pálenými na maltu cementovou</t>
  </si>
  <si>
    <t>https://podminky.urs.cz/item/CS_URS_2022_01/317234410</t>
  </si>
  <si>
    <t>ocelové překlady 1S</t>
  </si>
  <si>
    <t>I180</t>
  </si>
  <si>
    <t>0,18*0,15*2*0,9+0,18*0,15*2*1,3</t>
  </si>
  <si>
    <t>ocelové překlady 1NP</t>
  </si>
  <si>
    <t>I120</t>
  </si>
  <si>
    <t>0,12*0,15*(0,6*7+0,85*3+0,9*3+1,1*3)</t>
  </si>
  <si>
    <t>I140</t>
  </si>
  <si>
    <t>0,14*0,15*(0,9*5+0,95*8+1*2+1,1*1+1,3*1)</t>
  </si>
  <si>
    <t>I160</t>
  </si>
  <si>
    <t>0,16*0,15*(1,05*2+1,4*6+1,6*3)</t>
  </si>
  <si>
    <t>0,18*0,15*1,8*8</t>
  </si>
  <si>
    <t>I300</t>
  </si>
  <si>
    <t>0,3*0,15*4,65*3</t>
  </si>
  <si>
    <t>ocelové překlady 2NP</t>
  </si>
  <si>
    <t>0,16*2*0,15*1,05+0,16*2*0,15*1,4+0,16*0,15*27*1,5</t>
  </si>
  <si>
    <t>0,18*0,15*1,5*2</t>
  </si>
  <si>
    <t>317944321</t>
  </si>
  <si>
    <t>Válcované nosníky do č.12 dodatečně osazované do připravených otvorů</t>
  </si>
  <si>
    <t>917819233</t>
  </si>
  <si>
    <t>Válcované nosníky dodatečně osazované do připravených otvorů bez zazdění hlav do č. 12</t>
  </si>
  <si>
    <t>https://podminky.urs.cz/item/CS_URS_2022_01/317944321</t>
  </si>
  <si>
    <t>(53,28+37,74+39,96+48,84+5,28)/1000*1,1</t>
  </si>
  <si>
    <t>0,204*1,1 'Přepočtené koeficientem množství</t>
  </si>
  <si>
    <t>317944323</t>
  </si>
  <si>
    <t>Válcované nosníky č.14 až 22 dodatečně osazované do připravených otvorů</t>
  </si>
  <si>
    <t>-1866366433</t>
  </si>
  <si>
    <t>Válcované nosníky dodatečně osazované do připravených otvorů bez zazdění hlav č. 14 až 22</t>
  </si>
  <si>
    <t>https://podminky.urs.cz/item/CS_URS_2022_01/317944323</t>
  </si>
  <si>
    <t>(18,72+21,6+23,04)/1000*1,1"I140</t>
  </si>
  <si>
    <t>(59,13+85,41)/1000*1,1"I180</t>
  </si>
  <si>
    <t>(77,76+123,12+43,20+31,68+17,28+37,44+19,44+21,60+22,32+24,48)/1000*1,1"I140</t>
  </si>
  <si>
    <t>(56,39+175,42+114,56)/1000*1,1"I160</t>
  </si>
  <si>
    <t>354,78/1000*1,1"I180</t>
  </si>
  <si>
    <t>(17,28+20,16+20,88)/1000*1,1</t>
  </si>
  <si>
    <t>(56,39+75,18+751,80+114,56)/1000*1,1</t>
  </si>
  <si>
    <t>98,55/1000*1,1</t>
  </si>
  <si>
    <t>2,73*1,1 'Přepočtené koeficientem množství</t>
  </si>
  <si>
    <t>317944325</t>
  </si>
  <si>
    <t>Válcované nosníky č.24 a vyšší dodatečně osazované do připravených otvorů</t>
  </si>
  <si>
    <t>-367689376</t>
  </si>
  <si>
    <t>Válcované nosníky dodatečně osazované do připravených otvorů bez zazdění hlav č. 24 a vyšší</t>
  </si>
  <si>
    <t>https://podminky.urs.cz/item/CS_URS_2022_01/317944325</t>
  </si>
  <si>
    <t>1008,12/1000*1,1</t>
  </si>
  <si>
    <t>1,109*1,1 'Přepočtené koeficientem množství</t>
  </si>
  <si>
    <t>346244381</t>
  </si>
  <si>
    <t>Plentování jednostranné v do 200 mm válcovaných nosníků cihlami</t>
  </si>
  <si>
    <t>-387798239</t>
  </si>
  <si>
    <t>Plentování ocelových válcovaných nosníků jednostranné cihlami na maltu, výška stojiny do 200 mm</t>
  </si>
  <si>
    <t>https://podminky.urs.cz/item/CS_URS_2022_01/346244381</t>
  </si>
  <si>
    <t>0,14*1,3*2+0,14*1,5*2+0,14*1,6*2</t>
  </si>
  <si>
    <t>0,18*0,9*2+0,18*1,3*2</t>
  </si>
  <si>
    <t>0,12*(0,6+0,85+0,9+1,1)*2</t>
  </si>
  <si>
    <t>0,14*(0,9+0,95+1,0+1,1+1,2+1,3+1,35+1,5+1,55+1,7)*2</t>
  </si>
  <si>
    <t>0,16*(1,05+1,4+1,6)*2</t>
  </si>
  <si>
    <t>0,18*1,8*2</t>
  </si>
  <si>
    <t>0,14*(1,2+1,4+1,45)*2</t>
  </si>
  <si>
    <t>0,16*(1,05+1,4+1,5+1,6)*2</t>
  </si>
  <si>
    <t>0,18*1,5*2</t>
  </si>
  <si>
    <t>346244382</t>
  </si>
  <si>
    <t>Plentování jednostranné v přes 200 do 300 mm válcovaných nosníků cihlami</t>
  </si>
  <si>
    <t>-868559228</t>
  </si>
  <si>
    <t>Plentování ocelových válcovaných nosníků jednostranné cihlami na maltu, výška stojiny přes 200 do 300 mm</t>
  </si>
  <si>
    <t>https://podminky.urs.cz/item/CS_URS_2022_01/346244382</t>
  </si>
  <si>
    <t>překlady 1NP</t>
  </si>
  <si>
    <t>2*0,3*4,65</t>
  </si>
  <si>
    <t>411321414</t>
  </si>
  <si>
    <t>Stropy deskové ze ŽB tř. C 25/30</t>
  </si>
  <si>
    <t>1333281943</t>
  </si>
  <si>
    <t>Stropy z betonu železového (bez výztuže) stropů deskových, plochých střech, desek balkonových, desek hřibových stropů včetně hlavic hřibových sloupů tř. C 25/30</t>
  </si>
  <si>
    <t>https://podminky.urs.cz/item/CS_URS_2022_01/411321414</t>
  </si>
  <si>
    <t>stropní deska D1</t>
  </si>
  <si>
    <t>0,27*49,23</t>
  </si>
  <si>
    <t>411322424</t>
  </si>
  <si>
    <t>Stropy trámové nebo kazetové ze ŽB tř. C 25/30</t>
  </si>
  <si>
    <t>-1288325725</t>
  </si>
  <si>
    <t>Stropy z betonu železového (bez výztuže) trámových, žebrových, kazetových nebo vložkových z tvárnic nebo z hraněných či zaoblených vln zabudovaného plechového bednění tř. C 25/30</t>
  </si>
  <si>
    <t>https://podminky.urs.cz/item/CS_URS_2022_01/411322424</t>
  </si>
  <si>
    <t>1NP stropní deska D1</t>
  </si>
  <si>
    <t>0,2*4,0</t>
  </si>
  <si>
    <t>1NP stropní deska D2-D4</t>
  </si>
  <si>
    <t>0,26*110,63</t>
  </si>
  <si>
    <t>2NP stropní deska D1</t>
  </si>
  <si>
    <t>2NP stropní deska D2-D4</t>
  </si>
  <si>
    <t>0,26*111,12</t>
  </si>
  <si>
    <t>3NP stropní deska D1</t>
  </si>
  <si>
    <t>0,2*5,39</t>
  </si>
  <si>
    <t>3NP stropní deska D2-D5</t>
  </si>
  <si>
    <t>0,26*130,62</t>
  </si>
  <si>
    <t>4113542R0</t>
  </si>
  <si>
    <t>Bednění stropů ztracené z hraněných trapézových vln plech pozinkovaný TR 40/266 - 1,00mm, spoje + 30%</t>
  </si>
  <si>
    <t>1361451235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</si>
  <si>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TR 40/266 - 1,00mm, spoje + 30%</t>
  </si>
  <si>
    <t>4113542R1</t>
  </si>
  <si>
    <t>Bednění stropů ztracené z hraněných trapézových vln plech pozinkovaný TR 100/275 - 1,25mm, spoje + 30%</t>
  </si>
  <si>
    <t>2092991303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</si>
  <si>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pozinkovaným,TR 100/275 - 1,25mm, spoje + 30%</t>
  </si>
  <si>
    <t>411354315</t>
  </si>
  <si>
    <t>Zřízení podpěrné konstrukce stropů výšky do 4 m tl přes 25 do 35 cm</t>
  </si>
  <si>
    <t>-1268130429</t>
  </si>
  <si>
    <t>Podpěrná konstrukce stropů - desek, kleneb a skořepin výška podepření do 4 m tloušťka stropu přes 25 do 35 cm zřízení</t>
  </si>
  <si>
    <t>https://podminky.urs.cz/item/CS_URS_2022_01/411354315</t>
  </si>
  <si>
    <t>49,23</t>
  </si>
  <si>
    <t>411354316</t>
  </si>
  <si>
    <t>Odstranění podpěrné konstrukce stropů výšky do 4 m tl přes 25 do 35 cm</t>
  </si>
  <si>
    <t>-807625100</t>
  </si>
  <si>
    <t>Podpěrná konstrukce stropů - desek, kleneb a skořepin výška podepření do 4 m tloušťka stropu přes 25 do 35 cm odstranění</t>
  </si>
  <si>
    <t>https://podminky.urs.cz/item/CS_URS_2022_01/411354316</t>
  </si>
  <si>
    <t>411361821</t>
  </si>
  <si>
    <t>Výztuž stropů betonářskou ocelí 10 505</t>
  </si>
  <si>
    <t>-1123084919</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</si>
  <si>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</si>
  <si>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https://podminky.urs.cz/item/CS_URS_2022_01/411361821</t>
  </si>
  <si>
    <t>3137,07/1000"stropní deska D1 v 1S</t>
  </si>
  <si>
    <t>118,07/1000"stropní deska D1 v 1NP</t>
  </si>
  <si>
    <t>3265,49/1000"stropní deska D2-D4 v 1NP</t>
  </si>
  <si>
    <t>136,23/1000"stropní deska D1 ve 2NP</t>
  </si>
  <si>
    <t>3402,44/1000"stropní deska D2-D4 ve 2NP</t>
  </si>
  <si>
    <t>183,57/1000"stropní deska D1 ve 3NP</t>
  </si>
  <si>
    <t>4003,83/1000"stropní deska D2-D5 ve 3NP</t>
  </si>
  <si>
    <t>413941133</t>
  </si>
  <si>
    <t>Osazování ocelových válcovaných nosníků stropů HEA nebo HEB výšky přes 120 do  do 220 mm</t>
  </si>
  <si>
    <t>544545385</t>
  </si>
  <si>
    <t>Osazování ocelových válcovaných nosníků ve stropech HE-A nebo HE-B, výšky přes 120 do 220 mm</t>
  </si>
  <si>
    <t>https://podminky.urs.cz/item/CS_URS_2022_01/413941133</t>
  </si>
  <si>
    <t>HE200B</t>
  </si>
  <si>
    <t>(106,05+364,12)/1000*1,1</t>
  </si>
  <si>
    <t>546,18/1000*1,1</t>
  </si>
  <si>
    <t>(85,21+186,05+378,22)/1000*1,1</t>
  </si>
  <si>
    <t>13010980</t>
  </si>
  <si>
    <t>ocel profilová jakost S235JR (11 375) průřez HEB 200</t>
  </si>
  <si>
    <t>-800453451</t>
  </si>
  <si>
    <t>1,832*1,1 'Přepočtené koeficientem množství</t>
  </si>
  <si>
    <t>413941135</t>
  </si>
  <si>
    <t>Osazování ocelových válcovaných nosníků stropů HEA nebo HEB výšky přes 220 mm</t>
  </si>
  <si>
    <t>1903689431</t>
  </si>
  <si>
    <t>Osazování ocelových válcovaných nosníků ve stropech HE-A nebo HE-B, výšky přes 220 mm</t>
  </si>
  <si>
    <t>https://podminky.urs.cz/item/CS_URS_2022_01/413941135</t>
  </si>
  <si>
    <t>HE260B</t>
  </si>
  <si>
    <t>(60,45+88,35+334,80+462,21+527,31+1607,04+3219,66+2724,90)/1000*1,1</t>
  </si>
  <si>
    <t>(334,80+462,21+527,31+2142,72+3756,27+3269,88)/1000*1,1</t>
  </si>
  <si>
    <t>(209,25+251,10+310,62+325,50+334,80+344,10++461,28+525,45+1623,78+3253,14+2750,48)/1000*1,1</t>
  </si>
  <si>
    <t>13010966</t>
  </si>
  <si>
    <t>ocel profilová jakost S235JR (11 375) průřez HEA 260</t>
  </si>
  <si>
    <t>357512393</t>
  </si>
  <si>
    <t>32,898*1,1 'Přepočtené koeficientem množství</t>
  </si>
  <si>
    <t>417321515</t>
  </si>
  <si>
    <t>Ztužující pásy a věnce ze ŽB tř. C 25/30</t>
  </si>
  <si>
    <t>749159588</t>
  </si>
  <si>
    <t>Ztužující pásy a věnce z betonu železového (bez výztuže) tř. C 25/30</t>
  </si>
  <si>
    <t>https://podminky.urs.cz/item/CS_URS_2022_01/417321515</t>
  </si>
  <si>
    <t>(158,75-9,61-5,71-111,12-4,0)*0,1"věnec 2NP</t>
  </si>
  <si>
    <t>(158,75-130,62-5,39)*0,26"věnec 3NP</t>
  </si>
  <si>
    <t>0,049*53"věnec atiky</t>
  </si>
  <si>
    <t>-1557385505</t>
  </si>
  <si>
    <t xml:space="preserve">0,1*(20,409+16,48)"1S podbetonování stropní konstrukce </t>
  </si>
  <si>
    <t>0,1*(51,8+29,4+26,75+17,3+17,05+8,8)"věnec 2NP</t>
  </si>
  <si>
    <t>0,26*(51,8+29,4+26,75+17,3+17,05+8,8)"věnec 2NP</t>
  </si>
  <si>
    <t>(0,17+0,15)*53"věnec atiky</t>
  </si>
  <si>
    <t>1868029464</t>
  </si>
  <si>
    <t>-99058013</t>
  </si>
  <si>
    <t xml:space="preserve">2NP - věnec </t>
  </si>
  <si>
    <t>628,76/1000</t>
  </si>
  <si>
    <t>3NP - věnec</t>
  </si>
  <si>
    <t>797,78/1000</t>
  </si>
  <si>
    <t xml:space="preserve">věnec atiky </t>
  </si>
  <si>
    <t>0,049*53*100/1000*1,1</t>
  </si>
  <si>
    <t>1,713*1,1 'Přepočtené koeficientem množství</t>
  </si>
  <si>
    <t>631311126</t>
  </si>
  <si>
    <t>Mazanina tl přes 80 do 120 mm z betonu prostého bez zvýšených nároků na prostředí tř. C 25/30</t>
  </si>
  <si>
    <t>876804644</t>
  </si>
  <si>
    <t>Mazanina z betonu prostého bez zvýšených nároků na prostředí tl. přes 80 do 120 mm tř. C 25/30</t>
  </si>
  <si>
    <t>https://podminky.urs.cz/item/CS_URS_2022_01/631311126</t>
  </si>
  <si>
    <t>zesílení rubové strany stávající cihelné klenby D2,D3</t>
  </si>
  <si>
    <t>0,1*(7,651+6,618)*1,15</t>
  </si>
  <si>
    <t>412423801</t>
  </si>
  <si>
    <t>zesílení rubové strany stávající cihelné klenby D4</t>
  </si>
  <si>
    <t>0,15*14,11*1,15</t>
  </si>
  <si>
    <t>zesílení rubové strany stávající cihelné klenby D5, D6</t>
  </si>
  <si>
    <t>0,125*(14,13+15,75)*1,15</t>
  </si>
  <si>
    <t>1691805729</t>
  </si>
  <si>
    <t>zesílení rubové strany stávající cihelné klenby D2,3,4,5,6</t>
  </si>
  <si>
    <t>1177,13/1000</t>
  </si>
  <si>
    <t>9535113R</t>
  </si>
  <si>
    <t>Nosný tepelně-izolační prvek pro přerušení tepelných mostů pro betonové konstrukce (Schöck isokorb XT typ A)</t>
  </si>
  <si>
    <t>-2025268512</t>
  </si>
  <si>
    <t>974031664</t>
  </si>
  <si>
    <t>Vysekání rýh ve zdivu cihelném pro vtahování nosníků hl do 150 mm v do 150 mm</t>
  </si>
  <si>
    <t>746108967</t>
  </si>
  <si>
    <t>Vysekání rýh ve zdivu cihelném na maltu vápennou nebo vápenocementovou pro vtahování nosníků do zdí, před vybouráním otvoru do hl. 150 mm, při v. nosníku do 150 mm</t>
  </si>
  <si>
    <t>https://podminky.urs.cz/item/CS_URS_2022_01/974031664</t>
  </si>
  <si>
    <t>1,3+1,5+1,6</t>
  </si>
  <si>
    <t>0,6*8+0,85*4+0,9*4+1,1*4</t>
  </si>
  <si>
    <t>0,9*6+0,95*9+1*3+1,1*2+1,2*1+1,3*2+1,35*1+1,5*1+1,55*1+1,7*1</t>
  </si>
  <si>
    <t>2 x L50/50/5 dl. 700 mm</t>
  </si>
  <si>
    <t>2*0,7</t>
  </si>
  <si>
    <t>1,2*1+1,4*1+1,45*1</t>
  </si>
  <si>
    <t>1,05*3+1,4*3+1,5*28+1,6*4</t>
  </si>
  <si>
    <t>974031666</t>
  </si>
  <si>
    <t>Vysekání rýh ve zdivu cihelném pro vtahování nosníků hl do 150 mm v do 250 mm</t>
  </si>
  <si>
    <t>-254780503</t>
  </si>
  <si>
    <t>Vysekání rýh ve zdivu cihelném na maltu vápennou nebo vápenocementovou pro vtahování nosníků do zdí, před vybouráním otvoru do hl. 150 mm, při v. nosníku do 250 mm</t>
  </si>
  <si>
    <t>https://podminky.urs.cz/item/CS_URS_2022_01/974031666</t>
  </si>
  <si>
    <t>0,9*3+1,3*3</t>
  </si>
  <si>
    <t>1,05*3+1,4*7</t>
  </si>
  <si>
    <t>1,8*9</t>
  </si>
  <si>
    <t>1,5*3</t>
  </si>
  <si>
    <t>974031668</t>
  </si>
  <si>
    <t>Vysekání rýh ve zdivu cihelném pro vtahování nosníků hl do 150 mm v do 350 mm</t>
  </si>
  <si>
    <t>-308392242</t>
  </si>
  <si>
    <t>Vysekání rýh ve zdivu cihelném na maltu vápennou nebo vápenocementovou pro vtahování nosníků do zdí, před vybouráním otvoru do hl. 150 mm, při v. nosníku do 350 mm</t>
  </si>
  <si>
    <t>https://podminky.urs.cz/item/CS_URS_2022_01/974031668</t>
  </si>
  <si>
    <t>4,65*4</t>
  </si>
  <si>
    <t>Demolice a sanace</t>
  </si>
  <si>
    <t>985331211</t>
  </si>
  <si>
    <t>Dodatečné vlepování betonářské výztuže D 8 mm do chemické malty včetně vyvrtání otvoru</t>
  </si>
  <si>
    <t>646778241</t>
  </si>
  <si>
    <t>Dodatečné vlepování betonářské výztuže včetně vyvrtání a vyčištění otvoru chemickou maltou průměr výztuže 8 mm</t>
  </si>
  <si>
    <t>https://podminky.urs.cz/item/CS_URS_2022_01/985331211</t>
  </si>
  <si>
    <t>provázání stávajícího a nového zdiva trny 2 pr. 6 á 300 mm dl. 300 mm + chemická kotva</t>
  </si>
  <si>
    <t>7/0,85*20*0,15</t>
  </si>
  <si>
    <t>13021010</t>
  </si>
  <si>
    <t>tyč ocelová kruhová žebírková DIN 488 jakost B500B (10 505) výztuž do betonu D 6mm</t>
  </si>
  <si>
    <t>900326618</t>
  </si>
  <si>
    <t>24,706*2*0,222/1000*1,1</t>
  </si>
  <si>
    <t>449935651</t>
  </si>
  <si>
    <t>739577548</t>
  </si>
  <si>
    <t>256609659</t>
  </si>
  <si>
    <t>9,076*19 'Přepočtené koeficientem množství</t>
  </si>
  <si>
    <t>1052617493</t>
  </si>
  <si>
    <t>-1693190812</t>
  </si>
  <si>
    <t>767995117</t>
  </si>
  <si>
    <t>Montáž atypických zámečnických konstrukcí hm přes 250 do 500 kg</t>
  </si>
  <si>
    <t>kg</t>
  </si>
  <si>
    <t>-166750770</t>
  </si>
  <si>
    <t>Montáž ostatních atypických zámečnických konstrukcí hmotnosti přes 250 do 500 kg</t>
  </si>
  <si>
    <t>https://podminky.urs.cz/item/CS_URS_2022_01/767995117</t>
  </si>
  <si>
    <t>1519,37"OCELOVA KONSTRUKCE STRESNI ZASTENY</t>
  </si>
  <si>
    <t>OKSZ</t>
  </si>
  <si>
    <t>OCELOVA KONSTRUKCE STRESNI ZASTENY</t>
  </si>
  <si>
    <t>2057331149</t>
  </si>
  <si>
    <t>1519,37*1,1</t>
  </si>
  <si>
    <t>-2064078250</t>
  </si>
  <si>
    <t>783301303</t>
  </si>
  <si>
    <t>Bezoplachové odrezivění zámečnických konstrukcí</t>
  </si>
  <si>
    <t>-1340535571</t>
  </si>
  <si>
    <t>Příprava podkladu zámečnických konstrukcí před provedením nátěru odrezivění odrezovačem bezoplachovým</t>
  </si>
  <si>
    <t>https://podminky.urs.cz/item/CS_URS_2022_01/783301303</t>
  </si>
  <si>
    <t>39,962"OCELOVA KONSTRUKCE STRESNI ZASTENY</t>
  </si>
  <si>
    <t>1292216936</t>
  </si>
  <si>
    <t>783301401</t>
  </si>
  <si>
    <t>Ometení zámečnických konstrukcí</t>
  </si>
  <si>
    <t>-241319024</t>
  </si>
  <si>
    <t>Příprava podkladu zámečnických konstrukcí před provedením nátěru ometení</t>
  </si>
  <si>
    <t>https://podminky.urs.cz/item/CS_URS_2022_01/783301401</t>
  </si>
  <si>
    <t>783344101</t>
  </si>
  <si>
    <t>Základní jednonásobný polyuretanový nátěr zámečnických konstrukcí</t>
  </si>
  <si>
    <t>-881923952</t>
  </si>
  <si>
    <t>Základní nátěr zámečnických konstrukcí jednonásobný polyuretanový</t>
  </si>
  <si>
    <t>https://podminky.urs.cz/item/CS_URS_2022_01/783344101</t>
  </si>
  <si>
    <t>783347101</t>
  </si>
  <si>
    <t>Krycí jednonásobný polyuretanový nátěr zámečnických konstrukcí</t>
  </si>
  <si>
    <t>-1200378830</t>
  </si>
  <si>
    <t>Krycí nátěr (email) zámečnických konstrukcí jednonásobný polyuretanový</t>
  </si>
  <si>
    <t>https://podminky.urs.cz/item/CS_URS_2022_01/783347101</t>
  </si>
  <si>
    <t>39,962*2"OCELOVA KONSTRUKCE STRESNI ZASTENY - 2 x</t>
  </si>
  <si>
    <t xml:space="preserve">D.1.4. - Technika prostředí staveb </t>
  </si>
  <si>
    <t>Soupis:</t>
  </si>
  <si>
    <t>D.1.4.a - Zdravotně technické instalace</t>
  </si>
  <si>
    <t>D1 - tepelná izolace technická, tvarovky, pouzdra</t>
  </si>
  <si>
    <t>D2 - odtah spalin kotlů, ohřívačů</t>
  </si>
  <si>
    <t>D3 - regulační, pojistné a uzavírací armatury</t>
  </si>
  <si>
    <t>A01 - Vnitřní kanalizace</t>
  </si>
  <si>
    <t>A02 - Vnitřní vodovod</t>
  </si>
  <si>
    <t xml:space="preserve">D4 - </t>
  </si>
  <si>
    <t>A05 - Zařizovací předměty</t>
  </si>
  <si>
    <t>A06 - Předstěnové instalace</t>
  </si>
  <si>
    <t>A04 - Vzduchotechnická zařízení</t>
  </si>
  <si>
    <t>A03 - Venkovní kanalizace</t>
  </si>
  <si>
    <t>D5 - Izolace tepelné potrubí - montáž</t>
  </si>
  <si>
    <t>D6 - Individuální položky</t>
  </si>
  <si>
    <t>1 - Zemní práce</t>
  </si>
  <si>
    <t>0 40 0 - Stav. díl 4 - vodorovné konstrukce</t>
  </si>
  <si>
    <t>B01 - Bourání konstrukcí</t>
  </si>
  <si>
    <t>C01 - Opravy a údržba stavebních objektů</t>
  </si>
  <si>
    <t>D7 - písky, křemeny</t>
  </si>
  <si>
    <t>tepelná izolace technická, tvarovky, pouzdra</t>
  </si>
  <si>
    <t>28377013</t>
  </si>
  <si>
    <t>pouzdro izolační potrubní z pěnového polyetylenu 25/20mm</t>
  </si>
  <si>
    <t>28377053</t>
  </si>
  <si>
    <t>pouzdro izolační potrubní z pěnového polyetylenu 32/20mm</t>
  </si>
  <si>
    <t>28377059</t>
  </si>
  <si>
    <t>pouzdro izolační potrubní z pěnového polyetylenu 40/20mm</t>
  </si>
  <si>
    <t>28377141</t>
  </si>
  <si>
    <t>pouzdro izolační potrubní z pěnového polyetylenu 20/9mm</t>
  </si>
  <si>
    <t>28377143</t>
  </si>
  <si>
    <t>pouzdro izolační potrubní z pěnového polyetylenu 20/20mm</t>
  </si>
  <si>
    <t>odtah spalin kotlů, ohřívačů</t>
  </si>
  <si>
    <t>48481003</t>
  </si>
  <si>
    <t>sifon pro odvod kondenzátu</t>
  </si>
  <si>
    <t>regulační, pojistné a uzavírací armatury</t>
  </si>
  <si>
    <t>55190010</t>
  </si>
  <si>
    <t>nálevka pro výstup z pojišťovacího ventilu 1/2"</t>
  </si>
  <si>
    <t>A01</t>
  </si>
  <si>
    <t>Vnitřní kanalizace</t>
  </si>
  <si>
    <t>721173401</t>
  </si>
  <si>
    <t>Potrubí kanalizační z PVC SN 4 svodné DN 110</t>
  </si>
  <si>
    <t>https://podminky.urs.cz/item/CS_URS_2022_01/721173401</t>
  </si>
  <si>
    <t>721173402</t>
  </si>
  <si>
    <t>Potrubí kanalizační z PVC SN 4 svodné DN 125</t>
  </si>
  <si>
    <t>https://podminky.urs.cz/item/CS_URS_2022_01/721173402</t>
  </si>
  <si>
    <t>721173403</t>
  </si>
  <si>
    <t>Potrubí kanalizační z PVC SN 4 svodné DN 160</t>
  </si>
  <si>
    <t>https://podminky.urs.cz/item/CS_URS_2022_01/721173403</t>
  </si>
  <si>
    <t>721174024</t>
  </si>
  <si>
    <t>Potrubí kanalizační z PP odpadní DN 75</t>
  </si>
  <si>
    <t>https://podminky.urs.cz/item/CS_URS_2022_01/721174024</t>
  </si>
  <si>
    <t>721174025</t>
  </si>
  <si>
    <t>Potrubí kanalizační z PP odpadní DN 110</t>
  </si>
  <si>
    <t>https://podminky.urs.cz/item/CS_URS_2022_01/721174025</t>
  </si>
  <si>
    <t>721174026</t>
  </si>
  <si>
    <t>Potrubí kanalizační z PP odpadní DN 125</t>
  </si>
  <si>
    <t>https://podminky.urs.cz/item/CS_URS_2022_01/721174026</t>
  </si>
  <si>
    <t>721174027</t>
  </si>
  <si>
    <t>Potrubí kanalizační z PP odpadní DN 160</t>
  </si>
  <si>
    <t>https://podminky.urs.cz/item/CS_URS_2022_01/721174027</t>
  </si>
  <si>
    <t>721174043</t>
  </si>
  <si>
    <t>Potrubí kanalizační z PP připojovací DN 50</t>
  </si>
  <si>
    <t>https://podminky.urs.cz/item/CS_URS_2022_01/721174043</t>
  </si>
  <si>
    <t>721174055</t>
  </si>
  <si>
    <t>Potrubí kanalizační z PP dešťové DN 110</t>
  </si>
  <si>
    <t>https://podminky.urs.cz/item/CS_URS_2022_01/721174055</t>
  </si>
  <si>
    <t>721211621</t>
  </si>
  <si>
    <t>Vtok dvorní se svislým odtokem a izolační přírubou DN 110/160 mříž litina 226x226</t>
  </si>
  <si>
    <t>https://podminky.urs.cz/item/CS_URS_2022_01/721211621</t>
  </si>
  <si>
    <t>721273153</t>
  </si>
  <si>
    <t>Hlavice ventilační polypropylen PP DN 110</t>
  </si>
  <si>
    <t>https://podminky.urs.cz/item/CS_URS_2022_01/721273153</t>
  </si>
  <si>
    <t>721279153</t>
  </si>
  <si>
    <t>Montáž hlavice ventilační polypropylen PP DN 110 ostatní typ</t>
  </si>
  <si>
    <t>https://podminky.urs.cz/item/CS_URS_2022_01/721279153</t>
  </si>
  <si>
    <t>721290111</t>
  </si>
  <si>
    <t>Zkouška těsnosti potrubí kanalizace vodou DN do 125</t>
  </si>
  <si>
    <t>https://podminky.urs.cz/item/CS_URS_2022_01/721290111</t>
  </si>
  <si>
    <t>721290112</t>
  </si>
  <si>
    <t>Zkouška těsnosti potrubí kanalizace vodou DN 150/DN 200</t>
  </si>
  <si>
    <t>https://podminky.urs.cz/item/CS_URS_2022_01/721290112</t>
  </si>
  <si>
    <t>A02</t>
  </si>
  <si>
    <t>Vnitřní vodovod</t>
  </si>
  <si>
    <t>722130234</t>
  </si>
  <si>
    <t>Potrubí vodovodní ocelové závitové pozinkované svařované běžné DN 32</t>
  </si>
  <si>
    <t>https://podminky.urs.cz/item/CS_URS_2022_01/722130234</t>
  </si>
  <si>
    <t>722130233</t>
  </si>
  <si>
    <t>Potrubí vodovodní ocelové závitové pozinkované svařované běžné DN 25</t>
  </si>
  <si>
    <t>https://podminky.urs.cz/item/CS_URS_2022_01/722130233</t>
  </si>
  <si>
    <t>722250143</t>
  </si>
  <si>
    <t>Hydrantový systém s tvarově stálou hadicí D 25 x 30 m prosklený</t>
  </si>
  <si>
    <t>https://podminky.urs.cz/item/CS_URS_2022_01/722250143</t>
  </si>
  <si>
    <t>722174002</t>
  </si>
  <si>
    <t>Potrubí vodovodní plastové PPR svar polyfúze PN 16 D 20x2,8 mm</t>
  </si>
  <si>
    <t>https://podminky.urs.cz/item/CS_URS_2022_01/722174002</t>
  </si>
  <si>
    <t>722174003</t>
  </si>
  <si>
    <t>Potrubí vodovodní plastové PPR svar polyfúze PN 16 D 25x3,5 mm</t>
  </si>
  <si>
    <t>https://podminky.urs.cz/item/CS_URS_2022_01/722174003</t>
  </si>
  <si>
    <t>722174004</t>
  </si>
  <si>
    <t>Potrubí vodovodní plastové PPR svar polyfúze PN 16 D 32x4,4 mm</t>
  </si>
  <si>
    <t>https://podminky.urs.cz/item/CS_URS_2022_01/722174004</t>
  </si>
  <si>
    <t>722174005</t>
  </si>
  <si>
    <t>Potrubí vodovodní plastové PPR svar polyfúze PN 16 D 40x5,5 mm</t>
  </si>
  <si>
    <t>https://podminky.urs.cz/item/CS_URS_2022_01/722174005</t>
  </si>
  <si>
    <t>722174022</t>
  </si>
  <si>
    <t>Potrubí vodovodní plastové PPR svar polyfúze PN 20 D 20x3,4 mm</t>
  </si>
  <si>
    <t>https://podminky.urs.cz/item/CS_URS_2022_01/722174022</t>
  </si>
  <si>
    <t>722232043</t>
  </si>
  <si>
    <t>Kohout kulový přímý G 1/2" PN 42 do 185°C vnitřní závit</t>
  </si>
  <si>
    <t>https://podminky.urs.cz/item/CS_URS_2022_01/722232043</t>
  </si>
  <si>
    <t>722232063</t>
  </si>
  <si>
    <t>Kohout kulový přímý G 1" PN 42 do 185°C vnitřní závit s vypouštěním</t>
  </si>
  <si>
    <t>https://podminky.urs.cz/item/CS_URS_2022_01/722232063</t>
  </si>
  <si>
    <t>722232064</t>
  </si>
  <si>
    <t>Kohout kulový přímý G 5/4" PN 42 do 185°C vnitřní závit s vypouštěním</t>
  </si>
  <si>
    <t>https://podminky.urs.cz/item/CS_URS_2022_01/722232064</t>
  </si>
  <si>
    <t>722290234</t>
  </si>
  <si>
    <t>Proplach a dezinfekce vodovodního potrubí DN do 80</t>
  </si>
  <si>
    <t>https://podminky.urs.cz/item/CS_URS_2022_01/722290234</t>
  </si>
  <si>
    <t>722290226</t>
  </si>
  <si>
    <t>Zkouška těsnosti vodovodního potrubí závitového DN do 50</t>
  </si>
  <si>
    <t>https://podminky.urs.cz/item/CS_URS_2022_01/722290226</t>
  </si>
  <si>
    <t>A05</t>
  </si>
  <si>
    <t>Zařizovací předměty</t>
  </si>
  <si>
    <t>725119125</t>
  </si>
  <si>
    <t>Montáž klozetových mís závěsných na nosné stěny</t>
  </si>
  <si>
    <t>https://podminky.urs.cz/item/CS_URS_2022_01/725119125</t>
  </si>
  <si>
    <t>64236091</t>
  </si>
  <si>
    <t>mísa keramická klozetová závěsná bílá s hlubokým splachováním odpad vodorovný</t>
  </si>
  <si>
    <t>725211703</t>
  </si>
  <si>
    <t>Umývátko keramické bílé stěnové šířky 450 mm připevněné na stěnu šrouby</t>
  </si>
  <si>
    <t>https://podminky.urs.cz/item/CS_URS_2022_01/725211703</t>
  </si>
  <si>
    <t>54132286</t>
  </si>
  <si>
    <t>ohřívač vody elektrický tlakový pod umyvadlo 5L 2kW</t>
  </si>
  <si>
    <t>725532102</t>
  </si>
  <si>
    <t>Elektrický ohřívač zásobníkový akumulační závěsný svislý 15 l / 2 kW</t>
  </si>
  <si>
    <t>soubor</t>
  </si>
  <si>
    <t>https://podminky.urs.cz/item/CS_URS_2022_01/725532102</t>
  </si>
  <si>
    <t>725539201</t>
  </si>
  <si>
    <t>Montáž ohřívačů zásobníkových závěsných tlakových do 15 l</t>
  </si>
  <si>
    <t>https://podminky.urs.cz/item/CS_URS_2022_01/725539201</t>
  </si>
  <si>
    <t>725813111</t>
  </si>
  <si>
    <t>Ventil rohový bez připojovací trubičky nebo flexi hadičky G 1/2"</t>
  </si>
  <si>
    <t>https://podminky.urs.cz/item/CS_URS_2022_01/725813111</t>
  </si>
  <si>
    <t>725819401</t>
  </si>
  <si>
    <t>Montáž ventilů rohových G 1/2" s připojovací trubičkou</t>
  </si>
  <si>
    <t>https://podminky.urs.cz/item/CS_URS_2022_01/725819401</t>
  </si>
  <si>
    <t>725821311</t>
  </si>
  <si>
    <t>Baterie dřezová nástěnná páková s otáčivým kulatým ústím a délkou ramínka 200 mm</t>
  </si>
  <si>
    <t>https://podminky.urs.cz/item/CS_URS_2022_01/725821311</t>
  </si>
  <si>
    <t>725822613</t>
  </si>
  <si>
    <t>Baterie umyvadlová stojánková páková s výpustí</t>
  </si>
  <si>
    <t>https://podminky.urs.cz/item/CS_URS_2022_01/725822613</t>
  </si>
  <si>
    <t>725829101</t>
  </si>
  <si>
    <t>Montáž baterie nástěnné dřezové pákové a klasické</t>
  </si>
  <si>
    <t>https://podminky.urs.cz/item/CS_URS_2022_01/725829101</t>
  </si>
  <si>
    <t>725339111</t>
  </si>
  <si>
    <t>Montáž výlevky</t>
  </si>
  <si>
    <t>https://podminky.urs.cz/item/CS_URS_2022_01/725339111</t>
  </si>
  <si>
    <t>55231313</t>
  </si>
  <si>
    <t>výlevka nerezová závěsná se zadní stěnou a mřížkou</t>
  </si>
  <si>
    <t>725865311</t>
  </si>
  <si>
    <t>Zápachová uzávěrka sprchových van DN 40/50 s kulovým kloubem na odtoku</t>
  </si>
  <si>
    <t>https://podminky.urs.cz/item/CS_URS_2022_01/725865311</t>
  </si>
  <si>
    <t>725829131</t>
  </si>
  <si>
    <t>Montáž baterie umyvadlové stojánkové G 1/2" ostatní typ</t>
  </si>
  <si>
    <t>https://podminky.urs.cz/item/CS_URS_2022_01/725829131</t>
  </si>
  <si>
    <t>A06</t>
  </si>
  <si>
    <t>Předstěnové instalace</t>
  </si>
  <si>
    <t>726131041</t>
  </si>
  <si>
    <t>Instalační předstěna - klozet závěsný v 1120 mm s ovládáním zepředu do lehkých stěn s kovovou kcí</t>
  </si>
  <si>
    <t>https://podminky.urs.cz/item/CS_URS_2022_01/726131041</t>
  </si>
  <si>
    <t>A04</t>
  </si>
  <si>
    <t>Vzduchotechnická zařízení</t>
  </si>
  <si>
    <t>751613140</t>
  </si>
  <si>
    <t>Montáž sifonu pro odvod kondenzátu</t>
  </si>
  <si>
    <t>https://podminky.urs.cz/item/CS_URS_2022_01/751613140</t>
  </si>
  <si>
    <t>A03</t>
  </si>
  <si>
    <t>Venkovní kanalizace</t>
  </si>
  <si>
    <t>871263121</t>
  </si>
  <si>
    <t>Montáž kanalizačního potrubí z PVC těsněné gumovým kroužkem otevřený výkop sklon do 20 % DN 110</t>
  </si>
  <si>
    <t>https://podminky.urs.cz/item/CS_URS_2022_01/871263121</t>
  </si>
  <si>
    <t>871265211</t>
  </si>
  <si>
    <t>Kanalizační potrubí z tvrdého PVC jednovrstvé tuhost třídy SN4 DN 110</t>
  </si>
  <si>
    <t>https://podminky.urs.cz/item/CS_URS_2022_01/871265211</t>
  </si>
  <si>
    <t>871275211</t>
  </si>
  <si>
    <t>Kanalizační potrubí z tvrdého PVC jednovrstvé tuhost třídy SN4 DN 125</t>
  </si>
  <si>
    <t>https://podminky.urs.cz/item/CS_URS_2022_01/871275211</t>
  </si>
  <si>
    <t>871273121</t>
  </si>
  <si>
    <t>Montáž kanalizačního potrubí z PVC těsněné gumovým kroužkem otevřený výkop sklon do 20 % DN 125</t>
  </si>
  <si>
    <t>https://podminky.urs.cz/item/CS_URS_2022_01/871273121</t>
  </si>
  <si>
    <t>877265261</t>
  </si>
  <si>
    <t>Montáž dvorní vpusti z tvrdého PVC-systém KG DN 110</t>
  </si>
  <si>
    <t>https://podminky.urs.cz/item/CS_URS_2022_01/877265261</t>
  </si>
  <si>
    <t>359901212</t>
  </si>
  <si>
    <t>Monitoring stoky jakékoli výšky na stávající kanalizaci</t>
  </si>
  <si>
    <t>https://podminky.urs.cz/item/CS_URS_2022_01/359901212</t>
  </si>
  <si>
    <t>Izolace tepelné potrubí - montáž</t>
  </si>
  <si>
    <t>713463131</t>
  </si>
  <si>
    <t>Montáž izolace tepelné potrubí potrubními pouzdry bez úpravy slepenými 1x tl izolace do 25 mm</t>
  </si>
  <si>
    <t>https://podminky.urs.cz/item/CS_URS_2022_01/713463131</t>
  </si>
  <si>
    <t>713463132</t>
  </si>
  <si>
    <t>Montáž izolace tepelné potrubí potrubními pouzdry bez úpravy slepenými 1x tl izolace přes 25 do 50 mm</t>
  </si>
  <si>
    <t>https://podminky.urs.cz/item/CS_URS_2022_01/713463132</t>
  </si>
  <si>
    <t>Individuální položky</t>
  </si>
  <si>
    <t>Pol99</t>
  </si>
  <si>
    <t>Vyhřívaná dvoustupňová střešní vpust s integrovanou izolační manžetou (PVC)</t>
  </si>
  <si>
    <t>ks</t>
  </si>
  <si>
    <t>252022</t>
  </si>
  <si>
    <t>požární ucpávky</t>
  </si>
  <si>
    <t>262022</t>
  </si>
  <si>
    <t>Uchycení potrubí kruhového pomocí objímky kotvenédo stěny po 2 m</t>
  </si>
  <si>
    <t>132112131</t>
  </si>
  <si>
    <t>Hloubení nezapažených rýh šířky do 800 mm v soudržných horninách třídy těžitelnosti I skupiny 1 a 2 ručně</t>
  </si>
  <si>
    <t>https://podminky.urs.cz/item/CS_URS_2022_01/132112131</t>
  </si>
  <si>
    <t>20226</t>
  </si>
  <si>
    <t>Ztížené prostředí vykopávek</t>
  </si>
  <si>
    <t>hod</t>
  </si>
  <si>
    <t>175111101</t>
  </si>
  <si>
    <t>Obsypání potrubí ručně sypaninou bez prohození, uloženou do 3 m</t>
  </si>
  <si>
    <t>https://podminky.urs.cz/item/CS_URS_2022_01/175111101</t>
  </si>
  <si>
    <t>0 40 0</t>
  </si>
  <si>
    <t>Stav. díl 4 - vodorovné konstrukce</t>
  </si>
  <si>
    <t>451573111</t>
  </si>
  <si>
    <t>Lože pod potrubí otevřený výkop ze štěrkopísku 5 x 0,1 x 0,1</t>
  </si>
  <si>
    <t>https://podminky.urs.cz/item/CS_URS_2022_01/451573111</t>
  </si>
  <si>
    <t>B01</t>
  </si>
  <si>
    <t>71024481</t>
  </si>
  <si>
    <t>Vybourání otvorů ve zdivu kamenném pl do 0,25 m2 na MV nebo MVC tl do 900 mm</t>
  </si>
  <si>
    <t>C01</t>
  </si>
  <si>
    <t>Opravy a údržba stavebních objektů</t>
  </si>
  <si>
    <t>310321111</t>
  </si>
  <si>
    <t>Zabetonování otvorů do pl 1 m2 ve zdivu nadzákladovém včetně bednění a výztuže</t>
  </si>
  <si>
    <t>https://podminky.urs.cz/item/CS_URS_2022_01/310321111</t>
  </si>
  <si>
    <t>písky, křemeny</t>
  </si>
  <si>
    <t>58156562</t>
  </si>
  <si>
    <t>písek podsypový spárovací frakce 0/1</t>
  </si>
  <si>
    <t>D.1.4.b - Vytápění</t>
  </si>
  <si>
    <t>HSV - HSV</t>
  </si>
  <si>
    <t xml:space="preserve">    4.1 - Strojní zařízení</t>
  </si>
  <si>
    <t xml:space="preserve">    4.2 - Potrubí, tvarovky</t>
  </si>
  <si>
    <t xml:space="preserve">    4.3 - Armatury</t>
  </si>
  <si>
    <t xml:space="preserve">    4.4 - Otopná tělesa</t>
  </si>
  <si>
    <t xml:space="preserve">    4.5 - Izolace</t>
  </si>
  <si>
    <t xml:space="preserve">    4.6 - Zkoušky zařízení</t>
  </si>
  <si>
    <t>4.1</t>
  </si>
  <si>
    <t>Strojní zařízení</t>
  </si>
  <si>
    <t>4.1.1</t>
  </si>
  <si>
    <t>Demontáž stávajícího zařízení, vypuštění systému</t>
  </si>
  <si>
    <t>4396084</t>
  </si>
  <si>
    <t xml:space="preserve">Poznámka k položce:
Demontáž stávajícího zařízení, vypuštění systému
ekologická likvidace zařízení, odvoz do šrotu,  přefakturovat cenu šrotu z výkupu na investora
rozsah: 2x Kotle, propojoací potrubí, expanzní zařízení, zásobník TV, odkouření, přívod vzduchu
Rozdělovač a sběrač, HVDT, čerpadla, armatury, páteřní a 
připojovací potrubí, otopná tělesa 28x včetně přip. Garnitur atp.
</t>
  </si>
  <si>
    <t>4.1.2</t>
  </si>
  <si>
    <t>Kompaktní předávací stanice</t>
  </si>
  <si>
    <t>-1544515747</t>
  </si>
  <si>
    <t xml:space="preserve">Poznámka k položce:
Kompaktní předávací stanice
Předávací stanice tlakově nezávislá
včetně čerpadla, deskového výměníku, výkon 25 kW
včetně MaR, regulačního ventilu, regulátoru, prostor. Termostatu
včetně izolace, dopravy, montáže
Výrobce/Typ: např. Cetetherm Family 21-198
</t>
  </si>
  <si>
    <t>K001</t>
  </si>
  <si>
    <t>Zprovoznění, zaškolení obsluhy</t>
  </si>
  <si>
    <t>-1206393996</t>
  </si>
  <si>
    <t>4.1.3</t>
  </si>
  <si>
    <t>Tlaková expanzní nádoba</t>
  </si>
  <si>
    <t>-2114301159</t>
  </si>
  <si>
    <t xml:space="preserve">Poznámka k položce:
Tlaková expanzní nádoba 
s membránou pro topnou soustavu
Objem nádoby:                                        18 l
dovolený prac. přetlak:                            6 bar
dovolená prac. teplota                            70 °C
max. výstupní teplota zdroje tepla          80 °C
Napojení na tepl. soustavu:                      DN20
Dodat, montovat, uvést do provozu, předat
uživateli včetně všech potřebných certifikátů
a protokolů
Výrobce/Typ:
Např. Reflex NG 18/6
nebo rovnocenný
</t>
  </si>
  <si>
    <t>4.2</t>
  </si>
  <si>
    <t>Potrubí, tvarovky</t>
  </si>
  <si>
    <t>4.2.1</t>
  </si>
  <si>
    <t>Uhlíková ocel DN 15</t>
  </si>
  <si>
    <t>1853026535</t>
  </si>
  <si>
    <t xml:space="preserve">Poznámka k položce:
Uhlíková ocel
Válcovaná za tepla dle DIN 10020, pozinkovaná uvnitř a vně
pro spojování lisováním do 10 bar
Včetně všech přechodek pro armatury
včetně všech tvarovek a spojek, odboček, kolen
včetně drážek ve zdivu a prostupů 
včetně kotvících prvků
zakalkulovat do jednotné ceny.
Dodat a montovat.
</t>
  </si>
  <si>
    <t>4.2.2</t>
  </si>
  <si>
    <t>Uhlíková ocel DN 20</t>
  </si>
  <si>
    <t>523565557</t>
  </si>
  <si>
    <t>4.2.3</t>
  </si>
  <si>
    <t>Uhlíková ocel DN 25</t>
  </si>
  <si>
    <t>1346738637</t>
  </si>
  <si>
    <t>4.2.4</t>
  </si>
  <si>
    <t>Uhlíková ocel  DN 32</t>
  </si>
  <si>
    <t>-38825919</t>
  </si>
  <si>
    <t>Uhlíková ocel DN 32</t>
  </si>
  <si>
    <t>4.2.5</t>
  </si>
  <si>
    <t>Ocelové potrubí  DN 32</t>
  </si>
  <si>
    <t>-1127864079</t>
  </si>
  <si>
    <t>Ocelové potrubí DN 32</t>
  </si>
  <si>
    <t xml:space="preserve">Poznámka k položce:
Ocelové potrubí svařované
DIN 8905 DIN EN 1057
včetně prořezu, přechodek, 
včetně kotvících prvků
včetně všech tvarovek a spojek
zakalkulovat do jednotné ceny.
Dodat a montovat.
</t>
  </si>
  <si>
    <t>4.2.6</t>
  </si>
  <si>
    <t>DN 40 - chráničky</t>
  </si>
  <si>
    <t>1870051697</t>
  </si>
  <si>
    <t xml:space="preserve">Poznámka k položce:
Chráničky na stropní a stěnové průchodky z 
ocelové trubky, cca 450 mm dlouhé dle stropní a
stěnové tloušťky na obou koncích čistě 
opracované, se dvěma přivařenými 100mm
dlouhými unašeči, dodat, dle míry zabudovat
a na pevno spojit. Dutinu mezi trubkou a 
pouzdrem vyplnit trvanlivým plastickým,
tepelně odolným, nehořlavým tmelem.
</t>
  </si>
  <si>
    <t>4.2.7</t>
  </si>
  <si>
    <t>Elektrikářská lišta</t>
  </si>
  <si>
    <t>-1631610352</t>
  </si>
  <si>
    <t xml:space="preserve">Poznámka k položce:
Elektrikářská lišta
pro vedení potrubí v místnostech archivu, podel stěny 
rozměry 100x40 mm
Výrobce/typ: Např. EKD 100X40_HD Kopos
</t>
  </si>
  <si>
    <t>4.3</t>
  </si>
  <si>
    <t>Armatury</t>
  </si>
  <si>
    <t>4.3.1</t>
  </si>
  <si>
    <t>Kulový kohout uzavírací DN 15</t>
  </si>
  <si>
    <t>679000875</t>
  </si>
  <si>
    <t xml:space="preserve">Poznámka k položce:
Kulový kohout uzavírací závitový
PN25, těleso z mosazi, koule z mosazi tvrdě
poniklované a pochromované, kulové sedlo 
a těsnění z PTFE, vhodné pro vodu, stlačený 
vzduch, plyny (mimo acetylen a kyslík)
včetně těsnících materiálů
Dodat a montovat.
Výrobce / Typ: Např. Giacomini 250D
nebo rovnocenný
</t>
  </si>
  <si>
    <t>4.3.2</t>
  </si>
  <si>
    <t>Kulový kohout uzavírací DN 25</t>
  </si>
  <si>
    <t>1287424478</t>
  </si>
  <si>
    <t>4.3.3</t>
  </si>
  <si>
    <t>Kulový kohout uzavírací DN 32</t>
  </si>
  <si>
    <t>-1754297692</t>
  </si>
  <si>
    <t>4.3.4</t>
  </si>
  <si>
    <t>Kulový kohout vypouštěcí</t>
  </si>
  <si>
    <t>-1991087417</t>
  </si>
  <si>
    <t xml:space="preserve">Poznámka k položce:
Kulový kohout vypouštěcí
z mosazi, včetně hadicového nástavce,
řetízku a uzavírací zátky
PN 10 pro vodu do 110°C
G 1/2"
Dodat a montovat.
Výrobce / Typ:
Giacomini R248 M
</t>
  </si>
  <si>
    <t>4.3.5</t>
  </si>
  <si>
    <t>Mezikus pro Kalorimetr</t>
  </si>
  <si>
    <t>1479421439</t>
  </si>
  <si>
    <t>Poznámka k položce:
( Osadí Pltep a.s.)</t>
  </si>
  <si>
    <t>4.3.6</t>
  </si>
  <si>
    <t>Orientační štítky pro zařízení</t>
  </si>
  <si>
    <t>752105539</t>
  </si>
  <si>
    <t>4.3.7</t>
  </si>
  <si>
    <t>Označení dle média pro trasy potrubí</t>
  </si>
  <si>
    <t>1540637714</t>
  </si>
  <si>
    <t>4.4</t>
  </si>
  <si>
    <t>Otopná tělesa</t>
  </si>
  <si>
    <t>4.4.1</t>
  </si>
  <si>
    <t>např. RADIK KLASIK 21  600/400 (White RAL 9016)</t>
  </si>
  <si>
    <t>2090901905</t>
  </si>
  <si>
    <t>např. RADIK KLASIK 21 600/400 (White RAL 9016)</t>
  </si>
  <si>
    <t xml:space="preserve">Poznámka k položce:
Otopná tělesa ocelová desková s jemným  
profilem pro teplovodní vytápění voda max.90°
a max. provozní tlak 0,6 MPa pro trubkové
připojení ze strany
včetně odvzdušňovacího ventilu,
zaslepovací zátky a potřebného upevňovacího 
a závěsného materiálu, nalakované RAL 9010 
zatavené ve fólii, dodat a montovat.
Výrobce / Typ  : např. Korado Radik – Klasik
                        nebo rovnocenný
</t>
  </si>
  <si>
    <t>4.4.2</t>
  </si>
  <si>
    <t>např. RADIK KLASIK 21  600/600 (White RAL 9016)</t>
  </si>
  <si>
    <t>1703829019</t>
  </si>
  <si>
    <t>např. RADIK KLASIK 21 600/600 (White RAL 9016)</t>
  </si>
  <si>
    <t>4.4.3</t>
  </si>
  <si>
    <t>např. RADIK KLASIK 21  600/800 (White RAL 9016)</t>
  </si>
  <si>
    <t>39799714</t>
  </si>
  <si>
    <t>např. RADIK KLASIK 21 600/800 (White RAL 9016)</t>
  </si>
  <si>
    <t>4.4.4</t>
  </si>
  <si>
    <t>např. RADIK KLASIK 21  600/1000 (White RAL 9016)</t>
  </si>
  <si>
    <t>61104181</t>
  </si>
  <si>
    <t>např. RADIK KLASIK 21 600/1000 (White RAL 9016)</t>
  </si>
  <si>
    <t>4.4.5</t>
  </si>
  <si>
    <t>např. RADIK KLASIK 21  600/1100 (White RAL 9016)</t>
  </si>
  <si>
    <t>-1596202975</t>
  </si>
  <si>
    <t>např. RADIK KLASIK 21 600/1100 (White RAL 9016)</t>
  </si>
  <si>
    <t>4.4.6</t>
  </si>
  <si>
    <t>např. RADIK KLASIK 22  600/1000 (White RAL 9016)</t>
  </si>
  <si>
    <t>-678874342</t>
  </si>
  <si>
    <t>např. RADIK KLASIK 22 600/1000 (White RAL 9016)</t>
  </si>
  <si>
    <t>4.4.7</t>
  </si>
  <si>
    <t>Termostatická hlavice</t>
  </si>
  <si>
    <t>-172622594</t>
  </si>
  <si>
    <t xml:space="preserve">Poznámka k položce:
Termostatická hlavice se zabudovaným
čidlem, rozsah hodnoty nastavení 6 - 26°C.
S připojovacím závitem M30x1,5 mm
Bílý/RAL 9010
Dodat a montovat.
Výrobce / Typ  : např.  Danfoss RAE-K
</t>
  </si>
  <si>
    <t>4.4.8</t>
  </si>
  <si>
    <t>Termostatický ventil tlakově nezávislý</t>
  </si>
  <si>
    <t>1244008803</t>
  </si>
  <si>
    <t xml:space="preserve">Poznámka k položce:
Termostatický ventil tlakově nezávislý
max. tlak 10 bar, mosaz, rohové provedení, zelený
Dodat a montovat.
Výrobce / Typ  : např. Danfoss RA-DV 15
</t>
  </si>
  <si>
    <t>4.4.9</t>
  </si>
  <si>
    <t>Svěrné a uzavírací šroubení</t>
  </si>
  <si>
    <t>-1275788797</t>
  </si>
  <si>
    <t xml:space="preserve">Poznámka k položce:
Svěrné a uzavírací šroubení 
Materiál: mosaz podle ČSN EN 12164, ČSN EN 12165, ČSN EN 12168
Povrch: niklovaná mosaz
Balení se skládá: z opěrného pouzdra, upínacího kroužku a převlečné matice
Dodat a montovat.
Výrobce / Typ  : např. Danfoss RLV 15
</t>
  </si>
  <si>
    <t>4.4.10</t>
  </si>
  <si>
    <t>Otopná tělesa kvůli omítkářským a malířským pracem odmontovat a znovu namontovat</t>
  </si>
  <si>
    <t>-1518772264</t>
  </si>
  <si>
    <t>4.5</t>
  </si>
  <si>
    <t>Izolace</t>
  </si>
  <si>
    <t>4.5.1</t>
  </si>
  <si>
    <t>Izolace potrubí izolačními pouzdry z minerální vlny ,skupina tepelné vodivosti 0,035 s povrchovou úpravou hliníkovou folií</t>
  </si>
  <si>
    <t>1092599528</t>
  </si>
  <si>
    <t xml:space="preserve">Poznámka k položce:
Izolace potrubí izolačními pouzdry z minerální
vlny ,skupina tepelné vodivosti 0,035
s povrchovou úpravou hliníkovou folií
Tloušťka: 30 mm-potrubí DN15-32
Výrobce/Typ: Např. Rockwool/Pipo AL
nebo rovnocenný
</t>
  </si>
  <si>
    <t>4.5.2</t>
  </si>
  <si>
    <t>Izolace potrubí izolačními trubicemi na bázi lehčeného polyetylénu skupina tepelné vodivosti 0,036 spojované lepením</t>
  </si>
  <si>
    <t>-2012833830</t>
  </si>
  <si>
    <t xml:space="preserve">Poznámka k položce:
Izolace potrubí izolačními trubicemi na bázi
lehčeného polyetylénu
skupina tepelné vodivosti 0,036
spojované lepením
Tloušťka: 9 mm-potrubí do DN32
Výrobce/Typ:Např.  Mirelon, Tubolit
nebo rovnocenný
</t>
  </si>
  <si>
    <t>4.6</t>
  </si>
  <si>
    <t>Zkoušky zařízení</t>
  </si>
  <si>
    <t>4.8.1</t>
  </si>
  <si>
    <t>Celkové odzkoušení vytápěcího zařízení</t>
  </si>
  <si>
    <t>510825508</t>
  </si>
  <si>
    <t xml:space="preserve">Poznámka k položce:
Celkové odzkoušení vytápěcího zařízení 
a zkouška dle ČSN 06 0310 v délce
trvání 72 hodin.
Před odzkoušením musí být zařízení 
propláchnuto, vyčištěny lapače kalu. 
O provedených zkouškách bude vystaven 
protokol a zařízení předáno uživateli včetně
zaškolení obsluhy.
</t>
  </si>
  <si>
    <t>4.8.2</t>
  </si>
  <si>
    <t>Tlakové zkoušky  potrubí topné vody pomocí zapisovače tlaku po dobu 24 hodin.</t>
  </si>
  <si>
    <t>-2105805848</t>
  </si>
  <si>
    <t>Tlakové zkoušky potrubí topné vody pomocí zapisovače tlaku po dobu 24 hodin.</t>
  </si>
  <si>
    <t>4.8.3</t>
  </si>
  <si>
    <t>Zkouška  zařízení provozní(topná a dilatační)zkouška), včetně zaregulování systému</t>
  </si>
  <si>
    <t>-552075750</t>
  </si>
  <si>
    <t>Zkouška zařízení provozní(topná a dilatační)zkouška), včetně zaregulování systému</t>
  </si>
  <si>
    <t>4.8.4</t>
  </si>
  <si>
    <t>Dokumentace skutečného provedení</t>
  </si>
  <si>
    <t>-1617961958</t>
  </si>
  <si>
    <t>4.8.5</t>
  </si>
  <si>
    <t>Provozní řád obsluhy a údržby vč.schéma zapojení(skutečné provedení) v úpravě pro vyvěšení na stěnu)</t>
  </si>
  <si>
    <t>569505639</t>
  </si>
  <si>
    <t>4.8.7</t>
  </si>
  <si>
    <t>Revizní zprávy</t>
  </si>
  <si>
    <t>-1705223153</t>
  </si>
  <si>
    <t>4.8.8</t>
  </si>
  <si>
    <t>Hydraulické vyregulování   soustavy včetně protokolu</t>
  </si>
  <si>
    <t>-1795974777</t>
  </si>
  <si>
    <t>Hydraulické vyregulování soustavy včetně protokolu</t>
  </si>
  <si>
    <t>D.1.4.c - Vzduchotechnika a chlazení</t>
  </si>
  <si>
    <t>D1 - Vzduchotechnika</t>
  </si>
  <si>
    <t xml:space="preserve">    D2 - Zařízení 1 - dieselagregát</t>
  </si>
  <si>
    <t xml:space="preserve">    D3 - Zařízení 2 - serverovna - havarijní větrání</t>
  </si>
  <si>
    <t xml:space="preserve">    D4 - Zařízení 3 - serverovna</t>
  </si>
  <si>
    <t xml:space="preserve">    D5 - Zařízení 4 - UPS</t>
  </si>
  <si>
    <t xml:space="preserve">    D6 - Zařízení 5 - úklid</t>
  </si>
  <si>
    <t xml:space="preserve">    D7 - Zařízení 6 - výměník</t>
  </si>
  <si>
    <t xml:space="preserve">    D8 - Zařízení 7 - SHZ</t>
  </si>
  <si>
    <t>D9 - Klimatizace</t>
  </si>
  <si>
    <t xml:space="preserve">    D10 - Zařízení K1 - serverovna - klimatizace</t>
  </si>
  <si>
    <t xml:space="preserve">    D11 - Zařízení K2 - serverovna - klimatizace</t>
  </si>
  <si>
    <t xml:space="preserve">    D12 - Zařízení K3 - UPS - klimatizace</t>
  </si>
  <si>
    <t xml:space="preserve">    D13 - Zařízení K4 - archívy - klimatizace</t>
  </si>
  <si>
    <t xml:space="preserve">    D14 - Zařízení K5 - klimatizace - rozhraní Modbus</t>
  </si>
  <si>
    <t>D15 - Ostatní</t>
  </si>
  <si>
    <t>Zařízení 1 - dieselagregát</t>
  </si>
  <si>
    <t>Pol1</t>
  </si>
  <si>
    <t>Diagonální potrubní ventilátor pr. 200 (600 m3/h, 170 Pa)</t>
  </si>
  <si>
    <t>Poznámka k položce: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t>
  </si>
  <si>
    <t>751133012</t>
  </si>
  <si>
    <t>Montáž ventilátoru</t>
  </si>
  <si>
    <t>https://podminky.urs.cz/item/CS_URS_2022_01/751133012</t>
  </si>
  <si>
    <t>Pol2</t>
  </si>
  <si>
    <t>Spojovací manžeta pr. 200</t>
  </si>
  <si>
    <t>Poznámka k položce:
Spojovací manžeta do kruhového potrubí z galvanizované oceli s gumovým vyložením. Vyložení tlumí případné kmity a hluk. Manžeta se stahuje dvěma šrouby.</t>
  </si>
  <si>
    <t>751133012.1</t>
  </si>
  <si>
    <t>Montáž spojovací manžety</t>
  </si>
  <si>
    <t>Pol3</t>
  </si>
  <si>
    <t>Regulační klapka těsná pr. 200, ovládání servohonem 230 V s havarijní funkcí</t>
  </si>
  <si>
    <t>Poznámka k položce:
Regulační klapka těsná do kruhového potrubí. Včetně servohonu 230 V s havarijní funkcí (pružinovým pohonem).</t>
  </si>
  <si>
    <t>751514662</t>
  </si>
  <si>
    <t>Montáž regulační klapky</t>
  </si>
  <si>
    <t>https://podminky.urs.cz/item/CS_URS_2022_01/751514662</t>
  </si>
  <si>
    <t>Pol4</t>
  </si>
  <si>
    <t>Regulační klapka těsná 1000x400, ovládaní servopohonem, vč.servopohonu 230 V s havarijní funkcí</t>
  </si>
  <si>
    <t>Poznámka k položce:
Regulační klapka těsná do čtyřhranného potrubí. Rám pozinkovaná ocel, lamely z hliníkových profilů. Včetně servohonu 230 V s havarijní funkcí (pružinovým pohonem).</t>
  </si>
  <si>
    <t>751514617</t>
  </si>
  <si>
    <t>Montáž regulační klapky 1000x400</t>
  </si>
  <si>
    <t>https://podminky.urs.cz/item/CS_URS_2022_01/751514617</t>
  </si>
  <si>
    <t>Pol5</t>
  </si>
  <si>
    <t>Tlumič hluku 1000x400, dl. 1000, sestavený ze 4 ks tlumících buněk 500x200x1000</t>
  </si>
  <si>
    <t>Poznámka k položce:
Buňkový tlumič hluku s kostrou z pozinkovaného plechu. Výplň z nehořlavého zvukově izolačního materiálu  krytého děrovaným plechem. Pro instalaci do čtyřhranného potrubí.</t>
  </si>
  <si>
    <t>751344123</t>
  </si>
  <si>
    <t>Montáž tlumiče hluku</t>
  </si>
  <si>
    <t>https://podminky.urs.cz/item/CS_URS_2022_01/751344123</t>
  </si>
  <si>
    <t>Pol6</t>
  </si>
  <si>
    <t>Tlumič hluku pr. 200, dl. 900</t>
  </si>
  <si>
    <t>Poznámka k položce:
Tlumič hluku do kruhového potrubí. Výplň z nehořlavého zvukově izolačního materiálu .</t>
  </si>
  <si>
    <t>751344112</t>
  </si>
  <si>
    <t>https://podminky.urs.cz/item/CS_URS_2022_01/751344112</t>
  </si>
  <si>
    <t>Pol7</t>
  </si>
  <si>
    <t>Pružná manžeta 1000x500</t>
  </si>
  <si>
    <t>751514558</t>
  </si>
  <si>
    <t>Montáž pružné manžety</t>
  </si>
  <si>
    <t>https://podminky.urs.cz/item/CS_URS_2022_01/751514558</t>
  </si>
  <si>
    <t>Pol8</t>
  </si>
  <si>
    <t>Krycí mřížka z tahokovu 1000x400</t>
  </si>
  <si>
    <t>751311096</t>
  </si>
  <si>
    <t>Montáž krycí mřížky</t>
  </si>
  <si>
    <t>https://podminky.urs.cz/item/CS_URS_2022_01/751311096</t>
  </si>
  <si>
    <t>Pol9</t>
  </si>
  <si>
    <t>Krycí mřížka pr. 200</t>
  </si>
  <si>
    <t>751398012</t>
  </si>
  <si>
    <t>https://podminky.urs.cz/item/CS_URS_2022_01/751398012</t>
  </si>
  <si>
    <t>Pol10</t>
  </si>
  <si>
    <t>Potrubí Spiro pr. 200</t>
  </si>
  <si>
    <t>751511182</t>
  </si>
  <si>
    <t>Montáž Spiro potrubí</t>
  </si>
  <si>
    <t>https://podminky.urs.cz/item/CS_URS_2022_01/751511182</t>
  </si>
  <si>
    <t>Pol11</t>
  </si>
  <si>
    <t>Čtyřhranné potrubí sk. I, pozink, do obvodu 1500, 90% tvarovek</t>
  </si>
  <si>
    <t>751511003</t>
  </si>
  <si>
    <t>Montáž čtyřhranného potrubí do obvodu 1500</t>
  </si>
  <si>
    <t>https://podminky.urs.cz/item/CS_URS_2022_01/751511003</t>
  </si>
  <si>
    <t>Pol12</t>
  </si>
  <si>
    <t>Čtyřhranné potrubí sk. I, pozink, do obvodu 3500, 70% tvarovek</t>
  </si>
  <si>
    <t>751511005</t>
  </si>
  <si>
    <t>Montáž čtyřhranného potrubí do obvodu 3500</t>
  </si>
  <si>
    <t>https://podminky.urs.cz/item/CS_URS_2022_01/751511005</t>
  </si>
  <si>
    <t>Pol13</t>
  </si>
  <si>
    <t>Tepelná izolace vnitřní, minerální, tl. 40mm, Al folie</t>
  </si>
  <si>
    <t>Poznámka k položce:
Tepelná izolace - minerální vlna, hliníková folie</t>
  </si>
  <si>
    <t>713411121</t>
  </si>
  <si>
    <t>Montáž tepelné izolace</t>
  </si>
  <si>
    <t>https://podminky.urs.cz/item/CS_URS_2022_01/713411121</t>
  </si>
  <si>
    <t>Pol14</t>
  </si>
  <si>
    <t>Požární izolace EI45</t>
  </si>
  <si>
    <t>Poznámka k položce:
Tepelná izolace - minerální vlna, AL folie, trny</t>
  </si>
  <si>
    <t>713411121.1</t>
  </si>
  <si>
    <t>Montáž požární izolace</t>
  </si>
  <si>
    <t>Zařízení 2 - serverovna - havarijní větrání</t>
  </si>
  <si>
    <t>Pol15</t>
  </si>
  <si>
    <t>Diagonální potrubní ventilátor pr. 160 (300 m3/h, 150 Pa)</t>
  </si>
  <si>
    <t>Pol16</t>
  </si>
  <si>
    <t>Spojovací manžeta pr. 160</t>
  </si>
  <si>
    <t>Pol17</t>
  </si>
  <si>
    <t>Protidešťová žaluzie 450x200, komfortní provedení, vč. síta, RAL dle architekta</t>
  </si>
  <si>
    <t>Poznámka k položce:
Protidešťová žaluzie komfortní z tažených hliníkových profilů s povrchovou úpravou - RAL dle architekta. Jednotlivé listy jsou upevněny do rámu žaluzie. U rozměrů širších 1000 mm je uprostřed vložena příčka. Vč. síta zabraňujího vnikání nečistot.</t>
  </si>
  <si>
    <t>Montáž protidešťové žaluzie</t>
  </si>
  <si>
    <t>Pol18</t>
  </si>
  <si>
    <t>Regulační klapka těsná pr. 160, ovládání servohonem 230 V s havarijní funkcí</t>
  </si>
  <si>
    <t>Pol19</t>
  </si>
  <si>
    <t>Regulační klapka těsná 400x200, ovládání servohonem 230 V s havarijní funkcí</t>
  </si>
  <si>
    <t>Poznámka k položce:
Regulační klapka do čtyřhranného potrubí složená z rámu klapky, listů, ozubených kol a ovládání. Rám klapky z ohýbaných plechových profilů, spojených šrouby. Listy lisované z plechu a nasazené na čtyřhranné čepy převodových kol s čelním ozubením. Listy klapky jsou při otáčení protiběžné. Včetně servopohonu 230 V s havarijní funkcí (pružinovým pohonem).</t>
  </si>
  <si>
    <t>751514613</t>
  </si>
  <si>
    <t>https://podminky.urs.cz/item/CS_URS_2022_01/751514613</t>
  </si>
  <si>
    <t>Pol20</t>
  </si>
  <si>
    <t>Tlumič hluku pr. 160, dl. 600</t>
  </si>
  <si>
    <t>Pol21</t>
  </si>
  <si>
    <t>Krycí mřížka pr. 160</t>
  </si>
  <si>
    <t>Pol22</t>
  </si>
  <si>
    <t>Potrubí Spiro pr. 160, 30% tvarovek</t>
  </si>
  <si>
    <t>Pol23</t>
  </si>
  <si>
    <t>Čtyřhranné potrubí sk. I, pozink, do obvodu 1500</t>
  </si>
  <si>
    <t>Zařízení 3 - serverovna</t>
  </si>
  <si>
    <t>Pol24</t>
  </si>
  <si>
    <t>Diagonální potrubní ventilátor pr. 125 (100 m3/h, 90 Pa)</t>
  </si>
  <si>
    <t>Pol25</t>
  </si>
  <si>
    <t>Spojovací manžeta pr. 125</t>
  </si>
  <si>
    <t>Pol26</t>
  </si>
  <si>
    <t>Regulační klapka těsná pr. 125, ovládání servohonem 230 V s havarijní funkcí</t>
  </si>
  <si>
    <t>Pol27</t>
  </si>
  <si>
    <t>Talířový ventil kovový odvodní pr. 125 vč. montážního kroužku pr. 125</t>
  </si>
  <si>
    <t>Poznámka k položce:
Kovový talířový ventil odvodní s regulací průtoku, nátěr RAL9010, montážní rámeček z pozinkovaného plechu.</t>
  </si>
  <si>
    <t>751322012</t>
  </si>
  <si>
    <t>Montáž talířového ventilu pr. 125</t>
  </si>
  <si>
    <t>https://podminky.urs.cz/item/CS_URS_2022_01/751322012</t>
  </si>
  <si>
    <t>Pol28</t>
  </si>
  <si>
    <t>Ohebná hadice akusticky izolovaná, pr. 127</t>
  </si>
  <si>
    <t>Poznámka k položce:
Ohebná Al laminátová hadice s tepelnou a hlukovou izolací z vrstvy minerální vaty tloušťky 25 mm, 16 kg/m3, parozábrana – zpevněný Al laminát. Vnitřní hadice je perforovaná jako tlumič hluku.</t>
  </si>
  <si>
    <t>751537112</t>
  </si>
  <si>
    <t>Montáž ohebné hadice pr. 127</t>
  </si>
  <si>
    <t>https://podminky.urs.cz/item/CS_URS_2022_01/751537112</t>
  </si>
  <si>
    <t>Pol29</t>
  </si>
  <si>
    <t>Potrubí Spiro pr. 125, 30% tvarovek</t>
  </si>
  <si>
    <t>Zařízení 4 - UPS</t>
  </si>
  <si>
    <t>Pol30</t>
  </si>
  <si>
    <t>Diagonální potrubní ventilátor pr. 160 (200 m3/h, 130 Pa)</t>
  </si>
  <si>
    <t>Pol31</t>
  </si>
  <si>
    <t>Protidešťová žaluzie 200x200, komfortní provedení, vč. síta, RAL dle architekta</t>
  </si>
  <si>
    <t>Pol32</t>
  </si>
  <si>
    <t>Zpětná klapka pr. 160</t>
  </si>
  <si>
    <t>Poznámka k položce:
Zpětná klapka pro kruhové potrubí, z galvanizované oceli.</t>
  </si>
  <si>
    <t>751514679</t>
  </si>
  <si>
    <t>Montáž zpětné klapky pr. 160</t>
  </si>
  <si>
    <t>https://podminky.urs.cz/item/CS_URS_2022_01/751514679</t>
  </si>
  <si>
    <t>Pol33</t>
  </si>
  <si>
    <t>Talířový ventil kovový odvodní pr. 160 vč. montážního kroužku pr. 160</t>
  </si>
  <si>
    <t>751322012.1</t>
  </si>
  <si>
    <t>Montáž talířového ventilu pr. 160</t>
  </si>
  <si>
    <t>Pol34</t>
  </si>
  <si>
    <t>Potrubí Spiro pr. 125</t>
  </si>
  <si>
    <t>Pol35</t>
  </si>
  <si>
    <t>Potrubí Spiro pr. 160, 40% tvarovek</t>
  </si>
  <si>
    <t>Pol36</t>
  </si>
  <si>
    <t>Čtyřhranné potrubí sk. I, pozink, do obvodu 1050, 80% tvarovek</t>
  </si>
  <si>
    <t>751511003.1</t>
  </si>
  <si>
    <t>Montáž čtyřhranného potrubí do obvodu 1050</t>
  </si>
  <si>
    <t>Zařízení 5 - úklid</t>
  </si>
  <si>
    <t>Pol37</t>
  </si>
  <si>
    <t>Nástěnný radiální ventilátor pr. 100 (50 m3/h, 90 Pa)</t>
  </si>
  <si>
    <t>751122011</t>
  </si>
  <si>
    <t>https://podminky.urs.cz/item/CS_URS_2022_01/751122011</t>
  </si>
  <si>
    <t>Pol38</t>
  </si>
  <si>
    <t>Venkovní plastová mřížka pr. 100</t>
  </si>
  <si>
    <t>Poznámka k položce:
Venkovní plastová mřížka s okapničkou, vč. síta.</t>
  </si>
  <si>
    <t>751398011</t>
  </si>
  <si>
    <t>Montáž venkovní mřížky</t>
  </si>
  <si>
    <t>https://podminky.urs.cz/item/CS_URS_2022_01/751398011</t>
  </si>
  <si>
    <t>Pol39</t>
  </si>
  <si>
    <t>Potrubí Spiro pr. 100, 30% tvarovek</t>
  </si>
  <si>
    <t>751511181</t>
  </si>
  <si>
    <t>https://podminky.urs.cz/item/CS_URS_2022_01/751511181</t>
  </si>
  <si>
    <t>Zařízení 6 - výměník</t>
  </si>
  <si>
    <t>Pol40</t>
  </si>
  <si>
    <t>Protidešťová žaluzie 250x250, komfortní provedení, vč. síta, RAL dle architekta</t>
  </si>
  <si>
    <t>Pol41</t>
  </si>
  <si>
    <t>Pol42</t>
  </si>
  <si>
    <t>Vyústka odvodní jednořadá pro čtyřhranné potrubí 425x125, hliník. provedení, s regulací R1</t>
  </si>
  <si>
    <t>Poznámka k položce:
Vyústka obdelníková odvodní jednořadá (nastavitelné lamely) komfortní provedení. Vyústku tvoří obdélníkový rám ve kterém je upevněna jedna řada listů. Regulace R1.</t>
  </si>
  <si>
    <t>751311091</t>
  </si>
  <si>
    <t>Montáž vyústky</t>
  </si>
  <si>
    <t>https://podminky.urs.cz/item/CS_URS_2022_01/751311091</t>
  </si>
  <si>
    <t>Pol43</t>
  </si>
  <si>
    <t>Větrací protipožární mřížka 400x200, požární odolnost EI30</t>
  </si>
  <si>
    <t>Poznámka k položce:
Větrací protipožární mřížka 400x200, požární odolnost EI30</t>
  </si>
  <si>
    <t>751311092</t>
  </si>
  <si>
    <t>Montáž protipožární mřížky</t>
  </si>
  <si>
    <t>https://podminky.urs.cz/item/CS_URS_2022_01/751311092</t>
  </si>
  <si>
    <t>Pol44</t>
  </si>
  <si>
    <t>Čtyřhranné potrubí sk. I, pozink, do obvodu 1050, 60% tvarovek</t>
  </si>
  <si>
    <t>Zařízení 7 - SHZ</t>
  </si>
  <si>
    <t>Pol45</t>
  </si>
  <si>
    <t>Protidešťová žaluzie 355x200, komfortní provedení, vč. síta, RAL dle architekta</t>
  </si>
  <si>
    <t>Pol46</t>
  </si>
  <si>
    <t>Protidešťová žaluzie 560x200, komfortní provedení, vč. síta, RAL dle architekta</t>
  </si>
  <si>
    <t>Pol47</t>
  </si>
  <si>
    <t>Čtyřhranné potrubí sk. I, pozink, do obvodu 1500, 20% tvarovek</t>
  </si>
  <si>
    <t>751511004</t>
  </si>
  <si>
    <t>https://podminky.urs.cz/item/CS_URS_2022_01/751511004</t>
  </si>
  <si>
    <t>Pol48</t>
  </si>
  <si>
    <t>Čtyřhranné potrubí sk. I, pozink, do obvodu 1890, 80% tvarovek</t>
  </si>
  <si>
    <t>751511005.1</t>
  </si>
  <si>
    <t>Montáž čtyřhranného potrubí do obvodu 1890</t>
  </si>
  <si>
    <t>Pol49</t>
  </si>
  <si>
    <t>Čtyřhranné potrubí sk. I, pozink, do obvodu 2630</t>
  </si>
  <si>
    <t>751511005.2</t>
  </si>
  <si>
    <t>Montáž čtyřhranného potrubí do obvodu 2630</t>
  </si>
  <si>
    <t>Klimatizace</t>
  </si>
  <si>
    <t>Zařízení K1 - serverovna - klimatizace</t>
  </si>
  <si>
    <t>Pol50</t>
  </si>
  <si>
    <t>Venkovní klimatizační jednotka systému SPLIT</t>
  </si>
  <si>
    <t>Poznámka k položce:
Vnější jednotka systému SPLIT, chladicí výkon 13,4 kW, příkon 4,69 kW, napětí 400 V, jištění 16 A. Hladina akustického výkonu - max. 71 dB(A), hladina akustického tlaku v 1 m - max. 50 dB(A). Provozní rozsah v režimu chlazení -20 ~ 52 0CST.</t>
  </si>
  <si>
    <t>751721121</t>
  </si>
  <si>
    <t>Montáž venkovní klimatizační jednotky</t>
  </si>
  <si>
    <t>https://podminky.urs.cz/item/CS_URS_2022_01/751721121</t>
  </si>
  <si>
    <t>Pol51</t>
  </si>
  <si>
    <t>Vnitřní kanálová klimatizační jednotka</t>
  </si>
  <si>
    <t>Poznámka k položce:
Vnitřní kanálová jednotka systému SPLIT, chladicí výkon 13,4 kW. Hladina akustického výkonu - max. 62 dB(A), hladina akustického tlaku v 1 m - max. 38 dB(A).</t>
  </si>
  <si>
    <t>751711183</t>
  </si>
  <si>
    <t>Montáž vnitřní kanálové klimatizační jednotky</t>
  </si>
  <si>
    <t>https://podminky.urs.cz/item/CS_URS_2022_01/751711183</t>
  </si>
  <si>
    <t>Pol52</t>
  </si>
  <si>
    <t>Pružná manžeta na výtlak klimatizační jednotky (rozměr dle typu jednotky)</t>
  </si>
  <si>
    <t>751514553</t>
  </si>
  <si>
    <t>https://podminky.urs.cz/item/CS_URS_2022_01/751514553</t>
  </si>
  <si>
    <t>Pol53</t>
  </si>
  <si>
    <t>Krycí mřížka z tahokovu 1000x200</t>
  </si>
  <si>
    <t>751511022</t>
  </si>
  <si>
    <t>https://podminky.urs.cz/item/CS_URS_2022_01/751511022</t>
  </si>
  <si>
    <t>Pol54</t>
  </si>
  <si>
    <t>Tepelná izolace vnitřní, kaučuková, tl. 20mm</t>
  </si>
  <si>
    <t>Pol55</t>
  </si>
  <si>
    <t>Dálkový kabelový ovladač</t>
  </si>
  <si>
    <t>751614130</t>
  </si>
  <si>
    <t>Montáž dálkového ovladače</t>
  </si>
  <si>
    <t>https://podminky.urs.cz/item/CS_URS_2022_01/751614130</t>
  </si>
  <si>
    <t>Pol56</t>
  </si>
  <si>
    <t>Rozšiřující elektronická karta rozhraní Modbus</t>
  </si>
  <si>
    <t>Pol57</t>
  </si>
  <si>
    <t>Montáž elektronické karty</t>
  </si>
  <si>
    <t>Pol58</t>
  </si>
  <si>
    <t>Kabel k dálkovému ovladači</t>
  </si>
  <si>
    <t>Pol59</t>
  </si>
  <si>
    <t>Montáž kabelu</t>
  </si>
  <si>
    <t>Pol60</t>
  </si>
  <si>
    <t>Plastová lišta pro kabel k ovladači</t>
  </si>
  <si>
    <t>751791181</t>
  </si>
  <si>
    <t>Montáž plastové lišty</t>
  </si>
  <si>
    <t>https://podminky.urs.cz/item/CS_URS_2022_01/751791181</t>
  </si>
  <si>
    <t>Pol61</t>
  </si>
  <si>
    <t>Potrubí chladiva Cu vč. kaučukové tepelné izolace a propoj. kabelu</t>
  </si>
  <si>
    <t>751791135</t>
  </si>
  <si>
    <t>Montáž potrubí chladiva</t>
  </si>
  <si>
    <t>https://podminky.urs.cz/item/CS_URS_2022_01/751791135</t>
  </si>
  <si>
    <t>Pol62</t>
  </si>
  <si>
    <t>Konzola pod venkovní jednotku (pozink.)</t>
  </si>
  <si>
    <t>751792003</t>
  </si>
  <si>
    <t>Montáž konzoly pod venkovní jednotku</t>
  </si>
  <si>
    <t>https://podminky.urs.cz/item/CS_URS_2022_01/751792003</t>
  </si>
  <si>
    <t>Pol63</t>
  </si>
  <si>
    <t>Plastová lišta pro vedení potrubí chladiva</t>
  </si>
  <si>
    <t>Pol64</t>
  </si>
  <si>
    <t>Plechový žlab pro uložení potrubí chladiva 200x100</t>
  </si>
  <si>
    <t>751791182</t>
  </si>
  <si>
    <t>Montáž plechového žlabu</t>
  </si>
  <si>
    <t>https://podminky.urs.cz/item/CS_URS_2022_01/751791182</t>
  </si>
  <si>
    <t>Pol65</t>
  </si>
  <si>
    <t>Stavební přípomoci (prostupy stavebními konstrukcemi) do pr. 100, dl. do 300 mm</t>
  </si>
  <si>
    <t>-2130259646</t>
  </si>
  <si>
    <t>Pol66</t>
  </si>
  <si>
    <t>Průchodka střešním plášťem pro potrubí chladiva, pozink.</t>
  </si>
  <si>
    <t>Pol67</t>
  </si>
  <si>
    <t>Montáž průchodky</t>
  </si>
  <si>
    <t>Pol68</t>
  </si>
  <si>
    <t>Požární ucpávky - požární odolnost 90min. - pro potrubí Cu</t>
  </si>
  <si>
    <t>Pol69</t>
  </si>
  <si>
    <t>Revize úniku chladiva dle nařízení evropského parlamentu a rady (ES) č. 1005/2009 vč. zavedení nové evidenční knihy chladícího zařízení</t>
  </si>
  <si>
    <t>D11</t>
  </si>
  <si>
    <t>Zařízení K2 - serverovna - klimatizace</t>
  </si>
  <si>
    <t>Pol70</t>
  </si>
  <si>
    <t>Poznámka k položce:
Vnější jednotka systému SPLIT, chladicí výkon 5,0 kW, příkon - 1,25 kW, napětí 230 V, jištění 16 A. Hladina akustického výkonu - max. 63 dB(A), hladina akustického tlaku v 1 m - max. 49 dB(A). Provozní rozsah v režimu chlazení -20 ~ 52 0CST.</t>
  </si>
  <si>
    <t>751721111</t>
  </si>
  <si>
    <t>https://podminky.urs.cz/item/CS_URS_2022_01/751721111</t>
  </si>
  <si>
    <t>Pol71</t>
  </si>
  <si>
    <t>Vnitřní podstropní klimatizační jednotka</t>
  </si>
  <si>
    <t>Poznámka k položce:
Vnitřní podstropní jednotka systému SPLIT, chladicí výkon 5,0 kW. Hladina akustického výkonu - max. 54 dB(A), hladina akustického tlaku v 1 m - max. 37 dB(A).</t>
  </si>
  <si>
    <t>751711151</t>
  </si>
  <si>
    <t>Montáž vnitřní podstropní klimatizační jednotky</t>
  </si>
  <si>
    <t>https://podminky.urs.cz/item/CS_URS_2022_01/751711151</t>
  </si>
  <si>
    <t>Pol72</t>
  </si>
  <si>
    <t>528723915</t>
  </si>
  <si>
    <t>D12</t>
  </si>
  <si>
    <t>Zařízení K3 - UPS - klimatizace</t>
  </si>
  <si>
    <t>Pol73</t>
  </si>
  <si>
    <t>Poznámka k položce:
Vnější jednotka systému SPLIT, chladicí výkon 3,5 kW, příkon - 0,81 kW, napětí 230 V, jištění 16 A. Hladina akustického výkonu - max. 62 dB(A), hladina akustického tlaku v 1 m - max. 48 dB(A). Provozní rozsah v režimu chlazení -20 ~ 52 0CST.</t>
  </si>
  <si>
    <t>Pol74</t>
  </si>
  <si>
    <t>Poznámka k položce:
Vnitřní podstropní jednotka systému SPLIT, chladicí výkon 3,5 kW. Hladina akustického výkonu - max. 53 dB(A), hladina akustického tlaku v 1 m - max. 36 dB(A).</t>
  </si>
  <si>
    <t>56074998</t>
  </si>
  <si>
    <t>D13</t>
  </si>
  <si>
    <t>Zařízení K4 - archívy - klimatizace</t>
  </si>
  <si>
    <t>Pol75</t>
  </si>
  <si>
    <t>Venkovní klimatizační jednotka systému VRV</t>
  </si>
  <si>
    <t>Poznámka k položce:
Vnější jednotka systému VRV, chladicí výkon 22,4 kW, topný výkon 25,0 kW, příkon 5,31 kW, napětí 400 V, jištění 20 A. Hladina akustického výkonu - max. 79,6 dB(A), hladina akustického tlaku v 1 m - max. 57 dB(A). Provozní rozsah: chlazení -5 ~ 43 0CST, topení  -20 ~ 15,5 0CWT.</t>
  </si>
  <si>
    <t>Pol76</t>
  </si>
  <si>
    <t>Vnitřní nástěnná klimatizační jednotka</t>
  </si>
  <si>
    <t>Poznámka k položce:
Vnitřní nástěnná jednotka systému VRV, chladicí výkon 1,7 kW, topný výkon 1,9 kW, příkon 30 W, napětí 230 V. Hladina akustického tlaku v 1 m - nízké/vysoké - chlazení max. 28,5 / 32 dB(A), topení max. 28,5 / 33 dB(A)</t>
  </si>
  <si>
    <t>751711111</t>
  </si>
  <si>
    <t>Montáž vnitřní nástěnné klimatizační jednotky</t>
  </si>
  <si>
    <t>https://podminky.urs.cz/item/CS_URS_2022_01/751711111</t>
  </si>
  <si>
    <t>Pol77</t>
  </si>
  <si>
    <t>Poznámka k položce:
Vnitřní nástěnná jednotka systému VRV, chladicí výkon 4,5 kW, topný výkon 4,5 kW, příkon 20 W, napětí 230 V. Hladina akustického tlaku v 1 m - nízké/vysoké - chlazení max. 33,5 / 37 dB(A), topení max. 33,5 / 38 dB(A)</t>
  </si>
  <si>
    <t>751711112</t>
  </si>
  <si>
    <t>https://podminky.urs.cz/item/CS_URS_2022_01/751711112</t>
  </si>
  <si>
    <t>Pol78</t>
  </si>
  <si>
    <t>Rozbočka chladiva</t>
  </si>
  <si>
    <t>Poznámka k položce:
Refnet pro 2-trubkový systém, výkonový index do 200</t>
  </si>
  <si>
    <t>751791136</t>
  </si>
  <si>
    <t>Montáž rozbočky chladiva</t>
  </si>
  <si>
    <t>https://podminky.urs.cz/item/CS_URS_2022_01/751791136</t>
  </si>
  <si>
    <t>Pol79</t>
  </si>
  <si>
    <t>Poznámka k položce:
Refnet pro 2-trubkový systém, výkonový index 201-290</t>
  </si>
  <si>
    <t>462</t>
  </si>
  <si>
    <t>Pol80</t>
  </si>
  <si>
    <t>Potrubí chladiva vč. tepelné izolace a propojovacího kabelu</t>
  </si>
  <si>
    <t>464</t>
  </si>
  <si>
    <t>751791136.1</t>
  </si>
  <si>
    <t>466</t>
  </si>
  <si>
    <t>Pol81</t>
  </si>
  <si>
    <t>468</t>
  </si>
  <si>
    <t>470</t>
  </si>
  <si>
    <t>472</t>
  </si>
  <si>
    <t>474</t>
  </si>
  <si>
    <t>Pol82</t>
  </si>
  <si>
    <t>Chladivo R410a</t>
  </si>
  <si>
    <t>476</t>
  </si>
  <si>
    <t>Pol83</t>
  </si>
  <si>
    <t>478</t>
  </si>
  <si>
    <t>Pol84</t>
  </si>
  <si>
    <t>480</t>
  </si>
  <si>
    <t>482</t>
  </si>
  <si>
    <t>484</t>
  </si>
  <si>
    <t>Pol85</t>
  </si>
  <si>
    <t>Zprovoznění systému vč. komplexní zkoušky</t>
  </si>
  <si>
    <t>1508046691</t>
  </si>
  <si>
    <t>488</t>
  </si>
  <si>
    <t>D14</t>
  </si>
  <si>
    <t>Zařízení K5 - klimatizace - rozhraní Modbus</t>
  </si>
  <si>
    <t>Pol86</t>
  </si>
  <si>
    <t>Modbus interface rozhraní pro VRV systémy</t>
  </si>
  <si>
    <t>490</t>
  </si>
  <si>
    <t>Poznámka k položce:
Hlavní jednotka DIII-net Modbus rozhraní</t>
  </si>
  <si>
    <t>Pol87</t>
  </si>
  <si>
    <t>Montáž rozhraní</t>
  </si>
  <si>
    <t>492</t>
  </si>
  <si>
    <t>Pol88</t>
  </si>
  <si>
    <t>Kabel k propojení ModbuS interface s venkovními jednotkami</t>
  </si>
  <si>
    <t>494</t>
  </si>
  <si>
    <t>Pol89</t>
  </si>
  <si>
    <t>496</t>
  </si>
  <si>
    <t>Pol90</t>
  </si>
  <si>
    <t>Požární ucpávka - požární odolnost 90min. - pro kabel</t>
  </si>
  <si>
    <t>498</t>
  </si>
  <si>
    <t>D15</t>
  </si>
  <si>
    <t>Ostatní</t>
  </si>
  <si>
    <t>Pol91</t>
  </si>
  <si>
    <t>Montážní a spojovací materiál</t>
  </si>
  <si>
    <t>500</t>
  </si>
  <si>
    <t>Pol92</t>
  </si>
  <si>
    <t>Doprava</t>
  </si>
  <si>
    <t>km</t>
  </si>
  <si>
    <t>502</t>
  </si>
  <si>
    <t>Pol93</t>
  </si>
  <si>
    <t>Práce autojeřábu</t>
  </si>
  <si>
    <t>504</t>
  </si>
  <si>
    <t>Pol94</t>
  </si>
  <si>
    <t>Značení vzduchotechnického zařízení a potrubí dle platných ČSN</t>
  </si>
  <si>
    <t>506</t>
  </si>
  <si>
    <t>Pol95</t>
  </si>
  <si>
    <t>Komplexní zkouška, zaregulování</t>
  </si>
  <si>
    <t>508</t>
  </si>
  <si>
    <t>Pol96</t>
  </si>
  <si>
    <t>Realizační dokumentace</t>
  </si>
  <si>
    <t>510</t>
  </si>
  <si>
    <t>Pol97</t>
  </si>
  <si>
    <t>512</t>
  </si>
  <si>
    <t>Pol98</t>
  </si>
  <si>
    <t>Předávací dokumentace, zaškolení obsluhy</t>
  </si>
  <si>
    <t>514</t>
  </si>
  <si>
    <t>D.1.4.d_1 - Silnoproudá elektrotechnika</t>
  </si>
  <si>
    <t>D1 - Dodávky zařízení</t>
  </si>
  <si>
    <t>D2 - Materiál elektromontážní</t>
  </si>
  <si>
    <t>D3 - Materiál zemní+stavební</t>
  </si>
  <si>
    <t>D4 - Elektromontáže</t>
  </si>
  <si>
    <t>D5 - Demontáže</t>
  </si>
  <si>
    <t>D6 - Ostatní náklady</t>
  </si>
  <si>
    <t>Dodávky zařízení</t>
  </si>
  <si>
    <t>000509101</t>
  </si>
  <si>
    <t>S1 Svítidlo LED 14,1W/4000K/1840l IP20</t>
  </si>
  <si>
    <t>Vlastní položka</t>
  </si>
  <si>
    <t>000509102</t>
  </si>
  <si>
    <t>S2 Svítidlo LED 16,9W/4000K/1410lm IP20</t>
  </si>
  <si>
    <t>000509103</t>
  </si>
  <si>
    <t>S3 Svítidlo LED 16W/4000K/5450lm IP30</t>
  </si>
  <si>
    <t>000509104</t>
  </si>
  <si>
    <t>S3p End cover End cover TX016B. Finish: White. Compatible families: Trazzo Avant</t>
  </si>
  <si>
    <t>000509105</t>
  </si>
  <si>
    <t>S4 Svítidlo LED 48W/4000K/5059lm IP66</t>
  </si>
  <si>
    <t>000552152</t>
  </si>
  <si>
    <t>N1 Nouzové svítidlo LED  2W/190lm 60min IP20</t>
  </si>
  <si>
    <t>000552152.1</t>
  </si>
  <si>
    <t>N2 Nouzové svítidlo LED  1W/90lm 60min IP44+piktogram</t>
  </si>
  <si>
    <t>000552153</t>
  </si>
  <si>
    <t>N3 Nouzové svítidlo nástěné LED  2W/210lm 60min IP20</t>
  </si>
  <si>
    <t>000900349</t>
  </si>
  <si>
    <t>rozvaděč RH - dle výkresu 12</t>
  </si>
  <si>
    <t>000900818</t>
  </si>
  <si>
    <t>rozvaděč elektroměrový RE - příprava pro nepřímé měření</t>
  </si>
  <si>
    <t>000900815</t>
  </si>
  <si>
    <t>rozvaděč RS1 dle výkr. 15</t>
  </si>
  <si>
    <t>000900349.1</t>
  </si>
  <si>
    <t>rozvodnice RS2 - dle výkresu 16</t>
  </si>
  <si>
    <t>000900646</t>
  </si>
  <si>
    <t>rozvaděč PR1 - dle výkresu 13</t>
  </si>
  <si>
    <t>000900737</t>
  </si>
  <si>
    <t>rozvaděč PR2 - dle výkresu 14</t>
  </si>
  <si>
    <t>000900816</t>
  </si>
  <si>
    <t>rozvaděč RPO - dle výkresu 18</t>
  </si>
  <si>
    <t>000900650</t>
  </si>
  <si>
    <t>rozvaděč RV - dle výkresu 17</t>
  </si>
  <si>
    <t>000900522</t>
  </si>
  <si>
    <t>vypínání objektu</t>
  </si>
  <si>
    <t>000900669</t>
  </si>
  <si>
    <t>doplnění rozvaděče střecha</t>
  </si>
  <si>
    <t>Materiál elektromontážní</t>
  </si>
  <si>
    <t>000101212</t>
  </si>
  <si>
    <t>kabel 1kV CYKY 4x35</t>
  </si>
  <si>
    <t>000103311</t>
  </si>
  <si>
    <t>kabel Cyky-J 5x25</t>
  </si>
  <si>
    <t>000101309</t>
  </si>
  <si>
    <t>kabel CYKY 5x10</t>
  </si>
  <si>
    <t>000101308</t>
  </si>
  <si>
    <t>kabel CYKY 5x6</t>
  </si>
  <si>
    <t>000101307</t>
  </si>
  <si>
    <t>kabel CYKY 5x4</t>
  </si>
  <si>
    <t>000101305</t>
  </si>
  <si>
    <t>kabel CYKY 5x1,5</t>
  </si>
  <si>
    <t>000101107</t>
  </si>
  <si>
    <t>kabel CYKY 3x4</t>
  </si>
  <si>
    <t>000101106</t>
  </si>
  <si>
    <t>kabel CYKY 3x2,5</t>
  </si>
  <si>
    <t>000101105</t>
  </si>
  <si>
    <t>kabel CYKY 3x1,5</t>
  </si>
  <si>
    <t>000101005</t>
  </si>
  <si>
    <t>kabel CYKY 2x1,5</t>
  </si>
  <si>
    <t>000101210</t>
  </si>
  <si>
    <t>kabel CYKY 4x16</t>
  </si>
  <si>
    <t>000160004</t>
  </si>
  <si>
    <t>šňůra CGSG 2x1,0</t>
  </si>
  <si>
    <t>000135308</t>
  </si>
  <si>
    <t>kabel 1kV CXFE-V 5x6</t>
  </si>
  <si>
    <t>000136105</t>
  </si>
  <si>
    <t>kabel 1kV CHFE-V 3x1,5</t>
  </si>
  <si>
    <t>000171211</t>
  </si>
  <si>
    <t>vodič CYY 25 žz</t>
  </si>
  <si>
    <t>000171109</t>
  </si>
  <si>
    <t>vodič CY 10  /H07V-U/</t>
  </si>
  <si>
    <t>000171108</t>
  </si>
  <si>
    <t>vodič CY 6  /H07V-U/</t>
  </si>
  <si>
    <t>000199211</t>
  </si>
  <si>
    <t>svorka Wago 273-100  3x1,5mm2 krabicová bezšroubo</t>
  </si>
  <si>
    <t>000199212</t>
  </si>
  <si>
    <t>svorka Wago 273-101  5x1,5mm2 krabicová bezšroubo</t>
  </si>
  <si>
    <t>000199222</t>
  </si>
  <si>
    <t>svorka Wago 273-104  3x2,5mm2 krabicová bezšroubo</t>
  </si>
  <si>
    <t>000199224</t>
  </si>
  <si>
    <t>svorka Wago 273-105  5x2,5mm2 krabicová bezšroubo</t>
  </si>
  <si>
    <t>000203201</t>
  </si>
  <si>
    <t>kabel JQTQ 2x1</t>
  </si>
  <si>
    <t>000311117</t>
  </si>
  <si>
    <t>krabice univerz/rozvodka KU68-1903 vč.KO68 +S66</t>
  </si>
  <si>
    <t>000311217</t>
  </si>
  <si>
    <t>krabice přístrojová KP67/3</t>
  </si>
  <si>
    <t>000311225</t>
  </si>
  <si>
    <t>krabice přístrojová KP64/5</t>
  </si>
  <si>
    <t>000321123</t>
  </si>
  <si>
    <t>trubka ohebná PVC monoflex 1420</t>
  </si>
  <si>
    <t>000324143</t>
  </si>
  <si>
    <t>trubka ocel pancéř závit žárZn vč.tvar. a kotv. Prvků</t>
  </si>
  <si>
    <t>000324115</t>
  </si>
  <si>
    <t>trubka ocel pancéř závit lak  vč.tvar. a kotv. Prvků</t>
  </si>
  <si>
    <t>000355005</t>
  </si>
  <si>
    <t>LÁVKA KABELOVÁ  POZINKOVÁNO SENDZIM  vč.tvar. A kotv. Prvků</t>
  </si>
  <si>
    <t>000363338</t>
  </si>
  <si>
    <t>Žlab drátěný do vertikální stoupačky  vč.kotv. Prvků</t>
  </si>
  <si>
    <t>000411151</t>
  </si>
  <si>
    <t>spínač 10A/250Vstř řaz.1</t>
  </si>
  <si>
    <t>000421391</t>
  </si>
  <si>
    <t>rámeček krycí 1přístroj</t>
  </si>
  <si>
    <t>000411152</t>
  </si>
  <si>
    <t>přepínač 10A/250Vstř řaz.6</t>
  </si>
  <si>
    <t>000411191</t>
  </si>
  <si>
    <t>spínač  10A/250Vstř/IP44  řaz.1</t>
  </si>
  <si>
    <t>000421302</t>
  </si>
  <si>
    <t>zásuvka 16A/250Vstř +clonky</t>
  </si>
  <si>
    <t>000423002</t>
  </si>
  <si>
    <t>zásuvka 16A/250Vstř IP44 clonky</t>
  </si>
  <si>
    <t>000298877</t>
  </si>
  <si>
    <t>ekvi příp s krytem 13x 25-25mm2 1x 16-95mm2 563030</t>
  </si>
  <si>
    <t>000900186</t>
  </si>
  <si>
    <t>dieselagregát 50 kVA / 40 kW vč.  rozv. ATS, kabeláže a dopravy</t>
  </si>
  <si>
    <t>000411171</t>
  </si>
  <si>
    <t>ovladač tlačítkový  řaz.1/0</t>
  </si>
  <si>
    <t>000900252</t>
  </si>
  <si>
    <t>doběh 230V 1-10min do krabice pod vypínač</t>
  </si>
  <si>
    <t>000900544</t>
  </si>
  <si>
    <t>venkovní čidlo  pro váměník krytí IP 68</t>
  </si>
  <si>
    <t>000900545</t>
  </si>
  <si>
    <t>venkovní čidlo  pro vyhřívané vpusti krytí IP 68</t>
  </si>
  <si>
    <t>000900779</t>
  </si>
  <si>
    <t>prostorový termostat s ručním sepnutím</t>
  </si>
  <si>
    <t>000900545.1</t>
  </si>
  <si>
    <t>prostor termostat</t>
  </si>
  <si>
    <t>000900283</t>
  </si>
  <si>
    <t>Vypínač uzamykatený 400V/20A</t>
  </si>
  <si>
    <t>000900545.2</t>
  </si>
  <si>
    <t>vypínač 400V</t>
  </si>
  <si>
    <t>000900089</t>
  </si>
  <si>
    <t>tlačítko zapínací povrch.</t>
  </si>
  <si>
    <t>000900090</t>
  </si>
  <si>
    <t>tlačítko zapínací povrch s ochr. sklíčkem</t>
  </si>
  <si>
    <t>000900248</t>
  </si>
  <si>
    <t>tlačítko CENTRAL STOP</t>
  </si>
  <si>
    <t>000900248.1</t>
  </si>
  <si>
    <t>tlačítko CENTRAL STOP TECHNOLOGIE s ochr. sklíčkem</t>
  </si>
  <si>
    <t>000900197</t>
  </si>
  <si>
    <t>tlačítko TOTAL STOP s ochr. sklíčkem</t>
  </si>
  <si>
    <t>000900241</t>
  </si>
  <si>
    <t>drobný  upevňovací a spojovací materiál</t>
  </si>
  <si>
    <t>000900176</t>
  </si>
  <si>
    <t>likvidace demont. materiálu</t>
  </si>
  <si>
    <t>000900216</t>
  </si>
  <si>
    <t>PD skut stavu</t>
  </si>
  <si>
    <t>000101312</t>
  </si>
  <si>
    <t>kabel 1kV CYKY 5x35</t>
  </si>
  <si>
    <t>Materiál zemní+stavební</t>
  </si>
  <si>
    <t>000046511</t>
  </si>
  <si>
    <t>roura korugovaná KOPODUR KD09050 pr.50/41mm</t>
  </si>
  <si>
    <t>Elektromontáže</t>
  </si>
  <si>
    <t>210810103</t>
  </si>
  <si>
    <t>kabel Cu(-1kV CYKY)pevně uložený do 3x70/4x50/5x35</t>
  </si>
  <si>
    <t>210810053</t>
  </si>
  <si>
    <t>kabel(-CYKY) pevně ulož.do 5x10/12x4/19x2,5/24x1,5</t>
  </si>
  <si>
    <t>210810052</t>
  </si>
  <si>
    <t>kabel(-CYKY) pevně uložený do 5x6/7x4/12x1,5</t>
  </si>
  <si>
    <t>210800112</t>
  </si>
  <si>
    <t>kabel Cu(-CYKY) pod omítkou do 5x6</t>
  </si>
  <si>
    <t>210810048</t>
  </si>
  <si>
    <t>kabel(-CYKY) pevně uložený do 3x6/4x4/7x2,5</t>
  </si>
  <si>
    <t>210810101</t>
  </si>
  <si>
    <t>kabel Cu(-1kV CYKY) pevně uložený do 3x35/4x25</t>
  </si>
  <si>
    <t>210802446</t>
  </si>
  <si>
    <t>šňůra střední pevně uložená do 2x6/4x4/5x2,5/7x1,5</t>
  </si>
  <si>
    <t>210810953</t>
  </si>
  <si>
    <t>kabel(-1kV CHKE)pevně do 3x16/4x10/7x6/12x1,5/19x1</t>
  </si>
  <si>
    <t>210810951</t>
  </si>
  <si>
    <t>kabel(-1kV CHKE) pevně uložený do 2x4/3x2,5/4x1,5</t>
  </si>
  <si>
    <t>210800851</t>
  </si>
  <si>
    <t>vodič Cu(-CY,CYA) pevně uložený do 1x35</t>
  </si>
  <si>
    <t>210100004</t>
  </si>
  <si>
    <t>ukončení v rozvaděči vč.zapojení vodiče do 25mm2</t>
  </si>
  <si>
    <t>210100003</t>
  </si>
  <si>
    <t>ukončení v rozvaděči vč.zapojení vodiče do 16mm2</t>
  </si>
  <si>
    <t>210100002</t>
  </si>
  <si>
    <t>ukončení v rozvaděči vč.zapojení vodiče do 6mm2</t>
  </si>
  <si>
    <t>210100001</t>
  </si>
  <si>
    <t>ukončení v rozvaděči vč.zapojení vodiče do 2,5mm2</t>
  </si>
  <si>
    <t>210860265</t>
  </si>
  <si>
    <t>kabel JQTQ do 19x0,8 pevně uložený</t>
  </si>
  <si>
    <t>210010321</t>
  </si>
  <si>
    <t>krabicová rozvodka vč.svorkovn.a zapojení(-KR68)</t>
  </si>
  <si>
    <t>210010301</t>
  </si>
  <si>
    <t>krabice přístrojová bez zapojení</t>
  </si>
  <si>
    <t>210010003</t>
  </si>
  <si>
    <t>trubka plast ohebná,pod omítkou,typ 2323/pr.23</t>
  </si>
  <si>
    <t>210010063</t>
  </si>
  <si>
    <t>trubka ocel pancéř pevně uložená typ 6021/pr.21</t>
  </si>
  <si>
    <t>210010065</t>
  </si>
  <si>
    <t>trubka ocel pancéř pevně uložená typ 6036/pr.36</t>
  </si>
  <si>
    <t>210020133</t>
  </si>
  <si>
    <t>kabelový rošt do š.40cm</t>
  </si>
  <si>
    <t>210020134</t>
  </si>
  <si>
    <t>kabelový rošt nad š.40cm</t>
  </si>
  <si>
    <t>210110041</t>
  </si>
  <si>
    <t>spínač zapuštěný vč.zapojení 1pólový/řazení 1</t>
  </si>
  <si>
    <t>210110045</t>
  </si>
  <si>
    <t>přepínač zapuštěný vč.zapojení střídavý/řazení 6</t>
  </si>
  <si>
    <t>210111012</t>
  </si>
  <si>
    <t>zásuvka domovní zapuštěná vč.zapojení průběžně</t>
  </si>
  <si>
    <t>210201001</t>
  </si>
  <si>
    <t>svítidlo zářivkové bytové stropní/1 zdroj</t>
  </si>
  <si>
    <t>210201201</t>
  </si>
  <si>
    <t>nouzové orientační svítidlo zářivkové</t>
  </si>
  <si>
    <t>210990172</t>
  </si>
  <si>
    <t>rozvodnice do hmotnosti 50kg</t>
  </si>
  <si>
    <t>210990490</t>
  </si>
  <si>
    <t>210990380</t>
  </si>
  <si>
    <t>210190002</t>
  </si>
  <si>
    <t>rozvodnice/elektrozařízení do hmotnosti 50kg</t>
  </si>
  <si>
    <t>210192562</t>
  </si>
  <si>
    <t>ochranná svorkovnice(nulový můstek)vč.zapoj.do 63A</t>
  </si>
  <si>
    <t>210990001</t>
  </si>
  <si>
    <t>montáž DA</t>
  </si>
  <si>
    <t>210110062</t>
  </si>
  <si>
    <t>ovladač zapuštěný vč.zapojení tlačítkový/ř.1/0</t>
  </si>
  <si>
    <t>210990146</t>
  </si>
  <si>
    <t>montáž tlačítka</t>
  </si>
  <si>
    <t>210990064</t>
  </si>
  <si>
    <t>práce mimo ceník</t>
  </si>
  <si>
    <t>210990127</t>
  </si>
  <si>
    <t>zednické výpomoce včetně bourání</t>
  </si>
  <si>
    <t>210990254</t>
  </si>
  <si>
    <t>Revize systému včetně funkčních zkoušek</t>
  </si>
  <si>
    <t>Demontáže</t>
  </si>
  <si>
    <t>210990208</t>
  </si>
  <si>
    <t>demontáž stáv elektroinstalace /dmtž         /dmtž</t>
  </si>
  <si>
    <t>demontáž stáv elektroinstalace /dmtž /dmtž</t>
  </si>
  <si>
    <t>Ostatní náklady</t>
  </si>
  <si>
    <t>219001123</t>
  </si>
  <si>
    <t>vybourání otvoru ve zdivu/kámen/do 1m2/tl.od 0,90m</t>
  </si>
  <si>
    <t>219002213</t>
  </si>
  <si>
    <t>vysekání kapsy/zeď cihla/ do 100x100x100mm</t>
  </si>
  <si>
    <t>219002612</t>
  </si>
  <si>
    <t>vysekání rýhy/zeď cihla/ hl.do 30mm/š.do 70mm</t>
  </si>
  <si>
    <t>219002621</t>
  </si>
  <si>
    <t>vysekání rýhy/zeď cihla/ hl.do 50mm/š.do 70mm</t>
  </si>
  <si>
    <t>219003691</t>
  </si>
  <si>
    <t>omítka hladká rýhy ve stěně do 30mm vč.malty MV</t>
  </si>
  <si>
    <t>219003693</t>
  </si>
  <si>
    <t>omítka hladká rýhy ve stěně do 100mm vč.malty MV</t>
  </si>
  <si>
    <t>D.1.4.d_2 - Hromosvod a uzemnění</t>
  </si>
  <si>
    <t>210220021</t>
  </si>
  <si>
    <t>Montáž uzemňovacího vedení vodičů FeZn pomocí svorek v zemi páskou do 120 mm2 v průmyslové výstavbě</t>
  </si>
  <si>
    <t>https://podminky.urs.cz/item/CS_URS_2022_01/210220021</t>
  </si>
  <si>
    <t>000295001</t>
  </si>
  <si>
    <t>vedení FeZn 30/4 (0,96kg/m)</t>
  </si>
  <si>
    <t>210220002</t>
  </si>
  <si>
    <t>Montáž uzemňovacích vedení vodičů FeZn pomocí svorek na povrchu drátem nebo lanem do průměru 10 mm</t>
  </si>
  <si>
    <t>https://podminky.urs.cz/item/CS_URS_2022_01/210220002</t>
  </si>
  <si>
    <t>000295011</t>
  </si>
  <si>
    <t>vedení FeZn pr.10mm(0,63kg/m)</t>
  </si>
  <si>
    <t>000800110</t>
  </si>
  <si>
    <t>Drát 10/13mm FeZn Z350 (350g/m2) role 50m</t>
  </si>
  <si>
    <t>000274113</t>
  </si>
  <si>
    <t>PV nerez se závitem M8 pro pr13mm</t>
  </si>
  <si>
    <t>000840018</t>
  </si>
  <si>
    <t>Drát 8mm AlMgSi role 148m měkký</t>
  </si>
  <si>
    <t>000253015</t>
  </si>
  <si>
    <t>PV  pro ploché střechy Beton C35/45 jedno</t>
  </si>
  <si>
    <t>R210220441</t>
  </si>
  <si>
    <t>ochrana zemní svorky asfaltovým nátěrem</t>
  </si>
  <si>
    <t>000046221</t>
  </si>
  <si>
    <t>asfalt 80</t>
  </si>
  <si>
    <t>210220301</t>
  </si>
  <si>
    <t>Montáž svorek hromosvodných se 2 šrouby</t>
  </si>
  <si>
    <t>https://podminky.urs.cz/item/CS_URS_2022_01/210220301</t>
  </si>
  <si>
    <t>000459029</t>
  </si>
  <si>
    <t>zk sv nerez pro pr8-10mm</t>
  </si>
  <si>
    <t>000459119</t>
  </si>
  <si>
    <t>zk sv nerez s mezidestičkou pro pr8-10/16</t>
  </si>
  <si>
    <t>000104903</t>
  </si>
  <si>
    <t>zaváděcí tyč D16mm L1000mm sražené h</t>
  </si>
  <si>
    <t>000274116</t>
  </si>
  <si>
    <t>PV nerez se závitem M8 pro pr16mm</t>
  </si>
  <si>
    <t>000308041</t>
  </si>
  <si>
    <t>svorka FeZn pro pr8-16/15-25mm se š</t>
  </si>
  <si>
    <t>000390051</t>
  </si>
  <si>
    <t>Svorka Al pro pr8-10mm šroub se 6-hr hla</t>
  </si>
  <si>
    <t>000365051</t>
  </si>
  <si>
    <t>falc sv FeZn rozsah uchyc 07-8mm do úhlu 90</t>
  </si>
  <si>
    <t>210220302</t>
  </si>
  <si>
    <t>Montáž svorek hromosvodných se 3 a více šrouby</t>
  </si>
  <si>
    <t>https://podminky.urs.cz/item/CS_URS_2022_01/210220302</t>
  </si>
  <si>
    <t>000319219</t>
  </si>
  <si>
    <t>kříž sv nerez pro pr8-10/16mm pr16/pásek 30</t>
  </si>
  <si>
    <t>000319201</t>
  </si>
  <si>
    <t>kříž sv FeZn pro pr8-10/8-10mm pr8-10/pásek</t>
  </si>
  <si>
    <t>000372119</t>
  </si>
  <si>
    <t>přip sv kolmá nerez pro profily 3-18mm s př</t>
  </si>
  <si>
    <t>210220401</t>
  </si>
  <si>
    <t>Montáž doplňků hromosvodného vedení - štítků k označení svodů</t>
  </si>
  <si>
    <t>https://podminky.urs.cz/item/CS_URS_2022_01/210220401</t>
  </si>
  <si>
    <t>000480003</t>
  </si>
  <si>
    <t>Štítek pro označení svodu  Al pr 10</t>
  </si>
  <si>
    <t>000480004</t>
  </si>
  <si>
    <t>Štítek pro označení svodu  Al pr 16</t>
  </si>
  <si>
    <t>210220361</t>
  </si>
  <si>
    <t>Montáž tyčí zemnicích délky do 2 m s připojením na svodové nebo uzemňovací vedení</t>
  </si>
  <si>
    <t>https://podminky.urs.cz/item/CS_URS_2022_01/210220361</t>
  </si>
  <si>
    <t>000295069</t>
  </si>
  <si>
    <t>tyč zemnící ZT2,0 Kprofil FeZn 2000/50mm vč.SR3b</t>
  </si>
  <si>
    <t>460161173</t>
  </si>
  <si>
    <t>Hloubení kabelových rýh ručně š 35 cm hl 80 cm v hornině tř II skupiny 4</t>
  </si>
  <si>
    <t>https://podminky.urs.cz/item/CS_URS_2022_01/460161173</t>
  </si>
  <si>
    <t>460431183</t>
  </si>
  <si>
    <t>Zásyp kabelových rýh ručně se zhutněním š 35 cm hl 80 cm z horniny tř II skupiny 4</t>
  </si>
  <si>
    <t>https://podminky.urs.cz/item/CS_URS_2022_01/460431183</t>
  </si>
  <si>
    <t>460481131</t>
  </si>
  <si>
    <t>Úprava pláně při elektromontážích v hornině třídy těžitelnosti II skupiny 4 bez zhutnění ručně</t>
  </si>
  <si>
    <t>https://podminky.urs.cz/item/CS_URS_2022_01/460481131</t>
  </si>
  <si>
    <t>468081415</t>
  </si>
  <si>
    <t>Vybourání otvorů pro elektroinstalace ve zdivu betonovém pl do 0,02 m2 tl přes 60 do 75 cm</t>
  </si>
  <si>
    <t>https://podminky.urs.cz/item/CS_URS_2022_01/468081415</t>
  </si>
  <si>
    <t>468081313</t>
  </si>
  <si>
    <t>Vybourání otvorů pro elektroinstalace ve zdivu cihelném pl do 0,0225 m2 tl přes 30 do 45 cm</t>
  </si>
  <si>
    <t>https://podminky.urs.cz/item/CS_URS_2022_01/468081313</t>
  </si>
  <si>
    <t>468081316</t>
  </si>
  <si>
    <t>Vybourání otvorů pro elektroinstalace ve zdivu cihelném pl do 0,0225 m2 tl přes 75 do 90 cm</t>
  </si>
  <si>
    <t>https://podminky.urs.cz/item/CS_URS_2022_01/468081316</t>
  </si>
  <si>
    <t>580105062</t>
  </si>
  <si>
    <t>Měření zemního odporu přes 2 do 8 svodů</t>
  </si>
  <si>
    <t>https://podminky.urs.cz/item/CS_URS_2022_01/580105062</t>
  </si>
  <si>
    <t>741810003</t>
  </si>
  <si>
    <t>Celková prohlídka elektrického rozvodu a zařízení přes 0,5 do 1 milionu Kč</t>
  </si>
  <si>
    <t>https://podminky.urs.cz/item/CS_URS_2022_01/741810003</t>
  </si>
  <si>
    <t>741810011</t>
  </si>
  <si>
    <t>Příplatek k celkové prohlídce za každých dalších 500 000,- Kč</t>
  </si>
  <si>
    <t>https://podminky.urs.cz/item/CS_URS_2022_01/741810011</t>
  </si>
  <si>
    <t>741231012</t>
  </si>
  <si>
    <t>Montáž svorkovnice do rozvaděčů - ochranná</t>
  </si>
  <si>
    <t>https://podminky.urs.cz/item/CS_URS_2022_01/741231012</t>
  </si>
  <si>
    <t>000563030</t>
  </si>
  <si>
    <t>ekvi příp s krytem 13x 25-25mm2 1x 16-95mm2</t>
  </si>
  <si>
    <t>741430011</t>
  </si>
  <si>
    <t>Montáž tyč jímací délky přes 3 m na střešní hřeben</t>
  </si>
  <si>
    <t>https://podminky.urs.cz/item/CS_URS_2022_01/741430011</t>
  </si>
  <si>
    <t>000105333</t>
  </si>
  <si>
    <t>podp TR D50mm L4700mm GFK/Al s jímací tyčí  2,5m</t>
  </si>
  <si>
    <t>sada</t>
  </si>
  <si>
    <t>210020681</t>
  </si>
  <si>
    <t>Montáž konstrukce pro rozvodny z profilů ocelových</t>
  </si>
  <si>
    <t>https://podminky.urs.cz/item/CS_URS_2022_01/210020681</t>
  </si>
  <si>
    <t>000105342</t>
  </si>
  <si>
    <t>Úchyt na stěnu nerez s příložkou pro trubku</t>
  </si>
  <si>
    <t>000107491</t>
  </si>
  <si>
    <t>4-ram stativ sklopný pro trubku D50 mm s ot</t>
  </si>
  <si>
    <t>210220321</t>
  </si>
  <si>
    <t>Montáž svorek hromosvodných na potrubí typ Bernard se zhotovením pásku</t>
  </si>
  <si>
    <t>https://podminky.urs.cz/item/CS_URS_2022_01/210220321</t>
  </si>
  <si>
    <t>000540103</t>
  </si>
  <si>
    <t>uzem svorka na TR D27-89mm nerez f. Rd 10mm</t>
  </si>
  <si>
    <t>210100272</t>
  </si>
  <si>
    <t>Ukončení vodičů izolovaných smršťovací záklopkou nebo páskou bez letování průřezu žíly do 120 mm2</t>
  </si>
  <si>
    <t>https://podminky.urs.cz/item/CS_URS_2022_01/210100272</t>
  </si>
  <si>
    <t>000819294</t>
  </si>
  <si>
    <t>Sada pro připojení vodičů 4 x D 20 mm, na podpůrné trubce</t>
  </si>
  <si>
    <t>000819196</t>
  </si>
  <si>
    <t>přip člen + montážní materiál pro vodič pr.23mm vně trubky</t>
  </si>
  <si>
    <t>000819198</t>
  </si>
  <si>
    <t>přip člen + montážní materiál pro vodič pr. 23mm na uzemnění</t>
  </si>
  <si>
    <t>741430012</t>
  </si>
  <si>
    <t>Montáž tyč jímací délky přes 3 m na stojan</t>
  </si>
  <si>
    <t>https://podminky.urs.cz/item/CS_URS_2022_01/741430012</t>
  </si>
  <si>
    <t>000102012</t>
  </si>
  <si>
    <t>bet podst B55 17kg D337mm s madlem</t>
  </si>
  <si>
    <t>000102050</t>
  </si>
  <si>
    <t>Podložka plast D370mm černá</t>
  </si>
  <si>
    <t>741420002</t>
  </si>
  <si>
    <t>Montáž drát nebo lano hromosvodné svodové D přes 10 mm s podpěrou</t>
  </si>
  <si>
    <t>https://podminky.urs.cz/item/CS_URS_2022_01/741420002</t>
  </si>
  <si>
    <t>000819136</t>
  </si>
  <si>
    <t>Vodič  D23mm šedý Délka 100 m na ka</t>
  </si>
  <si>
    <t>000275250</t>
  </si>
  <si>
    <t>PV pro vodiče  D20-23mm se závitem M</t>
  </si>
  <si>
    <t>000253027</t>
  </si>
  <si>
    <t>Adaptér D23mm pro vodič pro naklapnutí</t>
  </si>
  <si>
    <t>210220101</t>
  </si>
  <si>
    <t>Montáž hromosvodného vedení svodových vodičů s podpěrami průměru do 10 mm</t>
  </si>
  <si>
    <t>https://podminky.urs.cz/item/CS_URS_2022_01/210220101</t>
  </si>
  <si>
    <t>000840118</t>
  </si>
  <si>
    <t>Drát 8/11mm Al měkký role 100m bezhalogen</t>
  </si>
  <si>
    <t>000275113</t>
  </si>
  <si>
    <t>PV s prstencem odlitek Zn pro pr13mm FeZn s</t>
  </si>
  <si>
    <t>D.1.4.e - Elektronické komunikace</t>
  </si>
  <si>
    <t>D1 - 1. Technologie LAN a CCTV</t>
  </si>
  <si>
    <t xml:space="preserve">    D2 - 1.1 LAN - Vybavení datových rozvaděčů a skříň na střeše objektu (výpočet dle D.1.4.e-7)</t>
  </si>
  <si>
    <t xml:space="preserve">    D3 - 1.2 CCTV - Technologie (výpočet dle D.1.4.e-2-6)</t>
  </si>
  <si>
    <t xml:space="preserve">    D4 - 1.3 Koncové prvky LAN (výpočet dle D.1.4.e-2-6)</t>
  </si>
  <si>
    <t xml:space="preserve">    D5 - 1.4 Kabely LAN (výpočet dle D.1.4.e-2-6)</t>
  </si>
  <si>
    <t>D6 - 2. Technologie PZTS</t>
  </si>
  <si>
    <t xml:space="preserve">    D7 - 2.1 PZTS - Prvky (výpočet dle D.1.4.e-2-7)</t>
  </si>
  <si>
    <t xml:space="preserve">    D8 - 2.2 PZTS - Kabely (výpočet dle D.1.4.e-2-6)</t>
  </si>
  <si>
    <t>D9 - 3. Technologie EKV</t>
  </si>
  <si>
    <t xml:space="preserve">    D10 - 3.1 EKV - Prvky (výpočet dle D.1.4.e-2-7)</t>
  </si>
  <si>
    <t xml:space="preserve">    D11 - 3.2 EKV - Kabely (výpočet dle D.1.4.e-2-7)</t>
  </si>
  <si>
    <t>D12 - 4. Společné slaboproudé trasy</t>
  </si>
  <si>
    <t xml:space="preserve">    D13 - 4.1 - Páteřní úložné trasy (výpočet dle D.1.4.e-2-6)</t>
  </si>
  <si>
    <t xml:space="preserve">    D14 - 4.2. Stavební práce</t>
  </si>
  <si>
    <t xml:space="preserve">    D15 - 4.3. Ostatní</t>
  </si>
  <si>
    <t>1. Technologie LAN a CCTV</t>
  </si>
  <si>
    <t>1.1 LAN - Vybavení datových rozvaděčů a skříň na střeše objektu (výpočet dle D.1.4.e-7)</t>
  </si>
  <si>
    <t>Pol214</t>
  </si>
  <si>
    <t>Vázací panel, 1U, 19", jednostranný, plastová oka 40x80mm, černý</t>
  </si>
  <si>
    <t>Pol215</t>
  </si>
  <si>
    <t>Patch panel UTP 24xRJ45 kat. 6, 1U, 19", osazený, s vyvazovací lištou, černý</t>
  </si>
  <si>
    <t>Pol216</t>
  </si>
  <si>
    <t>Konektorování kabelu na zářezovou svorkovnici patch panelu</t>
  </si>
  <si>
    <t>Pol217</t>
  </si>
  <si>
    <t>Nástěnný venkovní rozvaděč, 19", v. 12U (600mm), h. 500 mm, š. 600mm, IP65</t>
  </si>
  <si>
    <t>Pol218</t>
  </si>
  <si>
    <t>Průchodka a matice, PG9, 4 - 8mm, IP68, šedá</t>
  </si>
  <si>
    <t>Pol219</t>
  </si>
  <si>
    <t>Průchodka a matice, PG11, 5 - 10mm, IP68, šedá</t>
  </si>
  <si>
    <t>Pol220</t>
  </si>
  <si>
    <t>Průchodka a matice, PG13,5, 6 - 12mm, IP68, šedá</t>
  </si>
  <si>
    <t>Pol221</t>
  </si>
  <si>
    <t>Montážní sada, M5, 100x šroubek + plovoucí matice + podložka</t>
  </si>
  <si>
    <t>Pol222</t>
  </si>
  <si>
    <t>Optická vana, výsuvná, 1U, 19", hl. 320mm, bez čela, černá</t>
  </si>
  <si>
    <t>Pol223</t>
  </si>
  <si>
    <t>Čelo optické vany Conteg, 24 pozic SC, 1U, černé</t>
  </si>
  <si>
    <t>Pol224</t>
  </si>
  <si>
    <t>průchodka a matice, PG11, 5 - 10mm, IP68, šedá</t>
  </si>
  <si>
    <t>Pol225</t>
  </si>
  <si>
    <t>Kazeta na sváry, 170x116x8mm, držáky pro 24 smršťovacích ochran, černá, bez víčka</t>
  </si>
  <si>
    <t>Pol226</t>
  </si>
  <si>
    <t>Víčko optické kazety KFM-24</t>
  </si>
  <si>
    <t>Pol227</t>
  </si>
  <si>
    <t>Optická spojka LC, duplex, MM OM4, fialová, uchycení šroubky k čelu opt. Vany.</t>
  </si>
  <si>
    <t>Pol228</t>
  </si>
  <si>
    <t>Optická spojka SC, simplex, SM, zelená pro konektory se singlemodovým vláknem a broušením APC, uchycení šroubky k čelu opt. Vany.</t>
  </si>
  <si>
    <t>Pol283</t>
  </si>
  <si>
    <t>Pigtail LC/PC, 50um MM, vlákno OM4, délka 1m</t>
  </si>
  <si>
    <t>461146374</t>
  </si>
  <si>
    <t>Pol284</t>
  </si>
  <si>
    <t>Pigtail SC/APC, 9um SM, vlákno G652D, délka 1m</t>
  </si>
  <si>
    <t>35612597</t>
  </si>
  <si>
    <t>Pol231</t>
  </si>
  <si>
    <t>Teplem smrštitelná ochrana optického sváru, 2,5x60mm</t>
  </si>
  <si>
    <t>Pol232</t>
  </si>
  <si>
    <t>Svaření optického vlákna</t>
  </si>
  <si>
    <t>Pol285</t>
  </si>
  <si>
    <t>Obousměrné měření optického vlákna metodou OTDR s protokolem.</t>
  </si>
  <si>
    <t>1.2 CCTV - Technologie (výpočet dle D.1.4.e-2-6)</t>
  </si>
  <si>
    <t>Pol286</t>
  </si>
  <si>
    <t xml:space="preserve">4MPx IP venkovní dome kamera  s monofokálním objektivem a ohniskovou vzdáleností 2.8mm. </t>
  </si>
  <si>
    <t>4MPx IP venkovní dome kamera s monofokálním objektivem a ohniskovou vzdáleností 2.8mm. Kamera je vybavena snímačem CMOS 1/1.8" s vysokou citlivostí 0.0005 Lux a maximálním rozlišením 2688 × 1520 při 25fps. Moderní video komprese - H.265+/H.265/H.264+/H.264/MJPEG. Kamera disponuje 130dB WDR a podporuje řadu funkcí - 3D DNR, HLC a BLC. Bílé světlo dosahuje vzdálenosti až do 30m. Tento model je vybavený slotem na SD kartu až do kapacity 256Gb. Síťové připojení je zajištěno pomocí portu RJ45 až do rychlosti 100Mbps, nechybí ani podpora protokolu ONVIF a případný mobilní monitoring je umožněn přes aplikaci Hik-Connect. Ochranu zařízení zajišťuje krytí IP67 a stupeň odolnosti IK10. Napájení kamery je 12V DC/PoE. Provozní teplota -30°C až do +50°C.</t>
  </si>
  <si>
    <t>Pol235</t>
  </si>
  <si>
    <t>8-kanálové NVR s integrovaným PoE switchem, rozlišení kamer až 12MPx, video komprese H.265+/H.265/H.264+/H.264/MPEG4, 4x SATA pro HDD max. 6TB, audio, V/V kontakty, HDMI až 4K/VGA výstup</t>
  </si>
  <si>
    <t>Pol287</t>
  </si>
  <si>
    <t xml:space="preserve">Pevný disk s kapacitou 4TB určený pro trvalý provoz v záznamových zařízení pro kamerové systémy. </t>
  </si>
  <si>
    <t>Pevný disk s kapacitou 4TB určený pro trvalý provoz v záznamových zařízení pro kamerové systémy. Tento disk je vhodnější než klasické disky, které nejsou konstruovány na nepřetržitý provoz. Disky Purple také mají vyšší odolnost proti vibracím a odolávají vyšším teplotám.</t>
  </si>
  <si>
    <t>1.3 Koncové prvky LAN (výpočet dle D.1.4.e-2-6)</t>
  </si>
  <si>
    <t>SX9-2-6-UTP-WH</t>
  </si>
  <si>
    <t>Zásuvka pod omítku vybavena dvěma porty RJ45, UTP, kat. 6. Úhel portů je 45°, pro šetrnější vedení patch cordů od zásuvky. Pro zařezávání kabelů je zásuvka vybavena svorkovnicí.</t>
  </si>
  <si>
    <t>SX9-0-WH</t>
  </si>
  <si>
    <t>Povrchová instalační krabice umožní pohodlnou instalaci neosazené nebo osazené zasuvky  na omítku.</t>
  </si>
  <si>
    <t>Povrchová instalační krabice umožní pohodlnou instalaci neosazené nebo osazené zasuvky na omítku.</t>
  </si>
  <si>
    <t>KPR68</t>
  </si>
  <si>
    <t>Krabice KPR 68 přístrojová hluboká, barva šedá</t>
  </si>
  <si>
    <t>1.4 Kabely LAN (výpočet dle D.1.4.e-2-6)</t>
  </si>
  <si>
    <t>GFOM4UNI24LU-Eca</t>
  </si>
  <si>
    <t>Optický kabel, UDU - gelový, 24x50um OM4, univerzální, LSHF Eca, černý</t>
  </si>
  <si>
    <t>HF008BMC12WNM6</t>
  </si>
  <si>
    <t>Optický kabel, MicroBlo, multi-loose tube, 12x9um OS2, G.652.D, PE plášt (Fca), černý</t>
  </si>
  <si>
    <t>OTHM-MIK-HDPE-12-10</t>
  </si>
  <si>
    <t>Mikrotrubička HDPE venkovní tenkostěnná 12/10mm, pro zafouknutí do HDPE trubky, vnitřní lubrikační vrstva SILICORE</t>
  </si>
  <si>
    <t>SXKD-6-UTP-LSOH</t>
  </si>
  <si>
    <t>Kabel U/UTP, kat. 6, LSOH Dca s2 d2 a1, fialový</t>
  </si>
  <si>
    <t>UTP28SP2MYL</t>
  </si>
  <si>
    <t>Propojovací kabel RJ45/RJ45, U/UTP, kat. 6, 2m, žlutý, AWG28</t>
  </si>
  <si>
    <t>Pol288</t>
  </si>
  <si>
    <t>Měření metalického kabelu UTP Cat6 s protokolem</t>
  </si>
  <si>
    <t>2. Technologie PZTS</t>
  </si>
  <si>
    <t>2.1 PZTS - Prvky (výpočet dle D.1.4.e-2-7)</t>
  </si>
  <si>
    <t>Pol289</t>
  </si>
  <si>
    <t>Deska ústředny, 16-128 zón s podporou 3EOL, 16-128 pg. výstupů, zdvojený imp. zdroj 3A s ochranou proti přetížení a zkratu, až. 8 LCD klávesnic, 32+32 modulů (podpora všech typů INT-xx), možnost přístupového systému a bezdrátové nadstavby.</t>
  </si>
  <si>
    <t>Deska ústředny, 16-128 zón s podporou 3EOL, 16-128 pg. výstupů, zdvojený imp. zdroj 3A s ochranou proti přetížení a zkratu, až. 8 LCD klávesnic, 32+32 modulů (podpora všech typů INT-xx), možnost přístupového systému a bezdrátové nadstavby. 32 bloků / 8 objektů, 64 časovačů, 240+8+1 uživatelů (kód+karta+ovladač), paměť 22527 událostí. 32 (nebo dle INT-VG) hlasových zpráv, 64 SMS (GSM-5/LT1/LT2), 16 tel. č. uživatelů. Podpora zasílání událostí e-mailem (ETHM-1 Plus). Formáty CID/SIA/4+2 na 2+2 čísla PCO. RS-232 (RJ) / USB. EN50131 stupeň</t>
  </si>
  <si>
    <t>Pol238</t>
  </si>
  <si>
    <t>Modul pro komunikaci po TCP/IP pro ústředny. Umožňuje připojení na PCO, vzdálená správa a programování ústředen webovým rozhraním nebo chytrým mobilním telefonem, kódovaný přenos dat, podpora DHCP i statické IP adresy, systémová integrace.</t>
  </si>
  <si>
    <t>Pol290</t>
  </si>
  <si>
    <t>GSM / GPRS / EDGE / HSPA+ / LTE / SMS komunikátor pro systém, připojitelný přímo na sběrnici, zasílání SMS zpráv na 16 telefonních čísel, oznamování SMS / PUSH / e-mail (INTEGRA Plus) / CLIP od verze firmwaru 1.01</t>
  </si>
  <si>
    <t>GSM / GPRS / EDGE / HSPA+ / LTE / SMS komunikátor pro systém, připojitelný přímo na sběrnici, zasílání SMS zpráv na 16 telefonních čísel, oznamování SMS / PUSH / e-mail (INTEGRA Plus) / CLIP od verze firmwaru 1.01, 2x slot na SIM (nano), možnost ověření stavu konta karty typu pre-paid a oznamování o překročení limitu prostředků, synchronizace času se serverem NTP nebo sítě GSM, vzdálené ovládání SMS / CLIP / mobilní aplikace, monitoring mobil. data / SMS, možnost spolupráce s ETHM-1 Plus, možnost spojení přes server, ovládání systému pomocí mobilní aplikace, dálkové programování ústředny pomocí DLOADX, dálkové ovládání zabezpečovacího systému.</t>
  </si>
  <si>
    <t>Pol240</t>
  </si>
  <si>
    <t>Kvalitní prostorná kovová skříňka pro montáž ústředen, modulů a expandérů a akumulátoru pro použití v interiéru. Nechybí transformátor 75 VA 20 V AC. Dvojité zabezpečení tamperem proti otevření a odtržení / sejmutí ze zdi. Splňuje normu EN50131 Grade 3.</t>
  </si>
  <si>
    <t>Pol291</t>
  </si>
  <si>
    <t>Klávesnice s dobře čitelným LCD displejem a RFID čtečkou .</t>
  </si>
  <si>
    <t>Klávesnice s dobře čitelným LCD displejem a RFID čtečkou . Krytí dvířky, modré podsvícení, stavové LED o stavu systému, klávesové poplachy TÍSEŇ, POŽÁR a POMOC, akustická signalizace. Nechybí RS-232 port pro připojení aplikace GUARDX. Možnost rozšíření systému o dvě zóny zobrazení ztráty komunikace s ústřednou.</t>
  </si>
  <si>
    <t>Pol242</t>
  </si>
  <si>
    <t>Expanzní modul 8 zón, podpora zapojení NO, NC, EOL, 2EOL a 3EOL, volitelná hodnota zakončovacích rezistorů, možnost připojení inteligentního napájecího zdroje, tamper vstup, pro ústředny.</t>
  </si>
  <si>
    <t>Pol243</t>
  </si>
  <si>
    <t>Akusticko-optická siréna pro venkovní použití, čtyři signály s intenzitou až 120 dB, vysoce svítivé LED, možnost vložení záložního akumulátoru, tamper, řízená mikroprocesorem</t>
  </si>
  <si>
    <t>Pol292</t>
  </si>
  <si>
    <t xml:space="preserve">Duální PIR + MW detektor s digitálním algoritmem detekce pohybu. </t>
  </si>
  <si>
    <t>Duální PIR + MW detektor s digitálním algoritmem detekce pohybu. Výhodou detektoru je digitální filtr signálů přijímaných mikrovlnným snímačem vůči falešným poplachům způsobeným elektrickou sítí a výbojkami, ochrana proti plížení, aktivní IR antimasking a stupeň zabezpečení Grade 3. Detektor lze montovat pomocí nastavitelného držáku BRACKET D na stěnu nebo strop.</t>
  </si>
  <si>
    <t>Pol245</t>
  </si>
  <si>
    <t>Nastavitelný držák určený pro PIR detektory.</t>
  </si>
  <si>
    <t>Pol246</t>
  </si>
  <si>
    <t>Digitální sběrnicový detektor rozbití skla s pokročilou technologií detekce a identifikace tříštění skla. Zařízení umožňuje nastavit dvě úrovně citlivosti a obsahuje paměť poplachu. Detekce je dosahuje až 9m dle nastavení.</t>
  </si>
  <si>
    <t>Pol293</t>
  </si>
  <si>
    <t>Magnetický polarizovaný kontakt, povrchový, plastové provedení, NC kontakt, tamper, pracovní vzdálenost 22 mm, maximální spínaný proud 250 mA, maximálně spínané napětí přes kontakt 50 V, stupeň zabezpečení Grade 3 podle EN 50131-1</t>
  </si>
  <si>
    <t>Magnetický polarizovaný kontakt, povrchový, plastové provedení, NC kontakt, tamper, pracovní vzdálenost 22 mm, maximální spínaný proud 250 mA, maximálně spínané napětí přes kontakt 50 V, stupeň zabezpečení Grade 3 podle EN 50131-1, délka kabeláže 3 m, rozměry krytu 54 x 13 x 13 mm</t>
  </si>
  <si>
    <t>2.2 PZTS - Kabely (výpočet dle D.1.4.e-2-6)</t>
  </si>
  <si>
    <t>Pol248</t>
  </si>
  <si>
    <t>4x0,22+2x0,5, provedení lanko, stínění hliníkovou fólií, barevné rozlišení jednotlivých vodičů</t>
  </si>
  <si>
    <t>Pol249</t>
  </si>
  <si>
    <t>Kabel SCY 2x1,0 TT/RD</t>
  </si>
  <si>
    <t>3. Technologie EKV</t>
  </si>
  <si>
    <t>3.1 EKV - Prvky (výpočet dle D.1.4.e-2-7)</t>
  </si>
  <si>
    <t>Pol294</t>
  </si>
  <si>
    <t>Autonomní řídící jednotka pro ovládání dvou jednostranných vstupů. nebo jednoho oboustranného vstupu.  Vlastní elektronika je umístěna v plastovém krytu vhodném do interiéru i exteriéru.</t>
  </si>
  <si>
    <t>Autonomní řídící jednotka pro ovládání dvou jednostranných vstupů. nebo jednoho oboustranného vstupu. Vlastní elektronika je umístěna v plastovém krytu vhodném do interiéru i exteriéru. Kryt je opatřen tamper kontaktem proti otevření. Montuje se povrchově na skryté místo. K ŘJ se připojují snímače, nebo libovolná čtečka s výstupem Wiegand. ŘJ lze tedy libovolně programovat chování dle přiloženého identifikátoru a nastavovat plná přístupová práva pro každý vstup. Řešení je třeba konzultovat s investorem, aby bylo plně kompatibilní s verzí Docházky 4.11.811.107 jenž investor používá. ovládání 1-2 dveří, pracuje s mnoha typy čteček, diagnostické LED diody, paměť programu FLASH 64 kB, zálohovaná paměť RAM 256 kB, interní obvod reálného času, 2x nezávislé výstupy, 1x vstup pro dveřní kontakt 1x odchodové tlačítko, programovatelný výstup PGM, tamper kontakt proti otevření krytu, upgrade firmware aplikaci, port pro modul TCP/IP, port pro spojení na EZS, TECHNICKÁ DATA, ID médium: podle typu, řipojených čteček - čipy Dallas, bezkontaktní karty Emmarin, HID, Mifare, Motorola, Počet časových oken: 500 s rozlišením dnů v týdnu, Počet uživatelů: 2 500 aktivních karet dle konfigurace, každé kartě lze nastavovat práva pro jednotlivé subsystémy, Paměť událostí: 10 000 záznamů historie průchodů.</t>
  </si>
  <si>
    <t>Pol295</t>
  </si>
  <si>
    <t>Externí snímače EDKx jsou rozšiřující moduly pro přístupové a docházkové terminály.</t>
  </si>
  <si>
    <t>Externí snímače EDKx jsou rozšiřující moduly pro přístupové a docházkové terminály. Používají se v případech, kdy je třeba umístit snímač pro čtení ID média také z druhé strany dveří nebo na volně přístupné místo a hrozí zde nebezpečí vandalismu nebo neoprávněné manipulace. Obvykle se umísťuje před dveře ve směru dovnitř a je připojen k terminálu, který je umístěn uvnitř ve směru ven. Také mohou být použity jako samostatné čtečky pro načítání dat pro nadřazený systém např. EZS.</t>
  </si>
  <si>
    <t>Pol252</t>
  </si>
  <si>
    <t>Převodník TCP/IP</t>
  </si>
  <si>
    <t>Pol253</t>
  </si>
  <si>
    <t>Bezdotyková karta dle standardu investora</t>
  </si>
  <si>
    <t>Pol254</t>
  </si>
  <si>
    <t>Zálohovaný zdroj 12V/5A/18Ah</t>
  </si>
  <si>
    <t>Pol255</t>
  </si>
  <si>
    <t>Držák pojistek včetně pojisky 2x1A, 2x2A</t>
  </si>
  <si>
    <t>Pol296</t>
  </si>
  <si>
    <t>Akumulátor 12V/18Ah</t>
  </si>
  <si>
    <t>3.2 EKV - Kabely (výpočet dle D.1.4.e-2-7)</t>
  </si>
  <si>
    <t>JYTY 4Ox1</t>
  </si>
  <si>
    <t>Kabel JYTY 4Ox1</t>
  </si>
  <si>
    <t>4. Společné slaboproudé trasy</t>
  </si>
  <si>
    <t>4.1 - Páteřní úložné trasy (výpočet dle D.1.4.e-2-6)</t>
  </si>
  <si>
    <t>Pol257</t>
  </si>
  <si>
    <t>Drátěný kabelový žlab 400/100 galvanický zinek, délka 2m</t>
  </si>
  <si>
    <t>Pol258</t>
  </si>
  <si>
    <t>Kabelová nosná trasa pro žlab 400/100 v serverech je součástí dodávky nosných konstrukcí pro VZT a záchytné vany.</t>
  </si>
  <si>
    <t>Pol259</t>
  </si>
  <si>
    <t>Drátěný kabelový žlab 300/100 galvanický zinek, délka 2 m</t>
  </si>
  <si>
    <t>Pol260</t>
  </si>
  <si>
    <t>Drátěný kabelový žlab 150/100 galvanický zinek, délka 2 m</t>
  </si>
  <si>
    <t>Pol261</t>
  </si>
  <si>
    <t>Přepážka 100 GZ včetně šroubů</t>
  </si>
  <si>
    <t>Pol262</t>
  </si>
  <si>
    <t>Spojka žlabu  galvanický zinek, 1 ks</t>
  </si>
  <si>
    <t>Spojka žlabu galvanický zinek, 1 ks</t>
  </si>
  <si>
    <t>Pol263</t>
  </si>
  <si>
    <t>Stoupačkový držák DZM 7</t>
  </si>
  <si>
    <t>Pol264</t>
  </si>
  <si>
    <t>Držák pro připevnění kabelových žlabů k ocelovým konstrukcím a to zejména u vodorovných tras.</t>
  </si>
  <si>
    <t>Pol265</t>
  </si>
  <si>
    <t>Spojka se používá k vytváření kolen, křížení žlabů a dalších různých odbočení, dle potřeby na kabelové trase.</t>
  </si>
  <si>
    <t>Pol266</t>
  </si>
  <si>
    <t>Nosníky nástěnné, nosné prvky pro instalaci kabelové trasy š.150 do stěny objektu.</t>
  </si>
  <si>
    <t>Pol267</t>
  </si>
  <si>
    <t>KotvaM8x75-/10 GZ průvlaková</t>
  </si>
  <si>
    <t>Pol268</t>
  </si>
  <si>
    <t>Lišta 60x40 vkládací, bílá, délka 2m</t>
  </si>
  <si>
    <t>Pol269</t>
  </si>
  <si>
    <t>Lišta  40x40 vkládací, bílá, délka 2m</t>
  </si>
  <si>
    <t>Lišta 40x40 vkládací, bílá, délka 2m</t>
  </si>
  <si>
    <t>Pol270</t>
  </si>
  <si>
    <t>Lišta 40x20 vkládací, bílá, délka 2m</t>
  </si>
  <si>
    <t>Pol271</t>
  </si>
  <si>
    <t>Trubka KOPOFLEX 50 černá UV stabilní prodejní jednotka 1m</t>
  </si>
  <si>
    <t>Pol272</t>
  </si>
  <si>
    <t>rubka ohebná Ø18,6/25,0mm, 320N, –5 až +60°C, PVC-U, světle šedá</t>
  </si>
  <si>
    <t>Pol273</t>
  </si>
  <si>
    <t>Trubka ohebná  Ø24,3/32,0mm, 320N, –5 až +60°C, PVC-U, světle šedá</t>
  </si>
  <si>
    <t>Trubka ohebná Ø24,3/32,0mm, 320N, –5 až +60°C, PVC-U, světle šedá</t>
  </si>
  <si>
    <t>4.2. Stavební práce</t>
  </si>
  <si>
    <t>Pol274</t>
  </si>
  <si>
    <t>Sekání drážky pro trubku bez začištění (bude provedeno v rámci stavby)</t>
  </si>
  <si>
    <t>Pol275</t>
  </si>
  <si>
    <t>Průraz strop</t>
  </si>
  <si>
    <t>Pol276</t>
  </si>
  <si>
    <t>Prostup zdí do 300mm</t>
  </si>
  <si>
    <t>Pol277</t>
  </si>
  <si>
    <t>Prostup zdí do 500mm</t>
  </si>
  <si>
    <t>Pol278</t>
  </si>
  <si>
    <t>Odvoz a likvidace suti</t>
  </si>
  <si>
    <t>Pol279</t>
  </si>
  <si>
    <t>Požární ucpávka velká (požární vata s nátěrem)</t>
  </si>
  <si>
    <t>Pol280</t>
  </si>
  <si>
    <t>Požární ucpávka malá (požární tmel)</t>
  </si>
  <si>
    <t>4.3. Ostatní</t>
  </si>
  <si>
    <t>Pol297</t>
  </si>
  <si>
    <t>Revize</t>
  </si>
  <si>
    <t>1520184699</t>
  </si>
  <si>
    <t>Pol298</t>
  </si>
  <si>
    <t>Dokumentace skutečného stavu</t>
  </si>
  <si>
    <t>621611994</t>
  </si>
  <si>
    <t>D.1.4.f - Zařízení pro měření a regulaci</t>
  </si>
  <si>
    <t>D1 - komponenty řídícího systému</t>
  </si>
  <si>
    <t>D2 - Silová elektrovýbava</t>
  </si>
  <si>
    <t>D3 - Inženýrské práce</t>
  </si>
  <si>
    <t>komponenty řídícího systému</t>
  </si>
  <si>
    <t>Pol229</t>
  </si>
  <si>
    <t>komunikační konvertor Enterprise</t>
  </si>
  <si>
    <t>Poznámka k položce:
ETH,M-Bus 10node,ExtRAM drive,CAN2a+2b,UniCom,12V</t>
  </si>
  <si>
    <t>Pol230</t>
  </si>
  <si>
    <t>zdroj 12VDC/1,25A stab., 24VDC/0,25A</t>
  </si>
  <si>
    <t>Poznámka k položce:
napájení systému T2032EX + periferie (DI, AI)</t>
  </si>
  <si>
    <t>Pol233</t>
  </si>
  <si>
    <t>skříň plastová nástěnná vybavená, 3x18 mod.</t>
  </si>
  <si>
    <t>Silová elektrovýbava</t>
  </si>
  <si>
    <t>Pol234</t>
  </si>
  <si>
    <t>Eaton - jistič 2 A, char. C</t>
  </si>
  <si>
    <t>Poznámka k položce:
jistič 1 pólový</t>
  </si>
  <si>
    <t>Pol236</t>
  </si>
  <si>
    <t>Eaton - jistič 6 A, char. C</t>
  </si>
  <si>
    <t>Pol237</t>
  </si>
  <si>
    <t>SALTEK - přep ochr. s vf filtrem, 2 A</t>
  </si>
  <si>
    <t>Poznámka k položce:
SPD typ 3</t>
  </si>
  <si>
    <t>Inženýrské práce</t>
  </si>
  <si>
    <t>Pol239</t>
  </si>
  <si>
    <t>Programové vybavení řídicí(ch) stanic(e)</t>
  </si>
  <si>
    <t>Pol241</t>
  </si>
  <si>
    <t>Webová vizualizace pro vzdálený dispečink</t>
  </si>
  <si>
    <t>Pol244</t>
  </si>
  <si>
    <t>Seřízení, uvedení do provozu, testy, zkoušky</t>
  </si>
  <si>
    <t>Pol247</t>
  </si>
  <si>
    <t>Výrobní dokumentace</t>
  </si>
  <si>
    <t>Pol250</t>
  </si>
  <si>
    <t>Pol251</t>
  </si>
  <si>
    <t>Montáž včetně materiálu</t>
  </si>
  <si>
    <t>Pol256</t>
  </si>
  <si>
    <t>D.1.4.g - Zařízení GHZ/LDP</t>
  </si>
  <si>
    <t>D1 - Strojní část</t>
  </si>
  <si>
    <t>D2 - Elektro</t>
  </si>
  <si>
    <t>D3 - Ostatní</t>
  </si>
  <si>
    <t>Strojní část</t>
  </si>
  <si>
    <t>Sestava lahve 149L, vč. manometru se spínačem nízkého tlaku.</t>
  </si>
  <si>
    <t>Sestava lahve 83L, vč. manometru se spínačem nízkého tlaku.</t>
  </si>
  <si>
    <t>Sestava lahve 45L, vč. manometru se spínačem nízkého tlaku.</t>
  </si>
  <si>
    <t>Sestava lahve 26L, vč. manometru se spínačem nízkého tlaku.</t>
  </si>
  <si>
    <t>3M™ NOVEC™ 1230, cena za kg</t>
  </si>
  <si>
    <t>Kompaktní elektromagnetický a mechanický aktivátor</t>
  </si>
  <si>
    <t>Tlakový spínač pro signalizaci vypuštění plynu</t>
  </si>
  <si>
    <t>Tryska 360° - 15mm</t>
  </si>
  <si>
    <t>Tryska 360° - 20mm</t>
  </si>
  <si>
    <t>Tryska 360° - 32mm</t>
  </si>
  <si>
    <t>Tryska 360° - 40mm</t>
  </si>
  <si>
    <t>Trubka pozinkovaná závitová DN65 - 21/2" (76,1x 3,6)</t>
  </si>
  <si>
    <t>Trubka pozinkovaná závitová DN40 - 6/4" (48,3 x 3,6)</t>
  </si>
  <si>
    <t>Trubka pozinkovaná závitová DN32 -  5/4" (42,4 x 3,6)</t>
  </si>
  <si>
    <t>Trubka pozinkovaná závitová DN20 - 3/4" (26,9 x 2,9)</t>
  </si>
  <si>
    <t>Trubka pozinkovaná závitová DN15 - 1/2" (21,3 x 2,9)</t>
  </si>
  <si>
    <t>[90] Koleno DN 65, 90°,vnitrní závity, 2  1/2"</t>
  </si>
  <si>
    <t>[130] T- Kus DN 65, vnitrní závity, 2 1/2"</t>
  </si>
  <si>
    <t>[270] Spojka  DN65, 2 1/2"</t>
  </si>
  <si>
    <t>[241] Redukce DN65 = DN32 ,vnitřní závity</t>
  </si>
  <si>
    <t>[90] Koleno DN 40, 90°,vnitrní závity,  6/4 "</t>
  </si>
  <si>
    <t>[130] T- Kus DN 40, vnitrní závity, 6/4"</t>
  </si>
  <si>
    <t>[270] Spojka  DN40, 6/4"</t>
  </si>
  <si>
    <t>[280] Dvounypl DN40, 6/4"</t>
  </si>
  <si>
    <t>[290] Zátka DN40, 6/4"</t>
  </si>
  <si>
    <t>[90] Koleno DN 32, 90°,vnitrní závity, 5/4 "</t>
  </si>
  <si>
    <t>[130] T- Kus DN 32, vnitrní závity, 5/4"</t>
  </si>
  <si>
    <t>[280] Dvounypl DN32, 5/4"</t>
  </si>
  <si>
    <t>[290] Zátka DN32, 5/4"</t>
  </si>
  <si>
    <t>[241] Redukce DN32 = DN20 ,vnitřní závity</t>
  </si>
  <si>
    <t>[90] Koleno DN 20, 90°,vnitrní závity, 3/4 "</t>
  </si>
  <si>
    <t>[130] T- Kus DN 20, vnitrní závity, 3/4"</t>
  </si>
  <si>
    <t>[280] Dvounypl DN20, 3/4"</t>
  </si>
  <si>
    <t>[290] Zátka DN20, 3/4"</t>
  </si>
  <si>
    <t>[90] Koleno DN 15, 90°,vnitrní závity, 1/2 "</t>
  </si>
  <si>
    <t>[130] T- Kus DN 15, vnitrní závity, 1/2"</t>
  </si>
  <si>
    <t>[280] Dvounypl DN15, 1/2"</t>
  </si>
  <si>
    <t>[290] Zátka DN15, 1/2"</t>
  </si>
  <si>
    <t>Objímka 1/2" 20-24</t>
  </si>
  <si>
    <t>Objímka 3/4" 25-30</t>
  </si>
  <si>
    <t>Objímka 11/4" 40-45</t>
  </si>
  <si>
    <t>Objímka 11/2" 48-53</t>
  </si>
  <si>
    <t>Objímka 21/2" 76-81</t>
  </si>
  <si>
    <t>Ukotvení potrubí</t>
  </si>
  <si>
    <t>pospojení potrubí</t>
  </si>
  <si>
    <t>Klapka pro chemická hasiva 300x100mm, RAL9010 - montáž na zeď</t>
  </si>
  <si>
    <t>Klapka pro chemická hasiva 300x300mm, RAL9010 - montáž na zeď</t>
  </si>
  <si>
    <t>Klapka pro chemická hasiva 500x100mm, RAL9010 - montáž na zeď</t>
  </si>
  <si>
    <t>Klapka pro chemická hasiva 500x500mm, RAL9010 - montáž na zeď</t>
  </si>
  <si>
    <t>Krycí mřížka 300x100mm -RAL 9010</t>
  </si>
  <si>
    <t>Krycí mřížka 300x300mm - RAL 9010</t>
  </si>
  <si>
    <t>Krycí mřížka 500x100mm -RAL9010</t>
  </si>
  <si>
    <t>Krycí mřížka 500x500mm - RAL 9010</t>
  </si>
  <si>
    <t>Venkovní přehoz 300x100mm - RAL 9010</t>
  </si>
  <si>
    <t>Venkovní přehoz 500x100mm - RAL 9010</t>
  </si>
  <si>
    <t>Pevná venkovní žaluzie Model 300x300mm - RAL9010</t>
  </si>
  <si>
    <t>Pevná venkovní žaluzie Model 500x500mm - RAL9010</t>
  </si>
  <si>
    <t>Elektro</t>
  </si>
  <si>
    <t>Řídící deska analogové, adresné ústředny pro kombinovaný systém EPS/SHZ.</t>
  </si>
  <si>
    <t>Skříň ústředny, 750 x 540 x 243 mm (V x Š x H), pro zabudování linkových karet s výřezem pro 2x  přední panel</t>
  </si>
  <si>
    <t>SHZ Řídící modul dle EN 12094-1</t>
  </si>
  <si>
    <t>Čelní panel 4U pro zástavbu zobrazovacích panelů SHZ dle EN 12094-1</t>
  </si>
  <si>
    <t>SHZ zobrazovací panel dle EN 12094-1</t>
  </si>
  <si>
    <t>Přídavný klíčový přepínač</t>
  </si>
  <si>
    <t>12V, 40Ah, záložní, bezúdržbový, VRLA, uzavřený, vysokovýkonný, AGM akumulátor.</t>
  </si>
  <si>
    <t>Linková deska 2 kruhy / 4 linky multi-protocol Apollo Core/ESP</t>
  </si>
  <si>
    <t>Reléová karta, 8 relé, univerzální</t>
  </si>
  <si>
    <t>Externí zobrazovací tablo v krytu shodném s OPPO</t>
  </si>
  <si>
    <t>Optický hlásič kouře, inteligentní, interaktivní, s izolátorem</t>
  </si>
  <si>
    <t>Hlásič multisenzorový, inteligentní, interaktivní, opticko-teplotní, s izolátorem</t>
  </si>
  <si>
    <t>Patice s adresovací kartou</t>
  </si>
  <si>
    <t>Externí signalizace</t>
  </si>
  <si>
    <t>Červený tlačítkový hlásič (povrchový) se zadním krytem, izolátor, resetovací klíč, plastové "sklo", IP44</t>
  </si>
  <si>
    <t>Průhledný plastový kryt proti nechtěnému rozbití</t>
  </si>
  <si>
    <t>Aspirační hlásič kouře s laserovou detekcí kouře, vč. prachového filtru.</t>
  </si>
  <si>
    <t>Adresný vstupní modul pro napojení ASD hlásičů do adresné liky, s izolátorem</t>
  </si>
  <si>
    <t>25mm ABS trubka, červená - 3m</t>
  </si>
  <si>
    <t>25mm nátrubek, spojka</t>
  </si>
  <si>
    <t>25mm oblouk 90°</t>
  </si>
  <si>
    <t>25mm koncovka</t>
  </si>
  <si>
    <t>25mm příchytka</t>
  </si>
  <si>
    <t>Samolepka pro označení sacích bodů</t>
  </si>
  <si>
    <t>lepidlo 125g</t>
  </si>
  <si>
    <t>čistič trubek (125ml)</t>
  </si>
  <si>
    <t>Kulový ventil 3 cest.25mm L</t>
  </si>
  <si>
    <t>Konvenční ,vnitřní, barva modrá, dvoučinný, bez aretace, EN 12094, IP52</t>
  </si>
  <si>
    <t>Konvenční tlačítko,vnitřní, barva žlutá, dvoučinný, s aretací, EN 12094, IP52</t>
  </si>
  <si>
    <t>Siréna, červená, 106 dB, 32 tónů, 9-60V DC, 6-35mA, EN 54-3, nízká patice - 18-980450</t>
  </si>
  <si>
    <t>LED maják,červený, oranžová čočka, 17-60V DC, 5mA, nízká patice - 18-980510</t>
  </si>
  <si>
    <t>Siréna/maják na stěnu, vysoká patice, červená barva, červené světlo, 17-60V DC, 25/45mA, IP65, -25°C až +70°C, více jak 97dB/1m (A), splňuje EN54-23</t>
  </si>
  <si>
    <t>Siréna/maják na stěnu, vysoká patice, bílá barva, červené světlo, 17-60V DC, 25/45mA, IP65, -25°C až +70°C, více jak 97dB/1m (A), splňuje EN54-23</t>
  </si>
  <si>
    <t>LED světelný panel 0,5J, 11-28V,svítí nebo bliká 60/min, bzučák 108dB/24V, IP65</t>
  </si>
  <si>
    <t>LED světelný panel, 11-28V, svítí nebo bliká 60/min, bzučák 88dB, IP54, EN54-3</t>
  </si>
  <si>
    <t>Text "Spuštěno hašení, nevstupovat"</t>
  </si>
  <si>
    <t>Nápajecí zdroj dle EN54 27,6V/3A/2x28Ah  (420x407x178mm, nepřetržitý provoz 1,8A / 27,6VDC, krátkodobě 3,0A / 27,6VDC, tamper: 1xNC, 2x28Ah, EPS, PSU, APS, IP30)</t>
  </si>
  <si>
    <t>12V, 26Ah, záložní, bezúdržbový, VRLA, uzavřený, vysokovýkonný, AGM akumulátor.</t>
  </si>
  <si>
    <t>Kabel, 2 vodiče, průřez 0,5, stíněný, plné jádro, ohniodolný, bezhalogenový, plamen nešířící.</t>
  </si>
  <si>
    <t>J-H(St)H BMK LSZH; bezhalogenový, komunikační kabel s omezenu tvorbou kouře a šířením ohně, s klasifikací B2ca dle CPR, ČSN EN 50575: 2014 + A1: 2016, 2 vodiče, průřez 0,5mm².</t>
  </si>
  <si>
    <t>Datový kabel, 8 vodičů, průřez 0,5 s funkčností při požáru 120min, ZP27/2008:PH60-R, B2cas1d0, Vyhláška č. 23/2008, dle DIN VDE 4102-12:98, DIN VDE 4102-2:77, EN 1363-1:2, ČSN EN 50200:2007</t>
  </si>
  <si>
    <t>Kabel, 4 vodiče, průřez 0,5, stíněný, plné jádro, ohniodolný, bezhalogenový, plamen nešířící.</t>
  </si>
  <si>
    <t>Pol100</t>
  </si>
  <si>
    <t>kabelový nosný systém - drátěný žlab,  trubky a příchytky včetně kotvení</t>
  </si>
  <si>
    <t>Pol101</t>
  </si>
  <si>
    <t>Zpracování dokumentace skutečného provedení</t>
  </si>
  <si>
    <t>Pol102</t>
  </si>
  <si>
    <t>Tlakové zkoušky</t>
  </si>
  <si>
    <t>Pol103</t>
  </si>
  <si>
    <t>Výchozí revize a funkční zkouška</t>
  </si>
  <si>
    <t>Pol104</t>
  </si>
  <si>
    <t>Uvedení do provozu a zaškolení obsluhy</t>
  </si>
  <si>
    <t>Pol105</t>
  </si>
  <si>
    <t>texty označení GHZ</t>
  </si>
  <si>
    <t>Pol106</t>
  </si>
  <si>
    <t>Door Fan Test - Ověření těsnosti prostoru</t>
  </si>
  <si>
    <t>Pol107</t>
  </si>
  <si>
    <t>Požární ucpávky</t>
  </si>
  <si>
    <t>Pol108</t>
  </si>
  <si>
    <t>Montáž - strojní část GHZ</t>
  </si>
  <si>
    <t>Pol109</t>
  </si>
  <si>
    <t>Montáž - přetlakové klapky GHZ</t>
  </si>
  <si>
    <t>Pol110</t>
  </si>
  <si>
    <t>Montáž - elektro část GHZ + LDP</t>
  </si>
  <si>
    <t>Pol111</t>
  </si>
  <si>
    <t>Zpracování návrhů provozních řádů, návodů a pokynů</t>
  </si>
  <si>
    <t>Pol112</t>
  </si>
  <si>
    <t>provozní kniha EPS, schválená Cechem EPS ČR a MV GŘ HZS ČR - v souladu s vyhláškou MV č. 246/2001 Sb.</t>
  </si>
  <si>
    <t>Pol113</t>
  </si>
  <si>
    <t>Doprava a manipulace</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</si>
  <si>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</si>
  <si>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</si>
  <si>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</si>
  <si>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</si>
  <si>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</si>
  <si>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</si>
  <si>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</si>
  <si>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</si>
  <si>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</si>
  <si>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011503R</t>
  </si>
  <si>
    <t>Předkládání vzorků ke schválení projektantovi - materiály, barevnost atp.</t>
  </si>
  <si>
    <t>Kč</t>
  </si>
  <si>
    <t>1024</t>
  </si>
  <si>
    <t>1365753873</t>
  </si>
  <si>
    <t>01324400R</t>
  </si>
  <si>
    <t>Dokumentace IV. stupně (dílenská dokumentace)</t>
  </si>
  <si>
    <t>1521407014</t>
  </si>
  <si>
    <t>Poznámka k položce:
Dodavatel zpracuje IV.stupeň výrobní dokumentace a  návrh předá k odsouhlasení  architektovi, investorovi  a památkovému dozoru.</t>
  </si>
  <si>
    <t>013254000</t>
  </si>
  <si>
    <t>Dokumentace skutečného provedení stavby</t>
  </si>
  <si>
    <t>-2128735261</t>
  </si>
  <si>
    <t>https://podminky.urs.cz/item/CS_URS_2022_01/013254000</t>
  </si>
  <si>
    <t>VRN3</t>
  </si>
  <si>
    <t>Zařízení staveniště</t>
  </si>
  <si>
    <t>032103000</t>
  </si>
  <si>
    <t>Náklady na stavební buňky</t>
  </si>
  <si>
    <t>846339060</t>
  </si>
  <si>
    <t>https://podminky.urs.cz/item/CS_URS_2022_01/032103000</t>
  </si>
  <si>
    <t>032503000</t>
  </si>
  <si>
    <t>Skládky na staveništi</t>
  </si>
  <si>
    <t>1076742208</t>
  </si>
  <si>
    <t>https://podminky.urs.cz/item/CS_URS_2022_01/032503000</t>
  </si>
  <si>
    <t>032903000</t>
  </si>
  <si>
    <t>Náklady na provoz a údržbu vybavení staveniště</t>
  </si>
  <si>
    <t>1180475179</t>
  </si>
  <si>
    <t>https://podminky.urs.cz/item/CS_URS_2022_01/032903000</t>
  </si>
  <si>
    <t>033103000</t>
  </si>
  <si>
    <t>Připojení energií</t>
  </si>
  <si>
    <t>-2008532259</t>
  </si>
  <si>
    <t>https://podminky.urs.cz/item/CS_URS_2022_01/033103000</t>
  </si>
  <si>
    <t>033203000</t>
  </si>
  <si>
    <t>Energie pro zařízení staveniště</t>
  </si>
  <si>
    <t>-2144624133</t>
  </si>
  <si>
    <t>https://podminky.urs.cz/item/CS_URS_2022_01/033203000</t>
  </si>
  <si>
    <t>034103000</t>
  </si>
  <si>
    <t>Oplocení staveniště</t>
  </si>
  <si>
    <t>-2059895266</t>
  </si>
  <si>
    <t>https://podminky.urs.cz/item/CS_URS_2022_01/034103000</t>
  </si>
  <si>
    <t>034203000</t>
  </si>
  <si>
    <t>Opatření na ochranu pozemků sousedních se staveništěm</t>
  </si>
  <si>
    <t>-278580892</t>
  </si>
  <si>
    <t>https://podminky.urs.cz/item/CS_URS_2022_01/034203000</t>
  </si>
  <si>
    <t>034503000</t>
  </si>
  <si>
    <t>Informační tabule na staveništi</t>
  </si>
  <si>
    <t>-911446327</t>
  </si>
  <si>
    <t>https://podminky.urs.cz/item/CS_URS_2022_01/034503000</t>
  </si>
  <si>
    <t>035103001</t>
  </si>
  <si>
    <t xml:space="preserve">Pronájem ploch - dočasné zábory veřejných ploch </t>
  </si>
  <si>
    <t>72423417</t>
  </si>
  <si>
    <t>https://podminky.urs.cz/item/CS_URS_2022_01/035103001</t>
  </si>
  <si>
    <t>039103000</t>
  </si>
  <si>
    <t>Rozebrání, bourání a odvoz zařízení staveniště</t>
  </si>
  <si>
    <t>1874595010</t>
  </si>
  <si>
    <t>https://podminky.urs.cz/item/CS_URS_2022_01/039103000</t>
  </si>
  <si>
    <t>VRN4</t>
  </si>
  <si>
    <t>Inženýrská činnost</t>
  </si>
  <si>
    <t>043002000</t>
  </si>
  <si>
    <t>Zkoušky a ostatní měření</t>
  </si>
  <si>
    <t>1929700362</t>
  </si>
  <si>
    <t>https://podminky.urs.cz/item/CS_URS_2022_01/043002000</t>
  </si>
  <si>
    <t>044002000</t>
  </si>
  <si>
    <t>-2012869703</t>
  </si>
  <si>
    <t>https://podminky.urs.cz/item/CS_URS_2022_01/044002000</t>
  </si>
  <si>
    <t>SEZNAM FIGUR</t>
  </si>
  <si>
    <t>Výměra</t>
  </si>
  <si>
    <t xml:space="preserve"> D.1.1.</t>
  </si>
  <si>
    <t>Použití figury: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</si>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</sst>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i/>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0" borderId="0" applyNumberFormat="0" applyFill="0" applyBorder="0" applyAlignment="0" applyProtection="0"/>
  </cellStyleXfs>
  <cellXfs count="41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7" fillId="0" borderId="0" xfId="0" applyFont="1" applyAlignment="1" applyProtection="1">
      <alignment horizontal="left" vertical="center"/>
      <protection/>
    </xf>
    <xf numFmtId="0" fontId="18"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20"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20"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1"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1"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2" fillId="0" borderId="0" xfId="0" applyNumberFormat="1" applyFont="1" applyAlignment="1" applyProtection="1">
      <alignment vertical="center"/>
      <protection/>
    </xf>
    <xf numFmtId="0" fontId="2" fillId="0" borderId="3" xfId="0" applyFont="1" applyBorder="1" applyAlignment="1">
      <alignment vertical="center"/>
    </xf>
    <xf numFmtId="0" fontId="22"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0" borderId="14"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8" xfId="0" applyFont="1" applyFill="1" applyBorder="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30" fillId="0" borderId="0" xfId="0" applyFont="1" applyAlignment="1" applyProtection="1">
      <alignment vertical="center"/>
      <protection/>
    </xf>
    <xf numFmtId="0" fontId="30" fillId="0" borderId="0" xfId="0" applyFont="1" applyAlignment="1" applyProtection="1">
      <alignment horizontal="left" vertical="center" wrapText="1"/>
      <protection/>
    </xf>
    <xf numFmtId="0" fontId="31" fillId="0" borderId="0" xfId="0" applyFont="1" applyAlignment="1" applyProtection="1">
      <alignment vertical="center"/>
      <protection/>
    </xf>
    <xf numFmtId="4" fontId="3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2" fillId="0" borderId="14"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2" fillId="0" borderId="19" xfId="0" applyNumberFormat="1" applyFont="1" applyBorder="1" applyAlignment="1" applyProtection="1">
      <alignment vertical="center"/>
      <protection/>
    </xf>
    <xf numFmtId="4" fontId="32" fillId="0" borderId="20" xfId="0" applyNumberFormat="1" applyFont="1" applyBorder="1" applyAlignment="1" applyProtection="1">
      <alignment vertical="center"/>
      <protection/>
    </xf>
    <xf numFmtId="166" fontId="32" fillId="0" borderId="20" xfId="0" applyNumberFormat="1" applyFont="1" applyBorder="1" applyAlignment="1" applyProtection="1">
      <alignment vertical="center"/>
      <protection/>
    </xf>
    <xf numFmtId="4" fontId="32" fillId="0" borderId="21" xfId="0" applyNumberFormat="1" applyFont="1" applyBorder="1" applyAlignment="1" applyProtection="1">
      <alignment vertical="center"/>
      <protection/>
    </xf>
    <xf numFmtId="0" fontId="34" fillId="0" borderId="0" xfId="0" applyFont="1" applyAlignment="1">
      <alignment horizontal="left" vertical="center"/>
    </xf>
    <xf numFmtId="0" fontId="0" fillId="0" borderId="1" xfId="0" applyBorder="1"/>
    <xf numFmtId="0" fontId="0" fillId="0" borderId="2" xfId="0" applyBorder="1"/>
    <xf numFmtId="0" fontId="17" fillId="0" borderId="0" xfId="0" applyFont="1" applyAlignment="1">
      <alignment horizontal="left" vertical="center"/>
    </xf>
    <xf numFmtId="0" fontId="3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34" fillId="0" borderId="0" xfId="0" applyFont="1" applyAlignment="1">
      <alignment horizontal="left" vertical="center" wrapText="1"/>
    </xf>
    <xf numFmtId="0" fontId="0" fillId="0" borderId="12" xfId="0" applyFont="1" applyBorder="1" applyAlignment="1">
      <alignment vertical="center"/>
    </xf>
    <xf numFmtId="0" fontId="21" fillId="0" borderId="0" xfId="0" applyFont="1" applyAlignment="1">
      <alignment horizontal="left" vertical="center"/>
    </xf>
    <xf numFmtId="4" fontId="27" fillId="0" borderId="0" xfId="0" applyNumberFormat="1" applyFont="1" applyAlignment="1">
      <alignment vertical="center"/>
    </xf>
    <xf numFmtId="0" fontId="2" fillId="0" borderId="0" xfId="0" applyFont="1" applyAlignment="1">
      <alignment horizontal="right" vertical="center"/>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5" fillId="4" borderId="0" xfId="0" applyFont="1" applyFill="1" applyAlignment="1" applyProtection="1">
      <alignment horizontal="right" vertical="center"/>
      <protection/>
    </xf>
    <xf numFmtId="0" fontId="36"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5" fillId="4" borderId="16"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xf>
    <xf numFmtId="0" fontId="25"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7" fillId="0" borderId="0" xfId="0" applyNumberFormat="1" applyFont="1" applyAlignment="1" applyProtection="1">
      <alignment/>
      <protection/>
    </xf>
    <xf numFmtId="0" fontId="0" fillId="0" borderId="12" xfId="0" applyBorder="1" applyAlignment="1" applyProtection="1">
      <alignment vertical="center"/>
      <protection/>
    </xf>
    <xf numFmtId="166" fontId="37" fillId="0" borderId="12" xfId="0" applyNumberFormat="1" applyFont="1" applyBorder="1" applyAlignment="1" applyProtection="1">
      <alignment/>
      <protection/>
    </xf>
    <xf numFmtId="166" fontId="37" fillId="0" borderId="13" xfId="0" applyNumberFormat="1" applyFont="1" applyBorder="1" applyAlignment="1" applyProtection="1">
      <alignment/>
      <protection/>
    </xf>
    <xf numFmtId="4" fontId="38"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5" fillId="0" borderId="22" xfId="0" applyFont="1" applyBorder="1" applyAlignment="1" applyProtection="1">
      <alignment horizontal="center" vertical="center"/>
      <protection/>
    </xf>
    <xf numFmtId="49" fontId="25" fillId="0" borderId="22" xfId="0" applyNumberFormat="1"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167" fontId="25" fillId="0" borderId="22" xfId="0" applyNumberFormat="1" applyFont="1" applyBorder="1" applyAlignment="1" applyProtection="1">
      <alignment vertical="center"/>
      <protection/>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xf>
    <xf numFmtId="0" fontId="26" fillId="2" borderId="14"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5" xfId="0" applyNumberFormat="1" applyFont="1" applyBorder="1" applyAlignment="1" applyProtection="1">
      <alignment vertical="center"/>
      <protection/>
    </xf>
    <xf numFmtId="0" fontId="25" fillId="0" borderId="0" xfId="0" applyFont="1" applyAlignment="1">
      <alignment horizontal="left" vertical="center"/>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41" fillId="0" borderId="0" xfId="0" applyFont="1" applyAlignment="1" applyProtection="1">
      <alignment horizontal="left" vertical="center"/>
      <protection/>
    </xf>
    <xf numFmtId="0" fontId="42"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3" fillId="0" borderId="22" xfId="0" applyFont="1" applyBorder="1" applyAlignment="1" applyProtection="1">
      <alignment horizontal="center" vertical="center"/>
      <protection/>
    </xf>
    <xf numFmtId="49" fontId="43" fillId="0" borderId="22" xfId="0" applyNumberFormat="1" applyFont="1" applyBorder="1" applyAlignment="1" applyProtection="1">
      <alignment horizontal="left" vertical="center" wrapText="1"/>
      <protection/>
    </xf>
    <xf numFmtId="0" fontId="43" fillId="0" borderId="22" xfId="0" applyFont="1" applyBorder="1" applyAlignment="1" applyProtection="1">
      <alignment horizontal="left" vertical="center" wrapText="1"/>
      <protection/>
    </xf>
    <xf numFmtId="0" fontId="43" fillId="0" borderId="22" xfId="0" applyFont="1" applyBorder="1" applyAlignment="1" applyProtection="1">
      <alignment horizontal="center" vertical="center" wrapText="1"/>
      <protection/>
    </xf>
    <xf numFmtId="167" fontId="43" fillId="0" borderId="22" xfId="0" applyNumberFormat="1" applyFont="1" applyBorder="1" applyAlignment="1" applyProtection="1">
      <alignment vertical="center"/>
      <protection/>
    </xf>
    <xf numFmtId="4" fontId="43" fillId="2" borderId="22" xfId="0" applyNumberFormat="1" applyFont="1" applyFill="1" applyBorder="1" applyAlignment="1" applyProtection="1">
      <alignment vertical="center"/>
      <protection locked="0"/>
    </xf>
    <xf numFmtId="4" fontId="43" fillId="0" borderId="22" xfId="0" applyNumberFormat="1" applyFont="1" applyBorder="1" applyAlignment="1" applyProtection="1">
      <alignment vertical="center"/>
      <protection/>
    </xf>
    <xf numFmtId="0" fontId="44" fillId="0" borderId="3" xfId="0" applyFont="1" applyBorder="1" applyAlignment="1">
      <alignment vertical="center"/>
    </xf>
    <xf numFmtId="0" fontId="43" fillId="2" borderId="14"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5" fillId="0" borderId="0" xfId="0" applyFont="1" applyAlignment="1" applyProtection="1">
      <alignment vertical="center" wrapText="1"/>
      <protection/>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4"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5"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45" fillId="0" borderId="0" xfId="0" applyFont="1" applyAlignment="1" applyProtection="1">
      <alignment vertical="top"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5" fillId="4" borderId="16"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5" fillId="0" borderId="0" xfId="0" applyFont="1" applyAlignment="1">
      <alignment horizontal="left" vertical="center" wrapText="1"/>
    </xf>
    <xf numFmtId="0" fontId="46" fillId="0" borderId="16" xfId="0" applyFont="1" applyBorder="1" applyAlignment="1">
      <alignment horizontal="left" vertical="center" wrapText="1"/>
    </xf>
    <xf numFmtId="0" fontId="46" fillId="0" borderId="22" xfId="0" applyFont="1" applyBorder="1" applyAlignment="1">
      <alignment horizontal="left" vertical="center" wrapText="1"/>
    </xf>
    <xf numFmtId="0" fontId="46" fillId="0" borderId="22" xfId="0" applyFont="1" applyBorder="1" applyAlignment="1">
      <alignment horizontal="left" vertical="center"/>
    </xf>
    <xf numFmtId="167" fontId="46"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8" fillId="0" borderId="0" xfId="0" applyFont="1" applyAlignment="1">
      <alignment horizontal="left" vertical="center"/>
    </xf>
    <xf numFmtId="0" fontId="0" fillId="0" borderId="0" xfId="0" applyAlignment="1">
      <alignment vertical="top"/>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horizontal="center" vertical="center" wrapText="1"/>
    </xf>
    <xf numFmtId="0" fontId="47"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vertical="center" wrapText="1"/>
    </xf>
    <xf numFmtId="0" fontId="48" fillId="0" borderId="28" xfId="0" applyFont="1" applyBorder="1" applyAlignment="1">
      <alignment horizontal="left" wrapText="1"/>
    </xf>
    <xf numFmtId="0" fontId="15" fillId="0" borderId="27" xfId="0" applyFont="1" applyBorder="1" applyAlignment="1">
      <alignment vertical="center" wrapText="1"/>
    </xf>
    <xf numFmtId="0" fontId="48" fillId="0" borderId="0" xfId="0" applyFont="1" applyBorder="1" applyAlignment="1">
      <alignment horizontal="left" vertical="center" wrapText="1"/>
    </xf>
    <xf numFmtId="0" fontId="0" fillId="0" borderId="0" xfId="0" applyFont="1" applyBorder="1" applyAlignment="1">
      <alignment horizontal="left" vertical="center" wrapText="1"/>
    </xf>
    <xf numFmtId="0" fontId="4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5" fillId="0" borderId="29" xfId="0" applyFont="1" applyBorder="1" applyAlignment="1">
      <alignment vertical="center" wrapText="1"/>
    </xf>
    <xf numFmtId="0" fontId="50" fillId="0" borderId="28" xfId="0" applyFont="1" applyBorder="1" applyAlignment="1">
      <alignment vertical="center" wrapText="1"/>
    </xf>
    <xf numFmtId="0" fontId="15" fillId="0" borderId="30" xfId="0" applyFont="1" applyBorder="1" applyAlignment="1">
      <alignment vertical="center" wrapText="1"/>
    </xf>
    <xf numFmtId="0" fontId="15" fillId="0" borderId="0" xfId="0" applyFont="1" applyBorder="1" applyAlignment="1">
      <alignment vertical="top"/>
    </xf>
    <xf numFmtId="0" fontId="15" fillId="0" borderId="0" xfId="0" applyFont="1" applyAlignment="1">
      <alignmen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47" fillId="0" borderId="0" xfId="0" applyFont="1" applyBorder="1" applyAlignment="1">
      <alignment horizontal="center" vertical="center"/>
    </xf>
    <xf numFmtId="0" fontId="15" fillId="0" borderId="27" xfId="0" applyFont="1" applyBorder="1" applyAlignment="1">
      <alignment horizontal="left" vertical="center"/>
    </xf>
    <xf numFmtId="0" fontId="48" fillId="0" borderId="0" xfId="0" applyFont="1" applyBorder="1" applyAlignment="1">
      <alignment horizontal="left" vertical="center"/>
    </xf>
    <xf numFmtId="0" fontId="51" fillId="0" borderId="0" xfId="0" applyFont="1" applyAlignment="1">
      <alignment horizontal="left" vertical="center"/>
    </xf>
    <xf numFmtId="0" fontId="48" fillId="0" borderId="28" xfId="0" applyFont="1" applyBorder="1" applyAlignment="1">
      <alignment horizontal="left" vertical="center"/>
    </xf>
    <xf numFmtId="0" fontId="48" fillId="0" borderId="28" xfId="0" applyFont="1" applyBorder="1" applyAlignment="1">
      <alignment horizontal="center" vertical="center"/>
    </xf>
    <xf numFmtId="0" fontId="51" fillId="0" borderId="28" xfId="0" applyFont="1" applyBorder="1" applyAlignment="1">
      <alignment horizontal="left" vertical="center"/>
    </xf>
    <xf numFmtId="0" fontId="52" fillId="0" borderId="0" xfId="0" applyFont="1" applyBorder="1" applyAlignment="1">
      <alignment horizontal="left" vertical="center"/>
    </xf>
    <xf numFmtId="0" fontId="49" fillId="0" borderId="0" xfId="0" applyFont="1" applyAlignment="1">
      <alignment horizontal="left" vertical="center"/>
    </xf>
    <xf numFmtId="0" fontId="38"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5" fillId="0" borderId="29" xfId="0" applyFont="1" applyBorder="1" applyAlignment="1">
      <alignment horizontal="left" vertical="center"/>
    </xf>
    <xf numFmtId="0" fontId="50" fillId="0" borderId="28"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left" vertical="center"/>
    </xf>
    <xf numFmtId="0" fontId="50" fillId="0" borderId="0" xfId="0" applyFont="1" applyBorder="1" applyAlignment="1">
      <alignment horizontal="left" vertical="center"/>
    </xf>
    <xf numFmtId="0" fontId="51" fillId="0" borderId="0" xfId="0" applyFont="1" applyBorder="1" applyAlignment="1">
      <alignment horizontal="left" vertical="center"/>
    </xf>
    <xf numFmtId="0" fontId="49" fillId="0" borderId="28" xfId="0" applyFont="1" applyBorder="1" applyAlignment="1">
      <alignment horizontal="left" vertical="center"/>
    </xf>
    <xf numFmtId="0" fontId="15" fillId="0" borderId="0" xfId="0" applyFont="1" applyBorder="1" applyAlignment="1">
      <alignment horizontal="left" vertical="center" wrapText="1"/>
    </xf>
    <xf numFmtId="0" fontId="49" fillId="0" borderId="0" xfId="0" applyFont="1" applyBorder="1" applyAlignment="1">
      <alignment horizontal="left" vertical="center" wrapText="1"/>
    </xf>
    <xf numFmtId="0" fontId="49" fillId="0" borderId="0"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0" xfId="0" applyFont="1" applyBorder="1" applyAlignment="1">
      <alignment horizontal="left" vertical="center"/>
    </xf>
    <xf numFmtId="0" fontId="49" fillId="0" borderId="27" xfId="0" applyFont="1" applyBorder="1" applyAlignment="1">
      <alignment horizontal="left" vertical="center" wrapText="1"/>
    </xf>
    <xf numFmtId="0" fontId="49" fillId="0" borderId="27" xfId="0" applyFont="1" applyBorder="1" applyAlignment="1">
      <alignment horizontal="left" vertical="center"/>
    </xf>
    <xf numFmtId="0" fontId="49" fillId="0" borderId="29" xfId="0" applyFont="1" applyBorder="1" applyAlignment="1">
      <alignment horizontal="left" vertical="center" wrapText="1"/>
    </xf>
    <xf numFmtId="0" fontId="49" fillId="0" borderId="28" xfId="0" applyFont="1" applyBorder="1" applyAlignment="1">
      <alignment horizontal="left" vertical="center" wrapText="1"/>
    </xf>
    <xf numFmtId="0" fontId="4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9" fillId="0" borderId="29" xfId="0" applyFont="1" applyBorder="1" applyAlignment="1">
      <alignment horizontal="left" vertical="center"/>
    </xf>
    <xf numFmtId="0" fontId="49" fillId="0" borderId="30" xfId="0" applyFont="1" applyBorder="1" applyAlignment="1">
      <alignment horizontal="left" vertical="center"/>
    </xf>
    <xf numFmtId="0" fontId="49" fillId="0" borderId="0" xfId="0" applyFont="1" applyBorder="1" applyAlignment="1">
      <alignment horizontal="center" vertical="center"/>
    </xf>
    <xf numFmtId="0" fontId="51" fillId="0" borderId="0" xfId="0" applyFont="1" applyAlignment="1">
      <alignment vertical="center"/>
    </xf>
    <xf numFmtId="0" fontId="48" fillId="0" borderId="0" xfId="0" applyFont="1" applyBorder="1" applyAlignment="1">
      <alignment vertical="center"/>
    </xf>
    <xf numFmtId="0" fontId="51" fillId="0" borderId="28" xfId="0" applyFont="1" applyBorder="1" applyAlignment="1">
      <alignment vertical="center"/>
    </xf>
    <xf numFmtId="0" fontId="48"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8" fillId="0" borderId="28" xfId="0" applyFont="1" applyBorder="1" applyAlignment="1">
      <alignment horizontal="left"/>
    </xf>
    <xf numFmtId="0" fontId="51" fillId="0" borderId="28" xfId="0" applyFont="1" applyBorder="1" applyAlignment="1">
      <alignment/>
    </xf>
    <xf numFmtId="0" fontId="15" fillId="0" borderId="26" xfId="0" applyFont="1" applyBorder="1" applyAlignment="1">
      <alignment vertical="top"/>
    </xf>
    <xf numFmtId="0" fontId="15" fillId="0" borderId="27" xfId="0" applyFont="1" applyBorder="1" applyAlignment="1">
      <alignment vertical="top"/>
    </xf>
    <xf numFmtId="0" fontId="15" fillId="0" borderId="29" xfId="0" applyFont="1" applyBorder="1" applyAlignment="1">
      <alignment vertical="top"/>
    </xf>
    <xf numFmtId="0" fontId="15" fillId="0" borderId="28" xfId="0" applyFont="1" applyBorder="1" applyAlignment="1">
      <alignment vertical="top"/>
    </xf>
    <xf numFmtId="0" fontId="15"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1/013254000" TargetMode="External" /><Relationship Id="rId2" Type="http://schemas.openxmlformats.org/officeDocument/2006/relationships/hyperlink" Target="https://podminky.urs.cz/item/CS_URS_2022_01/032103000" TargetMode="External" /><Relationship Id="rId3" Type="http://schemas.openxmlformats.org/officeDocument/2006/relationships/hyperlink" Target="https://podminky.urs.cz/item/CS_URS_2022_01/032503000" TargetMode="External" /><Relationship Id="rId4" Type="http://schemas.openxmlformats.org/officeDocument/2006/relationships/hyperlink" Target="https://podminky.urs.cz/item/CS_URS_2022_01/032903000" TargetMode="External" /><Relationship Id="rId5" Type="http://schemas.openxmlformats.org/officeDocument/2006/relationships/hyperlink" Target="https://podminky.urs.cz/item/CS_URS_2022_01/033103000" TargetMode="External" /><Relationship Id="rId6" Type="http://schemas.openxmlformats.org/officeDocument/2006/relationships/hyperlink" Target="https://podminky.urs.cz/item/CS_URS_2022_01/033203000" TargetMode="External" /><Relationship Id="rId7" Type="http://schemas.openxmlformats.org/officeDocument/2006/relationships/hyperlink" Target="https://podminky.urs.cz/item/CS_URS_2022_01/034103000" TargetMode="External" /><Relationship Id="rId8" Type="http://schemas.openxmlformats.org/officeDocument/2006/relationships/hyperlink" Target="https://podminky.urs.cz/item/CS_URS_2022_01/034203000" TargetMode="External" /><Relationship Id="rId9" Type="http://schemas.openxmlformats.org/officeDocument/2006/relationships/hyperlink" Target="https://podminky.urs.cz/item/CS_URS_2022_01/034503000" TargetMode="External" /><Relationship Id="rId10" Type="http://schemas.openxmlformats.org/officeDocument/2006/relationships/hyperlink" Target="https://podminky.urs.cz/item/CS_URS_2022_01/035103001" TargetMode="External" /><Relationship Id="rId11" Type="http://schemas.openxmlformats.org/officeDocument/2006/relationships/hyperlink" Target="https://podminky.urs.cz/item/CS_URS_2022_01/039103000" TargetMode="External" /><Relationship Id="rId12" Type="http://schemas.openxmlformats.org/officeDocument/2006/relationships/hyperlink" Target="https://podminky.urs.cz/item/CS_URS_2022_01/043002000" TargetMode="External" /><Relationship Id="rId13" Type="http://schemas.openxmlformats.org/officeDocument/2006/relationships/hyperlink" Target="https://podminky.urs.cz/item/CS_URS_2022_01/044002000" TargetMode="External" /><Relationship Id="rId14"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6123" TargetMode="External" /><Relationship Id="rId2" Type="http://schemas.openxmlformats.org/officeDocument/2006/relationships/hyperlink" Target="https://podminky.urs.cz/item/CS_URS_2022_01/131213701" TargetMode="External" /><Relationship Id="rId3" Type="http://schemas.openxmlformats.org/officeDocument/2006/relationships/hyperlink" Target="https://podminky.urs.cz/item/CS_URS_2022_01/132212131" TargetMode="External" /><Relationship Id="rId4" Type="http://schemas.openxmlformats.org/officeDocument/2006/relationships/hyperlink" Target="https://podminky.urs.cz/item/CS_URS_2022_01/162211311" TargetMode="External" /><Relationship Id="rId5" Type="http://schemas.openxmlformats.org/officeDocument/2006/relationships/hyperlink" Target="https://podminky.urs.cz/item/CS_URS_2022_01/162211319" TargetMode="External" /><Relationship Id="rId6" Type="http://schemas.openxmlformats.org/officeDocument/2006/relationships/hyperlink" Target="https://podminky.urs.cz/item/CS_URS_2022_01/162751117" TargetMode="External" /><Relationship Id="rId7" Type="http://schemas.openxmlformats.org/officeDocument/2006/relationships/hyperlink" Target="https://podminky.urs.cz/item/CS_URS_2022_01/162751119" TargetMode="External" /><Relationship Id="rId8" Type="http://schemas.openxmlformats.org/officeDocument/2006/relationships/hyperlink" Target="https://podminky.urs.cz/item/CS_URS_2022_01/171201231" TargetMode="External" /><Relationship Id="rId9" Type="http://schemas.openxmlformats.org/officeDocument/2006/relationships/hyperlink" Target="https://podminky.urs.cz/item/CS_URS_2022_01/174111101" TargetMode="External" /><Relationship Id="rId10" Type="http://schemas.openxmlformats.org/officeDocument/2006/relationships/hyperlink" Target="https://podminky.urs.cz/item/CS_URS_2022_01/181912112" TargetMode="External" /><Relationship Id="rId11" Type="http://schemas.openxmlformats.org/officeDocument/2006/relationships/hyperlink" Target="https://podminky.urs.cz/item/CS_URS_2022_01/310238211" TargetMode="External" /><Relationship Id="rId12" Type="http://schemas.openxmlformats.org/officeDocument/2006/relationships/hyperlink" Target="https://podminky.urs.cz/item/CS_URS_2022_01/310239211" TargetMode="External" /><Relationship Id="rId13" Type="http://schemas.openxmlformats.org/officeDocument/2006/relationships/hyperlink" Target="https://podminky.urs.cz/item/CS_URS_2022_01/311235161" TargetMode="External" /><Relationship Id="rId14" Type="http://schemas.openxmlformats.org/officeDocument/2006/relationships/hyperlink" Target="https://podminky.urs.cz/item/CS_URS_2022_01/311235211" TargetMode="External" /><Relationship Id="rId15" Type="http://schemas.openxmlformats.org/officeDocument/2006/relationships/hyperlink" Target="https://podminky.urs.cz/item/CS_URS_2022_01/311236301" TargetMode="External" /><Relationship Id="rId16" Type="http://schemas.openxmlformats.org/officeDocument/2006/relationships/hyperlink" Target="https://podminky.urs.cz/item/CS_URS_2022_01/311236331" TargetMode="External" /><Relationship Id="rId17" Type="http://schemas.openxmlformats.org/officeDocument/2006/relationships/hyperlink" Target="https://podminky.urs.cz/item/CS_URS_2022_01/311238652" TargetMode="External" /><Relationship Id="rId18" Type="http://schemas.openxmlformats.org/officeDocument/2006/relationships/hyperlink" Target="https://podminky.urs.cz/item/CS_URS_2022_01/312311811" TargetMode="External" /><Relationship Id="rId19" Type="http://schemas.openxmlformats.org/officeDocument/2006/relationships/hyperlink" Target="https://podminky.urs.cz/item/CS_URS_2022_01/315101214" TargetMode="External" /><Relationship Id="rId20" Type="http://schemas.openxmlformats.org/officeDocument/2006/relationships/hyperlink" Target="https://podminky.urs.cz/item/CS_URS_2022_01/319202112" TargetMode="External" /><Relationship Id="rId21" Type="http://schemas.openxmlformats.org/officeDocument/2006/relationships/hyperlink" Target="https://podminky.urs.cz/item/CS_URS_2022_01/319202113" TargetMode="External" /><Relationship Id="rId22" Type="http://schemas.openxmlformats.org/officeDocument/2006/relationships/hyperlink" Target="https://podminky.urs.cz/item/CS_URS_2022_01/319202114" TargetMode="External" /><Relationship Id="rId23" Type="http://schemas.openxmlformats.org/officeDocument/2006/relationships/hyperlink" Target="https://podminky.urs.cz/item/CS_URS_2022_01/319202115" TargetMode="External" /><Relationship Id="rId24" Type="http://schemas.openxmlformats.org/officeDocument/2006/relationships/hyperlink" Target="https://podminky.urs.cz/item/CS_URS_2022_01/319202116" TargetMode="External" /><Relationship Id="rId25" Type="http://schemas.openxmlformats.org/officeDocument/2006/relationships/hyperlink" Target="https://podminky.urs.cz/item/CS_URS_2022_01/339921132" TargetMode="External" /><Relationship Id="rId26" Type="http://schemas.openxmlformats.org/officeDocument/2006/relationships/hyperlink" Target="https://podminky.urs.cz/item/CS_URS_2022_01/342241162" TargetMode="External" /><Relationship Id="rId27" Type="http://schemas.openxmlformats.org/officeDocument/2006/relationships/hyperlink" Target="https://podminky.urs.cz/item/CS_URS_2022_01/342244211" TargetMode="External" /><Relationship Id="rId28" Type="http://schemas.openxmlformats.org/officeDocument/2006/relationships/hyperlink" Target="https://podminky.urs.cz/item/CS_URS_2022_01/342244221" TargetMode="External" /><Relationship Id="rId29" Type="http://schemas.openxmlformats.org/officeDocument/2006/relationships/hyperlink" Target="https://podminky.urs.cz/item/CS_URS_2022_01/342291121" TargetMode="External" /><Relationship Id="rId30" Type="http://schemas.openxmlformats.org/officeDocument/2006/relationships/hyperlink" Target="https://podminky.urs.cz/item/CS_URS_2022_01/417321414" TargetMode="External" /><Relationship Id="rId31" Type="http://schemas.openxmlformats.org/officeDocument/2006/relationships/hyperlink" Target="https://podminky.urs.cz/item/CS_URS_2022_01/417351115" TargetMode="External" /><Relationship Id="rId32" Type="http://schemas.openxmlformats.org/officeDocument/2006/relationships/hyperlink" Target="https://podminky.urs.cz/item/CS_URS_2022_01/417351116" TargetMode="External" /><Relationship Id="rId33" Type="http://schemas.openxmlformats.org/officeDocument/2006/relationships/hyperlink" Target="https://podminky.urs.cz/item/CS_URS_2022_01/417361821" TargetMode="External" /><Relationship Id="rId34" Type="http://schemas.openxmlformats.org/officeDocument/2006/relationships/hyperlink" Target="https://podminky.urs.cz/item/CS_URS_2022_01/434191433" TargetMode="External" /><Relationship Id="rId35" Type="http://schemas.openxmlformats.org/officeDocument/2006/relationships/hyperlink" Target="https://podminky.urs.cz/item/CS_URS_2022_01/564760001" TargetMode="External" /><Relationship Id="rId36" Type="http://schemas.openxmlformats.org/officeDocument/2006/relationships/hyperlink" Target="https://podminky.urs.cz/item/CS_URS_2022_01/596211110" TargetMode="External" /><Relationship Id="rId37" Type="http://schemas.openxmlformats.org/officeDocument/2006/relationships/hyperlink" Target="https://podminky.urs.cz/item/CS_URS_2022_01/596811120" TargetMode="External" /><Relationship Id="rId38" Type="http://schemas.openxmlformats.org/officeDocument/2006/relationships/hyperlink" Target="https://podminky.urs.cz/item/CS_URS_2022_01/611321321" TargetMode="External" /><Relationship Id="rId39" Type="http://schemas.openxmlformats.org/officeDocument/2006/relationships/hyperlink" Target="https://podminky.urs.cz/item/CS_URS_2022_01/611321391" TargetMode="External" /><Relationship Id="rId40" Type="http://schemas.openxmlformats.org/officeDocument/2006/relationships/hyperlink" Target="https://podminky.urs.cz/item/CS_URS_2022_01/611324111" TargetMode="External" /><Relationship Id="rId41" Type="http://schemas.openxmlformats.org/officeDocument/2006/relationships/hyperlink" Target="https://podminky.urs.cz/item/CS_URS_2022_01/611324113" TargetMode="External" /><Relationship Id="rId42" Type="http://schemas.openxmlformats.org/officeDocument/2006/relationships/hyperlink" Target="https://podminky.urs.cz/item/CS_URS_2022_01/611325131" TargetMode="External" /><Relationship Id="rId43" Type="http://schemas.openxmlformats.org/officeDocument/2006/relationships/hyperlink" Target="https://podminky.urs.cz/item/CS_URS_2022_01/611325133" TargetMode="External" /><Relationship Id="rId44" Type="http://schemas.openxmlformats.org/officeDocument/2006/relationships/hyperlink" Target="https://podminky.urs.cz/item/CS_URS_2022_01/611328131" TargetMode="External" /><Relationship Id="rId45" Type="http://schemas.openxmlformats.org/officeDocument/2006/relationships/hyperlink" Target="https://podminky.urs.cz/item/CS_URS_2022_01/611328133" TargetMode="External" /><Relationship Id="rId46" Type="http://schemas.openxmlformats.org/officeDocument/2006/relationships/hyperlink" Target="https://podminky.urs.cz/item/CS_URS_2022_01/612321321" TargetMode="External" /><Relationship Id="rId47" Type="http://schemas.openxmlformats.org/officeDocument/2006/relationships/hyperlink" Target="https://podminky.urs.cz/item/CS_URS_2022_01/612321391" TargetMode="External" /><Relationship Id="rId48" Type="http://schemas.openxmlformats.org/officeDocument/2006/relationships/hyperlink" Target="https://podminky.urs.cz/item/CS_URS_2022_01/612324111" TargetMode="External" /><Relationship Id="rId49" Type="http://schemas.openxmlformats.org/officeDocument/2006/relationships/hyperlink" Target="https://podminky.urs.cz/item/CS_URS_2022_01/612325131" TargetMode="External" /><Relationship Id="rId50" Type="http://schemas.openxmlformats.org/officeDocument/2006/relationships/hyperlink" Target="https://podminky.urs.cz/item/CS_URS_2022_01/612328131" TargetMode="External" /><Relationship Id="rId51" Type="http://schemas.openxmlformats.org/officeDocument/2006/relationships/hyperlink" Target="https://podminky.urs.cz/item/CS_URS_2022_01/622131121" TargetMode="External" /><Relationship Id="rId52" Type="http://schemas.openxmlformats.org/officeDocument/2006/relationships/hyperlink" Target="https://podminky.urs.cz/item/CS_URS_2022_01/622135000" TargetMode="External" /><Relationship Id="rId53" Type="http://schemas.openxmlformats.org/officeDocument/2006/relationships/hyperlink" Target="https://podminky.urs.cz/item/CS_URS_2022_01/622135090" TargetMode="External" /><Relationship Id="rId54" Type="http://schemas.openxmlformats.org/officeDocument/2006/relationships/hyperlink" Target="https://podminky.urs.cz/item/CS_URS_2022_01/622142001" TargetMode="External" /><Relationship Id="rId55" Type="http://schemas.openxmlformats.org/officeDocument/2006/relationships/hyperlink" Target="https://podminky.urs.cz/item/CS_URS_2022_01/622151011" TargetMode="External" /><Relationship Id="rId56" Type="http://schemas.openxmlformats.org/officeDocument/2006/relationships/hyperlink" Target="https://podminky.urs.cz/item/CS_URS_2022_01/622221011" TargetMode="External" /><Relationship Id="rId57" Type="http://schemas.openxmlformats.org/officeDocument/2006/relationships/hyperlink" Target="https://podminky.urs.cz/item/CS_URS_2022_01/622221021" TargetMode="External" /><Relationship Id="rId58" Type="http://schemas.openxmlformats.org/officeDocument/2006/relationships/hyperlink" Target="https://podminky.urs.cz/item/CS_URS_2022_01/622221031" TargetMode="External" /><Relationship Id="rId59" Type="http://schemas.openxmlformats.org/officeDocument/2006/relationships/hyperlink" Target="https://podminky.urs.cz/item/CS_URS_2022_01/622231121" TargetMode="External" /><Relationship Id="rId60" Type="http://schemas.openxmlformats.org/officeDocument/2006/relationships/hyperlink" Target="https://podminky.urs.cz/item/CS_URS_2022_01/622252001" TargetMode="External" /><Relationship Id="rId61" Type="http://schemas.openxmlformats.org/officeDocument/2006/relationships/hyperlink" Target="https://podminky.urs.cz/item/CS_URS_2022_01/622252002" TargetMode="External" /><Relationship Id="rId62" Type="http://schemas.openxmlformats.org/officeDocument/2006/relationships/hyperlink" Target="https://podminky.urs.cz/item/CS_URS_2022_01/622252002" TargetMode="External" /><Relationship Id="rId63" Type="http://schemas.openxmlformats.org/officeDocument/2006/relationships/hyperlink" Target="https://podminky.urs.cz/item/CS_URS_2022_01/622321321" TargetMode="External" /><Relationship Id="rId64" Type="http://schemas.openxmlformats.org/officeDocument/2006/relationships/hyperlink" Target="https://podminky.urs.cz/item/CS_URS_2022_01/622322121" TargetMode="External" /><Relationship Id="rId65" Type="http://schemas.openxmlformats.org/officeDocument/2006/relationships/hyperlink" Target="https://podminky.urs.cz/item/CS_URS_2022_01/622321391" TargetMode="External" /><Relationship Id="rId66" Type="http://schemas.openxmlformats.org/officeDocument/2006/relationships/hyperlink" Target="https://podminky.urs.cz/item/CS_URS_2022_01/622521002" TargetMode="External" /><Relationship Id="rId67" Type="http://schemas.openxmlformats.org/officeDocument/2006/relationships/hyperlink" Target="https://podminky.urs.cz/item/CS_URS_2022_01/629991011" TargetMode="External" /><Relationship Id="rId68" Type="http://schemas.openxmlformats.org/officeDocument/2006/relationships/hyperlink" Target="https://podminky.urs.cz/item/CS_URS_2022_01/629995101" TargetMode="External" /><Relationship Id="rId69" Type="http://schemas.openxmlformats.org/officeDocument/2006/relationships/hyperlink" Target="https://podminky.urs.cz/item/CS_URS_2022_01/631311116" TargetMode="External" /><Relationship Id="rId70" Type="http://schemas.openxmlformats.org/officeDocument/2006/relationships/hyperlink" Target="https://podminky.urs.cz/item/CS_URS_2022_01/631311136" TargetMode="External" /><Relationship Id="rId71" Type="http://schemas.openxmlformats.org/officeDocument/2006/relationships/hyperlink" Target="https://podminky.urs.cz/item/CS_URS_2022_01/631319171" TargetMode="External" /><Relationship Id="rId72" Type="http://schemas.openxmlformats.org/officeDocument/2006/relationships/hyperlink" Target="https://podminky.urs.cz/item/CS_URS_2022_01/631319175" TargetMode="External" /><Relationship Id="rId73" Type="http://schemas.openxmlformats.org/officeDocument/2006/relationships/hyperlink" Target="https://podminky.urs.cz/item/CS_URS_2022_01/631362021" TargetMode="External" /><Relationship Id="rId74" Type="http://schemas.openxmlformats.org/officeDocument/2006/relationships/hyperlink" Target="https://podminky.urs.cz/item/CS_URS_2022_01/632481213" TargetMode="External" /><Relationship Id="rId75" Type="http://schemas.openxmlformats.org/officeDocument/2006/relationships/hyperlink" Target="https://podminky.urs.cz/item/CS_URS_2022_01/632481215" TargetMode="External" /><Relationship Id="rId76" Type="http://schemas.openxmlformats.org/officeDocument/2006/relationships/hyperlink" Target="https://podminky.urs.cz/item/CS_URS_2022_01/635111242" TargetMode="External" /><Relationship Id="rId77" Type="http://schemas.openxmlformats.org/officeDocument/2006/relationships/hyperlink" Target="https://podminky.urs.cz/item/CS_URS_2022_01/635211121" TargetMode="External" /><Relationship Id="rId78" Type="http://schemas.openxmlformats.org/officeDocument/2006/relationships/hyperlink" Target="https://podminky.urs.cz/item/CS_URS_2022_01/642942611" TargetMode="External" /><Relationship Id="rId79" Type="http://schemas.openxmlformats.org/officeDocument/2006/relationships/hyperlink" Target="https://podminky.urs.cz/item/CS_URS_2022_01/642945111" TargetMode="External" /><Relationship Id="rId80" Type="http://schemas.openxmlformats.org/officeDocument/2006/relationships/hyperlink" Target="https://podminky.urs.cz/item/CS_URS_2022_01/941111111" TargetMode="External" /><Relationship Id="rId81" Type="http://schemas.openxmlformats.org/officeDocument/2006/relationships/hyperlink" Target="https://podminky.urs.cz/item/CS_URS_2022_01/941111211" TargetMode="External" /><Relationship Id="rId82" Type="http://schemas.openxmlformats.org/officeDocument/2006/relationships/hyperlink" Target="https://podminky.urs.cz/item/CS_URS_2022_01/941111811" TargetMode="External" /><Relationship Id="rId83" Type="http://schemas.openxmlformats.org/officeDocument/2006/relationships/hyperlink" Target="https://podminky.urs.cz/item/CS_URS_2022_01/944511111" TargetMode="External" /><Relationship Id="rId84" Type="http://schemas.openxmlformats.org/officeDocument/2006/relationships/hyperlink" Target="https://podminky.urs.cz/item/CS_URS_2022_01/944511211" TargetMode="External" /><Relationship Id="rId85" Type="http://schemas.openxmlformats.org/officeDocument/2006/relationships/hyperlink" Target="https://podminky.urs.cz/item/CS_URS_2022_01/944511811" TargetMode="External" /><Relationship Id="rId86" Type="http://schemas.openxmlformats.org/officeDocument/2006/relationships/hyperlink" Target="https://podminky.urs.cz/item/CS_URS_2022_01/949101111" TargetMode="External" /><Relationship Id="rId87" Type="http://schemas.openxmlformats.org/officeDocument/2006/relationships/hyperlink" Target="https://podminky.urs.cz/item/CS_URS_2022_01/952901111" TargetMode="External" /><Relationship Id="rId88" Type="http://schemas.openxmlformats.org/officeDocument/2006/relationships/hyperlink" Target="https://podminky.urs.cz/item/CS_URS_2022_01/952902141" TargetMode="External" /><Relationship Id="rId89" Type="http://schemas.openxmlformats.org/officeDocument/2006/relationships/hyperlink" Target="https://podminky.urs.cz/item/CS_URS_2022_01/953941211" TargetMode="External" /><Relationship Id="rId90" Type="http://schemas.openxmlformats.org/officeDocument/2006/relationships/hyperlink" Target="https://podminky.urs.cz/item/CS_URS_2022_01/953943211" TargetMode="External" /><Relationship Id="rId91" Type="http://schemas.openxmlformats.org/officeDocument/2006/relationships/hyperlink" Target="https://podminky.urs.cz/item/CS_URS_2022_01/953993326" TargetMode="External" /><Relationship Id="rId92" Type="http://schemas.openxmlformats.org/officeDocument/2006/relationships/hyperlink" Target="https://podminky.urs.cz/item/CS_URS_2022_01/962031132" TargetMode="External" /><Relationship Id="rId93" Type="http://schemas.openxmlformats.org/officeDocument/2006/relationships/hyperlink" Target="https://podminky.urs.cz/item/CS_URS_2022_01/962031133" TargetMode="External" /><Relationship Id="rId94" Type="http://schemas.openxmlformats.org/officeDocument/2006/relationships/hyperlink" Target="https://podminky.urs.cz/item/CS_URS_2022_01/962032231" TargetMode="External" /><Relationship Id="rId95" Type="http://schemas.openxmlformats.org/officeDocument/2006/relationships/hyperlink" Target="https://podminky.urs.cz/item/CS_URS_2022_01/962081141" TargetMode="External" /><Relationship Id="rId96" Type="http://schemas.openxmlformats.org/officeDocument/2006/relationships/hyperlink" Target="https://podminky.urs.cz/item/CS_URS_2022_01/963011512" TargetMode="External" /><Relationship Id="rId97" Type="http://schemas.openxmlformats.org/officeDocument/2006/relationships/hyperlink" Target="https://podminky.urs.cz/item/CS_URS_2022_01/963031432" TargetMode="External" /><Relationship Id="rId98" Type="http://schemas.openxmlformats.org/officeDocument/2006/relationships/hyperlink" Target="https://podminky.urs.cz/item/CS_URS_2022_01/963051113" TargetMode="External" /><Relationship Id="rId99" Type="http://schemas.openxmlformats.org/officeDocument/2006/relationships/hyperlink" Target="https://podminky.urs.cz/item/CS_URS_2022_01/964061321" TargetMode="External" /><Relationship Id="rId100" Type="http://schemas.openxmlformats.org/officeDocument/2006/relationships/hyperlink" Target="https://podminky.urs.cz/item/CS_URS_2022_01/964072221" TargetMode="External" /><Relationship Id="rId101" Type="http://schemas.openxmlformats.org/officeDocument/2006/relationships/hyperlink" Target="https://podminky.urs.cz/item/CS_URS_2022_01/964073331" TargetMode="External" /><Relationship Id="rId102" Type="http://schemas.openxmlformats.org/officeDocument/2006/relationships/hyperlink" Target="https://podminky.urs.cz/item/CS_URS_2022_01/965031131" TargetMode="External" /><Relationship Id="rId103" Type="http://schemas.openxmlformats.org/officeDocument/2006/relationships/hyperlink" Target="https://podminky.urs.cz/item/CS_URS_2022_01/965042241" TargetMode="External" /><Relationship Id="rId104" Type="http://schemas.openxmlformats.org/officeDocument/2006/relationships/hyperlink" Target="https://podminky.urs.cz/item/CS_URS_2022_01/965045113" TargetMode="External" /><Relationship Id="rId105" Type="http://schemas.openxmlformats.org/officeDocument/2006/relationships/hyperlink" Target="https://podminky.urs.cz/item/CS_URS_2022_01/965049112" TargetMode="External" /><Relationship Id="rId106" Type="http://schemas.openxmlformats.org/officeDocument/2006/relationships/hyperlink" Target="https://podminky.urs.cz/item/CS_URS_2022_01/965081213" TargetMode="External" /><Relationship Id="rId107" Type="http://schemas.openxmlformats.org/officeDocument/2006/relationships/hyperlink" Target="https://podminky.urs.cz/item/CS_URS_2022_01/965082941" TargetMode="External" /><Relationship Id="rId108" Type="http://schemas.openxmlformats.org/officeDocument/2006/relationships/hyperlink" Target="https://podminky.urs.cz/item/CS_URS_2022_01/965083131" TargetMode="External" /><Relationship Id="rId109" Type="http://schemas.openxmlformats.org/officeDocument/2006/relationships/hyperlink" Target="https://podminky.urs.cz/item/CS_URS_2022_01/966031314" TargetMode="External" /><Relationship Id="rId110" Type="http://schemas.openxmlformats.org/officeDocument/2006/relationships/hyperlink" Target="https://podminky.urs.cz/item/CS_URS_2022_01/968062374" TargetMode="External" /><Relationship Id="rId111" Type="http://schemas.openxmlformats.org/officeDocument/2006/relationships/hyperlink" Target="https://podminky.urs.cz/item/CS_URS_2022_01/968062375" TargetMode="External" /><Relationship Id="rId112" Type="http://schemas.openxmlformats.org/officeDocument/2006/relationships/hyperlink" Target="https://podminky.urs.cz/item/CS_URS_2022_01/968062376" TargetMode="External" /><Relationship Id="rId113" Type="http://schemas.openxmlformats.org/officeDocument/2006/relationships/hyperlink" Target="https://podminky.urs.cz/item/CS_URS_2022_01/968062456" TargetMode="External" /><Relationship Id="rId114" Type="http://schemas.openxmlformats.org/officeDocument/2006/relationships/hyperlink" Target="https://podminky.urs.cz/item/CS_URS_2022_01/968072354" TargetMode="External" /><Relationship Id="rId115" Type="http://schemas.openxmlformats.org/officeDocument/2006/relationships/hyperlink" Target="https://podminky.urs.cz/item/CS_URS_2022_01/968072455" TargetMode="External" /><Relationship Id="rId116" Type="http://schemas.openxmlformats.org/officeDocument/2006/relationships/hyperlink" Target="https://podminky.urs.cz/item/CS_URS_2022_01/971033461" TargetMode="External" /><Relationship Id="rId117" Type="http://schemas.openxmlformats.org/officeDocument/2006/relationships/hyperlink" Target="https://podminky.urs.cz/item/CS_URS_2022_01/971033561" TargetMode="External" /><Relationship Id="rId118" Type="http://schemas.openxmlformats.org/officeDocument/2006/relationships/hyperlink" Target="https://podminky.urs.cz/item/CS_URS_2022_01/971033651" TargetMode="External" /><Relationship Id="rId119" Type="http://schemas.openxmlformats.org/officeDocument/2006/relationships/hyperlink" Target="https://podminky.urs.cz/item/CS_URS_2022_01/975053131" TargetMode="External" /><Relationship Id="rId120" Type="http://schemas.openxmlformats.org/officeDocument/2006/relationships/hyperlink" Target="https://podminky.urs.cz/item/CS_URS_2022_01/978011191" TargetMode="External" /><Relationship Id="rId121" Type="http://schemas.openxmlformats.org/officeDocument/2006/relationships/hyperlink" Target="https://podminky.urs.cz/item/CS_URS_2022_01/978013191" TargetMode="External" /><Relationship Id="rId122" Type="http://schemas.openxmlformats.org/officeDocument/2006/relationships/hyperlink" Target="https://podminky.urs.cz/item/CS_URS_2022_01/978059541" TargetMode="External" /><Relationship Id="rId123" Type="http://schemas.openxmlformats.org/officeDocument/2006/relationships/hyperlink" Target="https://podminky.urs.cz/item/CS_URS_2022_01/978059641" TargetMode="External" /><Relationship Id="rId124" Type="http://schemas.openxmlformats.org/officeDocument/2006/relationships/hyperlink" Target="https://podminky.urs.cz/item/CS_URS_2022_01/979054451" TargetMode="External" /><Relationship Id="rId125" Type="http://schemas.openxmlformats.org/officeDocument/2006/relationships/hyperlink" Target="https://podminky.urs.cz/item/CS_URS_2022_01/997013152" TargetMode="External" /><Relationship Id="rId126" Type="http://schemas.openxmlformats.org/officeDocument/2006/relationships/hyperlink" Target="https://podminky.urs.cz/item/CS_URS_2022_01/997013501" TargetMode="External" /><Relationship Id="rId127" Type="http://schemas.openxmlformats.org/officeDocument/2006/relationships/hyperlink" Target="https://podminky.urs.cz/item/CS_URS_2022_01/997013509" TargetMode="External" /><Relationship Id="rId128" Type="http://schemas.openxmlformats.org/officeDocument/2006/relationships/hyperlink" Target="https://podminky.urs.cz/item/CS_URS_2022_01/997013871" TargetMode="External" /><Relationship Id="rId129" Type="http://schemas.openxmlformats.org/officeDocument/2006/relationships/hyperlink" Target="https://podminky.urs.cz/item/CS_URS_2022_01/998017002" TargetMode="External" /><Relationship Id="rId130" Type="http://schemas.openxmlformats.org/officeDocument/2006/relationships/hyperlink" Target="https://podminky.urs.cz/item/CS_URS_2022_01/711111001" TargetMode="External" /><Relationship Id="rId131" Type="http://schemas.openxmlformats.org/officeDocument/2006/relationships/hyperlink" Target="https://podminky.urs.cz/item/CS_URS_2022_01/711112001" TargetMode="External" /><Relationship Id="rId132" Type="http://schemas.openxmlformats.org/officeDocument/2006/relationships/hyperlink" Target="https://podminky.urs.cz/item/CS_URS_2022_01/711131811" TargetMode="External" /><Relationship Id="rId133" Type="http://schemas.openxmlformats.org/officeDocument/2006/relationships/hyperlink" Target="https://podminky.urs.cz/item/CS_URS_2022_01/711141559" TargetMode="External" /><Relationship Id="rId134" Type="http://schemas.openxmlformats.org/officeDocument/2006/relationships/hyperlink" Target="https://podminky.urs.cz/item/CS_URS_2022_01/711142559" TargetMode="External" /><Relationship Id="rId135" Type="http://schemas.openxmlformats.org/officeDocument/2006/relationships/hyperlink" Target="https://podminky.urs.cz/item/CS_URS_2022_01/711161223" TargetMode="External" /><Relationship Id="rId136" Type="http://schemas.openxmlformats.org/officeDocument/2006/relationships/hyperlink" Target="https://podminky.urs.cz/item/CS_URS_2022_01/998711102" TargetMode="External" /><Relationship Id="rId137" Type="http://schemas.openxmlformats.org/officeDocument/2006/relationships/hyperlink" Target="https://podminky.urs.cz/item/CS_URS_2022_01/998711181" TargetMode="External" /><Relationship Id="rId138" Type="http://schemas.openxmlformats.org/officeDocument/2006/relationships/hyperlink" Target="https://podminky.urs.cz/item/CS_URS_2022_01/712311101" TargetMode="External" /><Relationship Id="rId139" Type="http://schemas.openxmlformats.org/officeDocument/2006/relationships/hyperlink" Target="https://podminky.urs.cz/item/CS_URS_2022_01/712331111" TargetMode="External" /><Relationship Id="rId140" Type="http://schemas.openxmlformats.org/officeDocument/2006/relationships/hyperlink" Target="https://podminky.urs.cz/item/CS_URS_2022_01/712363001" TargetMode="External" /><Relationship Id="rId141" Type="http://schemas.openxmlformats.org/officeDocument/2006/relationships/hyperlink" Target="https://podminky.urs.cz/item/CS_URS_2022_01/712363101" TargetMode="External" /><Relationship Id="rId142" Type="http://schemas.openxmlformats.org/officeDocument/2006/relationships/hyperlink" Target="https://podminky.urs.cz/item/CS_URS_2022_01/712363115" TargetMode="External" /><Relationship Id="rId143" Type="http://schemas.openxmlformats.org/officeDocument/2006/relationships/hyperlink" Target="https://podminky.urs.cz/item/CS_URS_2022_01/712363352" TargetMode="External" /><Relationship Id="rId144" Type="http://schemas.openxmlformats.org/officeDocument/2006/relationships/hyperlink" Target="https://podminky.urs.cz/item/CS_URS_2022_01/712363353" TargetMode="External" /><Relationship Id="rId145" Type="http://schemas.openxmlformats.org/officeDocument/2006/relationships/hyperlink" Target="https://podminky.urs.cz/item/CS_URS_2022_01/712363357" TargetMode="External" /><Relationship Id="rId146" Type="http://schemas.openxmlformats.org/officeDocument/2006/relationships/hyperlink" Target="https://podminky.urs.cz/item/CS_URS_2022_01/712363384" TargetMode="External" /><Relationship Id="rId147" Type="http://schemas.openxmlformats.org/officeDocument/2006/relationships/hyperlink" Target="https://podminky.urs.cz/item/CS_URS_2022_01/712391171" TargetMode="External" /><Relationship Id="rId148" Type="http://schemas.openxmlformats.org/officeDocument/2006/relationships/hyperlink" Target="https://podminky.urs.cz/item/CS_URS_2022_01/712811101" TargetMode="External" /><Relationship Id="rId149" Type="http://schemas.openxmlformats.org/officeDocument/2006/relationships/hyperlink" Target="https://podminky.urs.cz/item/CS_URS_2022_01/712831101" TargetMode="External" /><Relationship Id="rId150" Type="http://schemas.openxmlformats.org/officeDocument/2006/relationships/hyperlink" Target="https://podminky.urs.cz/item/CS_URS_2022_01/712998005" TargetMode="External" /><Relationship Id="rId151" Type="http://schemas.openxmlformats.org/officeDocument/2006/relationships/hyperlink" Target="https://podminky.urs.cz/item/CS_URS_2022_01/998712102" TargetMode="External" /><Relationship Id="rId152" Type="http://schemas.openxmlformats.org/officeDocument/2006/relationships/hyperlink" Target="https://podminky.urs.cz/item/CS_URS_2022_01/713121111" TargetMode="External" /><Relationship Id="rId153" Type="http://schemas.openxmlformats.org/officeDocument/2006/relationships/hyperlink" Target="https://podminky.urs.cz/item/CS_URS_2022_01/713121111" TargetMode="External" /><Relationship Id="rId154" Type="http://schemas.openxmlformats.org/officeDocument/2006/relationships/hyperlink" Target="https://podminky.urs.cz/item/CS_URS_2022_01/713121121" TargetMode="External" /><Relationship Id="rId155" Type="http://schemas.openxmlformats.org/officeDocument/2006/relationships/hyperlink" Target="https://podminky.urs.cz/item/CS_URS_2022_01/713141131" TargetMode="External" /><Relationship Id="rId156" Type="http://schemas.openxmlformats.org/officeDocument/2006/relationships/hyperlink" Target="https://podminky.urs.cz/item/CS_URS_2022_01/713141331" TargetMode="External" /><Relationship Id="rId157" Type="http://schemas.openxmlformats.org/officeDocument/2006/relationships/hyperlink" Target="https://podminky.urs.cz/item/CS_URS_2022_01/713141391" TargetMode="External" /><Relationship Id="rId158" Type="http://schemas.openxmlformats.org/officeDocument/2006/relationships/hyperlink" Target="https://podminky.urs.cz/item/CS_URS_2022_01/998713102" TargetMode="External" /><Relationship Id="rId159" Type="http://schemas.openxmlformats.org/officeDocument/2006/relationships/hyperlink" Target="https://podminky.urs.cz/item/CS_URS_2022_01/998713181" TargetMode="External" /><Relationship Id="rId160" Type="http://schemas.openxmlformats.org/officeDocument/2006/relationships/hyperlink" Target="https://podminky.urs.cz/item/CS_URS_2022_01/714123001" TargetMode="External" /><Relationship Id="rId161" Type="http://schemas.openxmlformats.org/officeDocument/2006/relationships/hyperlink" Target="https://podminky.urs.cz/item/CS_URS_2022_01/998714102" TargetMode="External" /><Relationship Id="rId162" Type="http://schemas.openxmlformats.org/officeDocument/2006/relationships/hyperlink" Target="https://podminky.urs.cz/item/CS_URS_2022_01/751398021" TargetMode="External" /><Relationship Id="rId163" Type="http://schemas.openxmlformats.org/officeDocument/2006/relationships/hyperlink" Target="https://podminky.urs.cz/item/CS_URS_2022_01/751398051" TargetMode="External" /><Relationship Id="rId164" Type="http://schemas.openxmlformats.org/officeDocument/2006/relationships/hyperlink" Target="https://podminky.urs.cz/item/CS_URS_2022_01/998751101" TargetMode="External" /><Relationship Id="rId165" Type="http://schemas.openxmlformats.org/officeDocument/2006/relationships/hyperlink" Target="https://podminky.urs.cz/item/CS_URS_2022_01/762081150" TargetMode="External" /><Relationship Id="rId166" Type="http://schemas.openxmlformats.org/officeDocument/2006/relationships/hyperlink" Target="https://podminky.urs.cz/item/CS_URS_2022_01/762083122" TargetMode="External" /><Relationship Id="rId167" Type="http://schemas.openxmlformats.org/officeDocument/2006/relationships/hyperlink" Target="https://podminky.urs.cz/item/CS_URS_2022_01/762331811" TargetMode="External" /><Relationship Id="rId168" Type="http://schemas.openxmlformats.org/officeDocument/2006/relationships/hyperlink" Target="https://podminky.urs.cz/item/CS_URS_2022_01/762331812" TargetMode="External" /><Relationship Id="rId169" Type="http://schemas.openxmlformats.org/officeDocument/2006/relationships/hyperlink" Target="https://podminky.urs.cz/item/CS_URS_2022_01/762331813" TargetMode="External" /><Relationship Id="rId170" Type="http://schemas.openxmlformats.org/officeDocument/2006/relationships/hyperlink" Target="https://podminky.urs.cz/item/CS_URS_2022_01/762331814" TargetMode="External" /><Relationship Id="rId171" Type="http://schemas.openxmlformats.org/officeDocument/2006/relationships/hyperlink" Target="https://podminky.urs.cz/item/CS_URS_2022_01/762342811" TargetMode="External" /><Relationship Id="rId172" Type="http://schemas.openxmlformats.org/officeDocument/2006/relationships/hyperlink" Target="https://podminky.urs.cz/item/CS_URS_2022_01/762431230" TargetMode="External" /><Relationship Id="rId173" Type="http://schemas.openxmlformats.org/officeDocument/2006/relationships/hyperlink" Target="https://podminky.urs.cz/item/CS_URS_2022_01/762439001" TargetMode="External" /><Relationship Id="rId174" Type="http://schemas.openxmlformats.org/officeDocument/2006/relationships/hyperlink" Target="https://podminky.urs.cz/item/CS_URS_2022_01/762495000" TargetMode="External" /><Relationship Id="rId175" Type="http://schemas.openxmlformats.org/officeDocument/2006/relationships/hyperlink" Target="https://podminky.urs.cz/item/CS_URS_2022_01/762511847" TargetMode="External" /><Relationship Id="rId176" Type="http://schemas.openxmlformats.org/officeDocument/2006/relationships/hyperlink" Target="https://podminky.urs.cz/item/CS_URS_2022_01/762521812" TargetMode="External" /><Relationship Id="rId177" Type="http://schemas.openxmlformats.org/officeDocument/2006/relationships/hyperlink" Target="https://podminky.urs.cz/item/CS_URS_2022_01/762522811" TargetMode="External" /><Relationship Id="rId178" Type="http://schemas.openxmlformats.org/officeDocument/2006/relationships/hyperlink" Target="https://podminky.urs.cz/item/CS_URS_2022_01/762823850" TargetMode="External" /><Relationship Id="rId179" Type="http://schemas.openxmlformats.org/officeDocument/2006/relationships/hyperlink" Target="https://podminky.urs.cz/item/CS_URS_2022_01/762841812" TargetMode="External" /><Relationship Id="rId180" Type="http://schemas.openxmlformats.org/officeDocument/2006/relationships/hyperlink" Target="https://podminky.urs.cz/item/CS_URS_2022_01/763111717" TargetMode="External" /><Relationship Id="rId181" Type="http://schemas.openxmlformats.org/officeDocument/2006/relationships/hyperlink" Target="https://podminky.urs.cz/item/CS_URS_2022_01/763111741" TargetMode="External" /><Relationship Id="rId182" Type="http://schemas.openxmlformats.org/officeDocument/2006/relationships/hyperlink" Target="https://podminky.urs.cz/item/CS_URS_2022_01/763111772" TargetMode="External" /><Relationship Id="rId183" Type="http://schemas.openxmlformats.org/officeDocument/2006/relationships/hyperlink" Target="https://podminky.urs.cz/item/CS_URS_2022_01/763121483" TargetMode="External" /><Relationship Id="rId184" Type="http://schemas.openxmlformats.org/officeDocument/2006/relationships/hyperlink" Target="https://podminky.urs.cz/item/CS_URS_2022_01/763121590" TargetMode="External" /><Relationship Id="rId185" Type="http://schemas.openxmlformats.org/officeDocument/2006/relationships/hyperlink" Target="https://podminky.urs.cz/item/CS_URS_2022_01/763121714" TargetMode="External" /><Relationship Id="rId186" Type="http://schemas.openxmlformats.org/officeDocument/2006/relationships/hyperlink" Target="https://podminky.urs.cz/item/CS_URS_2022_01/763121762" TargetMode="External" /><Relationship Id="rId187" Type="http://schemas.openxmlformats.org/officeDocument/2006/relationships/hyperlink" Target="https://podminky.urs.cz/item/CS_URS_2022_01/763131451" TargetMode="External" /><Relationship Id="rId188" Type="http://schemas.openxmlformats.org/officeDocument/2006/relationships/hyperlink" Target="https://podminky.urs.cz/item/CS_URS_2022_01/763131714" TargetMode="External" /><Relationship Id="rId189" Type="http://schemas.openxmlformats.org/officeDocument/2006/relationships/hyperlink" Target="https://podminky.urs.cz/item/CS_URS_2022_01/763131752" TargetMode="External" /><Relationship Id="rId190" Type="http://schemas.openxmlformats.org/officeDocument/2006/relationships/hyperlink" Target="https://podminky.urs.cz/item/CS_URS_2022_01/763131772" TargetMode="External" /><Relationship Id="rId191" Type="http://schemas.openxmlformats.org/officeDocument/2006/relationships/hyperlink" Target="https://podminky.urs.cz/item/CS_URS_2022_01/763172352" TargetMode="External" /><Relationship Id="rId192" Type="http://schemas.openxmlformats.org/officeDocument/2006/relationships/hyperlink" Target="https://podminky.urs.cz/item/CS_URS_2022_01/763172353" TargetMode="External" /><Relationship Id="rId193" Type="http://schemas.openxmlformats.org/officeDocument/2006/relationships/hyperlink" Target="https://podminky.urs.cz/item/CS_URS_2022_01/763172412" TargetMode="External" /><Relationship Id="rId194" Type="http://schemas.openxmlformats.org/officeDocument/2006/relationships/hyperlink" Target="https://podminky.urs.cz/item/CS_URS_2022_01/763172414" TargetMode="External" /><Relationship Id="rId195" Type="http://schemas.openxmlformats.org/officeDocument/2006/relationships/hyperlink" Target="https://podminky.urs.cz/item/CS_URS_2022_01/763172438" TargetMode="External" /><Relationship Id="rId196" Type="http://schemas.openxmlformats.org/officeDocument/2006/relationships/hyperlink" Target="https://podminky.urs.cz/item/CS_URS_2022_01/763181311" TargetMode="External" /><Relationship Id="rId197" Type="http://schemas.openxmlformats.org/officeDocument/2006/relationships/hyperlink" Target="https://podminky.urs.cz/item/CS_URS_2022_01/763412111" TargetMode="External" /><Relationship Id="rId198" Type="http://schemas.openxmlformats.org/officeDocument/2006/relationships/hyperlink" Target="https://podminky.urs.cz/item/CS_URS_2022_01/763412121" TargetMode="External" /><Relationship Id="rId199" Type="http://schemas.openxmlformats.org/officeDocument/2006/relationships/hyperlink" Target="https://podminky.urs.cz/item/CS_URS_2022_01/998763302" TargetMode="External" /><Relationship Id="rId200" Type="http://schemas.openxmlformats.org/officeDocument/2006/relationships/hyperlink" Target="https://podminky.urs.cz/item/CS_URS_2022_01/764001841" TargetMode="External" /><Relationship Id="rId201" Type="http://schemas.openxmlformats.org/officeDocument/2006/relationships/hyperlink" Target="https://podminky.urs.cz/item/CS_URS_2022_01/764001861" TargetMode="External" /><Relationship Id="rId202" Type="http://schemas.openxmlformats.org/officeDocument/2006/relationships/hyperlink" Target="https://podminky.urs.cz/item/CS_URS_2022_01/764002801" TargetMode="External" /><Relationship Id="rId203" Type="http://schemas.openxmlformats.org/officeDocument/2006/relationships/hyperlink" Target="https://podminky.urs.cz/item/CS_URS_2022_01/764002812" TargetMode="External" /><Relationship Id="rId204" Type="http://schemas.openxmlformats.org/officeDocument/2006/relationships/hyperlink" Target="https://podminky.urs.cz/item/CS_URS_2022_01/764002851" TargetMode="External" /><Relationship Id="rId205" Type="http://schemas.openxmlformats.org/officeDocument/2006/relationships/hyperlink" Target="https://podminky.urs.cz/item/CS_URS_2022_01/764004801" TargetMode="External" /><Relationship Id="rId206" Type="http://schemas.openxmlformats.org/officeDocument/2006/relationships/hyperlink" Target="https://podminky.urs.cz/item/CS_URS_2022_01/764004861" TargetMode="External" /><Relationship Id="rId207" Type="http://schemas.openxmlformats.org/officeDocument/2006/relationships/hyperlink" Target="https://podminky.urs.cz/item/CS_URS_2022_01/764214604" TargetMode="External" /><Relationship Id="rId208" Type="http://schemas.openxmlformats.org/officeDocument/2006/relationships/hyperlink" Target="https://podminky.urs.cz/item/CS_URS_2022_01/764214607" TargetMode="External" /><Relationship Id="rId209" Type="http://schemas.openxmlformats.org/officeDocument/2006/relationships/hyperlink" Target="https://podminky.urs.cz/item/CS_URS_2022_01/764216607" TargetMode="External" /><Relationship Id="rId210" Type="http://schemas.openxmlformats.org/officeDocument/2006/relationships/hyperlink" Target="https://podminky.urs.cz/item/CS_URS_2022_01/764226443" TargetMode="External" /><Relationship Id="rId211" Type="http://schemas.openxmlformats.org/officeDocument/2006/relationships/hyperlink" Target="https://podminky.urs.cz/item/CS_URS_2022_01/764226444" TargetMode="External" /><Relationship Id="rId212" Type="http://schemas.openxmlformats.org/officeDocument/2006/relationships/hyperlink" Target="https://podminky.urs.cz/item/CS_URS_2022_01/764226445" TargetMode="External" /><Relationship Id="rId213" Type="http://schemas.openxmlformats.org/officeDocument/2006/relationships/hyperlink" Target="https://podminky.urs.cz/item/CS_URS_2022_01/764314612" TargetMode="External" /><Relationship Id="rId214" Type="http://schemas.openxmlformats.org/officeDocument/2006/relationships/hyperlink" Target="https://podminky.urs.cz/item/CS_URS_2022_01/998764102" TargetMode="External" /><Relationship Id="rId215" Type="http://schemas.openxmlformats.org/officeDocument/2006/relationships/hyperlink" Target="https://podminky.urs.cz/item/CS_URS_2022_01/766622132" TargetMode="External" /><Relationship Id="rId216" Type="http://schemas.openxmlformats.org/officeDocument/2006/relationships/hyperlink" Target="https://podminky.urs.cz/item/CS_URS_2022_01/766622216" TargetMode="External" /><Relationship Id="rId217" Type="http://schemas.openxmlformats.org/officeDocument/2006/relationships/hyperlink" Target="https://podminky.urs.cz/item/CS_URS_2022_01/998766102" TargetMode="External" /><Relationship Id="rId218" Type="http://schemas.openxmlformats.org/officeDocument/2006/relationships/hyperlink" Target="https://podminky.urs.cz/item/CS_URS_2022_01/767165111" TargetMode="External" /><Relationship Id="rId219" Type="http://schemas.openxmlformats.org/officeDocument/2006/relationships/hyperlink" Target="https://podminky.urs.cz/item/CS_URS_2022_01/767531111" TargetMode="External" /><Relationship Id="rId220" Type="http://schemas.openxmlformats.org/officeDocument/2006/relationships/hyperlink" Target="https://podminky.urs.cz/item/CS_URS_2022_01/767531125" TargetMode="External" /><Relationship Id="rId221" Type="http://schemas.openxmlformats.org/officeDocument/2006/relationships/hyperlink" Target="https://podminky.urs.cz/item/CS_URS_2022_01/767541218" TargetMode="External" /><Relationship Id="rId222" Type="http://schemas.openxmlformats.org/officeDocument/2006/relationships/hyperlink" Target="https://podminky.urs.cz/item/CS_URS_2022_01/767541411" TargetMode="External" /><Relationship Id="rId223" Type="http://schemas.openxmlformats.org/officeDocument/2006/relationships/hyperlink" Target="https://podminky.urs.cz/item/CS_URS_2022_01/767640111" TargetMode="External" /><Relationship Id="rId224" Type="http://schemas.openxmlformats.org/officeDocument/2006/relationships/hyperlink" Target="https://podminky.urs.cz/item/CS_URS_2022_01/767640111" TargetMode="External" /><Relationship Id="rId225" Type="http://schemas.openxmlformats.org/officeDocument/2006/relationships/hyperlink" Target="https://podminky.urs.cz/item/CS_URS_2022_01/767640112" TargetMode="External" /><Relationship Id="rId226" Type="http://schemas.openxmlformats.org/officeDocument/2006/relationships/hyperlink" Target="https://podminky.urs.cz/item/CS_URS_2022_01/767640221" TargetMode="External" /><Relationship Id="rId227" Type="http://schemas.openxmlformats.org/officeDocument/2006/relationships/hyperlink" Target="https://podminky.urs.cz/item/CS_URS_2022_01/767640222" TargetMode="External" /><Relationship Id="rId228" Type="http://schemas.openxmlformats.org/officeDocument/2006/relationships/hyperlink" Target="https://podminky.urs.cz/item/CS_URS_2022_01/767640311" TargetMode="External" /><Relationship Id="rId229" Type="http://schemas.openxmlformats.org/officeDocument/2006/relationships/hyperlink" Target="https://podminky.urs.cz/item/CS_URS_2022_01/767646401" TargetMode="External" /><Relationship Id="rId230" Type="http://schemas.openxmlformats.org/officeDocument/2006/relationships/hyperlink" Target="https://podminky.urs.cz/item/CS_URS_2022_01/767646402" TargetMode="External" /><Relationship Id="rId231" Type="http://schemas.openxmlformats.org/officeDocument/2006/relationships/hyperlink" Target="https://podminky.urs.cz/item/CS_URS_2022_01/767646421" TargetMode="External" /><Relationship Id="rId232" Type="http://schemas.openxmlformats.org/officeDocument/2006/relationships/hyperlink" Target="https://podminky.urs.cz/item/CS_URS_2022_01/767646510" TargetMode="External" /><Relationship Id="rId233" Type="http://schemas.openxmlformats.org/officeDocument/2006/relationships/hyperlink" Target="https://podminky.urs.cz/item/CS_URS_2022_01/767662210" TargetMode="External" /><Relationship Id="rId234" Type="http://schemas.openxmlformats.org/officeDocument/2006/relationships/hyperlink" Target="https://podminky.urs.cz/item/CS_URS_2022_01/767881141" TargetMode="External" /><Relationship Id="rId235" Type="http://schemas.openxmlformats.org/officeDocument/2006/relationships/hyperlink" Target="https://podminky.urs.cz/item/CS_URS_2022_01/767881161" TargetMode="External" /><Relationship Id="rId236" Type="http://schemas.openxmlformats.org/officeDocument/2006/relationships/hyperlink" Target="https://podminky.urs.cz/item/CS_URS_2022_01/998767102" TargetMode="External" /><Relationship Id="rId237" Type="http://schemas.openxmlformats.org/officeDocument/2006/relationships/hyperlink" Target="https://podminky.urs.cz/item/CS_URS_2022_01/771121011" TargetMode="External" /><Relationship Id="rId238" Type="http://schemas.openxmlformats.org/officeDocument/2006/relationships/hyperlink" Target="https://podminky.urs.cz/item/CS_URS_2022_01/771151012" TargetMode="External" /><Relationship Id="rId239" Type="http://schemas.openxmlformats.org/officeDocument/2006/relationships/hyperlink" Target="https://podminky.urs.cz/item/CS_URS_2022_01/771161022" TargetMode="External" /><Relationship Id="rId240" Type="http://schemas.openxmlformats.org/officeDocument/2006/relationships/hyperlink" Target="https://podminky.urs.cz/item/CS_URS_2022_01/771474112" TargetMode="External" /><Relationship Id="rId241" Type="http://schemas.openxmlformats.org/officeDocument/2006/relationships/hyperlink" Target="https://podminky.urs.cz/item/CS_URS_2022_01/771574114" TargetMode="External" /><Relationship Id="rId242" Type="http://schemas.openxmlformats.org/officeDocument/2006/relationships/hyperlink" Target="https://podminky.urs.cz/item/CS_URS_2022_01/771574115" TargetMode="External" /><Relationship Id="rId243" Type="http://schemas.openxmlformats.org/officeDocument/2006/relationships/hyperlink" Target="https://podminky.urs.cz/item/CS_URS_2022_01/771591112" TargetMode="External" /><Relationship Id="rId244" Type="http://schemas.openxmlformats.org/officeDocument/2006/relationships/hyperlink" Target="https://podminky.urs.cz/item/CS_URS_2022_01/998771102" TargetMode="External" /><Relationship Id="rId245" Type="http://schemas.openxmlformats.org/officeDocument/2006/relationships/hyperlink" Target="https://podminky.urs.cz/item/CS_URS_2022_01/772591915" TargetMode="External" /><Relationship Id="rId246" Type="http://schemas.openxmlformats.org/officeDocument/2006/relationships/hyperlink" Target="https://podminky.urs.cz/item/CS_URS_2022_01/772591922" TargetMode="External" /><Relationship Id="rId247" Type="http://schemas.openxmlformats.org/officeDocument/2006/relationships/hyperlink" Target="https://podminky.urs.cz/item/CS_URS_2022_01/772591923" TargetMode="External" /><Relationship Id="rId248" Type="http://schemas.openxmlformats.org/officeDocument/2006/relationships/hyperlink" Target="https://podminky.urs.cz/item/CS_URS_2022_01/776111112" TargetMode="External" /><Relationship Id="rId249" Type="http://schemas.openxmlformats.org/officeDocument/2006/relationships/hyperlink" Target="https://podminky.urs.cz/item/CS_URS_2022_01/776111311" TargetMode="External" /><Relationship Id="rId250" Type="http://schemas.openxmlformats.org/officeDocument/2006/relationships/hyperlink" Target="https://podminky.urs.cz/item/CS_URS_2022_01/776121112" TargetMode="External" /><Relationship Id="rId251" Type="http://schemas.openxmlformats.org/officeDocument/2006/relationships/hyperlink" Target="https://podminky.urs.cz/item/CS_URS_2022_01/776201812" TargetMode="External" /><Relationship Id="rId252" Type="http://schemas.openxmlformats.org/officeDocument/2006/relationships/hyperlink" Target="https://podminky.urs.cz/item/CS_URS_2022_01/776251111" TargetMode="External" /><Relationship Id="rId253" Type="http://schemas.openxmlformats.org/officeDocument/2006/relationships/hyperlink" Target="https://podminky.urs.cz/item/CS_URS_2022_01/776411221" TargetMode="External" /><Relationship Id="rId254" Type="http://schemas.openxmlformats.org/officeDocument/2006/relationships/hyperlink" Target="https://podminky.urs.cz/item/CS_URS_2022_01/998776102" TargetMode="External" /><Relationship Id="rId255" Type="http://schemas.openxmlformats.org/officeDocument/2006/relationships/hyperlink" Target="https://podminky.urs.cz/item/CS_URS_2022_01/777111111" TargetMode="External" /><Relationship Id="rId256" Type="http://schemas.openxmlformats.org/officeDocument/2006/relationships/hyperlink" Target="https://podminky.urs.cz/item/CS_URS_2022_01/777131109" TargetMode="External" /><Relationship Id="rId257" Type="http://schemas.openxmlformats.org/officeDocument/2006/relationships/hyperlink" Target="https://podminky.urs.cz/item/CS_URS_2022_01/777511131" TargetMode="External" /><Relationship Id="rId258" Type="http://schemas.openxmlformats.org/officeDocument/2006/relationships/hyperlink" Target="https://podminky.urs.cz/item/CS_URS_2022_01/777911111" TargetMode="External" /><Relationship Id="rId259" Type="http://schemas.openxmlformats.org/officeDocument/2006/relationships/hyperlink" Target="https://podminky.urs.cz/item/CS_URS_2022_01/781121011" TargetMode="External" /><Relationship Id="rId260" Type="http://schemas.openxmlformats.org/officeDocument/2006/relationships/hyperlink" Target="https://podminky.urs.cz/item/CS_URS_2022_01/781474115" TargetMode="External" /><Relationship Id="rId261" Type="http://schemas.openxmlformats.org/officeDocument/2006/relationships/hyperlink" Target="https://podminky.urs.cz/item/CS_URS_2022_01/998781102" TargetMode="External" /><Relationship Id="rId262" Type="http://schemas.openxmlformats.org/officeDocument/2006/relationships/hyperlink" Target="https://podminky.urs.cz/item/CS_URS_2022_01/783301311" TargetMode="External" /><Relationship Id="rId263" Type="http://schemas.openxmlformats.org/officeDocument/2006/relationships/hyperlink" Target="https://podminky.urs.cz/item/CS_URS_2022_01/783315101" TargetMode="External" /><Relationship Id="rId264" Type="http://schemas.openxmlformats.org/officeDocument/2006/relationships/hyperlink" Target="https://podminky.urs.cz/item/CS_URS_2022_01/783317101" TargetMode="External" /><Relationship Id="rId265" Type="http://schemas.openxmlformats.org/officeDocument/2006/relationships/hyperlink" Target="https://podminky.urs.cz/item/CS_URS_2022_01/783809223" TargetMode="External" /><Relationship Id="rId266" Type="http://schemas.openxmlformats.org/officeDocument/2006/relationships/hyperlink" Target="https://podminky.urs.cz/item/CS_URS_2022_01/783901453" TargetMode="External" /><Relationship Id="rId267" Type="http://schemas.openxmlformats.org/officeDocument/2006/relationships/hyperlink" Target="https://podminky.urs.cz/item/CS_URS_2022_01/783943151" TargetMode="External" /><Relationship Id="rId268" Type="http://schemas.openxmlformats.org/officeDocument/2006/relationships/hyperlink" Target="https://podminky.urs.cz/item/CS_URS_2022_01/783947163" TargetMode="External" /><Relationship Id="rId269" Type="http://schemas.openxmlformats.org/officeDocument/2006/relationships/hyperlink" Target="https://podminky.urs.cz/item/CS_URS_2022_01/783997151" TargetMode="External" /><Relationship Id="rId270" Type="http://schemas.openxmlformats.org/officeDocument/2006/relationships/hyperlink" Target="https://podminky.urs.cz/item/CS_URS_2022_01/784171101" TargetMode="External" /><Relationship Id="rId271" Type="http://schemas.openxmlformats.org/officeDocument/2006/relationships/hyperlink" Target="https://podminky.urs.cz/item/CS_URS_2022_01/784181111" TargetMode="External" /><Relationship Id="rId272" Type="http://schemas.openxmlformats.org/officeDocument/2006/relationships/hyperlink" Target="https://podminky.urs.cz/item/CS_URS_2022_01/784181121" TargetMode="External" /><Relationship Id="rId273" Type="http://schemas.openxmlformats.org/officeDocument/2006/relationships/hyperlink" Target="https://podminky.urs.cz/item/CS_URS_2022_01/784221101" TargetMode="External" /><Relationship Id="rId274" Type="http://schemas.openxmlformats.org/officeDocument/2006/relationships/hyperlink" Target="https://podminky.urs.cz/item/CS_URS_2022_01/784321031" TargetMode="External" /><Relationship Id="rId27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273322511" TargetMode="External" /><Relationship Id="rId2" Type="http://schemas.openxmlformats.org/officeDocument/2006/relationships/hyperlink" Target="https://podminky.urs.cz/item/CS_URS_2022_01/273351121" TargetMode="External" /><Relationship Id="rId3" Type="http://schemas.openxmlformats.org/officeDocument/2006/relationships/hyperlink" Target="https://podminky.urs.cz/item/CS_URS_2022_01/273351122" TargetMode="External" /><Relationship Id="rId4" Type="http://schemas.openxmlformats.org/officeDocument/2006/relationships/hyperlink" Target="https://podminky.urs.cz/item/CS_URS_2022_01/273361821" TargetMode="External" /><Relationship Id="rId5" Type="http://schemas.openxmlformats.org/officeDocument/2006/relationships/hyperlink" Target="https://podminky.urs.cz/item/CS_URS_2022_01/273362021" TargetMode="External" /><Relationship Id="rId6" Type="http://schemas.openxmlformats.org/officeDocument/2006/relationships/hyperlink" Target="https://podminky.urs.cz/item/CS_URS_2022_01/278382551" TargetMode="External" /><Relationship Id="rId7" Type="http://schemas.openxmlformats.org/officeDocument/2006/relationships/hyperlink" Target="https://podminky.urs.cz/item/CS_URS_2022_01/312321411" TargetMode="External" /><Relationship Id="rId8" Type="http://schemas.openxmlformats.org/officeDocument/2006/relationships/hyperlink" Target="https://podminky.urs.cz/item/CS_URS_2022_01/312362021" TargetMode="External" /><Relationship Id="rId9" Type="http://schemas.openxmlformats.org/officeDocument/2006/relationships/hyperlink" Target="https://podminky.urs.cz/item/CS_URS_2022_01/315321411" TargetMode="External" /><Relationship Id="rId10" Type="http://schemas.openxmlformats.org/officeDocument/2006/relationships/hyperlink" Target="https://podminky.urs.cz/item/CS_URS_2022_01/315351121" TargetMode="External" /><Relationship Id="rId11" Type="http://schemas.openxmlformats.org/officeDocument/2006/relationships/hyperlink" Target="https://podminky.urs.cz/item/CS_URS_2022_01/315351122" TargetMode="External" /><Relationship Id="rId12" Type="http://schemas.openxmlformats.org/officeDocument/2006/relationships/hyperlink" Target="https://podminky.urs.cz/item/CS_URS_2022_01/315361821" TargetMode="External" /><Relationship Id="rId13" Type="http://schemas.openxmlformats.org/officeDocument/2006/relationships/hyperlink" Target="https://podminky.urs.cz/item/CS_URS_2022_01/315362021" TargetMode="External" /><Relationship Id="rId14" Type="http://schemas.openxmlformats.org/officeDocument/2006/relationships/hyperlink" Target="https://podminky.urs.cz/item/CS_URS_2022_01/317168011" TargetMode="External" /><Relationship Id="rId15" Type="http://schemas.openxmlformats.org/officeDocument/2006/relationships/hyperlink" Target="https://podminky.urs.cz/item/CS_URS_2022_01/317168012" TargetMode="External" /><Relationship Id="rId16" Type="http://schemas.openxmlformats.org/officeDocument/2006/relationships/hyperlink" Target="https://podminky.urs.cz/item/CS_URS_2022_01/317168051" TargetMode="External" /><Relationship Id="rId17" Type="http://schemas.openxmlformats.org/officeDocument/2006/relationships/hyperlink" Target="https://podminky.urs.cz/item/CS_URS_2022_01/317234410" TargetMode="External" /><Relationship Id="rId18" Type="http://schemas.openxmlformats.org/officeDocument/2006/relationships/hyperlink" Target="https://podminky.urs.cz/item/CS_URS_2022_01/317944321" TargetMode="External" /><Relationship Id="rId19" Type="http://schemas.openxmlformats.org/officeDocument/2006/relationships/hyperlink" Target="https://podminky.urs.cz/item/CS_URS_2022_01/317944323" TargetMode="External" /><Relationship Id="rId20" Type="http://schemas.openxmlformats.org/officeDocument/2006/relationships/hyperlink" Target="https://podminky.urs.cz/item/CS_URS_2022_01/317944325" TargetMode="External" /><Relationship Id="rId21" Type="http://schemas.openxmlformats.org/officeDocument/2006/relationships/hyperlink" Target="https://podminky.urs.cz/item/CS_URS_2022_01/346244381" TargetMode="External" /><Relationship Id="rId22" Type="http://schemas.openxmlformats.org/officeDocument/2006/relationships/hyperlink" Target="https://podminky.urs.cz/item/CS_URS_2022_01/346244382" TargetMode="External" /><Relationship Id="rId23" Type="http://schemas.openxmlformats.org/officeDocument/2006/relationships/hyperlink" Target="https://podminky.urs.cz/item/CS_URS_2022_01/411321414" TargetMode="External" /><Relationship Id="rId24" Type="http://schemas.openxmlformats.org/officeDocument/2006/relationships/hyperlink" Target="https://podminky.urs.cz/item/CS_URS_2022_01/411322424" TargetMode="External" /><Relationship Id="rId25" Type="http://schemas.openxmlformats.org/officeDocument/2006/relationships/hyperlink" Target="https://podminky.urs.cz/item/CS_URS_2022_01/411354315" TargetMode="External" /><Relationship Id="rId26" Type="http://schemas.openxmlformats.org/officeDocument/2006/relationships/hyperlink" Target="https://podminky.urs.cz/item/CS_URS_2022_01/411354316" TargetMode="External" /><Relationship Id="rId27" Type="http://schemas.openxmlformats.org/officeDocument/2006/relationships/hyperlink" Target="https://podminky.urs.cz/item/CS_URS_2022_01/411361821" TargetMode="External" /><Relationship Id="rId28" Type="http://schemas.openxmlformats.org/officeDocument/2006/relationships/hyperlink" Target="https://podminky.urs.cz/item/CS_URS_2022_01/413941133" TargetMode="External" /><Relationship Id="rId29" Type="http://schemas.openxmlformats.org/officeDocument/2006/relationships/hyperlink" Target="https://podminky.urs.cz/item/CS_URS_2022_01/413941135" TargetMode="External" /><Relationship Id="rId30" Type="http://schemas.openxmlformats.org/officeDocument/2006/relationships/hyperlink" Target="https://podminky.urs.cz/item/CS_URS_2022_01/417321515" TargetMode="External" /><Relationship Id="rId31" Type="http://schemas.openxmlformats.org/officeDocument/2006/relationships/hyperlink" Target="https://podminky.urs.cz/item/CS_URS_2022_01/417351115" TargetMode="External" /><Relationship Id="rId32" Type="http://schemas.openxmlformats.org/officeDocument/2006/relationships/hyperlink" Target="https://podminky.urs.cz/item/CS_URS_2022_01/417351116" TargetMode="External" /><Relationship Id="rId33" Type="http://schemas.openxmlformats.org/officeDocument/2006/relationships/hyperlink" Target="https://podminky.urs.cz/item/CS_URS_2022_01/417361821" TargetMode="External" /><Relationship Id="rId34" Type="http://schemas.openxmlformats.org/officeDocument/2006/relationships/hyperlink" Target="https://podminky.urs.cz/item/CS_URS_2022_01/631311126" TargetMode="External" /><Relationship Id="rId35" Type="http://schemas.openxmlformats.org/officeDocument/2006/relationships/hyperlink" Target="https://podminky.urs.cz/item/CS_URS_2022_01/631311136" TargetMode="External" /><Relationship Id="rId36" Type="http://schemas.openxmlformats.org/officeDocument/2006/relationships/hyperlink" Target="https://podminky.urs.cz/item/CS_URS_2022_01/631362021" TargetMode="External" /><Relationship Id="rId37" Type="http://schemas.openxmlformats.org/officeDocument/2006/relationships/hyperlink" Target="https://podminky.urs.cz/item/CS_URS_2022_01/974031664" TargetMode="External" /><Relationship Id="rId38" Type="http://schemas.openxmlformats.org/officeDocument/2006/relationships/hyperlink" Target="https://podminky.urs.cz/item/CS_URS_2022_01/974031666" TargetMode="External" /><Relationship Id="rId39" Type="http://schemas.openxmlformats.org/officeDocument/2006/relationships/hyperlink" Target="https://podminky.urs.cz/item/CS_URS_2022_01/974031668" TargetMode="External" /><Relationship Id="rId40" Type="http://schemas.openxmlformats.org/officeDocument/2006/relationships/hyperlink" Target="https://podminky.urs.cz/item/CS_URS_2022_01/985331211" TargetMode="External" /><Relationship Id="rId41" Type="http://schemas.openxmlformats.org/officeDocument/2006/relationships/hyperlink" Target="https://podminky.urs.cz/item/CS_URS_2022_01/997013152" TargetMode="External" /><Relationship Id="rId42" Type="http://schemas.openxmlformats.org/officeDocument/2006/relationships/hyperlink" Target="https://podminky.urs.cz/item/CS_URS_2022_01/997013501" TargetMode="External" /><Relationship Id="rId43" Type="http://schemas.openxmlformats.org/officeDocument/2006/relationships/hyperlink" Target="https://podminky.urs.cz/item/CS_URS_2022_01/997013509" TargetMode="External" /><Relationship Id="rId44" Type="http://schemas.openxmlformats.org/officeDocument/2006/relationships/hyperlink" Target="https://podminky.urs.cz/item/CS_URS_2022_01/997013871" TargetMode="External" /><Relationship Id="rId45" Type="http://schemas.openxmlformats.org/officeDocument/2006/relationships/hyperlink" Target="https://podminky.urs.cz/item/CS_URS_2022_01/998017002" TargetMode="External" /><Relationship Id="rId46" Type="http://schemas.openxmlformats.org/officeDocument/2006/relationships/hyperlink" Target="https://podminky.urs.cz/item/CS_URS_2022_01/767995117" TargetMode="External" /><Relationship Id="rId47" Type="http://schemas.openxmlformats.org/officeDocument/2006/relationships/hyperlink" Target="https://podminky.urs.cz/item/CS_URS_2022_01/998767102" TargetMode="External" /><Relationship Id="rId48" Type="http://schemas.openxmlformats.org/officeDocument/2006/relationships/hyperlink" Target="https://podminky.urs.cz/item/CS_URS_2022_01/783301303" TargetMode="External" /><Relationship Id="rId49" Type="http://schemas.openxmlformats.org/officeDocument/2006/relationships/hyperlink" Target="https://podminky.urs.cz/item/CS_URS_2022_01/783301311" TargetMode="External" /><Relationship Id="rId50" Type="http://schemas.openxmlformats.org/officeDocument/2006/relationships/hyperlink" Target="https://podminky.urs.cz/item/CS_URS_2022_01/783301401" TargetMode="External" /><Relationship Id="rId51" Type="http://schemas.openxmlformats.org/officeDocument/2006/relationships/hyperlink" Target="https://podminky.urs.cz/item/CS_URS_2022_01/783344101" TargetMode="External" /><Relationship Id="rId52" Type="http://schemas.openxmlformats.org/officeDocument/2006/relationships/hyperlink" Target="https://podminky.urs.cz/item/CS_URS_2022_01/783347101" TargetMode="External" /><Relationship Id="rId5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721173401" TargetMode="External" /><Relationship Id="rId2" Type="http://schemas.openxmlformats.org/officeDocument/2006/relationships/hyperlink" Target="https://podminky.urs.cz/item/CS_URS_2022_01/721173402" TargetMode="External" /><Relationship Id="rId3" Type="http://schemas.openxmlformats.org/officeDocument/2006/relationships/hyperlink" Target="https://podminky.urs.cz/item/CS_URS_2022_01/721173403" TargetMode="External" /><Relationship Id="rId4" Type="http://schemas.openxmlformats.org/officeDocument/2006/relationships/hyperlink" Target="https://podminky.urs.cz/item/CS_URS_2022_01/721174024" TargetMode="External" /><Relationship Id="rId5" Type="http://schemas.openxmlformats.org/officeDocument/2006/relationships/hyperlink" Target="https://podminky.urs.cz/item/CS_URS_2022_01/721174025" TargetMode="External" /><Relationship Id="rId6" Type="http://schemas.openxmlformats.org/officeDocument/2006/relationships/hyperlink" Target="https://podminky.urs.cz/item/CS_URS_2022_01/721174026" TargetMode="External" /><Relationship Id="rId7" Type="http://schemas.openxmlformats.org/officeDocument/2006/relationships/hyperlink" Target="https://podminky.urs.cz/item/CS_URS_2022_01/721174027" TargetMode="External" /><Relationship Id="rId8" Type="http://schemas.openxmlformats.org/officeDocument/2006/relationships/hyperlink" Target="https://podminky.urs.cz/item/CS_URS_2022_01/721174043" TargetMode="External" /><Relationship Id="rId9" Type="http://schemas.openxmlformats.org/officeDocument/2006/relationships/hyperlink" Target="https://podminky.urs.cz/item/CS_URS_2022_01/721174055" TargetMode="External" /><Relationship Id="rId10" Type="http://schemas.openxmlformats.org/officeDocument/2006/relationships/hyperlink" Target="https://podminky.urs.cz/item/CS_URS_2022_01/721211621" TargetMode="External" /><Relationship Id="rId11" Type="http://schemas.openxmlformats.org/officeDocument/2006/relationships/hyperlink" Target="https://podminky.urs.cz/item/CS_URS_2022_01/721273153" TargetMode="External" /><Relationship Id="rId12" Type="http://schemas.openxmlformats.org/officeDocument/2006/relationships/hyperlink" Target="https://podminky.urs.cz/item/CS_URS_2022_01/721279153" TargetMode="External" /><Relationship Id="rId13" Type="http://schemas.openxmlformats.org/officeDocument/2006/relationships/hyperlink" Target="https://podminky.urs.cz/item/CS_URS_2022_01/721290111" TargetMode="External" /><Relationship Id="rId14" Type="http://schemas.openxmlformats.org/officeDocument/2006/relationships/hyperlink" Target="https://podminky.urs.cz/item/CS_URS_2022_01/721290112" TargetMode="External" /><Relationship Id="rId15" Type="http://schemas.openxmlformats.org/officeDocument/2006/relationships/hyperlink" Target="https://podminky.urs.cz/item/CS_URS_2022_01/722130234" TargetMode="External" /><Relationship Id="rId16" Type="http://schemas.openxmlformats.org/officeDocument/2006/relationships/hyperlink" Target="https://podminky.urs.cz/item/CS_URS_2022_01/722130233" TargetMode="External" /><Relationship Id="rId17" Type="http://schemas.openxmlformats.org/officeDocument/2006/relationships/hyperlink" Target="https://podminky.urs.cz/item/CS_URS_2022_01/722250143" TargetMode="External" /><Relationship Id="rId18" Type="http://schemas.openxmlformats.org/officeDocument/2006/relationships/hyperlink" Target="https://podminky.urs.cz/item/CS_URS_2022_01/722174002" TargetMode="External" /><Relationship Id="rId19" Type="http://schemas.openxmlformats.org/officeDocument/2006/relationships/hyperlink" Target="https://podminky.urs.cz/item/CS_URS_2022_01/722174003" TargetMode="External" /><Relationship Id="rId20" Type="http://schemas.openxmlformats.org/officeDocument/2006/relationships/hyperlink" Target="https://podminky.urs.cz/item/CS_URS_2022_01/722174004" TargetMode="External" /><Relationship Id="rId21" Type="http://schemas.openxmlformats.org/officeDocument/2006/relationships/hyperlink" Target="https://podminky.urs.cz/item/CS_URS_2022_01/722174005" TargetMode="External" /><Relationship Id="rId22" Type="http://schemas.openxmlformats.org/officeDocument/2006/relationships/hyperlink" Target="https://podminky.urs.cz/item/CS_URS_2022_01/722174022" TargetMode="External" /><Relationship Id="rId23" Type="http://schemas.openxmlformats.org/officeDocument/2006/relationships/hyperlink" Target="https://podminky.urs.cz/item/CS_URS_2022_01/722232043" TargetMode="External" /><Relationship Id="rId24" Type="http://schemas.openxmlformats.org/officeDocument/2006/relationships/hyperlink" Target="https://podminky.urs.cz/item/CS_URS_2022_01/722232063" TargetMode="External" /><Relationship Id="rId25" Type="http://schemas.openxmlformats.org/officeDocument/2006/relationships/hyperlink" Target="https://podminky.urs.cz/item/CS_URS_2022_01/722232064" TargetMode="External" /><Relationship Id="rId26" Type="http://schemas.openxmlformats.org/officeDocument/2006/relationships/hyperlink" Target="https://podminky.urs.cz/item/CS_URS_2022_01/722290234" TargetMode="External" /><Relationship Id="rId27" Type="http://schemas.openxmlformats.org/officeDocument/2006/relationships/hyperlink" Target="https://podminky.urs.cz/item/CS_URS_2022_01/722290226" TargetMode="External" /><Relationship Id="rId28" Type="http://schemas.openxmlformats.org/officeDocument/2006/relationships/hyperlink" Target="https://podminky.urs.cz/item/CS_URS_2022_01/725119125" TargetMode="External" /><Relationship Id="rId29" Type="http://schemas.openxmlformats.org/officeDocument/2006/relationships/hyperlink" Target="https://podminky.urs.cz/item/CS_URS_2022_01/725211703" TargetMode="External" /><Relationship Id="rId30" Type="http://schemas.openxmlformats.org/officeDocument/2006/relationships/hyperlink" Target="https://podminky.urs.cz/item/CS_URS_2022_01/725532102" TargetMode="External" /><Relationship Id="rId31" Type="http://schemas.openxmlformats.org/officeDocument/2006/relationships/hyperlink" Target="https://podminky.urs.cz/item/CS_URS_2022_01/725539201" TargetMode="External" /><Relationship Id="rId32" Type="http://schemas.openxmlformats.org/officeDocument/2006/relationships/hyperlink" Target="https://podminky.urs.cz/item/CS_URS_2022_01/725813111" TargetMode="External" /><Relationship Id="rId33" Type="http://schemas.openxmlformats.org/officeDocument/2006/relationships/hyperlink" Target="https://podminky.urs.cz/item/CS_URS_2022_01/725819401" TargetMode="External" /><Relationship Id="rId34" Type="http://schemas.openxmlformats.org/officeDocument/2006/relationships/hyperlink" Target="https://podminky.urs.cz/item/CS_URS_2022_01/725821311" TargetMode="External" /><Relationship Id="rId35" Type="http://schemas.openxmlformats.org/officeDocument/2006/relationships/hyperlink" Target="https://podminky.urs.cz/item/CS_URS_2022_01/725822613" TargetMode="External" /><Relationship Id="rId36" Type="http://schemas.openxmlformats.org/officeDocument/2006/relationships/hyperlink" Target="https://podminky.urs.cz/item/CS_URS_2022_01/725829101" TargetMode="External" /><Relationship Id="rId37" Type="http://schemas.openxmlformats.org/officeDocument/2006/relationships/hyperlink" Target="https://podminky.urs.cz/item/CS_URS_2022_01/725339111" TargetMode="External" /><Relationship Id="rId38" Type="http://schemas.openxmlformats.org/officeDocument/2006/relationships/hyperlink" Target="https://podminky.urs.cz/item/CS_URS_2022_01/725865311" TargetMode="External" /><Relationship Id="rId39" Type="http://schemas.openxmlformats.org/officeDocument/2006/relationships/hyperlink" Target="https://podminky.urs.cz/item/CS_URS_2022_01/725829131" TargetMode="External" /><Relationship Id="rId40" Type="http://schemas.openxmlformats.org/officeDocument/2006/relationships/hyperlink" Target="https://podminky.urs.cz/item/CS_URS_2022_01/726131041" TargetMode="External" /><Relationship Id="rId41" Type="http://schemas.openxmlformats.org/officeDocument/2006/relationships/hyperlink" Target="https://podminky.urs.cz/item/CS_URS_2022_01/751613140" TargetMode="External" /><Relationship Id="rId42" Type="http://schemas.openxmlformats.org/officeDocument/2006/relationships/hyperlink" Target="https://podminky.urs.cz/item/CS_URS_2022_01/871263121" TargetMode="External" /><Relationship Id="rId43" Type="http://schemas.openxmlformats.org/officeDocument/2006/relationships/hyperlink" Target="https://podminky.urs.cz/item/CS_URS_2022_01/871265211" TargetMode="External" /><Relationship Id="rId44" Type="http://schemas.openxmlformats.org/officeDocument/2006/relationships/hyperlink" Target="https://podminky.urs.cz/item/CS_URS_2022_01/871275211" TargetMode="External" /><Relationship Id="rId45" Type="http://schemas.openxmlformats.org/officeDocument/2006/relationships/hyperlink" Target="https://podminky.urs.cz/item/CS_URS_2022_01/871273121" TargetMode="External" /><Relationship Id="rId46" Type="http://schemas.openxmlformats.org/officeDocument/2006/relationships/hyperlink" Target="https://podminky.urs.cz/item/CS_URS_2022_01/877265261" TargetMode="External" /><Relationship Id="rId47" Type="http://schemas.openxmlformats.org/officeDocument/2006/relationships/hyperlink" Target="https://podminky.urs.cz/item/CS_URS_2022_01/359901212" TargetMode="External" /><Relationship Id="rId48" Type="http://schemas.openxmlformats.org/officeDocument/2006/relationships/hyperlink" Target="https://podminky.urs.cz/item/CS_URS_2022_01/713463131" TargetMode="External" /><Relationship Id="rId49" Type="http://schemas.openxmlformats.org/officeDocument/2006/relationships/hyperlink" Target="https://podminky.urs.cz/item/CS_URS_2022_01/713463132" TargetMode="External" /><Relationship Id="rId50" Type="http://schemas.openxmlformats.org/officeDocument/2006/relationships/hyperlink" Target="https://podminky.urs.cz/item/CS_URS_2022_01/132112131" TargetMode="External" /><Relationship Id="rId51" Type="http://schemas.openxmlformats.org/officeDocument/2006/relationships/hyperlink" Target="https://podminky.urs.cz/item/CS_URS_2022_01/174111101" TargetMode="External" /><Relationship Id="rId52" Type="http://schemas.openxmlformats.org/officeDocument/2006/relationships/hyperlink" Target="https://podminky.urs.cz/item/CS_URS_2022_01/175111101" TargetMode="External" /><Relationship Id="rId53" Type="http://schemas.openxmlformats.org/officeDocument/2006/relationships/hyperlink" Target="https://podminky.urs.cz/item/CS_URS_2022_01/451573111" TargetMode="External" /><Relationship Id="rId54" Type="http://schemas.openxmlformats.org/officeDocument/2006/relationships/hyperlink" Target="https://podminky.urs.cz/item/CS_URS_2022_01/310321111" TargetMode="External" /><Relationship Id="rId55"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751133012" TargetMode="External" /><Relationship Id="rId2" Type="http://schemas.openxmlformats.org/officeDocument/2006/relationships/hyperlink" Target="https://podminky.urs.cz/item/CS_URS_2022_01/751514662" TargetMode="External" /><Relationship Id="rId3" Type="http://schemas.openxmlformats.org/officeDocument/2006/relationships/hyperlink" Target="https://podminky.urs.cz/item/CS_URS_2022_01/751514617" TargetMode="External" /><Relationship Id="rId4" Type="http://schemas.openxmlformats.org/officeDocument/2006/relationships/hyperlink" Target="https://podminky.urs.cz/item/CS_URS_2022_01/751514617" TargetMode="External" /><Relationship Id="rId5" Type="http://schemas.openxmlformats.org/officeDocument/2006/relationships/hyperlink" Target="https://podminky.urs.cz/item/CS_URS_2022_01/751344123" TargetMode="External" /><Relationship Id="rId6" Type="http://schemas.openxmlformats.org/officeDocument/2006/relationships/hyperlink" Target="https://podminky.urs.cz/item/CS_URS_2022_01/751344112" TargetMode="External" /><Relationship Id="rId7" Type="http://schemas.openxmlformats.org/officeDocument/2006/relationships/hyperlink" Target="https://podminky.urs.cz/item/CS_URS_2022_01/751514558" TargetMode="External" /><Relationship Id="rId8" Type="http://schemas.openxmlformats.org/officeDocument/2006/relationships/hyperlink" Target="https://podminky.urs.cz/item/CS_URS_2022_01/751311096" TargetMode="External" /><Relationship Id="rId9" Type="http://schemas.openxmlformats.org/officeDocument/2006/relationships/hyperlink" Target="https://podminky.urs.cz/item/CS_URS_2022_01/751398012" TargetMode="External" /><Relationship Id="rId10" Type="http://schemas.openxmlformats.org/officeDocument/2006/relationships/hyperlink" Target="https://podminky.urs.cz/item/CS_URS_2022_01/751511182" TargetMode="External" /><Relationship Id="rId11" Type="http://schemas.openxmlformats.org/officeDocument/2006/relationships/hyperlink" Target="https://podminky.urs.cz/item/CS_URS_2022_01/751511003" TargetMode="External" /><Relationship Id="rId12" Type="http://schemas.openxmlformats.org/officeDocument/2006/relationships/hyperlink" Target="https://podminky.urs.cz/item/CS_URS_2022_01/751511005" TargetMode="External" /><Relationship Id="rId13" Type="http://schemas.openxmlformats.org/officeDocument/2006/relationships/hyperlink" Target="https://podminky.urs.cz/item/CS_URS_2022_01/713411121" TargetMode="External" /><Relationship Id="rId14" Type="http://schemas.openxmlformats.org/officeDocument/2006/relationships/hyperlink" Target="https://podminky.urs.cz/item/CS_URS_2022_01/751133012" TargetMode="External" /><Relationship Id="rId15" Type="http://schemas.openxmlformats.org/officeDocument/2006/relationships/hyperlink" Target="https://podminky.urs.cz/item/CS_URS_2022_01/751398051" TargetMode="External" /><Relationship Id="rId16" Type="http://schemas.openxmlformats.org/officeDocument/2006/relationships/hyperlink" Target="https://podminky.urs.cz/item/CS_URS_2022_01/751514662" TargetMode="External" /><Relationship Id="rId17" Type="http://schemas.openxmlformats.org/officeDocument/2006/relationships/hyperlink" Target="https://podminky.urs.cz/item/CS_URS_2022_01/751514613" TargetMode="External" /><Relationship Id="rId18" Type="http://schemas.openxmlformats.org/officeDocument/2006/relationships/hyperlink" Target="https://podminky.urs.cz/item/CS_URS_2022_01/751344112" TargetMode="External" /><Relationship Id="rId19" Type="http://schemas.openxmlformats.org/officeDocument/2006/relationships/hyperlink" Target="https://podminky.urs.cz/item/CS_URS_2022_01/751398012" TargetMode="External" /><Relationship Id="rId20" Type="http://schemas.openxmlformats.org/officeDocument/2006/relationships/hyperlink" Target="https://podminky.urs.cz/item/CS_URS_2022_01/751511182" TargetMode="External" /><Relationship Id="rId21" Type="http://schemas.openxmlformats.org/officeDocument/2006/relationships/hyperlink" Target="https://podminky.urs.cz/item/CS_URS_2022_01/751511003" TargetMode="External" /><Relationship Id="rId22" Type="http://schemas.openxmlformats.org/officeDocument/2006/relationships/hyperlink" Target="https://podminky.urs.cz/item/CS_URS_2022_01/713411121" TargetMode="External" /><Relationship Id="rId23" Type="http://schemas.openxmlformats.org/officeDocument/2006/relationships/hyperlink" Target="https://podminky.urs.cz/item/CS_URS_2022_01/751133012" TargetMode="External" /><Relationship Id="rId24" Type="http://schemas.openxmlformats.org/officeDocument/2006/relationships/hyperlink" Target="https://podminky.urs.cz/item/CS_URS_2022_01/751514662" TargetMode="External" /><Relationship Id="rId25" Type="http://schemas.openxmlformats.org/officeDocument/2006/relationships/hyperlink" Target="https://podminky.urs.cz/item/CS_URS_2022_01/751322012" TargetMode="External" /><Relationship Id="rId26" Type="http://schemas.openxmlformats.org/officeDocument/2006/relationships/hyperlink" Target="https://podminky.urs.cz/item/CS_URS_2022_01/751537112" TargetMode="External" /><Relationship Id="rId27" Type="http://schemas.openxmlformats.org/officeDocument/2006/relationships/hyperlink" Target="https://podminky.urs.cz/item/CS_URS_2022_01/751511182" TargetMode="External" /><Relationship Id="rId28" Type="http://schemas.openxmlformats.org/officeDocument/2006/relationships/hyperlink" Target="https://podminky.urs.cz/item/CS_URS_2022_01/713411121" TargetMode="External" /><Relationship Id="rId29" Type="http://schemas.openxmlformats.org/officeDocument/2006/relationships/hyperlink" Target="https://podminky.urs.cz/item/CS_URS_2022_01/751133012" TargetMode="External" /><Relationship Id="rId30" Type="http://schemas.openxmlformats.org/officeDocument/2006/relationships/hyperlink" Target="https://podminky.urs.cz/item/CS_URS_2022_01/751398051" TargetMode="External" /><Relationship Id="rId31" Type="http://schemas.openxmlformats.org/officeDocument/2006/relationships/hyperlink" Target="https://podminky.urs.cz/item/CS_URS_2022_01/751514679" TargetMode="External" /><Relationship Id="rId32" Type="http://schemas.openxmlformats.org/officeDocument/2006/relationships/hyperlink" Target="https://podminky.urs.cz/item/CS_URS_2022_01/751514662" TargetMode="External" /><Relationship Id="rId33" Type="http://schemas.openxmlformats.org/officeDocument/2006/relationships/hyperlink" Target="https://podminky.urs.cz/item/CS_URS_2022_01/751514662" TargetMode="External" /><Relationship Id="rId34" Type="http://schemas.openxmlformats.org/officeDocument/2006/relationships/hyperlink" Target="https://podminky.urs.cz/item/CS_URS_2022_01/751344112" TargetMode="External" /><Relationship Id="rId35" Type="http://schemas.openxmlformats.org/officeDocument/2006/relationships/hyperlink" Target="https://podminky.urs.cz/item/CS_URS_2022_01/751322012" TargetMode="External" /><Relationship Id="rId36" Type="http://schemas.openxmlformats.org/officeDocument/2006/relationships/hyperlink" Target="https://podminky.urs.cz/item/CS_URS_2022_01/751511182" TargetMode="External" /><Relationship Id="rId37" Type="http://schemas.openxmlformats.org/officeDocument/2006/relationships/hyperlink" Target="https://podminky.urs.cz/item/CS_URS_2022_01/751511182" TargetMode="External" /><Relationship Id="rId38" Type="http://schemas.openxmlformats.org/officeDocument/2006/relationships/hyperlink" Target="https://podminky.urs.cz/item/CS_URS_2022_01/713411121" TargetMode="External" /><Relationship Id="rId39" Type="http://schemas.openxmlformats.org/officeDocument/2006/relationships/hyperlink" Target="https://podminky.urs.cz/item/CS_URS_2022_01/751122011" TargetMode="External" /><Relationship Id="rId40" Type="http://schemas.openxmlformats.org/officeDocument/2006/relationships/hyperlink" Target="https://podminky.urs.cz/item/CS_URS_2022_01/751398011" TargetMode="External" /><Relationship Id="rId41" Type="http://schemas.openxmlformats.org/officeDocument/2006/relationships/hyperlink" Target="https://podminky.urs.cz/item/CS_URS_2022_01/751511181" TargetMode="External" /><Relationship Id="rId42" Type="http://schemas.openxmlformats.org/officeDocument/2006/relationships/hyperlink" Target="https://podminky.urs.cz/item/CS_URS_2022_01/713411121" TargetMode="External" /><Relationship Id="rId43" Type="http://schemas.openxmlformats.org/officeDocument/2006/relationships/hyperlink" Target="https://podminky.urs.cz/item/CS_URS_2022_01/751133012" TargetMode="External" /><Relationship Id="rId44" Type="http://schemas.openxmlformats.org/officeDocument/2006/relationships/hyperlink" Target="https://podminky.urs.cz/item/CS_URS_2022_01/751398051" TargetMode="External" /><Relationship Id="rId45" Type="http://schemas.openxmlformats.org/officeDocument/2006/relationships/hyperlink" Target="https://podminky.urs.cz/item/CS_URS_2022_01/751514679" TargetMode="External" /><Relationship Id="rId46" Type="http://schemas.openxmlformats.org/officeDocument/2006/relationships/hyperlink" Target="https://podminky.urs.cz/item/CS_URS_2022_01/751344112" TargetMode="External" /><Relationship Id="rId47" Type="http://schemas.openxmlformats.org/officeDocument/2006/relationships/hyperlink" Target="https://podminky.urs.cz/item/CS_URS_2022_01/751311091" TargetMode="External" /><Relationship Id="rId48" Type="http://schemas.openxmlformats.org/officeDocument/2006/relationships/hyperlink" Target="https://podminky.urs.cz/item/CS_URS_2022_01/751322012" TargetMode="External" /><Relationship Id="rId49" Type="http://schemas.openxmlformats.org/officeDocument/2006/relationships/hyperlink" Target="https://podminky.urs.cz/item/CS_URS_2022_01/751311092" TargetMode="External" /><Relationship Id="rId50" Type="http://schemas.openxmlformats.org/officeDocument/2006/relationships/hyperlink" Target="https://podminky.urs.cz/item/CS_URS_2022_01/751511182" TargetMode="External" /><Relationship Id="rId51" Type="http://schemas.openxmlformats.org/officeDocument/2006/relationships/hyperlink" Target="https://podminky.urs.cz/item/CS_URS_2022_01/713411121" TargetMode="External" /><Relationship Id="rId52" Type="http://schemas.openxmlformats.org/officeDocument/2006/relationships/hyperlink" Target="https://podminky.urs.cz/item/CS_URS_2022_01/751398051" TargetMode="External" /><Relationship Id="rId53" Type="http://schemas.openxmlformats.org/officeDocument/2006/relationships/hyperlink" Target="https://podminky.urs.cz/item/CS_URS_2022_01/751398051" TargetMode="External" /><Relationship Id="rId54" Type="http://schemas.openxmlformats.org/officeDocument/2006/relationships/hyperlink" Target="https://podminky.urs.cz/item/CS_URS_2022_01/751511004" TargetMode="External" /><Relationship Id="rId55" Type="http://schemas.openxmlformats.org/officeDocument/2006/relationships/hyperlink" Target="https://podminky.urs.cz/item/CS_URS_2022_01/751721121" TargetMode="External" /><Relationship Id="rId56" Type="http://schemas.openxmlformats.org/officeDocument/2006/relationships/hyperlink" Target="https://podminky.urs.cz/item/CS_URS_2022_01/751711183" TargetMode="External" /><Relationship Id="rId57" Type="http://schemas.openxmlformats.org/officeDocument/2006/relationships/hyperlink" Target="https://podminky.urs.cz/item/CS_URS_2022_01/751514553" TargetMode="External" /><Relationship Id="rId58" Type="http://schemas.openxmlformats.org/officeDocument/2006/relationships/hyperlink" Target="https://podminky.urs.cz/item/CS_URS_2022_01/751311096" TargetMode="External" /><Relationship Id="rId59" Type="http://schemas.openxmlformats.org/officeDocument/2006/relationships/hyperlink" Target="https://podminky.urs.cz/item/CS_URS_2022_01/751511022" TargetMode="External" /><Relationship Id="rId60" Type="http://schemas.openxmlformats.org/officeDocument/2006/relationships/hyperlink" Target="https://podminky.urs.cz/item/CS_URS_2022_01/713411121" TargetMode="External" /><Relationship Id="rId61" Type="http://schemas.openxmlformats.org/officeDocument/2006/relationships/hyperlink" Target="https://podminky.urs.cz/item/CS_URS_2022_01/751614130" TargetMode="External" /><Relationship Id="rId62" Type="http://schemas.openxmlformats.org/officeDocument/2006/relationships/hyperlink" Target="https://podminky.urs.cz/item/CS_URS_2022_01/751791181" TargetMode="External" /><Relationship Id="rId63" Type="http://schemas.openxmlformats.org/officeDocument/2006/relationships/hyperlink" Target="https://podminky.urs.cz/item/CS_URS_2022_01/751791135" TargetMode="External" /><Relationship Id="rId64" Type="http://schemas.openxmlformats.org/officeDocument/2006/relationships/hyperlink" Target="https://podminky.urs.cz/item/CS_URS_2022_01/751792003" TargetMode="External" /><Relationship Id="rId65" Type="http://schemas.openxmlformats.org/officeDocument/2006/relationships/hyperlink" Target="https://podminky.urs.cz/item/CS_URS_2022_01/751791181" TargetMode="External" /><Relationship Id="rId66" Type="http://schemas.openxmlformats.org/officeDocument/2006/relationships/hyperlink" Target="https://podminky.urs.cz/item/CS_URS_2022_01/751791182" TargetMode="External" /><Relationship Id="rId67" Type="http://schemas.openxmlformats.org/officeDocument/2006/relationships/hyperlink" Target="https://podminky.urs.cz/item/CS_URS_2022_01/751721111" TargetMode="External" /><Relationship Id="rId68" Type="http://schemas.openxmlformats.org/officeDocument/2006/relationships/hyperlink" Target="https://podminky.urs.cz/item/CS_URS_2022_01/751711151" TargetMode="External" /><Relationship Id="rId69" Type="http://schemas.openxmlformats.org/officeDocument/2006/relationships/hyperlink" Target="https://podminky.urs.cz/item/CS_URS_2022_01/751614130" TargetMode="External" /><Relationship Id="rId70" Type="http://schemas.openxmlformats.org/officeDocument/2006/relationships/hyperlink" Target="https://podminky.urs.cz/item/CS_URS_2022_01/751791181" TargetMode="External" /><Relationship Id="rId71" Type="http://schemas.openxmlformats.org/officeDocument/2006/relationships/hyperlink" Target="https://podminky.urs.cz/item/CS_URS_2022_01/751791135" TargetMode="External" /><Relationship Id="rId72" Type="http://schemas.openxmlformats.org/officeDocument/2006/relationships/hyperlink" Target="https://podminky.urs.cz/item/CS_URS_2022_01/751792003" TargetMode="External" /><Relationship Id="rId73" Type="http://schemas.openxmlformats.org/officeDocument/2006/relationships/hyperlink" Target="https://podminky.urs.cz/item/CS_URS_2022_01/751791181" TargetMode="External" /><Relationship Id="rId74" Type="http://schemas.openxmlformats.org/officeDocument/2006/relationships/hyperlink" Target="https://podminky.urs.cz/item/CS_URS_2022_01/751791182" TargetMode="External" /><Relationship Id="rId75" Type="http://schemas.openxmlformats.org/officeDocument/2006/relationships/hyperlink" Target="https://podminky.urs.cz/item/CS_URS_2022_01/751721111" TargetMode="External" /><Relationship Id="rId76" Type="http://schemas.openxmlformats.org/officeDocument/2006/relationships/hyperlink" Target="https://podminky.urs.cz/item/CS_URS_2022_01/751711151" TargetMode="External" /><Relationship Id="rId77" Type="http://schemas.openxmlformats.org/officeDocument/2006/relationships/hyperlink" Target="https://podminky.urs.cz/item/CS_URS_2022_01/751614130" TargetMode="External" /><Relationship Id="rId78" Type="http://schemas.openxmlformats.org/officeDocument/2006/relationships/hyperlink" Target="https://podminky.urs.cz/item/CS_URS_2022_01/751791181" TargetMode="External" /><Relationship Id="rId79" Type="http://schemas.openxmlformats.org/officeDocument/2006/relationships/hyperlink" Target="https://podminky.urs.cz/item/CS_URS_2022_01/751791135" TargetMode="External" /><Relationship Id="rId80" Type="http://schemas.openxmlformats.org/officeDocument/2006/relationships/hyperlink" Target="https://podminky.urs.cz/item/CS_URS_2022_01/751792003" TargetMode="External" /><Relationship Id="rId81" Type="http://schemas.openxmlformats.org/officeDocument/2006/relationships/hyperlink" Target="https://podminky.urs.cz/item/CS_URS_2022_01/751791181" TargetMode="External" /><Relationship Id="rId82" Type="http://schemas.openxmlformats.org/officeDocument/2006/relationships/hyperlink" Target="https://podminky.urs.cz/item/CS_URS_2022_01/751791182" TargetMode="External" /><Relationship Id="rId83" Type="http://schemas.openxmlformats.org/officeDocument/2006/relationships/hyperlink" Target="https://podminky.urs.cz/item/CS_URS_2022_01/751721121" TargetMode="External" /><Relationship Id="rId84" Type="http://schemas.openxmlformats.org/officeDocument/2006/relationships/hyperlink" Target="https://podminky.urs.cz/item/CS_URS_2022_01/751711111" TargetMode="External" /><Relationship Id="rId85" Type="http://schemas.openxmlformats.org/officeDocument/2006/relationships/hyperlink" Target="https://podminky.urs.cz/item/CS_URS_2022_01/751711112" TargetMode="External" /><Relationship Id="rId86" Type="http://schemas.openxmlformats.org/officeDocument/2006/relationships/hyperlink" Target="https://podminky.urs.cz/item/CS_URS_2022_01/751614130" TargetMode="External" /><Relationship Id="rId87" Type="http://schemas.openxmlformats.org/officeDocument/2006/relationships/hyperlink" Target="https://podminky.urs.cz/item/CS_URS_2022_01/751791181" TargetMode="External" /><Relationship Id="rId88" Type="http://schemas.openxmlformats.org/officeDocument/2006/relationships/hyperlink" Target="https://podminky.urs.cz/item/CS_URS_2022_01/751791136" TargetMode="External" /><Relationship Id="rId89" Type="http://schemas.openxmlformats.org/officeDocument/2006/relationships/hyperlink" Target="https://podminky.urs.cz/item/CS_URS_2022_01/751791136" TargetMode="External" /><Relationship Id="rId90" Type="http://schemas.openxmlformats.org/officeDocument/2006/relationships/hyperlink" Target="https://podminky.urs.cz/item/CS_URS_2022_01/751792003" TargetMode="External" /><Relationship Id="rId91" Type="http://schemas.openxmlformats.org/officeDocument/2006/relationships/hyperlink" Target="https://podminky.urs.cz/item/CS_URS_2022_01/751791182" TargetMode="External" /><Relationship Id="rId9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210220021" TargetMode="External" /><Relationship Id="rId2" Type="http://schemas.openxmlformats.org/officeDocument/2006/relationships/hyperlink" Target="https://podminky.urs.cz/item/CS_URS_2022_01/210220002" TargetMode="External" /><Relationship Id="rId3" Type="http://schemas.openxmlformats.org/officeDocument/2006/relationships/hyperlink" Target="https://podminky.urs.cz/item/CS_URS_2022_01/210220301" TargetMode="External" /><Relationship Id="rId4" Type="http://schemas.openxmlformats.org/officeDocument/2006/relationships/hyperlink" Target="https://podminky.urs.cz/item/CS_URS_2022_01/210220302" TargetMode="External" /><Relationship Id="rId5" Type="http://schemas.openxmlformats.org/officeDocument/2006/relationships/hyperlink" Target="https://podminky.urs.cz/item/CS_URS_2022_01/210220401" TargetMode="External" /><Relationship Id="rId6" Type="http://schemas.openxmlformats.org/officeDocument/2006/relationships/hyperlink" Target="https://podminky.urs.cz/item/CS_URS_2022_01/210220361" TargetMode="External" /><Relationship Id="rId7" Type="http://schemas.openxmlformats.org/officeDocument/2006/relationships/hyperlink" Target="https://podminky.urs.cz/item/CS_URS_2022_01/460161173" TargetMode="External" /><Relationship Id="rId8" Type="http://schemas.openxmlformats.org/officeDocument/2006/relationships/hyperlink" Target="https://podminky.urs.cz/item/CS_URS_2022_01/460431183" TargetMode="External" /><Relationship Id="rId9" Type="http://schemas.openxmlformats.org/officeDocument/2006/relationships/hyperlink" Target="https://podminky.urs.cz/item/CS_URS_2022_01/460481131" TargetMode="External" /><Relationship Id="rId10" Type="http://schemas.openxmlformats.org/officeDocument/2006/relationships/hyperlink" Target="https://podminky.urs.cz/item/CS_URS_2022_01/468081415" TargetMode="External" /><Relationship Id="rId11" Type="http://schemas.openxmlformats.org/officeDocument/2006/relationships/hyperlink" Target="https://podminky.urs.cz/item/CS_URS_2022_01/468081313" TargetMode="External" /><Relationship Id="rId12" Type="http://schemas.openxmlformats.org/officeDocument/2006/relationships/hyperlink" Target="https://podminky.urs.cz/item/CS_URS_2022_01/468081316" TargetMode="External" /><Relationship Id="rId13" Type="http://schemas.openxmlformats.org/officeDocument/2006/relationships/hyperlink" Target="https://podminky.urs.cz/item/CS_URS_2022_01/580105062" TargetMode="External" /><Relationship Id="rId14" Type="http://schemas.openxmlformats.org/officeDocument/2006/relationships/hyperlink" Target="https://podminky.urs.cz/item/CS_URS_2022_01/741810003" TargetMode="External" /><Relationship Id="rId15" Type="http://schemas.openxmlformats.org/officeDocument/2006/relationships/hyperlink" Target="https://podminky.urs.cz/item/CS_URS_2022_01/741810011" TargetMode="External" /><Relationship Id="rId16" Type="http://schemas.openxmlformats.org/officeDocument/2006/relationships/hyperlink" Target="https://podminky.urs.cz/item/CS_URS_2022_01/741231012" TargetMode="External" /><Relationship Id="rId17" Type="http://schemas.openxmlformats.org/officeDocument/2006/relationships/hyperlink" Target="https://podminky.urs.cz/item/CS_URS_2022_01/741430011" TargetMode="External" /><Relationship Id="rId18" Type="http://schemas.openxmlformats.org/officeDocument/2006/relationships/hyperlink" Target="https://podminky.urs.cz/item/CS_URS_2022_01/210020681" TargetMode="External" /><Relationship Id="rId19" Type="http://schemas.openxmlformats.org/officeDocument/2006/relationships/hyperlink" Target="https://podminky.urs.cz/item/CS_URS_2022_01/210220321" TargetMode="External" /><Relationship Id="rId20" Type="http://schemas.openxmlformats.org/officeDocument/2006/relationships/hyperlink" Target="https://podminky.urs.cz/item/CS_URS_2022_01/210100272" TargetMode="External" /><Relationship Id="rId21" Type="http://schemas.openxmlformats.org/officeDocument/2006/relationships/hyperlink" Target="https://podminky.urs.cz/item/CS_URS_2022_01/741430012" TargetMode="External" /><Relationship Id="rId22" Type="http://schemas.openxmlformats.org/officeDocument/2006/relationships/hyperlink" Target="https://podminky.urs.cz/item/CS_URS_2022_01/741420002" TargetMode="External" /><Relationship Id="rId23" Type="http://schemas.openxmlformats.org/officeDocument/2006/relationships/hyperlink" Target="https://podminky.urs.cz/item/CS_URS_2022_01/210220101" TargetMode="External" /><Relationship Id="rId2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pans="2:71"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19</v>
      </c>
      <c r="AO10" s="25"/>
      <c r="AP10" s="25"/>
      <c r="AQ10" s="25"/>
      <c r="AR10" s="23"/>
      <c r="BE10" s="34"/>
      <c r="BS10" s="20" t="s">
        <v>6</v>
      </c>
    </row>
    <row r="11" spans="2:71" s="1" customFormat="1" ht="18.45"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28</v>
      </c>
      <c r="AL11" s="25"/>
      <c r="AM11" s="25"/>
      <c r="AN11" s="30" t="s">
        <v>19</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30</v>
      </c>
      <c r="AO13" s="25"/>
      <c r="AP13" s="25"/>
      <c r="AQ13" s="25"/>
      <c r="AR13" s="23"/>
      <c r="BE13" s="34"/>
      <c r="BS13" s="20" t="s">
        <v>6</v>
      </c>
    </row>
    <row r="14" spans="2:71" ht="12">
      <c r="B14" s="24"/>
      <c r="C14" s="25"/>
      <c r="D14" s="25"/>
      <c r="E14" s="37" t="s">
        <v>30</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28</v>
      </c>
      <c r="AL14" s="25"/>
      <c r="AM14" s="25"/>
      <c r="AN14" s="37" t="s">
        <v>30</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19</v>
      </c>
      <c r="AO16" s="25"/>
      <c r="AP16" s="25"/>
      <c r="AQ16" s="25"/>
      <c r="AR16" s="23"/>
      <c r="BE16" s="34"/>
      <c r="BS16" s="20" t="s">
        <v>4</v>
      </c>
    </row>
    <row r="17" spans="2:71" s="1" customFormat="1" ht="18.45" customHeight="1">
      <c r="B17" s="24"/>
      <c r="C17" s="25"/>
      <c r="D17" s="25"/>
      <c r="E17" s="30" t="s">
        <v>32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28</v>
      </c>
      <c r="AL17" s="25"/>
      <c r="AM17" s="25"/>
      <c r="AN17" s="30" t="s">
        <v>19</v>
      </c>
      <c r="AO17" s="25"/>
      <c r="AP17" s="25"/>
      <c r="AQ17" s="25"/>
      <c r="AR17" s="23"/>
      <c r="BE17" s="34"/>
      <c r="BS17" s="20" t="s">
        <v>33</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34</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19</v>
      </c>
      <c r="AO19" s="25"/>
      <c r="AP19" s="25"/>
      <c r="AQ19" s="25"/>
      <c r="AR19" s="23"/>
      <c r="BE19" s="34"/>
      <c r="BS19" s="20" t="s">
        <v>6</v>
      </c>
    </row>
    <row r="20" spans="2:71" s="1" customFormat="1" ht="18.45" customHeight="1">
      <c r="B20" s="24"/>
      <c r="C20" s="25"/>
      <c r="D20" s="25"/>
      <c r="E20" s="30" t="s">
        <v>35</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28</v>
      </c>
      <c r="AL20" s="25"/>
      <c r="AM20" s="25"/>
      <c r="AN20" s="30" t="s">
        <v>19</v>
      </c>
      <c r="AO20" s="25"/>
      <c r="AP20" s="25"/>
      <c r="AQ20" s="25"/>
      <c r="AR20" s="23"/>
      <c r="BE20" s="34"/>
      <c r="BS20" s="20" t="s">
        <v>33</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36</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47.25" customHeight="1">
      <c r="B23" s="24"/>
      <c r="C23" s="25"/>
      <c r="D23" s="25"/>
      <c r="E23" s="39" t="s">
        <v>37</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38</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39</v>
      </c>
      <c r="M28" s="48"/>
      <c r="N28" s="48"/>
      <c r="O28" s="48"/>
      <c r="P28" s="48"/>
      <c r="Q28" s="43"/>
      <c r="R28" s="43"/>
      <c r="S28" s="43"/>
      <c r="T28" s="43"/>
      <c r="U28" s="43"/>
      <c r="V28" s="43"/>
      <c r="W28" s="48" t="s">
        <v>40</v>
      </c>
      <c r="X28" s="48"/>
      <c r="Y28" s="48"/>
      <c r="Z28" s="48"/>
      <c r="AA28" s="48"/>
      <c r="AB28" s="48"/>
      <c r="AC28" s="48"/>
      <c r="AD28" s="48"/>
      <c r="AE28" s="48"/>
      <c r="AF28" s="43"/>
      <c r="AG28" s="43"/>
      <c r="AH28" s="43"/>
      <c r="AI28" s="43"/>
      <c r="AJ28" s="43"/>
      <c r="AK28" s="48" t="s">
        <v>41</v>
      </c>
      <c r="AL28" s="48"/>
      <c r="AM28" s="48"/>
      <c r="AN28" s="48"/>
      <c r="AO28" s="48"/>
      <c r="AP28" s="43"/>
      <c r="AQ28" s="43"/>
      <c r="AR28" s="47"/>
      <c r="BE28" s="34"/>
    </row>
    <row r="29" spans="1:57" s="3" customFormat="1" ht="14.4" customHeight="1">
      <c r="A29" s="3"/>
      <c r="B29" s="49"/>
      <c r="C29" s="50"/>
      <c r="D29" s="35" t="s">
        <v>42</v>
      </c>
      <c r="E29" s="50"/>
      <c r="F29" s="35" t="s">
        <v>43</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44</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45</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46</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47</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48</v>
      </c>
      <c r="E35" s="57"/>
      <c r="F35" s="57"/>
      <c r="G35" s="57"/>
      <c r="H35" s="57"/>
      <c r="I35" s="57"/>
      <c r="J35" s="57"/>
      <c r="K35" s="57"/>
      <c r="L35" s="57"/>
      <c r="M35" s="57"/>
      <c r="N35" s="57"/>
      <c r="O35" s="57"/>
      <c r="P35" s="57"/>
      <c r="Q35" s="57"/>
      <c r="R35" s="57"/>
      <c r="S35" s="57"/>
      <c r="T35" s="58" t="s">
        <v>49</v>
      </c>
      <c r="U35" s="57"/>
      <c r="V35" s="57"/>
      <c r="W35" s="57"/>
      <c r="X35" s="59" t="s">
        <v>50</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51</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2022-91</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STAVEBNÍ ÚPRAVY A NÁSTAVBA - KŘIMICKÁ 291/94, PLZEŇ 3 - SKVRŇANY</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21</v>
      </c>
      <c r="D47" s="43"/>
      <c r="E47" s="43"/>
      <c r="F47" s="43"/>
      <c r="G47" s="43"/>
      <c r="H47" s="43"/>
      <c r="I47" s="43"/>
      <c r="J47" s="43"/>
      <c r="K47" s="43"/>
      <c r="L47" s="74" t="str">
        <f>IF(K8="","",K8)</f>
        <v>Křimická 291/94, 318 00 Plzeň 3 - Skvrňany</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IF(AN8="","",AN8)</f>
        <v>16. 12. 2022</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25.65" customHeight="1">
      <c r="A49" s="41"/>
      <c r="B49" s="42"/>
      <c r="C49" s="35" t="s">
        <v>25</v>
      </c>
      <c r="D49" s="43"/>
      <c r="E49" s="43"/>
      <c r="F49" s="43"/>
      <c r="G49" s="43"/>
      <c r="H49" s="43"/>
      <c r="I49" s="43"/>
      <c r="J49" s="43"/>
      <c r="K49" s="43"/>
      <c r="L49" s="67" t="str">
        <f>IF(E11="","",E11)</f>
        <v>SOU stavební, Borská 2718/55, 301 00 Plzeň</v>
      </c>
      <c r="M49" s="43"/>
      <c r="N49" s="43"/>
      <c r="O49" s="43"/>
      <c r="P49" s="43"/>
      <c r="Q49" s="43"/>
      <c r="R49" s="43"/>
      <c r="S49" s="43"/>
      <c r="T49" s="43"/>
      <c r="U49" s="43"/>
      <c r="V49" s="43"/>
      <c r="W49" s="43"/>
      <c r="X49" s="43"/>
      <c r="Y49" s="43"/>
      <c r="Z49" s="43"/>
      <c r="AA49" s="43"/>
      <c r="AB49" s="43"/>
      <c r="AC49" s="43"/>
      <c r="AD49" s="43"/>
      <c r="AE49" s="43"/>
      <c r="AF49" s="43"/>
      <c r="AG49" s="43"/>
      <c r="AH49" s="43"/>
      <c r="AI49" s="35" t="s">
        <v>31</v>
      </c>
      <c r="AJ49" s="43"/>
      <c r="AK49" s="43"/>
      <c r="AL49" s="43"/>
      <c r="AM49" s="76" t="str">
        <f>IF(E17="","",E17)</f>
        <v>ATELIER SOUKUP OPL ŠVEHLA s.r.o.</v>
      </c>
      <c r="AN49" s="67"/>
      <c r="AO49" s="67"/>
      <c r="AP49" s="67"/>
      <c r="AQ49" s="43"/>
      <c r="AR49" s="47"/>
      <c r="AS49" s="77" t="s">
        <v>52</v>
      </c>
      <c r="AT49" s="78"/>
      <c r="AU49" s="79"/>
      <c r="AV49" s="79"/>
      <c r="AW49" s="79"/>
      <c r="AX49" s="79"/>
      <c r="AY49" s="79"/>
      <c r="AZ49" s="79"/>
      <c r="BA49" s="79"/>
      <c r="BB49" s="79"/>
      <c r="BC49" s="79"/>
      <c r="BD49" s="80"/>
      <c r="BE49" s="41"/>
    </row>
    <row r="50" spans="1:57" s="2" customFormat="1" ht="15.15" customHeight="1">
      <c r="A50" s="41"/>
      <c r="B50" s="42"/>
      <c r="C50" s="35" t="s">
        <v>29</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34</v>
      </c>
      <c r="AJ50" s="43"/>
      <c r="AK50" s="43"/>
      <c r="AL50" s="43"/>
      <c r="AM50" s="76" t="str">
        <f>IF(E20="","",E20)</f>
        <v>Michal Jirka</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53</v>
      </c>
      <c r="D52" s="90"/>
      <c r="E52" s="90"/>
      <c r="F52" s="90"/>
      <c r="G52" s="90"/>
      <c r="H52" s="91"/>
      <c r="I52" s="92" t="s">
        <v>54</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55</v>
      </c>
      <c r="AH52" s="90"/>
      <c r="AI52" s="90"/>
      <c r="AJ52" s="90"/>
      <c r="AK52" s="90"/>
      <c r="AL52" s="90"/>
      <c r="AM52" s="90"/>
      <c r="AN52" s="92" t="s">
        <v>56</v>
      </c>
      <c r="AO52" s="90"/>
      <c r="AP52" s="90"/>
      <c r="AQ52" s="94" t="s">
        <v>57</v>
      </c>
      <c r="AR52" s="47"/>
      <c r="AS52" s="95" t="s">
        <v>58</v>
      </c>
      <c r="AT52" s="96" t="s">
        <v>59</v>
      </c>
      <c r="AU52" s="96" t="s">
        <v>60</v>
      </c>
      <c r="AV52" s="96" t="s">
        <v>61</v>
      </c>
      <c r="AW52" s="96" t="s">
        <v>62</v>
      </c>
      <c r="AX52" s="96" t="s">
        <v>63</v>
      </c>
      <c r="AY52" s="96" t="s">
        <v>64</v>
      </c>
      <c r="AZ52" s="96" t="s">
        <v>65</v>
      </c>
      <c r="BA52" s="96" t="s">
        <v>66</v>
      </c>
      <c r="BB52" s="96" t="s">
        <v>67</v>
      </c>
      <c r="BC52" s="96" t="s">
        <v>68</v>
      </c>
      <c r="BD52" s="97" t="s">
        <v>69</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70</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ROUND(AG55+AG56+AG57+AG66,2)</f>
        <v>0</v>
      </c>
      <c r="AH54" s="104"/>
      <c r="AI54" s="104"/>
      <c r="AJ54" s="104"/>
      <c r="AK54" s="104"/>
      <c r="AL54" s="104"/>
      <c r="AM54" s="104"/>
      <c r="AN54" s="105">
        <f>SUM(AG54,AT54)</f>
        <v>0</v>
      </c>
      <c r="AO54" s="105"/>
      <c r="AP54" s="105"/>
      <c r="AQ54" s="106" t="s">
        <v>19</v>
      </c>
      <c r="AR54" s="107"/>
      <c r="AS54" s="108">
        <f>ROUND(AS55+AS56+AS57+AS66,2)</f>
        <v>0</v>
      </c>
      <c r="AT54" s="109">
        <f>ROUND(SUM(AV54:AW54),2)</f>
        <v>0</v>
      </c>
      <c r="AU54" s="110">
        <f>ROUND(AU55+AU56+AU57+AU66,5)</f>
        <v>0</v>
      </c>
      <c r="AV54" s="109">
        <f>ROUND(AZ54*L29,2)</f>
        <v>0</v>
      </c>
      <c r="AW54" s="109">
        <f>ROUND(BA54*L30,2)</f>
        <v>0</v>
      </c>
      <c r="AX54" s="109">
        <f>ROUND(BB54*L29,2)</f>
        <v>0</v>
      </c>
      <c r="AY54" s="109">
        <f>ROUND(BC54*L30,2)</f>
        <v>0</v>
      </c>
      <c r="AZ54" s="109">
        <f>ROUND(AZ55+AZ56+AZ57+AZ66,2)</f>
        <v>0</v>
      </c>
      <c r="BA54" s="109">
        <f>ROUND(BA55+BA56+BA57+BA66,2)</f>
        <v>0</v>
      </c>
      <c r="BB54" s="109">
        <f>ROUND(BB55+BB56+BB57+BB66,2)</f>
        <v>0</v>
      </c>
      <c r="BC54" s="109">
        <f>ROUND(BC55+BC56+BC57+BC66,2)</f>
        <v>0</v>
      </c>
      <c r="BD54" s="111">
        <f>ROUND(BD55+BD56+BD57+BD66,2)</f>
        <v>0</v>
      </c>
      <c r="BE54" s="6"/>
      <c r="BS54" s="112" t="s">
        <v>71</v>
      </c>
      <c r="BT54" s="112" t="s">
        <v>72</v>
      </c>
      <c r="BU54" s="113" t="s">
        <v>73</v>
      </c>
      <c r="BV54" s="112" t="s">
        <v>74</v>
      </c>
      <c r="BW54" s="112" t="s">
        <v>5</v>
      </c>
      <c r="BX54" s="112" t="s">
        <v>75</v>
      </c>
      <c r="CL54" s="112" t="s">
        <v>19</v>
      </c>
    </row>
    <row r="55" spans="1:91" s="7" customFormat="1" ht="16.5" customHeight="1">
      <c r="A55" s="114" t="s">
        <v>76</v>
      </c>
      <c r="B55" s="115"/>
      <c r="C55" s="116"/>
      <c r="D55" s="117" t="s">
        <v>77</v>
      </c>
      <c r="E55" s="117"/>
      <c r="F55" s="117"/>
      <c r="G55" s="117"/>
      <c r="H55" s="117"/>
      <c r="I55" s="118"/>
      <c r="J55" s="117" t="s">
        <v>78</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'D.1.1. - Architektonicko ...'!J30</f>
        <v>0</v>
      </c>
      <c r="AH55" s="118"/>
      <c r="AI55" s="118"/>
      <c r="AJ55" s="118"/>
      <c r="AK55" s="118"/>
      <c r="AL55" s="118"/>
      <c r="AM55" s="118"/>
      <c r="AN55" s="119">
        <f>SUM(AG55,AT55)</f>
        <v>0</v>
      </c>
      <c r="AO55" s="118"/>
      <c r="AP55" s="118"/>
      <c r="AQ55" s="120" t="s">
        <v>79</v>
      </c>
      <c r="AR55" s="121"/>
      <c r="AS55" s="122">
        <v>0</v>
      </c>
      <c r="AT55" s="123">
        <f>ROUND(SUM(AV55:AW55),2)</f>
        <v>0</v>
      </c>
      <c r="AU55" s="124">
        <f>'D.1.1. - Architektonicko ...'!P119</f>
        <v>0</v>
      </c>
      <c r="AV55" s="123">
        <f>'D.1.1. - Architektonicko ...'!J33</f>
        <v>0</v>
      </c>
      <c r="AW55" s="123">
        <f>'D.1.1. - Architektonicko ...'!J34</f>
        <v>0</v>
      </c>
      <c r="AX55" s="123">
        <f>'D.1.1. - Architektonicko ...'!J35</f>
        <v>0</v>
      </c>
      <c r="AY55" s="123">
        <f>'D.1.1. - Architektonicko ...'!J36</f>
        <v>0</v>
      </c>
      <c r="AZ55" s="123">
        <f>'D.1.1. - Architektonicko ...'!F33</f>
        <v>0</v>
      </c>
      <c r="BA55" s="123">
        <f>'D.1.1. - Architektonicko ...'!F34</f>
        <v>0</v>
      </c>
      <c r="BB55" s="123">
        <f>'D.1.1. - Architektonicko ...'!F35</f>
        <v>0</v>
      </c>
      <c r="BC55" s="123">
        <f>'D.1.1. - Architektonicko ...'!F36</f>
        <v>0</v>
      </c>
      <c r="BD55" s="125">
        <f>'D.1.1. - Architektonicko ...'!F37</f>
        <v>0</v>
      </c>
      <c r="BE55" s="7"/>
      <c r="BT55" s="126" t="s">
        <v>80</v>
      </c>
      <c r="BV55" s="126" t="s">
        <v>74</v>
      </c>
      <c r="BW55" s="126" t="s">
        <v>81</v>
      </c>
      <c r="BX55" s="126" t="s">
        <v>5</v>
      </c>
      <c r="CL55" s="126" t="s">
        <v>19</v>
      </c>
      <c r="CM55" s="126" t="s">
        <v>82</v>
      </c>
    </row>
    <row r="56" spans="1:91" s="7" customFormat="1" ht="16.5" customHeight="1">
      <c r="A56" s="114" t="s">
        <v>76</v>
      </c>
      <c r="B56" s="115"/>
      <c r="C56" s="116"/>
      <c r="D56" s="117" t="s">
        <v>83</v>
      </c>
      <c r="E56" s="117"/>
      <c r="F56" s="117"/>
      <c r="G56" s="117"/>
      <c r="H56" s="117"/>
      <c r="I56" s="118"/>
      <c r="J56" s="117" t="s">
        <v>84</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'D.1.2. - Konstrukční část '!J30</f>
        <v>0</v>
      </c>
      <c r="AH56" s="118"/>
      <c r="AI56" s="118"/>
      <c r="AJ56" s="118"/>
      <c r="AK56" s="118"/>
      <c r="AL56" s="118"/>
      <c r="AM56" s="118"/>
      <c r="AN56" s="119">
        <f>SUM(AG56,AT56)</f>
        <v>0</v>
      </c>
      <c r="AO56" s="118"/>
      <c r="AP56" s="118"/>
      <c r="AQ56" s="120" t="s">
        <v>79</v>
      </c>
      <c r="AR56" s="121"/>
      <c r="AS56" s="122">
        <v>0</v>
      </c>
      <c r="AT56" s="123">
        <f>ROUND(SUM(AV56:AW56),2)</f>
        <v>0</v>
      </c>
      <c r="AU56" s="124">
        <f>'D.1.2. - Konstrukční část '!P95</f>
        <v>0</v>
      </c>
      <c r="AV56" s="123">
        <f>'D.1.2. - Konstrukční část '!J33</f>
        <v>0</v>
      </c>
      <c r="AW56" s="123">
        <f>'D.1.2. - Konstrukční část '!J34</f>
        <v>0</v>
      </c>
      <c r="AX56" s="123">
        <f>'D.1.2. - Konstrukční část '!J35</f>
        <v>0</v>
      </c>
      <c r="AY56" s="123">
        <f>'D.1.2. - Konstrukční část '!J36</f>
        <v>0</v>
      </c>
      <c r="AZ56" s="123">
        <f>'D.1.2. - Konstrukční část '!F33</f>
        <v>0</v>
      </c>
      <c r="BA56" s="123">
        <f>'D.1.2. - Konstrukční část '!F34</f>
        <v>0</v>
      </c>
      <c r="BB56" s="123">
        <f>'D.1.2. - Konstrukční část '!F35</f>
        <v>0</v>
      </c>
      <c r="BC56" s="123">
        <f>'D.1.2. - Konstrukční část '!F36</f>
        <v>0</v>
      </c>
      <c r="BD56" s="125">
        <f>'D.1.2. - Konstrukční část '!F37</f>
        <v>0</v>
      </c>
      <c r="BE56" s="7"/>
      <c r="BT56" s="126" t="s">
        <v>80</v>
      </c>
      <c r="BV56" s="126" t="s">
        <v>74</v>
      </c>
      <c r="BW56" s="126" t="s">
        <v>85</v>
      </c>
      <c r="BX56" s="126" t="s">
        <v>5</v>
      </c>
      <c r="CL56" s="126" t="s">
        <v>19</v>
      </c>
      <c r="CM56" s="126" t="s">
        <v>82</v>
      </c>
    </row>
    <row r="57" spans="1:91" s="7" customFormat="1" ht="16.5" customHeight="1">
      <c r="A57" s="7"/>
      <c r="B57" s="115"/>
      <c r="C57" s="116"/>
      <c r="D57" s="117" t="s">
        <v>86</v>
      </c>
      <c r="E57" s="117"/>
      <c r="F57" s="117"/>
      <c r="G57" s="117"/>
      <c r="H57" s="117"/>
      <c r="I57" s="118"/>
      <c r="J57" s="117" t="s">
        <v>87</v>
      </c>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27">
        <f>ROUND(SUM(AG58:AG65),2)</f>
        <v>0</v>
      </c>
      <c r="AH57" s="118"/>
      <c r="AI57" s="118"/>
      <c r="AJ57" s="118"/>
      <c r="AK57" s="118"/>
      <c r="AL57" s="118"/>
      <c r="AM57" s="118"/>
      <c r="AN57" s="119">
        <f>SUM(AG57,AT57)</f>
        <v>0</v>
      </c>
      <c r="AO57" s="118"/>
      <c r="AP57" s="118"/>
      <c r="AQ57" s="120" t="s">
        <v>79</v>
      </c>
      <c r="AR57" s="121"/>
      <c r="AS57" s="122">
        <f>ROUND(SUM(AS58:AS65),2)</f>
        <v>0</v>
      </c>
      <c r="AT57" s="123">
        <f>ROUND(SUM(AV57:AW57),2)</f>
        <v>0</v>
      </c>
      <c r="AU57" s="124">
        <f>ROUND(SUM(AU58:AU65),5)</f>
        <v>0</v>
      </c>
      <c r="AV57" s="123">
        <f>ROUND(AZ57*L29,2)</f>
        <v>0</v>
      </c>
      <c r="AW57" s="123">
        <f>ROUND(BA57*L30,2)</f>
        <v>0</v>
      </c>
      <c r="AX57" s="123">
        <f>ROUND(BB57*L29,2)</f>
        <v>0</v>
      </c>
      <c r="AY57" s="123">
        <f>ROUND(BC57*L30,2)</f>
        <v>0</v>
      </c>
      <c r="AZ57" s="123">
        <f>ROUND(SUM(AZ58:AZ65),2)</f>
        <v>0</v>
      </c>
      <c r="BA57" s="123">
        <f>ROUND(SUM(BA58:BA65),2)</f>
        <v>0</v>
      </c>
      <c r="BB57" s="123">
        <f>ROUND(SUM(BB58:BB65),2)</f>
        <v>0</v>
      </c>
      <c r="BC57" s="123">
        <f>ROUND(SUM(BC58:BC65),2)</f>
        <v>0</v>
      </c>
      <c r="BD57" s="125">
        <f>ROUND(SUM(BD58:BD65),2)</f>
        <v>0</v>
      </c>
      <c r="BE57" s="7"/>
      <c r="BS57" s="126" t="s">
        <v>71</v>
      </c>
      <c r="BT57" s="126" t="s">
        <v>80</v>
      </c>
      <c r="BU57" s="126" t="s">
        <v>73</v>
      </c>
      <c r="BV57" s="126" t="s">
        <v>74</v>
      </c>
      <c r="BW57" s="126" t="s">
        <v>88</v>
      </c>
      <c r="BX57" s="126" t="s">
        <v>5</v>
      </c>
      <c r="CL57" s="126" t="s">
        <v>19</v>
      </c>
      <c r="CM57" s="126" t="s">
        <v>82</v>
      </c>
    </row>
    <row r="58" spans="1:90" s="4" customFormat="1" ht="16.5" customHeight="1">
      <c r="A58" s="114" t="s">
        <v>76</v>
      </c>
      <c r="B58" s="66"/>
      <c r="C58" s="128"/>
      <c r="D58" s="128"/>
      <c r="E58" s="129" t="s">
        <v>89</v>
      </c>
      <c r="F58" s="129"/>
      <c r="G58" s="129"/>
      <c r="H58" s="129"/>
      <c r="I58" s="129"/>
      <c r="J58" s="128"/>
      <c r="K58" s="129" t="s">
        <v>90</v>
      </c>
      <c r="L58" s="129"/>
      <c r="M58" s="129"/>
      <c r="N58" s="129"/>
      <c r="O58" s="129"/>
      <c r="P58" s="129"/>
      <c r="Q58" s="129"/>
      <c r="R58" s="129"/>
      <c r="S58" s="129"/>
      <c r="T58" s="129"/>
      <c r="U58" s="129"/>
      <c r="V58" s="129"/>
      <c r="W58" s="129"/>
      <c r="X58" s="129"/>
      <c r="Y58" s="129"/>
      <c r="Z58" s="129"/>
      <c r="AA58" s="129"/>
      <c r="AB58" s="129"/>
      <c r="AC58" s="129"/>
      <c r="AD58" s="129"/>
      <c r="AE58" s="129"/>
      <c r="AF58" s="129"/>
      <c r="AG58" s="130">
        <f>'D.1.4.a - Zdravotně techn...'!J32</f>
        <v>0</v>
      </c>
      <c r="AH58" s="128"/>
      <c r="AI58" s="128"/>
      <c r="AJ58" s="128"/>
      <c r="AK58" s="128"/>
      <c r="AL58" s="128"/>
      <c r="AM58" s="128"/>
      <c r="AN58" s="130">
        <f>SUM(AG58,AT58)</f>
        <v>0</v>
      </c>
      <c r="AO58" s="128"/>
      <c r="AP58" s="128"/>
      <c r="AQ58" s="131" t="s">
        <v>91</v>
      </c>
      <c r="AR58" s="68"/>
      <c r="AS58" s="132">
        <v>0</v>
      </c>
      <c r="AT58" s="133">
        <f>ROUND(SUM(AV58:AW58),2)</f>
        <v>0</v>
      </c>
      <c r="AU58" s="134">
        <f>'D.1.4.a - Zdravotně techn...'!P103</f>
        <v>0</v>
      </c>
      <c r="AV58" s="133">
        <f>'D.1.4.a - Zdravotně techn...'!J35</f>
        <v>0</v>
      </c>
      <c r="AW58" s="133">
        <f>'D.1.4.a - Zdravotně techn...'!J36</f>
        <v>0</v>
      </c>
      <c r="AX58" s="133">
        <f>'D.1.4.a - Zdravotně techn...'!J37</f>
        <v>0</v>
      </c>
      <c r="AY58" s="133">
        <f>'D.1.4.a - Zdravotně techn...'!J38</f>
        <v>0</v>
      </c>
      <c r="AZ58" s="133">
        <f>'D.1.4.a - Zdravotně techn...'!F35</f>
        <v>0</v>
      </c>
      <c r="BA58" s="133">
        <f>'D.1.4.a - Zdravotně techn...'!F36</f>
        <v>0</v>
      </c>
      <c r="BB58" s="133">
        <f>'D.1.4.a - Zdravotně techn...'!F37</f>
        <v>0</v>
      </c>
      <c r="BC58" s="133">
        <f>'D.1.4.a - Zdravotně techn...'!F38</f>
        <v>0</v>
      </c>
      <c r="BD58" s="135">
        <f>'D.1.4.a - Zdravotně techn...'!F39</f>
        <v>0</v>
      </c>
      <c r="BE58" s="4"/>
      <c r="BT58" s="136" t="s">
        <v>82</v>
      </c>
      <c r="BV58" s="136" t="s">
        <v>74</v>
      </c>
      <c r="BW58" s="136" t="s">
        <v>92</v>
      </c>
      <c r="BX58" s="136" t="s">
        <v>88</v>
      </c>
      <c r="CL58" s="136" t="s">
        <v>19</v>
      </c>
    </row>
    <row r="59" spans="1:90" s="4" customFormat="1" ht="16.5" customHeight="1">
      <c r="A59" s="114" t="s">
        <v>76</v>
      </c>
      <c r="B59" s="66"/>
      <c r="C59" s="128"/>
      <c r="D59" s="128"/>
      <c r="E59" s="129" t="s">
        <v>93</v>
      </c>
      <c r="F59" s="129"/>
      <c r="G59" s="129"/>
      <c r="H59" s="129"/>
      <c r="I59" s="129"/>
      <c r="J59" s="128"/>
      <c r="K59" s="129" t="s">
        <v>94</v>
      </c>
      <c r="L59" s="129"/>
      <c r="M59" s="129"/>
      <c r="N59" s="129"/>
      <c r="O59" s="129"/>
      <c r="P59" s="129"/>
      <c r="Q59" s="129"/>
      <c r="R59" s="129"/>
      <c r="S59" s="129"/>
      <c r="T59" s="129"/>
      <c r="U59" s="129"/>
      <c r="V59" s="129"/>
      <c r="W59" s="129"/>
      <c r="X59" s="129"/>
      <c r="Y59" s="129"/>
      <c r="Z59" s="129"/>
      <c r="AA59" s="129"/>
      <c r="AB59" s="129"/>
      <c r="AC59" s="129"/>
      <c r="AD59" s="129"/>
      <c r="AE59" s="129"/>
      <c r="AF59" s="129"/>
      <c r="AG59" s="130">
        <f>'D.1.4.b - Vytápění'!J32</f>
        <v>0</v>
      </c>
      <c r="AH59" s="128"/>
      <c r="AI59" s="128"/>
      <c r="AJ59" s="128"/>
      <c r="AK59" s="128"/>
      <c r="AL59" s="128"/>
      <c r="AM59" s="128"/>
      <c r="AN59" s="130">
        <f>SUM(AG59,AT59)</f>
        <v>0</v>
      </c>
      <c r="AO59" s="128"/>
      <c r="AP59" s="128"/>
      <c r="AQ59" s="131" t="s">
        <v>91</v>
      </c>
      <c r="AR59" s="68"/>
      <c r="AS59" s="132">
        <v>0</v>
      </c>
      <c r="AT59" s="133">
        <f>ROUND(SUM(AV59:AW59),2)</f>
        <v>0</v>
      </c>
      <c r="AU59" s="134">
        <f>'D.1.4.b - Vytápění'!P92</f>
        <v>0</v>
      </c>
      <c r="AV59" s="133">
        <f>'D.1.4.b - Vytápění'!J35</f>
        <v>0</v>
      </c>
      <c r="AW59" s="133">
        <f>'D.1.4.b - Vytápění'!J36</f>
        <v>0</v>
      </c>
      <c r="AX59" s="133">
        <f>'D.1.4.b - Vytápění'!J37</f>
        <v>0</v>
      </c>
      <c r="AY59" s="133">
        <f>'D.1.4.b - Vytápění'!J38</f>
        <v>0</v>
      </c>
      <c r="AZ59" s="133">
        <f>'D.1.4.b - Vytápění'!F35</f>
        <v>0</v>
      </c>
      <c r="BA59" s="133">
        <f>'D.1.4.b - Vytápění'!F36</f>
        <v>0</v>
      </c>
      <c r="BB59" s="133">
        <f>'D.1.4.b - Vytápění'!F37</f>
        <v>0</v>
      </c>
      <c r="BC59" s="133">
        <f>'D.1.4.b - Vytápění'!F38</f>
        <v>0</v>
      </c>
      <c r="BD59" s="135">
        <f>'D.1.4.b - Vytápění'!F39</f>
        <v>0</v>
      </c>
      <c r="BE59" s="4"/>
      <c r="BT59" s="136" t="s">
        <v>82</v>
      </c>
      <c r="BV59" s="136" t="s">
        <v>74</v>
      </c>
      <c r="BW59" s="136" t="s">
        <v>95</v>
      </c>
      <c r="BX59" s="136" t="s">
        <v>88</v>
      </c>
      <c r="CL59" s="136" t="s">
        <v>19</v>
      </c>
    </row>
    <row r="60" spans="1:90" s="4" customFormat="1" ht="16.5" customHeight="1">
      <c r="A60" s="114" t="s">
        <v>76</v>
      </c>
      <c r="B60" s="66"/>
      <c r="C60" s="128"/>
      <c r="D60" s="128"/>
      <c r="E60" s="129" t="s">
        <v>96</v>
      </c>
      <c r="F60" s="129"/>
      <c r="G60" s="129"/>
      <c r="H60" s="129"/>
      <c r="I60" s="129"/>
      <c r="J60" s="128"/>
      <c r="K60" s="129" t="s">
        <v>97</v>
      </c>
      <c r="L60" s="129"/>
      <c r="M60" s="129"/>
      <c r="N60" s="129"/>
      <c r="O60" s="129"/>
      <c r="P60" s="129"/>
      <c r="Q60" s="129"/>
      <c r="R60" s="129"/>
      <c r="S60" s="129"/>
      <c r="T60" s="129"/>
      <c r="U60" s="129"/>
      <c r="V60" s="129"/>
      <c r="W60" s="129"/>
      <c r="X60" s="129"/>
      <c r="Y60" s="129"/>
      <c r="Z60" s="129"/>
      <c r="AA60" s="129"/>
      <c r="AB60" s="129"/>
      <c r="AC60" s="129"/>
      <c r="AD60" s="129"/>
      <c r="AE60" s="129"/>
      <c r="AF60" s="129"/>
      <c r="AG60" s="130">
        <f>'D.1.4.c - Vzduchotechnika...'!J32</f>
        <v>0</v>
      </c>
      <c r="AH60" s="128"/>
      <c r="AI60" s="128"/>
      <c r="AJ60" s="128"/>
      <c r="AK60" s="128"/>
      <c r="AL60" s="128"/>
      <c r="AM60" s="128"/>
      <c r="AN60" s="130">
        <f>SUM(AG60,AT60)</f>
        <v>0</v>
      </c>
      <c r="AO60" s="128"/>
      <c r="AP60" s="128"/>
      <c r="AQ60" s="131" t="s">
        <v>91</v>
      </c>
      <c r="AR60" s="68"/>
      <c r="AS60" s="132">
        <v>0</v>
      </c>
      <c r="AT60" s="133">
        <f>ROUND(SUM(AV60:AW60),2)</f>
        <v>0</v>
      </c>
      <c r="AU60" s="134">
        <f>'D.1.4.c - Vzduchotechnika...'!P100</f>
        <v>0</v>
      </c>
      <c r="AV60" s="133">
        <f>'D.1.4.c - Vzduchotechnika...'!J35</f>
        <v>0</v>
      </c>
      <c r="AW60" s="133">
        <f>'D.1.4.c - Vzduchotechnika...'!J36</f>
        <v>0</v>
      </c>
      <c r="AX60" s="133">
        <f>'D.1.4.c - Vzduchotechnika...'!J37</f>
        <v>0</v>
      </c>
      <c r="AY60" s="133">
        <f>'D.1.4.c - Vzduchotechnika...'!J38</f>
        <v>0</v>
      </c>
      <c r="AZ60" s="133">
        <f>'D.1.4.c - Vzduchotechnika...'!F35</f>
        <v>0</v>
      </c>
      <c r="BA60" s="133">
        <f>'D.1.4.c - Vzduchotechnika...'!F36</f>
        <v>0</v>
      </c>
      <c r="BB60" s="133">
        <f>'D.1.4.c - Vzduchotechnika...'!F37</f>
        <v>0</v>
      </c>
      <c r="BC60" s="133">
        <f>'D.1.4.c - Vzduchotechnika...'!F38</f>
        <v>0</v>
      </c>
      <c r="BD60" s="135">
        <f>'D.1.4.c - Vzduchotechnika...'!F39</f>
        <v>0</v>
      </c>
      <c r="BE60" s="4"/>
      <c r="BT60" s="136" t="s">
        <v>82</v>
      </c>
      <c r="BV60" s="136" t="s">
        <v>74</v>
      </c>
      <c r="BW60" s="136" t="s">
        <v>98</v>
      </c>
      <c r="BX60" s="136" t="s">
        <v>88</v>
      </c>
      <c r="CL60" s="136" t="s">
        <v>19</v>
      </c>
    </row>
    <row r="61" spans="1:90" s="4" customFormat="1" ht="16.5" customHeight="1">
      <c r="A61" s="114" t="s">
        <v>76</v>
      </c>
      <c r="B61" s="66"/>
      <c r="C61" s="128"/>
      <c r="D61" s="128"/>
      <c r="E61" s="129" t="s">
        <v>99</v>
      </c>
      <c r="F61" s="129"/>
      <c r="G61" s="129"/>
      <c r="H61" s="129"/>
      <c r="I61" s="129"/>
      <c r="J61" s="128"/>
      <c r="K61" s="129" t="s">
        <v>100</v>
      </c>
      <c r="L61" s="129"/>
      <c r="M61" s="129"/>
      <c r="N61" s="129"/>
      <c r="O61" s="129"/>
      <c r="P61" s="129"/>
      <c r="Q61" s="129"/>
      <c r="R61" s="129"/>
      <c r="S61" s="129"/>
      <c r="T61" s="129"/>
      <c r="U61" s="129"/>
      <c r="V61" s="129"/>
      <c r="W61" s="129"/>
      <c r="X61" s="129"/>
      <c r="Y61" s="129"/>
      <c r="Z61" s="129"/>
      <c r="AA61" s="129"/>
      <c r="AB61" s="129"/>
      <c r="AC61" s="129"/>
      <c r="AD61" s="129"/>
      <c r="AE61" s="129"/>
      <c r="AF61" s="129"/>
      <c r="AG61" s="130">
        <f>'D.1.4.d_1 - Silnoproudá e...'!J32</f>
        <v>0</v>
      </c>
      <c r="AH61" s="128"/>
      <c r="AI61" s="128"/>
      <c r="AJ61" s="128"/>
      <c r="AK61" s="128"/>
      <c r="AL61" s="128"/>
      <c r="AM61" s="128"/>
      <c r="AN61" s="130">
        <f>SUM(AG61,AT61)</f>
        <v>0</v>
      </c>
      <c r="AO61" s="128"/>
      <c r="AP61" s="128"/>
      <c r="AQ61" s="131" t="s">
        <v>91</v>
      </c>
      <c r="AR61" s="68"/>
      <c r="AS61" s="132">
        <v>0</v>
      </c>
      <c r="AT61" s="133">
        <f>ROUND(SUM(AV61:AW61),2)</f>
        <v>0</v>
      </c>
      <c r="AU61" s="134">
        <f>'D.1.4.d_1 - Silnoproudá e...'!P91</f>
        <v>0</v>
      </c>
      <c r="AV61" s="133">
        <f>'D.1.4.d_1 - Silnoproudá e...'!J35</f>
        <v>0</v>
      </c>
      <c r="AW61" s="133">
        <f>'D.1.4.d_1 - Silnoproudá e...'!J36</f>
        <v>0</v>
      </c>
      <c r="AX61" s="133">
        <f>'D.1.4.d_1 - Silnoproudá e...'!J37</f>
        <v>0</v>
      </c>
      <c r="AY61" s="133">
        <f>'D.1.4.d_1 - Silnoproudá e...'!J38</f>
        <v>0</v>
      </c>
      <c r="AZ61" s="133">
        <f>'D.1.4.d_1 - Silnoproudá e...'!F35</f>
        <v>0</v>
      </c>
      <c r="BA61" s="133">
        <f>'D.1.4.d_1 - Silnoproudá e...'!F36</f>
        <v>0</v>
      </c>
      <c r="BB61" s="133">
        <f>'D.1.4.d_1 - Silnoproudá e...'!F37</f>
        <v>0</v>
      </c>
      <c r="BC61" s="133">
        <f>'D.1.4.d_1 - Silnoproudá e...'!F38</f>
        <v>0</v>
      </c>
      <c r="BD61" s="135">
        <f>'D.1.4.d_1 - Silnoproudá e...'!F39</f>
        <v>0</v>
      </c>
      <c r="BE61" s="4"/>
      <c r="BT61" s="136" t="s">
        <v>82</v>
      </c>
      <c r="BV61" s="136" t="s">
        <v>74</v>
      </c>
      <c r="BW61" s="136" t="s">
        <v>101</v>
      </c>
      <c r="BX61" s="136" t="s">
        <v>88</v>
      </c>
      <c r="CL61" s="136" t="s">
        <v>19</v>
      </c>
    </row>
    <row r="62" spans="1:90" s="4" customFormat="1" ht="16.5" customHeight="1">
      <c r="A62" s="114" t="s">
        <v>76</v>
      </c>
      <c r="B62" s="66"/>
      <c r="C62" s="128"/>
      <c r="D62" s="128"/>
      <c r="E62" s="129" t="s">
        <v>102</v>
      </c>
      <c r="F62" s="129"/>
      <c r="G62" s="129"/>
      <c r="H62" s="129"/>
      <c r="I62" s="129"/>
      <c r="J62" s="128"/>
      <c r="K62" s="129" t="s">
        <v>103</v>
      </c>
      <c r="L62" s="129"/>
      <c r="M62" s="129"/>
      <c r="N62" s="129"/>
      <c r="O62" s="129"/>
      <c r="P62" s="129"/>
      <c r="Q62" s="129"/>
      <c r="R62" s="129"/>
      <c r="S62" s="129"/>
      <c r="T62" s="129"/>
      <c r="U62" s="129"/>
      <c r="V62" s="129"/>
      <c r="W62" s="129"/>
      <c r="X62" s="129"/>
      <c r="Y62" s="129"/>
      <c r="Z62" s="129"/>
      <c r="AA62" s="129"/>
      <c r="AB62" s="129"/>
      <c r="AC62" s="129"/>
      <c r="AD62" s="129"/>
      <c r="AE62" s="129"/>
      <c r="AF62" s="129"/>
      <c r="AG62" s="130">
        <f>'D.1.4.d_2 - Hromosvod a u...'!J32</f>
        <v>0</v>
      </c>
      <c r="AH62" s="128"/>
      <c r="AI62" s="128"/>
      <c r="AJ62" s="128"/>
      <c r="AK62" s="128"/>
      <c r="AL62" s="128"/>
      <c r="AM62" s="128"/>
      <c r="AN62" s="130">
        <f>SUM(AG62,AT62)</f>
        <v>0</v>
      </c>
      <c r="AO62" s="128"/>
      <c r="AP62" s="128"/>
      <c r="AQ62" s="131" t="s">
        <v>91</v>
      </c>
      <c r="AR62" s="68"/>
      <c r="AS62" s="132">
        <v>0</v>
      </c>
      <c r="AT62" s="133">
        <f>ROUND(SUM(AV62:AW62),2)</f>
        <v>0</v>
      </c>
      <c r="AU62" s="134">
        <f>'D.1.4.d_2 - Hromosvod a u...'!P85</f>
        <v>0</v>
      </c>
      <c r="AV62" s="133">
        <f>'D.1.4.d_2 - Hromosvod a u...'!J35</f>
        <v>0</v>
      </c>
      <c r="AW62" s="133">
        <f>'D.1.4.d_2 - Hromosvod a u...'!J36</f>
        <v>0</v>
      </c>
      <c r="AX62" s="133">
        <f>'D.1.4.d_2 - Hromosvod a u...'!J37</f>
        <v>0</v>
      </c>
      <c r="AY62" s="133">
        <f>'D.1.4.d_2 - Hromosvod a u...'!J38</f>
        <v>0</v>
      </c>
      <c r="AZ62" s="133">
        <f>'D.1.4.d_2 - Hromosvod a u...'!F35</f>
        <v>0</v>
      </c>
      <c r="BA62" s="133">
        <f>'D.1.4.d_2 - Hromosvod a u...'!F36</f>
        <v>0</v>
      </c>
      <c r="BB62" s="133">
        <f>'D.1.4.d_2 - Hromosvod a u...'!F37</f>
        <v>0</v>
      </c>
      <c r="BC62" s="133">
        <f>'D.1.4.d_2 - Hromosvod a u...'!F38</f>
        <v>0</v>
      </c>
      <c r="BD62" s="135">
        <f>'D.1.4.d_2 - Hromosvod a u...'!F39</f>
        <v>0</v>
      </c>
      <c r="BE62" s="4"/>
      <c r="BT62" s="136" t="s">
        <v>82</v>
      </c>
      <c r="BV62" s="136" t="s">
        <v>74</v>
      </c>
      <c r="BW62" s="136" t="s">
        <v>104</v>
      </c>
      <c r="BX62" s="136" t="s">
        <v>88</v>
      </c>
      <c r="CL62" s="136" t="s">
        <v>19</v>
      </c>
    </row>
    <row r="63" spans="1:90" s="4" customFormat="1" ht="16.5" customHeight="1">
      <c r="A63" s="114" t="s">
        <v>76</v>
      </c>
      <c r="B63" s="66"/>
      <c r="C63" s="128"/>
      <c r="D63" s="128"/>
      <c r="E63" s="129" t="s">
        <v>105</v>
      </c>
      <c r="F63" s="129"/>
      <c r="G63" s="129"/>
      <c r="H63" s="129"/>
      <c r="I63" s="129"/>
      <c r="J63" s="128"/>
      <c r="K63" s="129" t="s">
        <v>106</v>
      </c>
      <c r="L63" s="129"/>
      <c r="M63" s="129"/>
      <c r="N63" s="129"/>
      <c r="O63" s="129"/>
      <c r="P63" s="129"/>
      <c r="Q63" s="129"/>
      <c r="R63" s="129"/>
      <c r="S63" s="129"/>
      <c r="T63" s="129"/>
      <c r="U63" s="129"/>
      <c r="V63" s="129"/>
      <c r="W63" s="129"/>
      <c r="X63" s="129"/>
      <c r="Y63" s="129"/>
      <c r="Z63" s="129"/>
      <c r="AA63" s="129"/>
      <c r="AB63" s="129"/>
      <c r="AC63" s="129"/>
      <c r="AD63" s="129"/>
      <c r="AE63" s="129"/>
      <c r="AF63" s="129"/>
      <c r="AG63" s="130">
        <f>'D.1.4.e - Elektronické ko...'!J32</f>
        <v>0</v>
      </c>
      <c r="AH63" s="128"/>
      <c r="AI63" s="128"/>
      <c r="AJ63" s="128"/>
      <c r="AK63" s="128"/>
      <c r="AL63" s="128"/>
      <c r="AM63" s="128"/>
      <c r="AN63" s="130">
        <f>SUM(AG63,AT63)</f>
        <v>0</v>
      </c>
      <c r="AO63" s="128"/>
      <c r="AP63" s="128"/>
      <c r="AQ63" s="131" t="s">
        <v>91</v>
      </c>
      <c r="AR63" s="68"/>
      <c r="AS63" s="132">
        <v>0</v>
      </c>
      <c r="AT63" s="133">
        <f>ROUND(SUM(AV63:AW63),2)</f>
        <v>0</v>
      </c>
      <c r="AU63" s="134">
        <f>'D.1.4.e - Elektronické ko...'!P100</f>
        <v>0</v>
      </c>
      <c r="AV63" s="133">
        <f>'D.1.4.e - Elektronické ko...'!J35</f>
        <v>0</v>
      </c>
      <c r="AW63" s="133">
        <f>'D.1.4.e - Elektronické ko...'!J36</f>
        <v>0</v>
      </c>
      <c r="AX63" s="133">
        <f>'D.1.4.e - Elektronické ko...'!J37</f>
        <v>0</v>
      </c>
      <c r="AY63" s="133">
        <f>'D.1.4.e - Elektronické ko...'!J38</f>
        <v>0</v>
      </c>
      <c r="AZ63" s="133">
        <f>'D.1.4.e - Elektronické ko...'!F35</f>
        <v>0</v>
      </c>
      <c r="BA63" s="133">
        <f>'D.1.4.e - Elektronické ko...'!F36</f>
        <v>0</v>
      </c>
      <c r="BB63" s="133">
        <f>'D.1.4.e - Elektronické ko...'!F37</f>
        <v>0</v>
      </c>
      <c r="BC63" s="133">
        <f>'D.1.4.e - Elektronické ko...'!F38</f>
        <v>0</v>
      </c>
      <c r="BD63" s="135">
        <f>'D.1.4.e - Elektronické ko...'!F39</f>
        <v>0</v>
      </c>
      <c r="BE63" s="4"/>
      <c r="BT63" s="136" t="s">
        <v>82</v>
      </c>
      <c r="BV63" s="136" t="s">
        <v>74</v>
      </c>
      <c r="BW63" s="136" t="s">
        <v>107</v>
      </c>
      <c r="BX63" s="136" t="s">
        <v>88</v>
      </c>
      <c r="CL63" s="136" t="s">
        <v>19</v>
      </c>
    </row>
    <row r="64" spans="1:90" s="4" customFormat="1" ht="16.5" customHeight="1">
      <c r="A64" s="114" t="s">
        <v>76</v>
      </c>
      <c r="B64" s="66"/>
      <c r="C64" s="128"/>
      <c r="D64" s="128"/>
      <c r="E64" s="129" t="s">
        <v>108</v>
      </c>
      <c r="F64" s="129"/>
      <c r="G64" s="129"/>
      <c r="H64" s="129"/>
      <c r="I64" s="129"/>
      <c r="J64" s="128"/>
      <c r="K64" s="129" t="s">
        <v>109</v>
      </c>
      <c r="L64" s="129"/>
      <c r="M64" s="129"/>
      <c r="N64" s="129"/>
      <c r="O64" s="129"/>
      <c r="P64" s="129"/>
      <c r="Q64" s="129"/>
      <c r="R64" s="129"/>
      <c r="S64" s="129"/>
      <c r="T64" s="129"/>
      <c r="U64" s="129"/>
      <c r="V64" s="129"/>
      <c r="W64" s="129"/>
      <c r="X64" s="129"/>
      <c r="Y64" s="129"/>
      <c r="Z64" s="129"/>
      <c r="AA64" s="129"/>
      <c r="AB64" s="129"/>
      <c r="AC64" s="129"/>
      <c r="AD64" s="129"/>
      <c r="AE64" s="129"/>
      <c r="AF64" s="129"/>
      <c r="AG64" s="130">
        <f>'D.1.4.f - Zařízení pro mě...'!J32</f>
        <v>0</v>
      </c>
      <c r="AH64" s="128"/>
      <c r="AI64" s="128"/>
      <c r="AJ64" s="128"/>
      <c r="AK64" s="128"/>
      <c r="AL64" s="128"/>
      <c r="AM64" s="128"/>
      <c r="AN64" s="130">
        <f>SUM(AG64,AT64)</f>
        <v>0</v>
      </c>
      <c r="AO64" s="128"/>
      <c r="AP64" s="128"/>
      <c r="AQ64" s="131" t="s">
        <v>91</v>
      </c>
      <c r="AR64" s="68"/>
      <c r="AS64" s="132">
        <v>0</v>
      </c>
      <c r="AT64" s="133">
        <f>ROUND(SUM(AV64:AW64),2)</f>
        <v>0</v>
      </c>
      <c r="AU64" s="134">
        <f>'D.1.4.f - Zařízení pro mě...'!P88</f>
        <v>0</v>
      </c>
      <c r="AV64" s="133">
        <f>'D.1.4.f - Zařízení pro mě...'!J35</f>
        <v>0</v>
      </c>
      <c r="AW64" s="133">
        <f>'D.1.4.f - Zařízení pro mě...'!J36</f>
        <v>0</v>
      </c>
      <c r="AX64" s="133">
        <f>'D.1.4.f - Zařízení pro mě...'!J37</f>
        <v>0</v>
      </c>
      <c r="AY64" s="133">
        <f>'D.1.4.f - Zařízení pro mě...'!J38</f>
        <v>0</v>
      </c>
      <c r="AZ64" s="133">
        <f>'D.1.4.f - Zařízení pro mě...'!F35</f>
        <v>0</v>
      </c>
      <c r="BA64" s="133">
        <f>'D.1.4.f - Zařízení pro mě...'!F36</f>
        <v>0</v>
      </c>
      <c r="BB64" s="133">
        <f>'D.1.4.f - Zařízení pro mě...'!F37</f>
        <v>0</v>
      </c>
      <c r="BC64" s="133">
        <f>'D.1.4.f - Zařízení pro mě...'!F38</f>
        <v>0</v>
      </c>
      <c r="BD64" s="135">
        <f>'D.1.4.f - Zařízení pro mě...'!F39</f>
        <v>0</v>
      </c>
      <c r="BE64" s="4"/>
      <c r="BT64" s="136" t="s">
        <v>82</v>
      </c>
      <c r="BV64" s="136" t="s">
        <v>74</v>
      </c>
      <c r="BW64" s="136" t="s">
        <v>110</v>
      </c>
      <c r="BX64" s="136" t="s">
        <v>88</v>
      </c>
      <c r="CL64" s="136" t="s">
        <v>19</v>
      </c>
    </row>
    <row r="65" spans="1:90" s="4" customFormat="1" ht="16.5" customHeight="1">
      <c r="A65" s="114" t="s">
        <v>76</v>
      </c>
      <c r="B65" s="66"/>
      <c r="C65" s="128"/>
      <c r="D65" s="128"/>
      <c r="E65" s="129" t="s">
        <v>111</v>
      </c>
      <c r="F65" s="129"/>
      <c r="G65" s="129"/>
      <c r="H65" s="129"/>
      <c r="I65" s="129"/>
      <c r="J65" s="128"/>
      <c r="K65" s="129" t="s">
        <v>112</v>
      </c>
      <c r="L65" s="129"/>
      <c r="M65" s="129"/>
      <c r="N65" s="129"/>
      <c r="O65" s="129"/>
      <c r="P65" s="129"/>
      <c r="Q65" s="129"/>
      <c r="R65" s="129"/>
      <c r="S65" s="129"/>
      <c r="T65" s="129"/>
      <c r="U65" s="129"/>
      <c r="V65" s="129"/>
      <c r="W65" s="129"/>
      <c r="X65" s="129"/>
      <c r="Y65" s="129"/>
      <c r="Z65" s="129"/>
      <c r="AA65" s="129"/>
      <c r="AB65" s="129"/>
      <c r="AC65" s="129"/>
      <c r="AD65" s="129"/>
      <c r="AE65" s="129"/>
      <c r="AF65" s="129"/>
      <c r="AG65" s="130">
        <f>'D.1.4.g - Zařízení GHZ-LDP'!J32</f>
        <v>0</v>
      </c>
      <c r="AH65" s="128"/>
      <c r="AI65" s="128"/>
      <c r="AJ65" s="128"/>
      <c r="AK65" s="128"/>
      <c r="AL65" s="128"/>
      <c r="AM65" s="128"/>
      <c r="AN65" s="130">
        <f>SUM(AG65,AT65)</f>
        <v>0</v>
      </c>
      <c r="AO65" s="128"/>
      <c r="AP65" s="128"/>
      <c r="AQ65" s="131" t="s">
        <v>91</v>
      </c>
      <c r="AR65" s="68"/>
      <c r="AS65" s="132">
        <v>0</v>
      </c>
      <c r="AT65" s="133">
        <f>ROUND(SUM(AV65:AW65),2)</f>
        <v>0</v>
      </c>
      <c r="AU65" s="134">
        <f>'D.1.4.g - Zařízení GHZ-LDP'!P88</f>
        <v>0</v>
      </c>
      <c r="AV65" s="133">
        <f>'D.1.4.g - Zařízení GHZ-LDP'!J35</f>
        <v>0</v>
      </c>
      <c r="AW65" s="133">
        <f>'D.1.4.g - Zařízení GHZ-LDP'!J36</f>
        <v>0</v>
      </c>
      <c r="AX65" s="133">
        <f>'D.1.4.g - Zařízení GHZ-LDP'!J37</f>
        <v>0</v>
      </c>
      <c r="AY65" s="133">
        <f>'D.1.4.g - Zařízení GHZ-LDP'!J38</f>
        <v>0</v>
      </c>
      <c r="AZ65" s="133">
        <f>'D.1.4.g - Zařízení GHZ-LDP'!F35</f>
        <v>0</v>
      </c>
      <c r="BA65" s="133">
        <f>'D.1.4.g - Zařízení GHZ-LDP'!F36</f>
        <v>0</v>
      </c>
      <c r="BB65" s="133">
        <f>'D.1.4.g - Zařízení GHZ-LDP'!F37</f>
        <v>0</v>
      </c>
      <c r="BC65" s="133">
        <f>'D.1.4.g - Zařízení GHZ-LDP'!F38</f>
        <v>0</v>
      </c>
      <c r="BD65" s="135">
        <f>'D.1.4.g - Zařízení GHZ-LDP'!F39</f>
        <v>0</v>
      </c>
      <c r="BE65" s="4"/>
      <c r="BT65" s="136" t="s">
        <v>82</v>
      </c>
      <c r="BV65" s="136" t="s">
        <v>74</v>
      </c>
      <c r="BW65" s="136" t="s">
        <v>113</v>
      </c>
      <c r="BX65" s="136" t="s">
        <v>88</v>
      </c>
      <c r="CL65" s="136" t="s">
        <v>19</v>
      </c>
    </row>
    <row r="66" spans="1:91" s="7" customFormat="1" ht="16.5" customHeight="1">
      <c r="A66" s="114" t="s">
        <v>76</v>
      </c>
      <c r="B66" s="115"/>
      <c r="C66" s="116"/>
      <c r="D66" s="117" t="s">
        <v>114</v>
      </c>
      <c r="E66" s="117"/>
      <c r="F66" s="117"/>
      <c r="G66" s="117"/>
      <c r="H66" s="117"/>
      <c r="I66" s="118"/>
      <c r="J66" s="117" t="s">
        <v>115</v>
      </c>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9">
        <f>'VON - Vedlejší a ostatní ...'!J30</f>
        <v>0</v>
      </c>
      <c r="AH66" s="118"/>
      <c r="AI66" s="118"/>
      <c r="AJ66" s="118"/>
      <c r="AK66" s="118"/>
      <c r="AL66" s="118"/>
      <c r="AM66" s="118"/>
      <c r="AN66" s="119">
        <f>SUM(AG66,AT66)</f>
        <v>0</v>
      </c>
      <c r="AO66" s="118"/>
      <c r="AP66" s="118"/>
      <c r="AQ66" s="120" t="s">
        <v>114</v>
      </c>
      <c r="AR66" s="121"/>
      <c r="AS66" s="137">
        <v>0</v>
      </c>
      <c r="AT66" s="138">
        <f>ROUND(SUM(AV66:AW66),2)</f>
        <v>0</v>
      </c>
      <c r="AU66" s="139">
        <f>'VON - Vedlejší a ostatní ...'!P83</f>
        <v>0</v>
      </c>
      <c r="AV66" s="138">
        <f>'VON - Vedlejší a ostatní ...'!J33</f>
        <v>0</v>
      </c>
      <c r="AW66" s="138">
        <f>'VON - Vedlejší a ostatní ...'!J34</f>
        <v>0</v>
      </c>
      <c r="AX66" s="138">
        <f>'VON - Vedlejší a ostatní ...'!J35</f>
        <v>0</v>
      </c>
      <c r="AY66" s="138">
        <f>'VON - Vedlejší a ostatní ...'!J36</f>
        <v>0</v>
      </c>
      <c r="AZ66" s="138">
        <f>'VON - Vedlejší a ostatní ...'!F33</f>
        <v>0</v>
      </c>
      <c r="BA66" s="138">
        <f>'VON - Vedlejší a ostatní ...'!F34</f>
        <v>0</v>
      </c>
      <c r="BB66" s="138">
        <f>'VON - Vedlejší a ostatní ...'!F35</f>
        <v>0</v>
      </c>
      <c r="BC66" s="138">
        <f>'VON - Vedlejší a ostatní ...'!F36</f>
        <v>0</v>
      </c>
      <c r="BD66" s="140">
        <f>'VON - Vedlejší a ostatní ...'!F37</f>
        <v>0</v>
      </c>
      <c r="BE66" s="7"/>
      <c r="BT66" s="126" t="s">
        <v>80</v>
      </c>
      <c r="BV66" s="126" t="s">
        <v>74</v>
      </c>
      <c r="BW66" s="126" t="s">
        <v>116</v>
      </c>
      <c r="BX66" s="126" t="s">
        <v>5</v>
      </c>
      <c r="CL66" s="126" t="s">
        <v>19</v>
      </c>
      <c r="CM66" s="126" t="s">
        <v>82</v>
      </c>
    </row>
    <row r="67" spans="1:57" s="2" customFormat="1" ht="30" customHeight="1">
      <c r="A67" s="41"/>
      <c r="B67" s="42"/>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7"/>
      <c r="AS67" s="41"/>
      <c r="AT67" s="41"/>
      <c r="AU67" s="41"/>
      <c r="AV67" s="41"/>
      <c r="AW67" s="41"/>
      <c r="AX67" s="41"/>
      <c r="AY67" s="41"/>
      <c r="AZ67" s="41"/>
      <c r="BA67" s="41"/>
      <c r="BB67" s="41"/>
      <c r="BC67" s="41"/>
      <c r="BD67" s="41"/>
      <c r="BE67" s="41"/>
    </row>
    <row r="68" spans="1:57" s="2" customFormat="1" ht="6.95" customHeight="1">
      <c r="A68" s="41"/>
      <c r="B68" s="6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47"/>
      <c r="AS68" s="41"/>
      <c r="AT68" s="41"/>
      <c r="AU68" s="41"/>
      <c r="AV68" s="41"/>
      <c r="AW68" s="41"/>
      <c r="AX68" s="41"/>
      <c r="AY68" s="41"/>
      <c r="AZ68" s="41"/>
      <c r="BA68" s="41"/>
      <c r="BB68" s="41"/>
      <c r="BC68" s="41"/>
      <c r="BD68" s="41"/>
      <c r="BE68" s="41"/>
    </row>
  </sheetData>
  <sheetProtection password="D520" sheet="1" objects="1" scenarios="1" formatColumns="0" formatRows="0"/>
  <mergeCells count="86">
    <mergeCell ref="C52:G52"/>
    <mergeCell ref="D57:H57"/>
    <mergeCell ref="D55:H55"/>
    <mergeCell ref="D56:H56"/>
    <mergeCell ref="E64:I64"/>
    <mergeCell ref="E63:I63"/>
    <mergeCell ref="E62:I62"/>
    <mergeCell ref="E58:I58"/>
    <mergeCell ref="E61:I61"/>
    <mergeCell ref="E60:I60"/>
    <mergeCell ref="E59:I59"/>
    <mergeCell ref="I52:AF52"/>
    <mergeCell ref="J56:AF56"/>
    <mergeCell ref="J57:AF57"/>
    <mergeCell ref="J55:AF55"/>
    <mergeCell ref="K58:AF58"/>
    <mergeCell ref="K60:AF60"/>
    <mergeCell ref="K61:AF61"/>
    <mergeCell ref="K62:AF62"/>
    <mergeCell ref="K63:AF63"/>
    <mergeCell ref="K59:AF59"/>
    <mergeCell ref="K64:AF64"/>
    <mergeCell ref="L45:AO45"/>
    <mergeCell ref="E65:I65"/>
    <mergeCell ref="K65:AF65"/>
    <mergeCell ref="D66:H66"/>
    <mergeCell ref="J66:AF66"/>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1:AM61"/>
    <mergeCell ref="AG52:AM52"/>
    <mergeCell ref="AG57:AM57"/>
    <mergeCell ref="AG63:AM63"/>
    <mergeCell ref="AG60:AM60"/>
    <mergeCell ref="AG59:AM59"/>
    <mergeCell ref="AG55:AM55"/>
    <mergeCell ref="AG56:AM56"/>
    <mergeCell ref="AG58:AM58"/>
    <mergeCell ref="AG64:AM64"/>
    <mergeCell ref="AG62:AM62"/>
    <mergeCell ref="AM49:AP49"/>
    <mergeCell ref="AM50:AP50"/>
    <mergeCell ref="AM47:AN47"/>
    <mergeCell ref="AN52:AP52"/>
    <mergeCell ref="AN64:AP64"/>
    <mergeCell ref="AN63:AP63"/>
    <mergeCell ref="AN57:AP57"/>
    <mergeCell ref="AN61:AP61"/>
    <mergeCell ref="AN60:AP60"/>
    <mergeCell ref="AN55:AP55"/>
    <mergeCell ref="AN59:AP59"/>
    <mergeCell ref="AN56:AP56"/>
    <mergeCell ref="AN62:AP62"/>
    <mergeCell ref="AN58:AP58"/>
    <mergeCell ref="AS49:AT51"/>
    <mergeCell ref="AN65:AP65"/>
    <mergeCell ref="AG65:AM65"/>
    <mergeCell ref="AN66:AP66"/>
    <mergeCell ref="AG66:AM66"/>
    <mergeCell ref="AN54:AP54"/>
  </mergeCells>
  <hyperlinks>
    <hyperlink ref="A55" location="'D.1.1. - Architektonicko ...'!C2" display="/"/>
    <hyperlink ref="A56" location="'D.1.2. - Konstrukční část '!C2" display="/"/>
    <hyperlink ref="A58" location="'D.1.4.a - Zdravotně techn...'!C2" display="/"/>
    <hyperlink ref="A59" location="'D.1.4.b - Vytápění'!C2" display="/"/>
    <hyperlink ref="A60" location="'D.1.4.c - Vzduchotechnika...'!C2" display="/"/>
    <hyperlink ref="A61" location="'D.1.4.d_1 - Silnoproudá e...'!C2" display="/"/>
    <hyperlink ref="A62" location="'D.1.4.d_2 - Hromosvod a u...'!C2" display="/"/>
    <hyperlink ref="A63" location="'D.1.4.e - Elektronické ko...'!C2" display="/"/>
    <hyperlink ref="A64" location="'D.1.4.f - Zařízení pro mě...'!C2" display="/"/>
    <hyperlink ref="A65" location="'D.1.4.g - Zařízení GHZ-LDP'!C2" display="/"/>
    <hyperlink ref="A66"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2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110</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3786</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3787</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5172</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ROUND((SUM(BE88:BE122)),2)</f>
        <v>0</v>
      </c>
      <c r="G35" s="41"/>
      <c r="H35" s="41"/>
      <c r="I35" s="162">
        <v>0.21</v>
      </c>
      <c r="J35" s="161">
        <f>ROUND(((SUM(BE88:BE122))*I35),2)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ROUND((SUM(BF88:BF122)),2)</f>
        <v>0</v>
      </c>
      <c r="G36" s="41"/>
      <c r="H36" s="41"/>
      <c r="I36" s="162">
        <v>0.15</v>
      </c>
      <c r="J36" s="161">
        <f>ROUND(((SUM(BF88:BF122))*I36),2)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ROUND((SUM(BG88:BG122)),2)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ROUND((SUM(BH88:BH122)),2)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ROUND((SUM(BI88:BI122)),2)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3786</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3787</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D.1.4.f - Zařízení pro měření a regulaci</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J88</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5173</v>
      </c>
      <c r="E64" s="182"/>
      <c r="F64" s="182"/>
      <c r="G64" s="182"/>
      <c r="H64" s="182"/>
      <c r="I64" s="182"/>
      <c r="J64" s="183">
        <f>J89</f>
        <v>0</v>
      </c>
      <c r="K64" s="180"/>
      <c r="L64" s="184"/>
      <c r="S64" s="9"/>
      <c r="T64" s="9"/>
      <c r="U64" s="9"/>
      <c r="V64" s="9"/>
      <c r="W64" s="9"/>
      <c r="X64" s="9"/>
      <c r="Y64" s="9"/>
      <c r="Z64" s="9"/>
      <c r="AA64" s="9"/>
      <c r="AB64" s="9"/>
      <c r="AC64" s="9"/>
      <c r="AD64" s="9"/>
      <c r="AE64" s="9"/>
    </row>
    <row r="65" spans="1:31" s="9" customFormat="1" ht="24.95" customHeight="1">
      <c r="A65" s="9"/>
      <c r="B65" s="179"/>
      <c r="C65" s="180"/>
      <c r="D65" s="181" t="s">
        <v>5174</v>
      </c>
      <c r="E65" s="182"/>
      <c r="F65" s="182"/>
      <c r="G65" s="182"/>
      <c r="H65" s="182"/>
      <c r="I65" s="182"/>
      <c r="J65" s="183">
        <f>J98</f>
        <v>0</v>
      </c>
      <c r="K65" s="180"/>
      <c r="L65" s="184"/>
      <c r="S65" s="9"/>
      <c r="T65" s="9"/>
      <c r="U65" s="9"/>
      <c r="V65" s="9"/>
      <c r="W65" s="9"/>
      <c r="X65" s="9"/>
      <c r="Y65" s="9"/>
      <c r="Z65" s="9"/>
      <c r="AA65" s="9"/>
      <c r="AB65" s="9"/>
      <c r="AC65" s="9"/>
      <c r="AD65" s="9"/>
      <c r="AE65" s="9"/>
    </row>
    <row r="66" spans="1:31" s="9" customFormat="1" ht="24.95" customHeight="1">
      <c r="A66" s="9"/>
      <c r="B66" s="179"/>
      <c r="C66" s="180"/>
      <c r="D66" s="181" t="s">
        <v>5175</v>
      </c>
      <c r="E66" s="182"/>
      <c r="F66" s="182"/>
      <c r="G66" s="182"/>
      <c r="H66" s="182"/>
      <c r="I66" s="182"/>
      <c r="J66" s="183">
        <f>J108</f>
        <v>0</v>
      </c>
      <c r="K66" s="180"/>
      <c r="L66" s="184"/>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63"/>
      <c r="J68" s="63"/>
      <c r="K68" s="63"/>
      <c r="L68" s="148"/>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65"/>
      <c r="J72" s="65"/>
      <c r="K72" s="65"/>
      <c r="L72" s="148"/>
      <c r="S72" s="41"/>
      <c r="T72" s="41"/>
      <c r="U72" s="41"/>
      <c r="V72" s="41"/>
      <c r="W72" s="41"/>
      <c r="X72" s="41"/>
      <c r="Y72" s="41"/>
      <c r="Z72" s="41"/>
      <c r="AA72" s="41"/>
      <c r="AB72" s="41"/>
      <c r="AC72" s="41"/>
      <c r="AD72" s="41"/>
      <c r="AE72" s="41"/>
    </row>
    <row r="73" spans="1:31" s="2" customFormat="1" ht="24.95" customHeight="1">
      <c r="A73" s="41"/>
      <c r="B73" s="42"/>
      <c r="C73" s="26" t="s">
        <v>251</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5"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26.25" customHeight="1">
      <c r="A76" s="41"/>
      <c r="B76" s="42"/>
      <c r="C76" s="43"/>
      <c r="D76" s="43"/>
      <c r="E76" s="174" t="str">
        <f>E7</f>
        <v>STAVEBNÍ ÚPRAVY A NÁSTAVBA - KŘIMICKÁ 291/94, PLZEŇ 3 - SKVRŇANY</v>
      </c>
      <c r="F76" s="35"/>
      <c r="G76" s="35"/>
      <c r="H76" s="35"/>
      <c r="I76" s="43"/>
      <c r="J76" s="43"/>
      <c r="K76" s="43"/>
      <c r="L76" s="148"/>
      <c r="S76" s="41"/>
      <c r="T76" s="41"/>
      <c r="U76" s="41"/>
      <c r="V76" s="41"/>
      <c r="W76" s="41"/>
      <c r="X76" s="41"/>
      <c r="Y76" s="41"/>
      <c r="Z76" s="41"/>
      <c r="AA76" s="41"/>
      <c r="AB76" s="41"/>
      <c r="AC76" s="41"/>
      <c r="AD76" s="41"/>
      <c r="AE76" s="41"/>
    </row>
    <row r="77" spans="2:12" s="1" customFormat="1" ht="12" customHeight="1">
      <c r="B77" s="24"/>
      <c r="C77" s="35" t="s">
        <v>130</v>
      </c>
      <c r="D77" s="25"/>
      <c r="E77" s="25"/>
      <c r="F77" s="25"/>
      <c r="G77" s="25"/>
      <c r="H77" s="25"/>
      <c r="I77" s="25"/>
      <c r="J77" s="25"/>
      <c r="K77" s="25"/>
      <c r="L77" s="23"/>
    </row>
    <row r="78" spans="1:31" s="2" customFormat="1" ht="16.5" customHeight="1">
      <c r="A78" s="41"/>
      <c r="B78" s="42"/>
      <c r="C78" s="43"/>
      <c r="D78" s="43"/>
      <c r="E78" s="174" t="s">
        <v>3786</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3787</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2" t="str">
        <f>E11</f>
        <v>D.1.4.f - Zařízení pro měření a regulaci</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5" t="s">
        <v>21</v>
      </c>
      <c r="D82" s="43"/>
      <c r="E82" s="43"/>
      <c r="F82" s="30" t="str">
        <f>F14</f>
        <v>Křimická 291/94, 318 00 Plzeň 3 - Skvrňany</v>
      </c>
      <c r="G82" s="43"/>
      <c r="H82" s="43"/>
      <c r="I82" s="35" t="s">
        <v>23</v>
      </c>
      <c r="J82" s="75" t="str">
        <f>IF(J14="","",J14)</f>
        <v>16. 12. 2022</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25.65" customHeight="1">
      <c r="A84" s="41"/>
      <c r="B84" s="42"/>
      <c r="C84" s="35" t="s">
        <v>25</v>
      </c>
      <c r="D84" s="43"/>
      <c r="E84" s="43"/>
      <c r="F84" s="30" t="str">
        <f>E17</f>
        <v>SOU stavební, Borská 2718/55, 301 00 Plzeň</v>
      </c>
      <c r="G84" s="43"/>
      <c r="H84" s="43"/>
      <c r="I84" s="35" t="s">
        <v>31</v>
      </c>
      <c r="J84" s="39" t="str">
        <f>E23</f>
        <v>ATELIER SOUKUP OPL ŠVEHLA s.r.o.</v>
      </c>
      <c r="K84" s="43"/>
      <c r="L84" s="148"/>
      <c r="S84" s="41"/>
      <c r="T84" s="41"/>
      <c r="U84" s="41"/>
      <c r="V84" s="41"/>
      <c r="W84" s="41"/>
      <c r="X84" s="41"/>
      <c r="Y84" s="41"/>
      <c r="Z84" s="41"/>
      <c r="AA84" s="41"/>
      <c r="AB84" s="41"/>
      <c r="AC84" s="41"/>
      <c r="AD84" s="41"/>
      <c r="AE84" s="41"/>
    </row>
    <row r="85" spans="1:31" s="2" customFormat="1" ht="15.15" customHeight="1">
      <c r="A85" s="41"/>
      <c r="B85" s="42"/>
      <c r="C85" s="35" t="s">
        <v>29</v>
      </c>
      <c r="D85" s="43"/>
      <c r="E85" s="43"/>
      <c r="F85" s="30" t="str">
        <f>IF(E20="","",E20)</f>
        <v>Vyplň údaj</v>
      </c>
      <c r="G85" s="43"/>
      <c r="H85" s="43"/>
      <c r="I85" s="35" t="s">
        <v>34</v>
      </c>
      <c r="J85" s="39" t="str">
        <f>E26</f>
        <v>Michal Jirka</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90"/>
      <c r="B87" s="191"/>
      <c r="C87" s="192" t="s">
        <v>252</v>
      </c>
      <c r="D87" s="193" t="s">
        <v>57</v>
      </c>
      <c r="E87" s="193" t="s">
        <v>53</v>
      </c>
      <c r="F87" s="193" t="s">
        <v>54</v>
      </c>
      <c r="G87" s="193" t="s">
        <v>253</v>
      </c>
      <c r="H87" s="193" t="s">
        <v>254</v>
      </c>
      <c r="I87" s="193" t="s">
        <v>255</v>
      </c>
      <c r="J87" s="193" t="s">
        <v>209</v>
      </c>
      <c r="K87" s="194" t="s">
        <v>256</v>
      </c>
      <c r="L87" s="195"/>
      <c r="M87" s="95" t="s">
        <v>19</v>
      </c>
      <c r="N87" s="96" t="s">
        <v>42</v>
      </c>
      <c r="O87" s="96" t="s">
        <v>257</v>
      </c>
      <c r="P87" s="96" t="s">
        <v>258</v>
      </c>
      <c r="Q87" s="96" t="s">
        <v>259</v>
      </c>
      <c r="R87" s="96" t="s">
        <v>260</v>
      </c>
      <c r="S87" s="96" t="s">
        <v>261</v>
      </c>
      <c r="T87" s="97" t="s">
        <v>262</v>
      </c>
      <c r="U87" s="190"/>
      <c r="V87" s="190"/>
      <c r="W87" s="190"/>
      <c r="X87" s="190"/>
      <c r="Y87" s="190"/>
      <c r="Z87" s="190"/>
      <c r="AA87" s="190"/>
      <c r="AB87" s="190"/>
      <c r="AC87" s="190"/>
      <c r="AD87" s="190"/>
      <c r="AE87" s="190"/>
    </row>
    <row r="88" spans="1:63" s="2" customFormat="1" ht="22.8" customHeight="1">
      <c r="A88" s="41"/>
      <c r="B88" s="42"/>
      <c r="C88" s="102" t="s">
        <v>263</v>
      </c>
      <c r="D88" s="43"/>
      <c r="E88" s="43"/>
      <c r="F88" s="43"/>
      <c r="G88" s="43"/>
      <c r="H88" s="43"/>
      <c r="I88" s="43"/>
      <c r="J88" s="196">
        <f>BK88</f>
        <v>0</v>
      </c>
      <c r="K88" s="43"/>
      <c r="L88" s="47"/>
      <c r="M88" s="98"/>
      <c r="N88" s="197"/>
      <c r="O88" s="99"/>
      <c r="P88" s="198">
        <f>P89+P98+P108</f>
        <v>0</v>
      </c>
      <c r="Q88" s="99"/>
      <c r="R88" s="198">
        <f>R89+R98+R108</f>
        <v>0</v>
      </c>
      <c r="S88" s="99"/>
      <c r="T88" s="199">
        <f>T89+T98+T108</f>
        <v>0</v>
      </c>
      <c r="U88" s="41"/>
      <c r="V88" s="41"/>
      <c r="W88" s="41"/>
      <c r="X88" s="41"/>
      <c r="Y88" s="41"/>
      <c r="Z88" s="41"/>
      <c r="AA88" s="41"/>
      <c r="AB88" s="41"/>
      <c r="AC88" s="41"/>
      <c r="AD88" s="41"/>
      <c r="AE88" s="41"/>
      <c r="AT88" s="20" t="s">
        <v>71</v>
      </c>
      <c r="AU88" s="20" t="s">
        <v>210</v>
      </c>
      <c r="BK88" s="200">
        <f>BK89+BK98+BK108</f>
        <v>0</v>
      </c>
    </row>
    <row r="89" spans="1:63" s="12" customFormat="1" ht="25.9" customHeight="1">
      <c r="A89" s="12"/>
      <c r="B89" s="201"/>
      <c r="C89" s="202"/>
      <c r="D89" s="203" t="s">
        <v>71</v>
      </c>
      <c r="E89" s="204" t="s">
        <v>2688</v>
      </c>
      <c r="F89" s="204" t="s">
        <v>5176</v>
      </c>
      <c r="G89" s="202"/>
      <c r="H89" s="202"/>
      <c r="I89" s="205"/>
      <c r="J89" s="206">
        <f>BK89</f>
        <v>0</v>
      </c>
      <c r="K89" s="202"/>
      <c r="L89" s="207"/>
      <c r="M89" s="208"/>
      <c r="N89" s="209"/>
      <c r="O89" s="209"/>
      <c r="P89" s="210">
        <f>SUM(P90:P97)</f>
        <v>0</v>
      </c>
      <c r="Q89" s="209"/>
      <c r="R89" s="210">
        <f>SUM(R90:R97)</f>
        <v>0</v>
      </c>
      <c r="S89" s="209"/>
      <c r="T89" s="211">
        <f>SUM(T90:T97)</f>
        <v>0</v>
      </c>
      <c r="U89" s="12"/>
      <c r="V89" s="12"/>
      <c r="W89" s="12"/>
      <c r="X89" s="12"/>
      <c r="Y89" s="12"/>
      <c r="Z89" s="12"/>
      <c r="AA89" s="12"/>
      <c r="AB89" s="12"/>
      <c r="AC89" s="12"/>
      <c r="AD89" s="12"/>
      <c r="AE89" s="12"/>
      <c r="AR89" s="212" t="s">
        <v>80</v>
      </c>
      <c r="AT89" s="213" t="s">
        <v>71</v>
      </c>
      <c r="AU89" s="213" t="s">
        <v>72</v>
      </c>
      <c r="AY89" s="212" t="s">
        <v>266</v>
      </c>
      <c r="BK89" s="214">
        <f>SUM(BK90:BK97)</f>
        <v>0</v>
      </c>
    </row>
    <row r="90" spans="1:65" s="2" customFormat="1" ht="16.5" customHeight="1">
      <c r="A90" s="41"/>
      <c r="B90" s="42"/>
      <c r="C90" s="269" t="s">
        <v>80</v>
      </c>
      <c r="D90" s="269" t="s">
        <v>430</v>
      </c>
      <c r="E90" s="270" t="s">
        <v>5177</v>
      </c>
      <c r="F90" s="271" t="s">
        <v>5178</v>
      </c>
      <c r="G90" s="272" t="s">
        <v>481</v>
      </c>
      <c r="H90" s="273">
        <v>1</v>
      </c>
      <c r="I90" s="274"/>
      <c r="J90" s="275">
        <f>ROUND(I90*H90,2)</f>
        <v>0</v>
      </c>
      <c r="K90" s="271" t="s">
        <v>520</v>
      </c>
      <c r="L90" s="276"/>
      <c r="M90" s="277" t="s">
        <v>19</v>
      </c>
      <c r="N90" s="278" t="s">
        <v>43</v>
      </c>
      <c r="O90" s="87"/>
      <c r="P90" s="226">
        <f>O90*H90</f>
        <v>0</v>
      </c>
      <c r="Q90" s="226">
        <v>0</v>
      </c>
      <c r="R90" s="226">
        <f>Q90*H90</f>
        <v>0</v>
      </c>
      <c r="S90" s="226">
        <v>0</v>
      </c>
      <c r="T90" s="227">
        <f>S90*H90</f>
        <v>0</v>
      </c>
      <c r="U90" s="41"/>
      <c r="V90" s="41"/>
      <c r="W90" s="41"/>
      <c r="X90" s="41"/>
      <c r="Y90" s="41"/>
      <c r="Z90" s="41"/>
      <c r="AA90" s="41"/>
      <c r="AB90" s="41"/>
      <c r="AC90" s="41"/>
      <c r="AD90" s="41"/>
      <c r="AE90" s="41"/>
      <c r="AR90" s="228" t="s">
        <v>324</v>
      </c>
      <c r="AT90" s="228" t="s">
        <v>430</v>
      </c>
      <c r="AU90" s="228" t="s">
        <v>80</v>
      </c>
      <c r="AY90" s="20" t="s">
        <v>266</v>
      </c>
      <c r="BE90" s="229">
        <f>IF(N90="základní",J90,0)</f>
        <v>0</v>
      </c>
      <c r="BF90" s="229">
        <f>IF(N90="snížená",J90,0)</f>
        <v>0</v>
      </c>
      <c r="BG90" s="229">
        <f>IF(N90="zákl. přenesená",J90,0)</f>
        <v>0</v>
      </c>
      <c r="BH90" s="229">
        <f>IF(N90="sníž. přenesená",J90,0)</f>
        <v>0</v>
      </c>
      <c r="BI90" s="229">
        <f>IF(N90="nulová",J90,0)</f>
        <v>0</v>
      </c>
      <c r="BJ90" s="20" t="s">
        <v>80</v>
      </c>
      <c r="BK90" s="229">
        <f>ROUND(I90*H90,2)</f>
        <v>0</v>
      </c>
      <c r="BL90" s="20" t="s">
        <v>273</v>
      </c>
      <c r="BM90" s="228" t="s">
        <v>82</v>
      </c>
    </row>
    <row r="91" spans="1:47" s="2" customFormat="1" ht="12">
      <c r="A91" s="41"/>
      <c r="B91" s="42"/>
      <c r="C91" s="43"/>
      <c r="D91" s="230" t="s">
        <v>275</v>
      </c>
      <c r="E91" s="43"/>
      <c r="F91" s="231" t="s">
        <v>5178</v>
      </c>
      <c r="G91" s="43"/>
      <c r="H91" s="43"/>
      <c r="I91" s="232"/>
      <c r="J91" s="43"/>
      <c r="K91" s="43"/>
      <c r="L91" s="47"/>
      <c r="M91" s="233"/>
      <c r="N91" s="234"/>
      <c r="O91" s="87"/>
      <c r="P91" s="87"/>
      <c r="Q91" s="87"/>
      <c r="R91" s="87"/>
      <c r="S91" s="87"/>
      <c r="T91" s="88"/>
      <c r="U91" s="41"/>
      <c r="V91" s="41"/>
      <c r="W91" s="41"/>
      <c r="X91" s="41"/>
      <c r="Y91" s="41"/>
      <c r="Z91" s="41"/>
      <c r="AA91" s="41"/>
      <c r="AB91" s="41"/>
      <c r="AC91" s="41"/>
      <c r="AD91" s="41"/>
      <c r="AE91" s="41"/>
      <c r="AT91" s="20" t="s">
        <v>275</v>
      </c>
      <c r="AU91" s="20" t="s">
        <v>80</v>
      </c>
    </row>
    <row r="92" spans="1:47" s="2" customFormat="1" ht="12">
      <c r="A92" s="41"/>
      <c r="B92" s="42"/>
      <c r="C92" s="43"/>
      <c r="D92" s="230" t="s">
        <v>890</v>
      </c>
      <c r="E92" s="43"/>
      <c r="F92" s="290" t="s">
        <v>5179</v>
      </c>
      <c r="G92" s="43"/>
      <c r="H92" s="43"/>
      <c r="I92" s="232"/>
      <c r="J92" s="43"/>
      <c r="K92" s="43"/>
      <c r="L92" s="47"/>
      <c r="M92" s="233"/>
      <c r="N92" s="234"/>
      <c r="O92" s="87"/>
      <c r="P92" s="87"/>
      <c r="Q92" s="87"/>
      <c r="R92" s="87"/>
      <c r="S92" s="87"/>
      <c r="T92" s="88"/>
      <c r="U92" s="41"/>
      <c r="V92" s="41"/>
      <c r="W92" s="41"/>
      <c r="X92" s="41"/>
      <c r="Y92" s="41"/>
      <c r="Z92" s="41"/>
      <c r="AA92" s="41"/>
      <c r="AB92" s="41"/>
      <c r="AC92" s="41"/>
      <c r="AD92" s="41"/>
      <c r="AE92" s="41"/>
      <c r="AT92" s="20" t="s">
        <v>890</v>
      </c>
      <c r="AU92" s="20" t="s">
        <v>80</v>
      </c>
    </row>
    <row r="93" spans="1:65" s="2" customFormat="1" ht="16.5" customHeight="1">
      <c r="A93" s="41"/>
      <c r="B93" s="42"/>
      <c r="C93" s="269" t="s">
        <v>82</v>
      </c>
      <c r="D93" s="269" t="s">
        <v>430</v>
      </c>
      <c r="E93" s="270" t="s">
        <v>5180</v>
      </c>
      <c r="F93" s="271" t="s">
        <v>5181</v>
      </c>
      <c r="G93" s="272" t="s">
        <v>481</v>
      </c>
      <c r="H93" s="273">
        <v>1</v>
      </c>
      <c r="I93" s="274"/>
      <c r="J93" s="275">
        <f>ROUND(I93*H93,2)</f>
        <v>0</v>
      </c>
      <c r="K93" s="271" t="s">
        <v>520</v>
      </c>
      <c r="L93" s="276"/>
      <c r="M93" s="277" t="s">
        <v>19</v>
      </c>
      <c r="N93" s="278" t="s">
        <v>43</v>
      </c>
      <c r="O93" s="87"/>
      <c r="P93" s="226">
        <f>O93*H93</f>
        <v>0</v>
      </c>
      <c r="Q93" s="226">
        <v>0</v>
      </c>
      <c r="R93" s="226">
        <f>Q93*H93</f>
        <v>0</v>
      </c>
      <c r="S93" s="226">
        <v>0</v>
      </c>
      <c r="T93" s="227">
        <f>S93*H93</f>
        <v>0</v>
      </c>
      <c r="U93" s="41"/>
      <c r="V93" s="41"/>
      <c r="W93" s="41"/>
      <c r="X93" s="41"/>
      <c r="Y93" s="41"/>
      <c r="Z93" s="41"/>
      <c r="AA93" s="41"/>
      <c r="AB93" s="41"/>
      <c r="AC93" s="41"/>
      <c r="AD93" s="41"/>
      <c r="AE93" s="41"/>
      <c r="AR93" s="228" t="s">
        <v>324</v>
      </c>
      <c r="AT93" s="228" t="s">
        <v>430</v>
      </c>
      <c r="AU93" s="228" t="s">
        <v>80</v>
      </c>
      <c r="AY93" s="20" t="s">
        <v>266</v>
      </c>
      <c r="BE93" s="229">
        <f>IF(N93="základní",J93,0)</f>
        <v>0</v>
      </c>
      <c r="BF93" s="229">
        <f>IF(N93="snížená",J93,0)</f>
        <v>0</v>
      </c>
      <c r="BG93" s="229">
        <f>IF(N93="zákl. přenesená",J93,0)</f>
        <v>0</v>
      </c>
      <c r="BH93" s="229">
        <f>IF(N93="sníž. přenesená",J93,0)</f>
        <v>0</v>
      </c>
      <c r="BI93" s="229">
        <f>IF(N93="nulová",J93,0)</f>
        <v>0</v>
      </c>
      <c r="BJ93" s="20" t="s">
        <v>80</v>
      </c>
      <c r="BK93" s="229">
        <f>ROUND(I93*H93,2)</f>
        <v>0</v>
      </c>
      <c r="BL93" s="20" t="s">
        <v>273</v>
      </c>
      <c r="BM93" s="228" t="s">
        <v>273</v>
      </c>
    </row>
    <row r="94" spans="1:47" s="2" customFormat="1" ht="12">
      <c r="A94" s="41"/>
      <c r="B94" s="42"/>
      <c r="C94" s="43"/>
      <c r="D94" s="230" t="s">
        <v>275</v>
      </c>
      <c r="E94" s="43"/>
      <c r="F94" s="231" t="s">
        <v>5181</v>
      </c>
      <c r="G94" s="43"/>
      <c r="H94" s="43"/>
      <c r="I94" s="232"/>
      <c r="J94" s="43"/>
      <c r="K94" s="43"/>
      <c r="L94" s="47"/>
      <c r="M94" s="233"/>
      <c r="N94" s="234"/>
      <c r="O94" s="87"/>
      <c r="P94" s="87"/>
      <c r="Q94" s="87"/>
      <c r="R94" s="87"/>
      <c r="S94" s="87"/>
      <c r="T94" s="88"/>
      <c r="U94" s="41"/>
      <c r="V94" s="41"/>
      <c r="W94" s="41"/>
      <c r="X94" s="41"/>
      <c r="Y94" s="41"/>
      <c r="Z94" s="41"/>
      <c r="AA94" s="41"/>
      <c r="AB94" s="41"/>
      <c r="AC94" s="41"/>
      <c r="AD94" s="41"/>
      <c r="AE94" s="41"/>
      <c r="AT94" s="20" t="s">
        <v>275</v>
      </c>
      <c r="AU94" s="20" t="s">
        <v>80</v>
      </c>
    </row>
    <row r="95" spans="1:47" s="2" customFormat="1" ht="12">
      <c r="A95" s="41"/>
      <c r="B95" s="42"/>
      <c r="C95" s="43"/>
      <c r="D95" s="230" t="s">
        <v>890</v>
      </c>
      <c r="E95" s="43"/>
      <c r="F95" s="290" t="s">
        <v>5182</v>
      </c>
      <c r="G95" s="43"/>
      <c r="H95" s="43"/>
      <c r="I95" s="232"/>
      <c r="J95" s="43"/>
      <c r="K95" s="43"/>
      <c r="L95" s="47"/>
      <c r="M95" s="233"/>
      <c r="N95" s="234"/>
      <c r="O95" s="87"/>
      <c r="P95" s="87"/>
      <c r="Q95" s="87"/>
      <c r="R95" s="87"/>
      <c r="S95" s="87"/>
      <c r="T95" s="88"/>
      <c r="U95" s="41"/>
      <c r="V95" s="41"/>
      <c r="W95" s="41"/>
      <c r="X95" s="41"/>
      <c r="Y95" s="41"/>
      <c r="Z95" s="41"/>
      <c r="AA95" s="41"/>
      <c r="AB95" s="41"/>
      <c r="AC95" s="41"/>
      <c r="AD95" s="41"/>
      <c r="AE95" s="41"/>
      <c r="AT95" s="20" t="s">
        <v>890</v>
      </c>
      <c r="AU95" s="20" t="s">
        <v>80</v>
      </c>
    </row>
    <row r="96" spans="1:65" s="2" customFormat="1" ht="16.5" customHeight="1">
      <c r="A96" s="41"/>
      <c r="B96" s="42"/>
      <c r="C96" s="269" t="s">
        <v>291</v>
      </c>
      <c r="D96" s="269" t="s">
        <v>430</v>
      </c>
      <c r="E96" s="270" t="s">
        <v>5183</v>
      </c>
      <c r="F96" s="271" t="s">
        <v>5184</v>
      </c>
      <c r="G96" s="272" t="s">
        <v>481</v>
      </c>
      <c r="H96" s="273">
        <v>1</v>
      </c>
      <c r="I96" s="274"/>
      <c r="J96" s="275">
        <f>ROUND(I96*H96,2)</f>
        <v>0</v>
      </c>
      <c r="K96" s="271" t="s">
        <v>520</v>
      </c>
      <c r="L96" s="276"/>
      <c r="M96" s="277" t="s">
        <v>19</v>
      </c>
      <c r="N96" s="278" t="s">
        <v>43</v>
      </c>
      <c r="O96" s="87"/>
      <c r="P96" s="226">
        <f>O96*H96</f>
        <v>0</v>
      </c>
      <c r="Q96" s="226">
        <v>0</v>
      </c>
      <c r="R96" s="226">
        <f>Q96*H96</f>
        <v>0</v>
      </c>
      <c r="S96" s="226">
        <v>0</v>
      </c>
      <c r="T96" s="227">
        <f>S96*H96</f>
        <v>0</v>
      </c>
      <c r="U96" s="41"/>
      <c r="V96" s="41"/>
      <c r="W96" s="41"/>
      <c r="X96" s="41"/>
      <c r="Y96" s="41"/>
      <c r="Z96" s="41"/>
      <c r="AA96" s="41"/>
      <c r="AB96" s="41"/>
      <c r="AC96" s="41"/>
      <c r="AD96" s="41"/>
      <c r="AE96" s="41"/>
      <c r="AR96" s="228" t="s">
        <v>324</v>
      </c>
      <c r="AT96" s="228" t="s">
        <v>430</v>
      </c>
      <c r="AU96" s="228" t="s">
        <v>80</v>
      </c>
      <c r="AY96" s="20" t="s">
        <v>266</v>
      </c>
      <c r="BE96" s="229">
        <f>IF(N96="základní",J96,0)</f>
        <v>0</v>
      </c>
      <c r="BF96" s="229">
        <f>IF(N96="snížená",J96,0)</f>
        <v>0</v>
      </c>
      <c r="BG96" s="229">
        <f>IF(N96="zákl. přenesená",J96,0)</f>
        <v>0</v>
      </c>
      <c r="BH96" s="229">
        <f>IF(N96="sníž. přenesená",J96,0)</f>
        <v>0</v>
      </c>
      <c r="BI96" s="229">
        <f>IF(N96="nulová",J96,0)</f>
        <v>0</v>
      </c>
      <c r="BJ96" s="20" t="s">
        <v>80</v>
      </c>
      <c r="BK96" s="229">
        <f>ROUND(I96*H96,2)</f>
        <v>0</v>
      </c>
      <c r="BL96" s="20" t="s">
        <v>273</v>
      </c>
      <c r="BM96" s="228" t="s">
        <v>310</v>
      </c>
    </row>
    <row r="97" spans="1:47" s="2" customFormat="1" ht="12">
      <c r="A97" s="41"/>
      <c r="B97" s="42"/>
      <c r="C97" s="43"/>
      <c r="D97" s="230" t="s">
        <v>275</v>
      </c>
      <c r="E97" s="43"/>
      <c r="F97" s="231" t="s">
        <v>5184</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275</v>
      </c>
      <c r="AU97" s="20" t="s">
        <v>80</v>
      </c>
    </row>
    <row r="98" spans="1:63" s="12" customFormat="1" ht="25.9" customHeight="1">
      <c r="A98" s="12"/>
      <c r="B98" s="201"/>
      <c r="C98" s="202"/>
      <c r="D98" s="203" t="s">
        <v>71</v>
      </c>
      <c r="E98" s="204" t="s">
        <v>2710</v>
      </c>
      <c r="F98" s="204" t="s">
        <v>5185</v>
      </c>
      <c r="G98" s="202"/>
      <c r="H98" s="202"/>
      <c r="I98" s="205"/>
      <c r="J98" s="206">
        <f>BK98</f>
        <v>0</v>
      </c>
      <c r="K98" s="202"/>
      <c r="L98" s="207"/>
      <c r="M98" s="208"/>
      <c r="N98" s="209"/>
      <c r="O98" s="209"/>
      <c r="P98" s="210">
        <f>SUM(P99:P107)</f>
        <v>0</v>
      </c>
      <c r="Q98" s="209"/>
      <c r="R98" s="210">
        <f>SUM(R99:R107)</f>
        <v>0</v>
      </c>
      <c r="S98" s="209"/>
      <c r="T98" s="211">
        <f>SUM(T99:T107)</f>
        <v>0</v>
      </c>
      <c r="U98" s="12"/>
      <c r="V98" s="12"/>
      <c r="W98" s="12"/>
      <c r="X98" s="12"/>
      <c r="Y98" s="12"/>
      <c r="Z98" s="12"/>
      <c r="AA98" s="12"/>
      <c r="AB98" s="12"/>
      <c r="AC98" s="12"/>
      <c r="AD98" s="12"/>
      <c r="AE98" s="12"/>
      <c r="AR98" s="212" t="s">
        <v>80</v>
      </c>
      <c r="AT98" s="213" t="s">
        <v>71</v>
      </c>
      <c r="AU98" s="213" t="s">
        <v>72</v>
      </c>
      <c r="AY98" s="212" t="s">
        <v>266</v>
      </c>
      <c r="BK98" s="214">
        <f>SUM(BK99:BK107)</f>
        <v>0</v>
      </c>
    </row>
    <row r="99" spans="1:65" s="2" customFormat="1" ht="16.5" customHeight="1">
      <c r="A99" s="41"/>
      <c r="B99" s="42"/>
      <c r="C99" s="269" t="s">
        <v>273</v>
      </c>
      <c r="D99" s="269" t="s">
        <v>430</v>
      </c>
      <c r="E99" s="270" t="s">
        <v>5186</v>
      </c>
      <c r="F99" s="271" t="s">
        <v>5187</v>
      </c>
      <c r="G99" s="272" t="s">
        <v>481</v>
      </c>
      <c r="H99" s="273">
        <v>1</v>
      </c>
      <c r="I99" s="274"/>
      <c r="J99" s="275">
        <f>ROUND(I99*H99,2)</f>
        <v>0</v>
      </c>
      <c r="K99" s="271" t="s">
        <v>520</v>
      </c>
      <c r="L99" s="276"/>
      <c r="M99" s="277" t="s">
        <v>19</v>
      </c>
      <c r="N99" s="278" t="s">
        <v>43</v>
      </c>
      <c r="O99" s="87"/>
      <c r="P99" s="226">
        <f>O99*H99</f>
        <v>0</v>
      </c>
      <c r="Q99" s="226">
        <v>0</v>
      </c>
      <c r="R99" s="226">
        <f>Q99*H99</f>
        <v>0</v>
      </c>
      <c r="S99" s="226">
        <v>0</v>
      </c>
      <c r="T99" s="227">
        <f>S99*H99</f>
        <v>0</v>
      </c>
      <c r="U99" s="41"/>
      <c r="V99" s="41"/>
      <c r="W99" s="41"/>
      <c r="X99" s="41"/>
      <c r="Y99" s="41"/>
      <c r="Z99" s="41"/>
      <c r="AA99" s="41"/>
      <c r="AB99" s="41"/>
      <c r="AC99" s="41"/>
      <c r="AD99" s="41"/>
      <c r="AE99" s="41"/>
      <c r="AR99" s="228" t="s">
        <v>324</v>
      </c>
      <c r="AT99" s="228" t="s">
        <v>430</v>
      </c>
      <c r="AU99" s="228" t="s">
        <v>80</v>
      </c>
      <c r="AY99" s="20" t="s">
        <v>266</v>
      </c>
      <c r="BE99" s="229">
        <f>IF(N99="základní",J99,0)</f>
        <v>0</v>
      </c>
      <c r="BF99" s="229">
        <f>IF(N99="snížená",J99,0)</f>
        <v>0</v>
      </c>
      <c r="BG99" s="229">
        <f>IF(N99="zákl. přenesená",J99,0)</f>
        <v>0</v>
      </c>
      <c r="BH99" s="229">
        <f>IF(N99="sníž. přenesená",J99,0)</f>
        <v>0</v>
      </c>
      <c r="BI99" s="229">
        <f>IF(N99="nulová",J99,0)</f>
        <v>0</v>
      </c>
      <c r="BJ99" s="20" t="s">
        <v>80</v>
      </c>
      <c r="BK99" s="229">
        <f>ROUND(I99*H99,2)</f>
        <v>0</v>
      </c>
      <c r="BL99" s="20" t="s">
        <v>273</v>
      </c>
      <c r="BM99" s="228" t="s">
        <v>324</v>
      </c>
    </row>
    <row r="100" spans="1:47" s="2" customFormat="1" ht="12">
      <c r="A100" s="41"/>
      <c r="B100" s="42"/>
      <c r="C100" s="43"/>
      <c r="D100" s="230" t="s">
        <v>275</v>
      </c>
      <c r="E100" s="43"/>
      <c r="F100" s="231" t="s">
        <v>5187</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275</v>
      </c>
      <c r="AU100" s="20" t="s">
        <v>80</v>
      </c>
    </row>
    <row r="101" spans="1:47" s="2" customFormat="1" ht="12">
      <c r="A101" s="41"/>
      <c r="B101" s="42"/>
      <c r="C101" s="43"/>
      <c r="D101" s="230" t="s">
        <v>890</v>
      </c>
      <c r="E101" s="43"/>
      <c r="F101" s="290" t="s">
        <v>5188</v>
      </c>
      <c r="G101" s="43"/>
      <c r="H101" s="43"/>
      <c r="I101" s="232"/>
      <c r="J101" s="43"/>
      <c r="K101" s="43"/>
      <c r="L101" s="47"/>
      <c r="M101" s="233"/>
      <c r="N101" s="234"/>
      <c r="O101" s="87"/>
      <c r="P101" s="87"/>
      <c r="Q101" s="87"/>
      <c r="R101" s="87"/>
      <c r="S101" s="87"/>
      <c r="T101" s="88"/>
      <c r="U101" s="41"/>
      <c r="V101" s="41"/>
      <c r="W101" s="41"/>
      <c r="X101" s="41"/>
      <c r="Y101" s="41"/>
      <c r="Z101" s="41"/>
      <c r="AA101" s="41"/>
      <c r="AB101" s="41"/>
      <c r="AC101" s="41"/>
      <c r="AD101" s="41"/>
      <c r="AE101" s="41"/>
      <c r="AT101" s="20" t="s">
        <v>890</v>
      </c>
      <c r="AU101" s="20" t="s">
        <v>80</v>
      </c>
    </row>
    <row r="102" spans="1:65" s="2" customFormat="1" ht="16.5" customHeight="1">
      <c r="A102" s="41"/>
      <c r="B102" s="42"/>
      <c r="C102" s="269" t="s">
        <v>304</v>
      </c>
      <c r="D102" s="269" t="s">
        <v>430</v>
      </c>
      <c r="E102" s="270" t="s">
        <v>5189</v>
      </c>
      <c r="F102" s="271" t="s">
        <v>5190</v>
      </c>
      <c r="G102" s="272" t="s">
        <v>481</v>
      </c>
      <c r="H102" s="273">
        <v>2</v>
      </c>
      <c r="I102" s="274"/>
      <c r="J102" s="275">
        <f>ROUND(I102*H102,2)</f>
        <v>0</v>
      </c>
      <c r="K102" s="271" t="s">
        <v>520</v>
      </c>
      <c r="L102" s="276"/>
      <c r="M102" s="277" t="s">
        <v>19</v>
      </c>
      <c r="N102" s="278" t="s">
        <v>43</v>
      </c>
      <c r="O102" s="87"/>
      <c r="P102" s="226">
        <f>O102*H102</f>
        <v>0</v>
      </c>
      <c r="Q102" s="226">
        <v>0</v>
      </c>
      <c r="R102" s="226">
        <f>Q102*H102</f>
        <v>0</v>
      </c>
      <c r="S102" s="226">
        <v>0</v>
      </c>
      <c r="T102" s="227">
        <f>S102*H102</f>
        <v>0</v>
      </c>
      <c r="U102" s="41"/>
      <c r="V102" s="41"/>
      <c r="W102" s="41"/>
      <c r="X102" s="41"/>
      <c r="Y102" s="41"/>
      <c r="Z102" s="41"/>
      <c r="AA102" s="41"/>
      <c r="AB102" s="41"/>
      <c r="AC102" s="41"/>
      <c r="AD102" s="41"/>
      <c r="AE102" s="41"/>
      <c r="AR102" s="228" t="s">
        <v>324</v>
      </c>
      <c r="AT102" s="228" t="s">
        <v>430</v>
      </c>
      <c r="AU102" s="228" t="s">
        <v>80</v>
      </c>
      <c r="AY102" s="20" t="s">
        <v>266</v>
      </c>
      <c r="BE102" s="229">
        <f>IF(N102="základní",J102,0)</f>
        <v>0</v>
      </c>
      <c r="BF102" s="229">
        <f>IF(N102="snížená",J102,0)</f>
        <v>0</v>
      </c>
      <c r="BG102" s="229">
        <f>IF(N102="zákl. přenesená",J102,0)</f>
        <v>0</v>
      </c>
      <c r="BH102" s="229">
        <f>IF(N102="sníž. přenesená",J102,0)</f>
        <v>0</v>
      </c>
      <c r="BI102" s="229">
        <f>IF(N102="nulová",J102,0)</f>
        <v>0</v>
      </c>
      <c r="BJ102" s="20" t="s">
        <v>80</v>
      </c>
      <c r="BK102" s="229">
        <f>ROUND(I102*H102,2)</f>
        <v>0</v>
      </c>
      <c r="BL102" s="20" t="s">
        <v>273</v>
      </c>
      <c r="BM102" s="228" t="s">
        <v>338</v>
      </c>
    </row>
    <row r="103" spans="1:47" s="2" customFormat="1" ht="12">
      <c r="A103" s="41"/>
      <c r="B103" s="42"/>
      <c r="C103" s="43"/>
      <c r="D103" s="230" t="s">
        <v>275</v>
      </c>
      <c r="E103" s="43"/>
      <c r="F103" s="231" t="s">
        <v>5190</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275</v>
      </c>
      <c r="AU103" s="20" t="s">
        <v>80</v>
      </c>
    </row>
    <row r="104" spans="1:47" s="2" customFormat="1" ht="12">
      <c r="A104" s="41"/>
      <c r="B104" s="42"/>
      <c r="C104" s="43"/>
      <c r="D104" s="230" t="s">
        <v>890</v>
      </c>
      <c r="E104" s="43"/>
      <c r="F104" s="290" t="s">
        <v>5188</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890</v>
      </c>
      <c r="AU104" s="20" t="s">
        <v>80</v>
      </c>
    </row>
    <row r="105" spans="1:65" s="2" customFormat="1" ht="16.5" customHeight="1">
      <c r="A105" s="41"/>
      <c r="B105" s="42"/>
      <c r="C105" s="269" t="s">
        <v>310</v>
      </c>
      <c r="D105" s="269" t="s">
        <v>430</v>
      </c>
      <c r="E105" s="270" t="s">
        <v>5191</v>
      </c>
      <c r="F105" s="271" t="s">
        <v>5192</v>
      </c>
      <c r="G105" s="272" t="s">
        <v>481</v>
      </c>
      <c r="H105" s="273">
        <v>1</v>
      </c>
      <c r="I105" s="274"/>
      <c r="J105" s="275">
        <f>ROUND(I105*H105,2)</f>
        <v>0</v>
      </c>
      <c r="K105" s="271" t="s">
        <v>520</v>
      </c>
      <c r="L105" s="276"/>
      <c r="M105" s="277" t="s">
        <v>19</v>
      </c>
      <c r="N105" s="278"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324</v>
      </c>
      <c r="AT105" s="228" t="s">
        <v>430</v>
      </c>
      <c r="AU105" s="228" t="s">
        <v>80</v>
      </c>
      <c r="AY105" s="20" t="s">
        <v>266</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273</v>
      </c>
      <c r="BM105" s="228" t="s">
        <v>355</v>
      </c>
    </row>
    <row r="106" spans="1:47" s="2" customFormat="1" ht="12">
      <c r="A106" s="41"/>
      <c r="B106" s="42"/>
      <c r="C106" s="43"/>
      <c r="D106" s="230" t="s">
        <v>275</v>
      </c>
      <c r="E106" s="43"/>
      <c r="F106" s="231" t="s">
        <v>5192</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275</v>
      </c>
      <c r="AU106" s="20" t="s">
        <v>80</v>
      </c>
    </row>
    <row r="107" spans="1:47" s="2" customFormat="1" ht="12">
      <c r="A107" s="41"/>
      <c r="B107" s="42"/>
      <c r="C107" s="43"/>
      <c r="D107" s="230" t="s">
        <v>890</v>
      </c>
      <c r="E107" s="43"/>
      <c r="F107" s="290" t="s">
        <v>5193</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890</v>
      </c>
      <c r="AU107" s="20" t="s">
        <v>80</v>
      </c>
    </row>
    <row r="108" spans="1:63" s="12" customFormat="1" ht="25.9" customHeight="1">
      <c r="A108" s="12"/>
      <c r="B108" s="201"/>
      <c r="C108" s="202"/>
      <c r="D108" s="203" t="s">
        <v>71</v>
      </c>
      <c r="E108" s="204" t="s">
        <v>2670</v>
      </c>
      <c r="F108" s="204" t="s">
        <v>5194</v>
      </c>
      <c r="G108" s="202"/>
      <c r="H108" s="202"/>
      <c r="I108" s="205"/>
      <c r="J108" s="206">
        <f>BK108</f>
        <v>0</v>
      </c>
      <c r="K108" s="202"/>
      <c r="L108" s="207"/>
      <c r="M108" s="208"/>
      <c r="N108" s="209"/>
      <c r="O108" s="209"/>
      <c r="P108" s="210">
        <f>SUM(P109:P122)</f>
        <v>0</v>
      </c>
      <c r="Q108" s="209"/>
      <c r="R108" s="210">
        <f>SUM(R109:R122)</f>
        <v>0</v>
      </c>
      <c r="S108" s="209"/>
      <c r="T108" s="211">
        <f>SUM(T109:T122)</f>
        <v>0</v>
      </c>
      <c r="U108" s="12"/>
      <c r="V108" s="12"/>
      <c r="W108" s="12"/>
      <c r="X108" s="12"/>
      <c r="Y108" s="12"/>
      <c r="Z108" s="12"/>
      <c r="AA108" s="12"/>
      <c r="AB108" s="12"/>
      <c r="AC108" s="12"/>
      <c r="AD108" s="12"/>
      <c r="AE108" s="12"/>
      <c r="AR108" s="212" t="s">
        <v>80</v>
      </c>
      <c r="AT108" s="213" t="s">
        <v>71</v>
      </c>
      <c r="AU108" s="213" t="s">
        <v>72</v>
      </c>
      <c r="AY108" s="212" t="s">
        <v>266</v>
      </c>
      <c r="BK108" s="214">
        <f>SUM(BK109:BK122)</f>
        <v>0</v>
      </c>
    </row>
    <row r="109" spans="1:65" s="2" customFormat="1" ht="16.5" customHeight="1">
      <c r="A109" s="41"/>
      <c r="B109" s="42"/>
      <c r="C109" s="217" t="s">
        <v>316</v>
      </c>
      <c r="D109" s="217" t="s">
        <v>268</v>
      </c>
      <c r="E109" s="218" t="s">
        <v>5195</v>
      </c>
      <c r="F109" s="219" t="s">
        <v>5196</v>
      </c>
      <c r="G109" s="220" t="s">
        <v>481</v>
      </c>
      <c r="H109" s="221">
        <v>1</v>
      </c>
      <c r="I109" s="222"/>
      <c r="J109" s="223">
        <f>ROUND(I109*H109,2)</f>
        <v>0</v>
      </c>
      <c r="K109" s="219" t="s">
        <v>520</v>
      </c>
      <c r="L109" s="47"/>
      <c r="M109" s="224" t="s">
        <v>19</v>
      </c>
      <c r="N109" s="225"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273</v>
      </c>
      <c r="AT109" s="228" t="s">
        <v>268</v>
      </c>
      <c r="AU109" s="228" t="s">
        <v>80</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376</v>
      </c>
    </row>
    <row r="110" spans="1:47" s="2" customFormat="1" ht="12">
      <c r="A110" s="41"/>
      <c r="B110" s="42"/>
      <c r="C110" s="43"/>
      <c r="D110" s="230" t="s">
        <v>275</v>
      </c>
      <c r="E110" s="43"/>
      <c r="F110" s="231" t="s">
        <v>5196</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80</v>
      </c>
    </row>
    <row r="111" spans="1:65" s="2" customFormat="1" ht="16.5" customHeight="1">
      <c r="A111" s="41"/>
      <c r="B111" s="42"/>
      <c r="C111" s="217" t="s">
        <v>324</v>
      </c>
      <c r="D111" s="217" t="s">
        <v>268</v>
      </c>
      <c r="E111" s="218" t="s">
        <v>5197</v>
      </c>
      <c r="F111" s="219" t="s">
        <v>5198</v>
      </c>
      <c r="G111" s="220" t="s">
        <v>481</v>
      </c>
      <c r="H111" s="221">
        <v>1</v>
      </c>
      <c r="I111" s="222"/>
      <c r="J111" s="223">
        <f>ROUND(I111*H111,2)</f>
        <v>0</v>
      </c>
      <c r="K111" s="219" t="s">
        <v>520</v>
      </c>
      <c r="L111" s="47"/>
      <c r="M111" s="224" t="s">
        <v>19</v>
      </c>
      <c r="N111" s="225"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273</v>
      </c>
      <c r="AT111" s="228" t="s">
        <v>268</v>
      </c>
      <c r="AU111" s="228" t="s">
        <v>80</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396</v>
      </c>
    </row>
    <row r="112" spans="1:47" s="2" customFormat="1" ht="12">
      <c r="A112" s="41"/>
      <c r="B112" s="42"/>
      <c r="C112" s="43"/>
      <c r="D112" s="230" t="s">
        <v>275</v>
      </c>
      <c r="E112" s="43"/>
      <c r="F112" s="231" t="s">
        <v>5198</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80</v>
      </c>
    </row>
    <row r="113" spans="1:65" s="2" customFormat="1" ht="16.5" customHeight="1">
      <c r="A113" s="41"/>
      <c r="B113" s="42"/>
      <c r="C113" s="217" t="s">
        <v>332</v>
      </c>
      <c r="D113" s="217" t="s">
        <v>268</v>
      </c>
      <c r="E113" s="218" t="s">
        <v>5199</v>
      </c>
      <c r="F113" s="219" t="s">
        <v>5200</v>
      </c>
      <c r="G113" s="220" t="s">
        <v>481</v>
      </c>
      <c r="H113" s="221">
        <v>1</v>
      </c>
      <c r="I113" s="222"/>
      <c r="J113" s="223">
        <f>ROUND(I113*H113,2)</f>
        <v>0</v>
      </c>
      <c r="K113" s="219" t="s">
        <v>520</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273</v>
      </c>
      <c r="AT113" s="228" t="s">
        <v>268</v>
      </c>
      <c r="AU113" s="228" t="s">
        <v>80</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412</v>
      </c>
    </row>
    <row r="114" spans="1:47" s="2" customFormat="1" ht="12">
      <c r="A114" s="41"/>
      <c r="B114" s="42"/>
      <c r="C114" s="43"/>
      <c r="D114" s="230" t="s">
        <v>275</v>
      </c>
      <c r="E114" s="43"/>
      <c r="F114" s="231" t="s">
        <v>5200</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80</v>
      </c>
    </row>
    <row r="115" spans="1:65" s="2" customFormat="1" ht="16.5" customHeight="1">
      <c r="A115" s="41"/>
      <c r="B115" s="42"/>
      <c r="C115" s="217" t="s">
        <v>338</v>
      </c>
      <c r="D115" s="217" t="s">
        <v>268</v>
      </c>
      <c r="E115" s="218" t="s">
        <v>5201</v>
      </c>
      <c r="F115" s="219" t="s">
        <v>5202</v>
      </c>
      <c r="G115" s="220" t="s">
        <v>481</v>
      </c>
      <c r="H115" s="221">
        <v>1</v>
      </c>
      <c r="I115" s="222"/>
      <c r="J115" s="223">
        <f>ROUND(I115*H115,2)</f>
        <v>0</v>
      </c>
      <c r="K115" s="219" t="s">
        <v>520</v>
      </c>
      <c r="L115" s="47"/>
      <c r="M115" s="224" t="s">
        <v>19</v>
      </c>
      <c r="N115" s="225"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273</v>
      </c>
      <c r="AT115" s="228" t="s">
        <v>268</v>
      </c>
      <c r="AU115" s="228" t="s">
        <v>80</v>
      </c>
      <c r="AY115" s="20" t="s">
        <v>266</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273</v>
      </c>
      <c r="BM115" s="228" t="s">
        <v>429</v>
      </c>
    </row>
    <row r="116" spans="1:47" s="2" customFormat="1" ht="12">
      <c r="A116" s="41"/>
      <c r="B116" s="42"/>
      <c r="C116" s="43"/>
      <c r="D116" s="230" t="s">
        <v>275</v>
      </c>
      <c r="E116" s="43"/>
      <c r="F116" s="231" t="s">
        <v>5202</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275</v>
      </c>
      <c r="AU116" s="20" t="s">
        <v>80</v>
      </c>
    </row>
    <row r="117" spans="1:65" s="2" customFormat="1" ht="16.5" customHeight="1">
      <c r="A117" s="41"/>
      <c r="B117" s="42"/>
      <c r="C117" s="217" t="s">
        <v>346</v>
      </c>
      <c r="D117" s="217" t="s">
        <v>268</v>
      </c>
      <c r="E117" s="218" t="s">
        <v>5203</v>
      </c>
      <c r="F117" s="219" t="s">
        <v>5167</v>
      </c>
      <c r="G117" s="220" t="s">
        <v>481</v>
      </c>
      <c r="H117" s="221">
        <v>1</v>
      </c>
      <c r="I117" s="222"/>
      <c r="J117" s="223">
        <f>ROUND(I117*H117,2)</f>
        <v>0</v>
      </c>
      <c r="K117" s="219" t="s">
        <v>520</v>
      </c>
      <c r="L117" s="47"/>
      <c r="M117" s="224" t="s">
        <v>19</v>
      </c>
      <c r="N117" s="225"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273</v>
      </c>
      <c r="AT117" s="228" t="s">
        <v>268</v>
      </c>
      <c r="AU117" s="228" t="s">
        <v>80</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441</v>
      </c>
    </row>
    <row r="118" spans="1:47" s="2" customFormat="1" ht="12">
      <c r="A118" s="41"/>
      <c r="B118" s="42"/>
      <c r="C118" s="43"/>
      <c r="D118" s="230" t="s">
        <v>275</v>
      </c>
      <c r="E118" s="43"/>
      <c r="F118" s="231" t="s">
        <v>5167</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80</v>
      </c>
    </row>
    <row r="119" spans="1:65" s="2" customFormat="1" ht="16.5" customHeight="1">
      <c r="A119" s="41"/>
      <c r="B119" s="42"/>
      <c r="C119" s="217" t="s">
        <v>355</v>
      </c>
      <c r="D119" s="217" t="s">
        <v>268</v>
      </c>
      <c r="E119" s="218" t="s">
        <v>5204</v>
      </c>
      <c r="F119" s="219" t="s">
        <v>5205</v>
      </c>
      <c r="G119" s="220" t="s">
        <v>481</v>
      </c>
      <c r="H119" s="221">
        <v>1</v>
      </c>
      <c r="I119" s="222"/>
      <c r="J119" s="223">
        <f>ROUND(I119*H119,2)</f>
        <v>0</v>
      </c>
      <c r="K119" s="219" t="s">
        <v>520</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273</v>
      </c>
      <c r="AT119" s="228" t="s">
        <v>268</v>
      </c>
      <c r="AU119" s="228" t="s">
        <v>80</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457</v>
      </c>
    </row>
    <row r="120" spans="1:47" s="2" customFormat="1" ht="12">
      <c r="A120" s="41"/>
      <c r="B120" s="42"/>
      <c r="C120" s="43"/>
      <c r="D120" s="230" t="s">
        <v>275</v>
      </c>
      <c r="E120" s="43"/>
      <c r="F120" s="231" t="s">
        <v>5205</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80</v>
      </c>
    </row>
    <row r="121" spans="1:65" s="2" customFormat="1" ht="16.5" customHeight="1">
      <c r="A121" s="41"/>
      <c r="B121" s="42"/>
      <c r="C121" s="217" t="s">
        <v>365</v>
      </c>
      <c r="D121" s="217" t="s">
        <v>268</v>
      </c>
      <c r="E121" s="218" t="s">
        <v>5206</v>
      </c>
      <c r="F121" s="219" t="s">
        <v>4552</v>
      </c>
      <c r="G121" s="220" t="s">
        <v>481</v>
      </c>
      <c r="H121" s="221">
        <v>1</v>
      </c>
      <c r="I121" s="222"/>
      <c r="J121" s="223">
        <f>ROUND(I121*H121,2)</f>
        <v>0</v>
      </c>
      <c r="K121" s="219" t="s">
        <v>520</v>
      </c>
      <c r="L121" s="47"/>
      <c r="M121" s="224" t="s">
        <v>19</v>
      </c>
      <c r="N121" s="225"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273</v>
      </c>
      <c r="AT121" s="228" t="s">
        <v>268</v>
      </c>
      <c r="AU121" s="228" t="s">
        <v>80</v>
      </c>
      <c r="AY121" s="20" t="s">
        <v>266</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273</v>
      </c>
      <c r="BM121" s="228" t="s">
        <v>471</v>
      </c>
    </row>
    <row r="122" spans="1:47" s="2" customFormat="1" ht="12">
      <c r="A122" s="41"/>
      <c r="B122" s="42"/>
      <c r="C122" s="43"/>
      <c r="D122" s="230" t="s">
        <v>275</v>
      </c>
      <c r="E122" s="43"/>
      <c r="F122" s="231" t="s">
        <v>4552</v>
      </c>
      <c r="G122" s="43"/>
      <c r="H122" s="43"/>
      <c r="I122" s="232"/>
      <c r="J122" s="43"/>
      <c r="K122" s="43"/>
      <c r="L122" s="47"/>
      <c r="M122" s="305"/>
      <c r="N122" s="306"/>
      <c r="O122" s="307"/>
      <c r="P122" s="307"/>
      <c r="Q122" s="307"/>
      <c r="R122" s="307"/>
      <c r="S122" s="307"/>
      <c r="T122" s="308"/>
      <c r="U122" s="41"/>
      <c r="V122" s="41"/>
      <c r="W122" s="41"/>
      <c r="X122" s="41"/>
      <c r="Y122" s="41"/>
      <c r="Z122" s="41"/>
      <c r="AA122" s="41"/>
      <c r="AB122" s="41"/>
      <c r="AC122" s="41"/>
      <c r="AD122" s="41"/>
      <c r="AE122" s="41"/>
      <c r="AT122" s="20" t="s">
        <v>275</v>
      </c>
      <c r="AU122" s="20" t="s">
        <v>80</v>
      </c>
    </row>
    <row r="123" spans="1:31" s="2" customFormat="1" ht="6.95" customHeight="1">
      <c r="A123" s="41"/>
      <c r="B123" s="62"/>
      <c r="C123" s="63"/>
      <c r="D123" s="63"/>
      <c r="E123" s="63"/>
      <c r="F123" s="63"/>
      <c r="G123" s="63"/>
      <c r="H123" s="63"/>
      <c r="I123" s="63"/>
      <c r="J123" s="63"/>
      <c r="K123" s="63"/>
      <c r="L123" s="47"/>
      <c r="M123" s="41"/>
      <c r="O123" s="41"/>
      <c r="P123" s="41"/>
      <c r="Q123" s="41"/>
      <c r="R123" s="41"/>
      <c r="S123" s="41"/>
      <c r="T123" s="41"/>
      <c r="U123" s="41"/>
      <c r="V123" s="41"/>
      <c r="W123" s="41"/>
      <c r="X123" s="41"/>
      <c r="Y123" s="41"/>
      <c r="Z123" s="41"/>
      <c r="AA123" s="41"/>
      <c r="AB123" s="41"/>
      <c r="AC123" s="41"/>
      <c r="AD123" s="41"/>
      <c r="AE123" s="41"/>
    </row>
  </sheetData>
  <sheetProtection password="D520" sheet="1" objects="1" scenarios="1" formatColumns="0" formatRows="0" autoFilter="0"/>
  <autoFilter ref="C87:K12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3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113</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3786</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3787</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5207</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ROUND((SUM(BE88:BE317)),2)</f>
        <v>0</v>
      </c>
      <c r="G35" s="41"/>
      <c r="H35" s="41"/>
      <c r="I35" s="162">
        <v>0.21</v>
      </c>
      <c r="J35" s="161">
        <f>ROUND(((SUM(BE88:BE317))*I35),2)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ROUND((SUM(BF88:BF317)),2)</f>
        <v>0</v>
      </c>
      <c r="G36" s="41"/>
      <c r="H36" s="41"/>
      <c r="I36" s="162">
        <v>0.15</v>
      </c>
      <c r="J36" s="161">
        <f>ROUND(((SUM(BF88:BF317))*I36),2)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ROUND((SUM(BG88:BG317)),2)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ROUND((SUM(BH88:BH317)),2)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ROUND((SUM(BI88:BI317)),2)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3786</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3787</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D.1.4.g - Zařízení GHZ/LDP</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J88</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5208</v>
      </c>
      <c r="E64" s="182"/>
      <c r="F64" s="182"/>
      <c r="G64" s="182"/>
      <c r="H64" s="182"/>
      <c r="I64" s="182"/>
      <c r="J64" s="183">
        <f>J89</f>
        <v>0</v>
      </c>
      <c r="K64" s="180"/>
      <c r="L64" s="184"/>
      <c r="S64" s="9"/>
      <c r="T64" s="9"/>
      <c r="U64" s="9"/>
      <c r="V64" s="9"/>
      <c r="W64" s="9"/>
      <c r="X64" s="9"/>
      <c r="Y64" s="9"/>
      <c r="Z64" s="9"/>
      <c r="AA64" s="9"/>
      <c r="AB64" s="9"/>
      <c r="AC64" s="9"/>
      <c r="AD64" s="9"/>
      <c r="AE64" s="9"/>
    </row>
    <row r="65" spans="1:31" s="9" customFormat="1" ht="24.95" customHeight="1">
      <c r="A65" s="9"/>
      <c r="B65" s="179"/>
      <c r="C65" s="180"/>
      <c r="D65" s="181" t="s">
        <v>5209</v>
      </c>
      <c r="E65" s="182"/>
      <c r="F65" s="182"/>
      <c r="G65" s="182"/>
      <c r="H65" s="182"/>
      <c r="I65" s="182"/>
      <c r="J65" s="183">
        <f>J204</f>
        <v>0</v>
      </c>
      <c r="K65" s="180"/>
      <c r="L65" s="184"/>
      <c r="S65" s="9"/>
      <c r="T65" s="9"/>
      <c r="U65" s="9"/>
      <c r="V65" s="9"/>
      <c r="W65" s="9"/>
      <c r="X65" s="9"/>
      <c r="Y65" s="9"/>
      <c r="Z65" s="9"/>
      <c r="AA65" s="9"/>
      <c r="AB65" s="9"/>
      <c r="AC65" s="9"/>
      <c r="AD65" s="9"/>
      <c r="AE65" s="9"/>
    </row>
    <row r="66" spans="1:31" s="9" customFormat="1" ht="24.95" customHeight="1">
      <c r="A66" s="9"/>
      <c r="B66" s="179"/>
      <c r="C66" s="180"/>
      <c r="D66" s="181" t="s">
        <v>5210</v>
      </c>
      <c r="E66" s="182"/>
      <c r="F66" s="182"/>
      <c r="G66" s="182"/>
      <c r="H66" s="182"/>
      <c r="I66" s="182"/>
      <c r="J66" s="183">
        <f>J291</f>
        <v>0</v>
      </c>
      <c r="K66" s="180"/>
      <c r="L66" s="184"/>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63"/>
      <c r="J68" s="63"/>
      <c r="K68" s="63"/>
      <c r="L68" s="148"/>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65"/>
      <c r="J72" s="65"/>
      <c r="K72" s="65"/>
      <c r="L72" s="148"/>
      <c r="S72" s="41"/>
      <c r="T72" s="41"/>
      <c r="U72" s="41"/>
      <c r="V72" s="41"/>
      <c r="W72" s="41"/>
      <c r="X72" s="41"/>
      <c r="Y72" s="41"/>
      <c r="Z72" s="41"/>
      <c r="AA72" s="41"/>
      <c r="AB72" s="41"/>
      <c r="AC72" s="41"/>
      <c r="AD72" s="41"/>
      <c r="AE72" s="41"/>
    </row>
    <row r="73" spans="1:31" s="2" customFormat="1" ht="24.95" customHeight="1">
      <c r="A73" s="41"/>
      <c r="B73" s="42"/>
      <c r="C73" s="26" t="s">
        <v>251</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5"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26.25" customHeight="1">
      <c r="A76" s="41"/>
      <c r="B76" s="42"/>
      <c r="C76" s="43"/>
      <c r="D76" s="43"/>
      <c r="E76" s="174" t="str">
        <f>E7</f>
        <v>STAVEBNÍ ÚPRAVY A NÁSTAVBA - KŘIMICKÁ 291/94, PLZEŇ 3 - SKVRŇANY</v>
      </c>
      <c r="F76" s="35"/>
      <c r="G76" s="35"/>
      <c r="H76" s="35"/>
      <c r="I76" s="43"/>
      <c r="J76" s="43"/>
      <c r="K76" s="43"/>
      <c r="L76" s="148"/>
      <c r="S76" s="41"/>
      <c r="T76" s="41"/>
      <c r="U76" s="41"/>
      <c r="V76" s="41"/>
      <c r="W76" s="41"/>
      <c r="X76" s="41"/>
      <c r="Y76" s="41"/>
      <c r="Z76" s="41"/>
      <c r="AA76" s="41"/>
      <c r="AB76" s="41"/>
      <c r="AC76" s="41"/>
      <c r="AD76" s="41"/>
      <c r="AE76" s="41"/>
    </row>
    <row r="77" spans="2:12" s="1" customFormat="1" ht="12" customHeight="1">
      <c r="B77" s="24"/>
      <c r="C77" s="35" t="s">
        <v>130</v>
      </c>
      <c r="D77" s="25"/>
      <c r="E77" s="25"/>
      <c r="F77" s="25"/>
      <c r="G77" s="25"/>
      <c r="H77" s="25"/>
      <c r="I77" s="25"/>
      <c r="J77" s="25"/>
      <c r="K77" s="25"/>
      <c r="L77" s="23"/>
    </row>
    <row r="78" spans="1:31" s="2" customFormat="1" ht="16.5" customHeight="1">
      <c r="A78" s="41"/>
      <c r="B78" s="42"/>
      <c r="C78" s="43"/>
      <c r="D78" s="43"/>
      <c r="E78" s="174" t="s">
        <v>3786</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3787</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2" t="str">
        <f>E11</f>
        <v>D.1.4.g - Zařízení GHZ/LDP</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5" t="s">
        <v>21</v>
      </c>
      <c r="D82" s="43"/>
      <c r="E82" s="43"/>
      <c r="F82" s="30" t="str">
        <f>F14</f>
        <v>Křimická 291/94, 318 00 Plzeň 3 - Skvrňany</v>
      </c>
      <c r="G82" s="43"/>
      <c r="H82" s="43"/>
      <c r="I82" s="35" t="s">
        <v>23</v>
      </c>
      <c r="J82" s="75" t="str">
        <f>IF(J14="","",J14)</f>
        <v>16. 12. 2022</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25.65" customHeight="1">
      <c r="A84" s="41"/>
      <c r="B84" s="42"/>
      <c r="C84" s="35" t="s">
        <v>25</v>
      </c>
      <c r="D84" s="43"/>
      <c r="E84" s="43"/>
      <c r="F84" s="30" t="str">
        <f>E17</f>
        <v>SOU stavební, Borská 2718/55, 301 00 Plzeň</v>
      </c>
      <c r="G84" s="43"/>
      <c r="H84" s="43"/>
      <c r="I84" s="35" t="s">
        <v>31</v>
      </c>
      <c r="J84" s="39" t="str">
        <f>E23</f>
        <v>ATELIER SOUKUP OPL ŠVEHLA s.r.o.</v>
      </c>
      <c r="K84" s="43"/>
      <c r="L84" s="148"/>
      <c r="S84" s="41"/>
      <c r="T84" s="41"/>
      <c r="U84" s="41"/>
      <c r="V84" s="41"/>
      <c r="W84" s="41"/>
      <c r="X84" s="41"/>
      <c r="Y84" s="41"/>
      <c r="Z84" s="41"/>
      <c r="AA84" s="41"/>
      <c r="AB84" s="41"/>
      <c r="AC84" s="41"/>
      <c r="AD84" s="41"/>
      <c r="AE84" s="41"/>
    </row>
    <row r="85" spans="1:31" s="2" customFormat="1" ht="15.15" customHeight="1">
      <c r="A85" s="41"/>
      <c r="B85" s="42"/>
      <c r="C85" s="35" t="s">
        <v>29</v>
      </c>
      <c r="D85" s="43"/>
      <c r="E85" s="43"/>
      <c r="F85" s="30" t="str">
        <f>IF(E20="","",E20)</f>
        <v>Vyplň údaj</v>
      </c>
      <c r="G85" s="43"/>
      <c r="H85" s="43"/>
      <c r="I85" s="35" t="s">
        <v>34</v>
      </c>
      <c r="J85" s="39" t="str">
        <f>E26</f>
        <v>Michal Jirka</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90"/>
      <c r="B87" s="191"/>
      <c r="C87" s="192" t="s">
        <v>252</v>
      </c>
      <c r="D87" s="193" t="s">
        <v>57</v>
      </c>
      <c r="E87" s="193" t="s">
        <v>53</v>
      </c>
      <c r="F87" s="193" t="s">
        <v>54</v>
      </c>
      <c r="G87" s="193" t="s">
        <v>253</v>
      </c>
      <c r="H87" s="193" t="s">
        <v>254</v>
      </c>
      <c r="I87" s="193" t="s">
        <v>255</v>
      </c>
      <c r="J87" s="193" t="s">
        <v>209</v>
      </c>
      <c r="K87" s="194" t="s">
        <v>256</v>
      </c>
      <c r="L87" s="195"/>
      <c r="M87" s="95" t="s">
        <v>19</v>
      </c>
      <c r="N87" s="96" t="s">
        <v>42</v>
      </c>
      <c r="O87" s="96" t="s">
        <v>257</v>
      </c>
      <c r="P87" s="96" t="s">
        <v>258</v>
      </c>
      <c r="Q87" s="96" t="s">
        <v>259</v>
      </c>
      <c r="R87" s="96" t="s">
        <v>260</v>
      </c>
      <c r="S87" s="96" t="s">
        <v>261</v>
      </c>
      <c r="T87" s="97" t="s">
        <v>262</v>
      </c>
      <c r="U87" s="190"/>
      <c r="V87" s="190"/>
      <c r="W87" s="190"/>
      <c r="X87" s="190"/>
      <c r="Y87" s="190"/>
      <c r="Z87" s="190"/>
      <c r="AA87" s="190"/>
      <c r="AB87" s="190"/>
      <c r="AC87" s="190"/>
      <c r="AD87" s="190"/>
      <c r="AE87" s="190"/>
    </row>
    <row r="88" spans="1:63" s="2" customFormat="1" ht="22.8" customHeight="1">
      <c r="A88" s="41"/>
      <c r="B88" s="42"/>
      <c r="C88" s="102" t="s">
        <v>263</v>
      </c>
      <c r="D88" s="43"/>
      <c r="E88" s="43"/>
      <c r="F88" s="43"/>
      <c r="G88" s="43"/>
      <c r="H88" s="43"/>
      <c r="I88" s="43"/>
      <c r="J88" s="196">
        <f>BK88</f>
        <v>0</v>
      </c>
      <c r="K88" s="43"/>
      <c r="L88" s="47"/>
      <c r="M88" s="98"/>
      <c r="N88" s="197"/>
      <c r="O88" s="99"/>
      <c r="P88" s="198">
        <f>P89+P204+P291</f>
        <v>0</v>
      </c>
      <c r="Q88" s="99"/>
      <c r="R88" s="198">
        <f>R89+R204+R291</f>
        <v>0</v>
      </c>
      <c r="S88" s="99"/>
      <c r="T88" s="199">
        <f>T89+T204+T291</f>
        <v>0</v>
      </c>
      <c r="U88" s="41"/>
      <c r="V88" s="41"/>
      <c r="W88" s="41"/>
      <c r="X88" s="41"/>
      <c r="Y88" s="41"/>
      <c r="Z88" s="41"/>
      <c r="AA88" s="41"/>
      <c r="AB88" s="41"/>
      <c r="AC88" s="41"/>
      <c r="AD88" s="41"/>
      <c r="AE88" s="41"/>
      <c r="AT88" s="20" t="s">
        <v>71</v>
      </c>
      <c r="AU88" s="20" t="s">
        <v>210</v>
      </c>
      <c r="BK88" s="200">
        <f>BK89+BK204+BK291</f>
        <v>0</v>
      </c>
    </row>
    <row r="89" spans="1:63" s="12" customFormat="1" ht="25.9" customHeight="1">
      <c r="A89" s="12"/>
      <c r="B89" s="201"/>
      <c r="C89" s="202"/>
      <c r="D89" s="203" t="s">
        <v>71</v>
      </c>
      <c r="E89" s="204" t="s">
        <v>2688</v>
      </c>
      <c r="F89" s="204" t="s">
        <v>5211</v>
      </c>
      <c r="G89" s="202"/>
      <c r="H89" s="202"/>
      <c r="I89" s="205"/>
      <c r="J89" s="206">
        <f>BK89</f>
        <v>0</v>
      </c>
      <c r="K89" s="202"/>
      <c r="L89" s="207"/>
      <c r="M89" s="208"/>
      <c r="N89" s="209"/>
      <c r="O89" s="209"/>
      <c r="P89" s="210">
        <f>SUM(P90:P203)</f>
        <v>0</v>
      </c>
      <c r="Q89" s="209"/>
      <c r="R89" s="210">
        <f>SUM(R90:R203)</f>
        <v>0</v>
      </c>
      <c r="S89" s="209"/>
      <c r="T89" s="211">
        <f>SUM(T90:T203)</f>
        <v>0</v>
      </c>
      <c r="U89" s="12"/>
      <c r="V89" s="12"/>
      <c r="W89" s="12"/>
      <c r="X89" s="12"/>
      <c r="Y89" s="12"/>
      <c r="Z89" s="12"/>
      <c r="AA89" s="12"/>
      <c r="AB89" s="12"/>
      <c r="AC89" s="12"/>
      <c r="AD89" s="12"/>
      <c r="AE89" s="12"/>
      <c r="AR89" s="212" t="s">
        <v>80</v>
      </c>
      <c r="AT89" s="213" t="s">
        <v>71</v>
      </c>
      <c r="AU89" s="213" t="s">
        <v>72</v>
      </c>
      <c r="AY89" s="212" t="s">
        <v>266</v>
      </c>
      <c r="BK89" s="214">
        <f>SUM(BK90:BK203)</f>
        <v>0</v>
      </c>
    </row>
    <row r="90" spans="1:65" s="2" customFormat="1" ht="24.15" customHeight="1">
      <c r="A90" s="41"/>
      <c r="B90" s="42"/>
      <c r="C90" s="269" t="s">
        <v>80</v>
      </c>
      <c r="D90" s="269" t="s">
        <v>430</v>
      </c>
      <c r="E90" s="270" t="s">
        <v>4199</v>
      </c>
      <c r="F90" s="271" t="s">
        <v>5212</v>
      </c>
      <c r="G90" s="272" t="s">
        <v>3993</v>
      </c>
      <c r="H90" s="273">
        <v>1</v>
      </c>
      <c r="I90" s="274"/>
      <c r="J90" s="275">
        <f>ROUND(I90*H90,2)</f>
        <v>0</v>
      </c>
      <c r="K90" s="271" t="s">
        <v>19</v>
      </c>
      <c r="L90" s="276"/>
      <c r="M90" s="277" t="s">
        <v>19</v>
      </c>
      <c r="N90" s="278" t="s">
        <v>43</v>
      </c>
      <c r="O90" s="87"/>
      <c r="P90" s="226">
        <f>O90*H90</f>
        <v>0</v>
      </c>
      <c r="Q90" s="226">
        <v>0</v>
      </c>
      <c r="R90" s="226">
        <f>Q90*H90</f>
        <v>0</v>
      </c>
      <c r="S90" s="226">
        <v>0</v>
      </c>
      <c r="T90" s="227">
        <f>S90*H90</f>
        <v>0</v>
      </c>
      <c r="U90" s="41"/>
      <c r="V90" s="41"/>
      <c r="W90" s="41"/>
      <c r="X90" s="41"/>
      <c r="Y90" s="41"/>
      <c r="Z90" s="41"/>
      <c r="AA90" s="41"/>
      <c r="AB90" s="41"/>
      <c r="AC90" s="41"/>
      <c r="AD90" s="41"/>
      <c r="AE90" s="41"/>
      <c r="AR90" s="228" t="s">
        <v>324</v>
      </c>
      <c r="AT90" s="228" t="s">
        <v>430</v>
      </c>
      <c r="AU90" s="228" t="s">
        <v>80</v>
      </c>
      <c r="AY90" s="20" t="s">
        <v>266</v>
      </c>
      <c r="BE90" s="229">
        <f>IF(N90="základní",J90,0)</f>
        <v>0</v>
      </c>
      <c r="BF90" s="229">
        <f>IF(N90="snížená",J90,0)</f>
        <v>0</v>
      </c>
      <c r="BG90" s="229">
        <f>IF(N90="zákl. přenesená",J90,0)</f>
        <v>0</v>
      </c>
      <c r="BH90" s="229">
        <f>IF(N90="sníž. přenesená",J90,0)</f>
        <v>0</v>
      </c>
      <c r="BI90" s="229">
        <f>IF(N90="nulová",J90,0)</f>
        <v>0</v>
      </c>
      <c r="BJ90" s="20" t="s">
        <v>80</v>
      </c>
      <c r="BK90" s="229">
        <f>ROUND(I90*H90,2)</f>
        <v>0</v>
      </c>
      <c r="BL90" s="20" t="s">
        <v>273</v>
      </c>
      <c r="BM90" s="228" t="s">
        <v>82</v>
      </c>
    </row>
    <row r="91" spans="1:47" s="2" customFormat="1" ht="12">
      <c r="A91" s="41"/>
      <c r="B91" s="42"/>
      <c r="C91" s="43"/>
      <c r="D91" s="230" t="s">
        <v>275</v>
      </c>
      <c r="E91" s="43"/>
      <c r="F91" s="231" t="s">
        <v>5212</v>
      </c>
      <c r="G91" s="43"/>
      <c r="H91" s="43"/>
      <c r="I91" s="232"/>
      <c r="J91" s="43"/>
      <c r="K91" s="43"/>
      <c r="L91" s="47"/>
      <c r="M91" s="233"/>
      <c r="N91" s="234"/>
      <c r="O91" s="87"/>
      <c r="P91" s="87"/>
      <c r="Q91" s="87"/>
      <c r="R91" s="87"/>
      <c r="S91" s="87"/>
      <c r="T91" s="88"/>
      <c r="U91" s="41"/>
      <c r="V91" s="41"/>
      <c r="W91" s="41"/>
      <c r="X91" s="41"/>
      <c r="Y91" s="41"/>
      <c r="Z91" s="41"/>
      <c r="AA91" s="41"/>
      <c r="AB91" s="41"/>
      <c r="AC91" s="41"/>
      <c r="AD91" s="41"/>
      <c r="AE91" s="41"/>
      <c r="AT91" s="20" t="s">
        <v>275</v>
      </c>
      <c r="AU91" s="20" t="s">
        <v>80</v>
      </c>
    </row>
    <row r="92" spans="1:65" s="2" customFormat="1" ht="24.15" customHeight="1">
      <c r="A92" s="41"/>
      <c r="B92" s="42"/>
      <c r="C92" s="269" t="s">
        <v>82</v>
      </c>
      <c r="D92" s="269" t="s">
        <v>430</v>
      </c>
      <c r="E92" s="270" t="s">
        <v>4205</v>
      </c>
      <c r="F92" s="271" t="s">
        <v>5213</v>
      </c>
      <c r="G92" s="272" t="s">
        <v>3993</v>
      </c>
      <c r="H92" s="273">
        <v>1</v>
      </c>
      <c r="I92" s="274"/>
      <c r="J92" s="275">
        <f>ROUND(I92*H92,2)</f>
        <v>0</v>
      </c>
      <c r="K92" s="271" t="s">
        <v>19</v>
      </c>
      <c r="L92" s="276"/>
      <c r="M92" s="277" t="s">
        <v>19</v>
      </c>
      <c r="N92" s="278" t="s">
        <v>43</v>
      </c>
      <c r="O92" s="87"/>
      <c r="P92" s="226">
        <f>O92*H92</f>
        <v>0</v>
      </c>
      <c r="Q92" s="226">
        <v>0</v>
      </c>
      <c r="R92" s="226">
        <f>Q92*H92</f>
        <v>0</v>
      </c>
      <c r="S92" s="226">
        <v>0</v>
      </c>
      <c r="T92" s="227">
        <f>S92*H92</f>
        <v>0</v>
      </c>
      <c r="U92" s="41"/>
      <c r="V92" s="41"/>
      <c r="W92" s="41"/>
      <c r="X92" s="41"/>
      <c r="Y92" s="41"/>
      <c r="Z92" s="41"/>
      <c r="AA92" s="41"/>
      <c r="AB92" s="41"/>
      <c r="AC92" s="41"/>
      <c r="AD92" s="41"/>
      <c r="AE92" s="41"/>
      <c r="AR92" s="228" t="s">
        <v>324</v>
      </c>
      <c r="AT92" s="228" t="s">
        <v>430</v>
      </c>
      <c r="AU92" s="228" t="s">
        <v>80</v>
      </c>
      <c r="AY92" s="20" t="s">
        <v>266</v>
      </c>
      <c r="BE92" s="229">
        <f>IF(N92="základní",J92,0)</f>
        <v>0</v>
      </c>
      <c r="BF92" s="229">
        <f>IF(N92="snížená",J92,0)</f>
        <v>0</v>
      </c>
      <c r="BG92" s="229">
        <f>IF(N92="zákl. přenesená",J92,0)</f>
        <v>0</v>
      </c>
      <c r="BH92" s="229">
        <f>IF(N92="sníž. přenesená",J92,0)</f>
        <v>0</v>
      </c>
      <c r="BI92" s="229">
        <f>IF(N92="nulová",J92,0)</f>
        <v>0</v>
      </c>
      <c r="BJ92" s="20" t="s">
        <v>80</v>
      </c>
      <c r="BK92" s="229">
        <f>ROUND(I92*H92,2)</f>
        <v>0</v>
      </c>
      <c r="BL92" s="20" t="s">
        <v>273</v>
      </c>
      <c r="BM92" s="228" t="s">
        <v>273</v>
      </c>
    </row>
    <row r="93" spans="1:47" s="2" customFormat="1" ht="12">
      <c r="A93" s="41"/>
      <c r="B93" s="42"/>
      <c r="C93" s="43"/>
      <c r="D93" s="230" t="s">
        <v>275</v>
      </c>
      <c r="E93" s="43"/>
      <c r="F93" s="231" t="s">
        <v>5213</v>
      </c>
      <c r="G93" s="43"/>
      <c r="H93" s="43"/>
      <c r="I93" s="232"/>
      <c r="J93" s="43"/>
      <c r="K93" s="43"/>
      <c r="L93" s="47"/>
      <c r="M93" s="233"/>
      <c r="N93" s="234"/>
      <c r="O93" s="87"/>
      <c r="P93" s="87"/>
      <c r="Q93" s="87"/>
      <c r="R93" s="87"/>
      <c r="S93" s="87"/>
      <c r="T93" s="88"/>
      <c r="U93" s="41"/>
      <c r="V93" s="41"/>
      <c r="W93" s="41"/>
      <c r="X93" s="41"/>
      <c r="Y93" s="41"/>
      <c r="Z93" s="41"/>
      <c r="AA93" s="41"/>
      <c r="AB93" s="41"/>
      <c r="AC93" s="41"/>
      <c r="AD93" s="41"/>
      <c r="AE93" s="41"/>
      <c r="AT93" s="20" t="s">
        <v>275</v>
      </c>
      <c r="AU93" s="20" t="s">
        <v>80</v>
      </c>
    </row>
    <row r="94" spans="1:65" s="2" customFormat="1" ht="24.15" customHeight="1">
      <c r="A94" s="41"/>
      <c r="B94" s="42"/>
      <c r="C94" s="269" t="s">
        <v>291</v>
      </c>
      <c r="D94" s="269" t="s">
        <v>430</v>
      </c>
      <c r="E94" s="270" t="s">
        <v>4210</v>
      </c>
      <c r="F94" s="271" t="s">
        <v>5214</v>
      </c>
      <c r="G94" s="272" t="s">
        <v>3993</v>
      </c>
      <c r="H94" s="273">
        <v>1</v>
      </c>
      <c r="I94" s="274"/>
      <c r="J94" s="275">
        <f>ROUND(I94*H94,2)</f>
        <v>0</v>
      </c>
      <c r="K94" s="271" t="s">
        <v>19</v>
      </c>
      <c r="L94" s="276"/>
      <c r="M94" s="277" t="s">
        <v>19</v>
      </c>
      <c r="N94" s="278" t="s">
        <v>43</v>
      </c>
      <c r="O94" s="87"/>
      <c r="P94" s="226">
        <f>O94*H94</f>
        <v>0</v>
      </c>
      <c r="Q94" s="226">
        <v>0</v>
      </c>
      <c r="R94" s="226">
        <f>Q94*H94</f>
        <v>0</v>
      </c>
      <c r="S94" s="226">
        <v>0</v>
      </c>
      <c r="T94" s="227">
        <f>S94*H94</f>
        <v>0</v>
      </c>
      <c r="U94" s="41"/>
      <c r="V94" s="41"/>
      <c r="W94" s="41"/>
      <c r="X94" s="41"/>
      <c r="Y94" s="41"/>
      <c r="Z94" s="41"/>
      <c r="AA94" s="41"/>
      <c r="AB94" s="41"/>
      <c r="AC94" s="41"/>
      <c r="AD94" s="41"/>
      <c r="AE94" s="41"/>
      <c r="AR94" s="228" t="s">
        <v>324</v>
      </c>
      <c r="AT94" s="228" t="s">
        <v>430</v>
      </c>
      <c r="AU94" s="228" t="s">
        <v>80</v>
      </c>
      <c r="AY94" s="20" t="s">
        <v>266</v>
      </c>
      <c r="BE94" s="229">
        <f>IF(N94="základní",J94,0)</f>
        <v>0</v>
      </c>
      <c r="BF94" s="229">
        <f>IF(N94="snížená",J94,0)</f>
        <v>0</v>
      </c>
      <c r="BG94" s="229">
        <f>IF(N94="zákl. přenesená",J94,0)</f>
        <v>0</v>
      </c>
      <c r="BH94" s="229">
        <f>IF(N94="sníž. přenesená",J94,0)</f>
        <v>0</v>
      </c>
      <c r="BI94" s="229">
        <f>IF(N94="nulová",J94,0)</f>
        <v>0</v>
      </c>
      <c r="BJ94" s="20" t="s">
        <v>80</v>
      </c>
      <c r="BK94" s="229">
        <f>ROUND(I94*H94,2)</f>
        <v>0</v>
      </c>
      <c r="BL94" s="20" t="s">
        <v>273</v>
      </c>
      <c r="BM94" s="228" t="s">
        <v>310</v>
      </c>
    </row>
    <row r="95" spans="1:47" s="2" customFormat="1" ht="12">
      <c r="A95" s="41"/>
      <c r="B95" s="42"/>
      <c r="C95" s="43"/>
      <c r="D95" s="230" t="s">
        <v>275</v>
      </c>
      <c r="E95" s="43"/>
      <c r="F95" s="231" t="s">
        <v>5214</v>
      </c>
      <c r="G95" s="43"/>
      <c r="H95" s="43"/>
      <c r="I95" s="232"/>
      <c r="J95" s="43"/>
      <c r="K95" s="43"/>
      <c r="L95" s="47"/>
      <c r="M95" s="233"/>
      <c r="N95" s="234"/>
      <c r="O95" s="87"/>
      <c r="P95" s="87"/>
      <c r="Q95" s="87"/>
      <c r="R95" s="87"/>
      <c r="S95" s="87"/>
      <c r="T95" s="88"/>
      <c r="U95" s="41"/>
      <c r="V95" s="41"/>
      <c r="W95" s="41"/>
      <c r="X95" s="41"/>
      <c r="Y95" s="41"/>
      <c r="Z95" s="41"/>
      <c r="AA95" s="41"/>
      <c r="AB95" s="41"/>
      <c r="AC95" s="41"/>
      <c r="AD95" s="41"/>
      <c r="AE95" s="41"/>
      <c r="AT95" s="20" t="s">
        <v>275</v>
      </c>
      <c r="AU95" s="20" t="s">
        <v>80</v>
      </c>
    </row>
    <row r="96" spans="1:65" s="2" customFormat="1" ht="24.15" customHeight="1">
      <c r="A96" s="41"/>
      <c r="B96" s="42"/>
      <c r="C96" s="269" t="s">
        <v>273</v>
      </c>
      <c r="D96" s="269" t="s">
        <v>430</v>
      </c>
      <c r="E96" s="270" t="s">
        <v>4216</v>
      </c>
      <c r="F96" s="271" t="s">
        <v>5215</v>
      </c>
      <c r="G96" s="272" t="s">
        <v>3993</v>
      </c>
      <c r="H96" s="273">
        <v>1</v>
      </c>
      <c r="I96" s="274"/>
      <c r="J96" s="275">
        <f>ROUND(I96*H96,2)</f>
        <v>0</v>
      </c>
      <c r="K96" s="271" t="s">
        <v>19</v>
      </c>
      <c r="L96" s="276"/>
      <c r="M96" s="277" t="s">
        <v>19</v>
      </c>
      <c r="N96" s="278" t="s">
        <v>43</v>
      </c>
      <c r="O96" s="87"/>
      <c r="P96" s="226">
        <f>O96*H96</f>
        <v>0</v>
      </c>
      <c r="Q96" s="226">
        <v>0</v>
      </c>
      <c r="R96" s="226">
        <f>Q96*H96</f>
        <v>0</v>
      </c>
      <c r="S96" s="226">
        <v>0</v>
      </c>
      <c r="T96" s="227">
        <f>S96*H96</f>
        <v>0</v>
      </c>
      <c r="U96" s="41"/>
      <c r="V96" s="41"/>
      <c r="W96" s="41"/>
      <c r="X96" s="41"/>
      <c r="Y96" s="41"/>
      <c r="Z96" s="41"/>
      <c r="AA96" s="41"/>
      <c r="AB96" s="41"/>
      <c r="AC96" s="41"/>
      <c r="AD96" s="41"/>
      <c r="AE96" s="41"/>
      <c r="AR96" s="228" t="s">
        <v>324</v>
      </c>
      <c r="AT96" s="228" t="s">
        <v>430</v>
      </c>
      <c r="AU96" s="228" t="s">
        <v>80</v>
      </c>
      <c r="AY96" s="20" t="s">
        <v>266</v>
      </c>
      <c r="BE96" s="229">
        <f>IF(N96="základní",J96,0)</f>
        <v>0</v>
      </c>
      <c r="BF96" s="229">
        <f>IF(N96="snížená",J96,0)</f>
        <v>0</v>
      </c>
      <c r="BG96" s="229">
        <f>IF(N96="zákl. přenesená",J96,0)</f>
        <v>0</v>
      </c>
      <c r="BH96" s="229">
        <f>IF(N96="sníž. přenesená",J96,0)</f>
        <v>0</v>
      </c>
      <c r="BI96" s="229">
        <f>IF(N96="nulová",J96,0)</f>
        <v>0</v>
      </c>
      <c r="BJ96" s="20" t="s">
        <v>80</v>
      </c>
      <c r="BK96" s="229">
        <f>ROUND(I96*H96,2)</f>
        <v>0</v>
      </c>
      <c r="BL96" s="20" t="s">
        <v>273</v>
      </c>
      <c r="BM96" s="228" t="s">
        <v>324</v>
      </c>
    </row>
    <row r="97" spans="1:47" s="2" customFormat="1" ht="12">
      <c r="A97" s="41"/>
      <c r="B97" s="42"/>
      <c r="C97" s="43"/>
      <c r="D97" s="230" t="s">
        <v>275</v>
      </c>
      <c r="E97" s="43"/>
      <c r="F97" s="231" t="s">
        <v>5215</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275</v>
      </c>
      <c r="AU97" s="20" t="s">
        <v>80</v>
      </c>
    </row>
    <row r="98" spans="1:65" s="2" customFormat="1" ht="16.5" customHeight="1">
      <c r="A98" s="41"/>
      <c r="B98" s="42"/>
      <c r="C98" s="269" t="s">
        <v>304</v>
      </c>
      <c r="D98" s="269" t="s">
        <v>430</v>
      </c>
      <c r="E98" s="270" t="s">
        <v>4222</v>
      </c>
      <c r="F98" s="271" t="s">
        <v>5216</v>
      </c>
      <c r="G98" s="272" t="s">
        <v>3753</v>
      </c>
      <c r="H98" s="273">
        <v>271</v>
      </c>
      <c r="I98" s="274"/>
      <c r="J98" s="275">
        <f>ROUND(I98*H98,2)</f>
        <v>0</v>
      </c>
      <c r="K98" s="271" t="s">
        <v>19</v>
      </c>
      <c r="L98" s="276"/>
      <c r="M98" s="277" t="s">
        <v>19</v>
      </c>
      <c r="N98" s="278"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324</v>
      </c>
      <c r="AT98" s="228" t="s">
        <v>430</v>
      </c>
      <c r="AU98" s="228" t="s">
        <v>80</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273</v>
      </c>
      <c r="BM98" s="228" t="s">
        <v>338</v>
      </c>
    </row>
    <row r="99" spans="1:47" s="2" customFormat="1" ht="12">
      <c r="A99" s="41"/>
      <c r="B99" s="42"/>
      <c r="C99" s="43"/>
      <c r="D99" s="230" t="s">
        <v>275</v>
      </c>
      <c r="E99" s="43"/>
      <c r="F99" s="231" t="s">
        <v>5216</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80</v>
      </c>
    </row>
    <row r="100" spans="1:65" s="2" customFormat="1" ht="21.75" customHeight="1">
      <c r="A100" s="41"/>
      <c r="B100" s="42"/>
      <c r="C100" s="269" t="s">
        <v>310</v>
      </c>
      <c r="D100" s="269" t="s">
        <v>430</v>
      </c>
      <c r="E100" s="270" t="s">
        <v>4228</v>
      </c>
      <c r="F100" s="271" t="s">
        <v>5217</v>
      </c>
      <c r="G100" s="272" t="s">
        <v>3993</v>
      </c>
      <c r="H100" s="273">
        <v>4</v>
      </c>
      <c r="I100" s="274"/>
      <c r="J100" s="275">
        <f>ROUND(I100*H100,2)</f>
        <v>0</v>
      </c>
      <c r="K100" s="271" t="s">
        <v>19</v>
      </c>
      <c r="L100" s="276"/>
      <c r="M100" s="277" t="s">
        <v>19</v>
      </c>
      <c r="N100" s="278" t="s">
        <v>43</v>
      </c>
      <c r="O100" s="87"/>
      <c r="P100" s="226">
        <f>O100*H100</f>
        <v>0</v>
      </c>
      <c r="Q100" s="226">
        <v>0</v>
      </c>
      <c r="R100" s="226">
        <f>Q100*H100</f>
        <v>0</v>
      </c>
      <c r="S100" s="226">
        <v>0</v>
      </c>
      <c r="T100" s="227">
        <f>S100*H100</f>
        <v>0</v>
      </c>
      <c r="U100" s="41"/>
      <c r="V100" s="41"/>
      <c r="W100" s="41"/>
      <c r="X100" s="41"/>
      <c r="Y100" s="41"/>
      <c r="Z100" s="41"/>
      <c r="AA100" s="41"/>
      <c r="AB100" s="41"/>
      <c r="AC100" s="41"/>
      <c r="AD100" s="41"/>
      <c r="AE100" s="41"/>
      <c r="AR100" s="228" t="s">
        <v>324</v>
      </c>
      <c r="AT100" s="228" t="s">
        <v>430</v>
      </c>
      <c r="AU100" s="228" t="s">
        <v>80</v>
      </c>
      <c r="AY100" s="20" t="s">
        <v>266</v>
      </c>
      <c r="BE100" s="229">
        <f>IF(N100="základní",J100,0)</f>
        <v>0</v>
      </c>
      <c r="BF100" s="229">
        <f>IF(N100="snížená",J100,0)</f>
        <v>0</v>
      </c>
      <c r="BG100" s="229">
        <f>IF(N100="zákl. přenesená",J100,0)</f>
        <v>0</v>
      </c>
      <c r="BH100" s="229">
        <f>IF(N100="sníž. přenesená",J100,0)</f>
        <v>0</v>
      </c>
      <c r="BI100" s="229">
        <f>IF(N100="nulová",J100,0)</f>
        <v>0</v>
      </c>
      <c r="BJ100" s="20" t="s">
        <v>80</v>
      </c>
      <c r="BK100" s="229">
        <f>ROUND(I100*H100,2)</f>
        <v>0</v>
      </c>
      <c r="BL100" s="20" t="s">
        <v>273</v>
      </c>
      <c r="BM100" s="228" t="s">
        <v>355</v>
      </c>
    </row>
    <row r="101" spans="1:47" s="2" customFormat="1" ht="12">
      <c r="A101" s="41"/>
      <c r="B101" s="42"/>
      <c r="C101" s="43"/>
      <c r="D101" s="230" t="s">
        <v>275</v>
      </c>
      <c r="E101" s="43"/>
      <c r="F101" s="231" t="s">
        <v>5217</v>
      </c>
      <c r="G101" s="43"/>
      <c r="H101" s="43"/>
      <c r="I101" s="232"/>
      <c r="J101" s="43"/>
      <c r="K101" s="43"/>
      <c r="L101" s="47"/>
      <c r="M101" s="233"/>
      <c r="N101" s="234"/>
      <c r="O101" s="87"/>
      <c r="P101" s="87"/>
      <c r="Q101" s="87"/>
      <c r="R101" s="87"/>
      <c r="S101" s="87"/>
      <c r="T101" s="88"/>
      <c r="U101" s="41"/>
      <c r="V101" s="41"/>
      <c r="W101" s="41"/>
      <c r="X101" s="41"/>
      <c r="Y101" s="41"/>
      <c r="Z101" s="41"/>
      <c r="AA101" s="41"/>
      <c r="AB101" s="41"/>
      <c r="AC101" s="41"/>
      <c r="AD101" s="41"/>
      <c r="AE101" s="41"/>
      <c r="AT101" s="20" t="s">
        <v>275</v>
      </c>
      <c r="AU101" s="20" t="s">
        <v>80</v>
      </c>
    </row>
    <row r="102" spans="1:65" s="2" customFormat="1" ht="16.5" customHeight="1">
      <c r="A102" s="41"/>
      <c r="B102" s="42"/>
      <c r="C102" s="269" t="s">
        <v>316</v>
      </c>
      <c r="D102" s="269" t="s">
        <v>430</v>
      </c>
      <c r="E102" s="270" t="s">
        <v>4233</v>
      </c>
      <c r="F102" s="271" t="s">
        <v>5218</v>
      </c>
      <c r="G102" s="272" t="s">
        <v>3993</v>
      </c>
      <c r="H102" s="273">
        <v>4</v>
      </c>
      <c r="I102" s="274"/>
      <c r="J102" s="275">
        <f>ROUND(I102*H102,2)</f>
        <v>0</v>
      </c>
      <c r="K102" s="271" t="s">
        <v>19</v>
      </c>
      <c r="L102" s="276"/>
      <c r="M102" s="277" t="s">
        <v>19</v>
      </c>
      <c r="N102" s="278" t="s">
        <v>43</v>
      </c>
      <c r="O102" s="87"/>
      <c r="P102" s="226">
        <f>O102*H102</f>
        <v>0</v>
      </c>
      <c r="Q102" s="226">
        <v>0</v>
      </c>
      <c r="R102" s="226">
        <f>Q102*H102</f>
        <v>0</v>
      </c>
      <c r="S102" s="226">
        <v>0</v>
      </c>
      <c r="T102" s="227">
        <f>S102*H102</f>
        <v>0</v>
      </c>
      <c r="U102" s="41"/>
      <c r="V102" s="41"/>
      <c r="W102" s="41"/>
      <c r="X102" s="41"/>
      <c r="Y102" s="41"/>
      <c r="Z102" s="41"/>
      <c r="AA102" s="41"/>
      <c r="AB102" s="41"/>
      <c r="AC102" s="41"/>
      <c r="AD102" s="41"/>
      <c r="AE102" s="41"/>
      <c r="AR102" s="228" t="s">
        <v>324</v>
      </c>
      <c r="AT102" s="228" t="s">
        <v>430</v>
      </c>
      <c r="AU102" s="228" t="s">
        <v>80</v>
      </c>
      <c r="AY102" s="20" t="s">
        <v>266</v>
      </c>
      <c r="BE102" s="229">
        <f>IF(N102="základní",J102,0)</f>
        <v>0</v>
      </c>
      <c r="BF102" s="229">
        <f>IF(N102="snížená",J102,0)</f>
        <v>0</v>
      </c>
      <c r="BG102" s="229">
        <f>IF(N102="zákl. přenesená",J102,0)</f>
        <v>0</v>
      </c>
      <c r="BH102" s="229">
        <f>IF(N102="sníž. přenesená",J102,0)</f>
        <v>0</v>
      </c>
      <c r="BI102" s="229">
        <f>IF(N102="nulová",J102,0)</f>
        <v>0</v>
      </c>
      <c r="BJ102" s="20" t="s">
        <v>80</v>
      </c>
      <c r="BK102" s="229">
        <f>ROUND(I102*H102,2)</f>
        <v>0</v>
      </c>
      <c r="BL102" s="20" t="s">
        <v>273</v>
      </c>
      <c r="BM102" s="228" t="s">
        <v>376</v>
      </c>
    </row>
    <row r="103" spans="1:47" s="2" customFormat="1" ht="12">
      <c r="A103" s="41"/>
      <c r="B103" s="42"/>
      <c r="C103" s="43"/>
      <c r="D103" s="230" t="s">
        <v>275</v>
      </c>
      <c r="E103" s="43"/>
      <c r="F103" s="231" t="s">
        <v>5218</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275</v>
      </c>
      <c r="AU103" s="20" t="s">
        <v>80</v>
      </c>
    </row>
    <row r="104" spans="1:65" s="2" customFormat="1" ht="16.5" customHeight="1">
      <c r="A104" s="41"/>
      <c r="B104" s="42"/>
      <c r="C104" s="269" t="s">
        <v>324</v>
      </c>
      <c r="D104" s="269" t="s">
        <v>430</v>
      </c>
      <c r="E104" s="270" t="s">
        <v>4238</v>
      </c>
      <c r="F104" s="271" t="s">
        <v>5219</v>
      </c>
      <c r="G104" s="272" t="s">
        <v>3993</v>
      </c>
      <c r="H104" s="273">
        <v>1</v>
      </c>
      <c r="I104" s="274"/>
      <c r="J104" s="275">
        <f>ROUND(I104*H104,2)</f>
        <v>0</v>
      </c>
      <c r="K104" s="271" t="s">
        <v>19</v>
      </c>
      <c r="L104" s="276"/>
      <c r="M104" s="277" t="s">
        <v>19</v>
      </c>
      <c r="N104" s="278" t="s">
        <v>43</v>
      </c>
      <c r="O104" s="87"/>
      <c r="P104" s="226">
        <f>O104*H104</f>
        <v>0</v>
      </c>
      <c r="Q104" s="226">
        <v>0</v>
      </c>
      <c r="R104" s="226">
        <f>Q104*H104</f>
        <v>0</v>
      </c>
      <c r="S104" s="226">
        <v>0</v>
      </c>
      <c r="T104" s="227">
        <f>S104*H104</f>
        <v>0</v>
      </c>
      <c r="U104" s="41"/>
      <c r="V104" s="41"/>
      <c r="W104" s="41"/>
      <c r="X104" s="41"/>
      <c r="Y104" s="41"/>
      <c r="Z104" s="41"/>
      <c r="AA104" s="41"/>
      <c r="AB104" s="41"/>
      <c r="AC104" s="41"/>
      <c r="AD104" s="41"/>
      <c r="AE104" s="41"/>
      <c r="AR104" s="228" t="s">
        <v>324</v>
      </c>
      <c r="AT104" s="228" t="s">
        <v>430</v>
      </c>
      <c r="AU104" s="228" t="s">
        <v>80</v>
      </c>
      <c r="AY104" s="20" t="s">
        <v>266</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273</v>
      </c>
      <c r="BM104" s="228" t="s">
        <v>396</v>
      </c>
    </row>
    <row r="105" spans="1:47" s="2" customFormat="1" ht="12">
      <c r="A105" s="41"/>
      <c r="B105" s="42"/>
      <c r="C105" s="43"/>
      <c r="D105" s="230" t="s">
        <v>275</v>
      </c>
      <c r="E105" s="43"/>
      <c r="F105" s="231" t="s">
        <v>5219</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275</v>
      </c>
      <c r="AU105" s="20" t="s">
        <v>80</v>
      </c>
    </row>
    <row r="106" spans="1:65" s="2" customFormat="1" ht="16.5" customHeight="1">
      <c r="A106" s="41"/>
      <c r="B106" s="42"/>
      <c r="C106" s="269" t="s">
        <v>332</v>
      </c>
      <c r="D106" s="269" t="s">
        <v>430</v>
      </c>
      <c r="E106" s="270" t="s">
        <v>4243</v>
      </c>
      <c r="F106" s="271" t="s">
        <v>5220</v>
      </c>
      <c r="G106" s="272" t="s">
        <v>3993</v>
      </c>
      <c r="H106" s="273">
        <v>1</v>
      </c>
      <c r="I106" s="274"/>
      <c r="J106" s="275">
        <f>ROUND(I106*H106,2)</f>
        <v>0</v>
      </c>
      <c r="K106" s="271" t="s">
        <v>19</v>
      </c>
      <c r="L106" s="276"/>
      <c r="M106" s="277" t="s">
        <v>19</v>
      </c>
      <c r="N106" s="278" t="s">
        <v>43</v>
      </c>
      <c r="O106" s="87"/>
      <c r="P106" s="226">
        <f>O106*H106</f>
        <v>0</v>
      </c>
      <c r="Q106" s="226">
        <v>0</v>
      </c>
      <c r="R106" s="226">
        <f>Q106*H106</f>
        <v>0</v>
      </c>
      <c r="S106" s="226">
        <v>0</v>
      </c>
      <c r="T106" s="227">
        <f>S106*H106</f>
        <v>0</v>
      </c>
      <c r="U106" s="41"/>
      <c r="V106" s="41"/>
      <c r="W106" s="41"/>
      <c r="X106" s="41"/>
      <c r="Y106" s="41"/>
      <c r="Z106" s="41"/>
      <c r="AA106" s="41"/>
      <c r="AB106" s="41"/>
      <c r="AC106" s="41"/>
      <c r="AD106" s="41"/>
      <c r="AE106" s="41"/>
      <c r="AR106" s="228" t="s">
        <v>324</v>
      </c>
      <c r="AT106" s="228" t="s">
        <v>430</v>
      </c>
      <c r="AU106" s="228" t="s">
        <v>80</v>
      </c>
      <c r="AY106" s="20" t="s">
        <v>266</v>
      </c>
      <c r="BE106" s="229">
        <f>IF(N106="základní",J106,0)</f>
        <v>0</v>
      </c>
      <c r="BF106" s="229">
        <f>IF(N106="snížená",J106,0)</f>
        <v>0</v>
      </c>
      <c r="BG106" s="229">
        <f>IF(N106="zákl. přenesená",J106,0)</f>
        <v>0</v>
      </c>
      <c r="BH106" s="229">
        <f>IF(N106="sníž. přenesená",J106,0)</f>
        <v>0</v>
      </c>
      <c r="BI106" s="229">
        <f>IF(N106="nulová",J106,0)</f>
        <v>0</v>
      </c>
      <c r="BJ106" s="20" t="s">
        <v>80</v>
      </c>
      <c r="BK106" s="229">
        <f>ROUND(I106*H106,2)</f>
        <v>0</v>
      </c>
      <c r="BL106" s="20" t="s">
        <v>273</v>
      </c>
      <c r="BM106" s="228" t="s">
        <v>412</v>
      </c>
    </row>
    <row r="107" spans="1:47" s="2" customFormat="1" ht="12">
      <c r="A107" s="41"/>
      <c r="B107" s="42"/>
      <c r="C107" s="43"/>
      <c r="D107" s="230" t="s">
        <v>275</v>
      </c>
      <c r="E107" s="43"/>
      <c r="F107" s="231" t="s">
        <v>5220</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275</v>
      </c>
      <c r="AU107" s="20" t="s">
        <v>80</v>
      </c>
    </row>
    <row r="108" spans="1:65" s="2" customFormat="1" ht="16.5" customHeight="1">
      <c r="A108" s="41"/>
      <c r="B108" s="42"/>
      <c r="C108" s="269" t="s">
        <v>338</v>
      </c>
      <c r="D108" s="269" t="s">
        <v>430</v>
      </c>
      <c r="E108" s="270" t="s">
        <v>4247</v>
      </c>
      <c r="F108" s="271" t="s">
        <v>5221</v>
      </c>
      <c r="G108" s="272" t="s">
        <v>3993</v>
      </c>
      <c r="H108" s="273">
        <v>2</v>
      </c>
      <c r="I108" s="274"/>
      <c r="J108" s="275">
        <f>ROUND(I108*H108,2)</f>
        <v>0</v>
      </c>
      <c r="K108" s="271" t="s">
        <v>19</v>
      </c>
      <c r="L108" s="276"/>
      <c r="M108" s="277" t="s">
        <v>19</v>
      </c>
      <c r="N108" s="278" t="s">
        <v>43</v>
      </c>
      <c r="O108" s="87"/>
      <c r="P108" s="226">
        <f>O108*H108</f>
        <v>0</v>
      </c>
      <c r="Q108" s="226">
        <v>0</v>
      </c>
      <c r="R108" s="226">
        <f>Q108*H108</f>
        <v>0</v>
      </c>
      <c r="S108" s="226">
        <v>0</v>
      </c>
      <c r="T108" s="227">
        <f>S108*H108</f>
        <v>0</v>
      </c>
      <c r="U108" s="41"/>
      <c r="V108" s="41"/>
      <c r="W108" s="41"/>
      <c r="X108" s="41"/>
      <c r="Y108" s="41"/>
      <c r="Z108" s="41"/>
      <c r="AA108" s="41"/>
      <c r="AB108" s="41"/>
      <c r="AC108" s="41"/>
      <c r="AD108" s="41"/>
      <c r="AE108" s="41"/>
      <c r="AR108" s="228" t="s">
        <v>324</v>
      </c>
      <c r="AT108" s="228" t="s">
        <v>430</v>
      </c>
      <c r="AU108" s="228" t="s">
        <v>80</v>
      </c>
      <c r="AY108" s="20" t="s">
        <v>266</v>
      </c>
      <c r="BE108" s="229">
        <f>IF(N108="základní",J108,0)</f>
        <v>0</v>
      </c>
      <c r="BF108" s="229">
        <f>IF(N108="snížená",J108,0)</f>
        <v>0</v>
      </c>
      <c r="BG108" s="229">
        <f>IF(N108="zákl. přenesená",J108,0)</f>
        <v>0</v>
      </c>
      <c r="BH108" s="229">
        <f>IF(N108="sníž. přenesená",J108,0)</f>
        <v>0</v>
      </c>
      <c r="BI108" s="229">
        <f>IF(N108="nulová",J108,0)</f>
        <v>0</v>
      </c>
      <c r="BJ108" s="20" t="s">
        <v>80</v>
      </c>
      <c r="BK108" s="229">
        <f>ROUND(I108*H108,2)</f>
        <v>0</v>
      </c>
      <c r="BL108" s="20" t="s">
        <v>273</v>
      </c>
      <c r="BM108" s="228" t="s">
        <v>429</v>
      </c>
    </row>
    <row r="109" spans="1:47" s="2" customFormat="1" ht="12">
      <c r="A109" s="41"/>
      <c r="B109" s="42"/>
      <c r="C109" s="43"/>
      <c r="D109" s="230" t="s">
        <v>275</v>
      </c>
      <c r="E109" s="43"/>
      <c r="F109" s="231" t="s">
        <v>5221</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275</v>
      </c>
      <c r="AU109" s="20" t="s">
        <v>80</v>
      </c>
    </row>
    <row r="110" spans="1:65" s="2" customFormat="1" ht="16.5" customHeight="1">
      <c r="A110" s="41"/>
      <c r="B110" s="42"/>
      <c r="C110" s="269" t="s">
        <v>346</v>
      </c>
      <c r="D110" s="269" t="s">
        <v>430</v>
      </c>
      <c r="E110" s="270" t="s">
        <v>4252</v>
      </c>
      <c r="F110" s="271" t="s">
        <v>5222</v>
      </c>
      <c r="G110" s="272" t="s">
        <v>3993</v>
      </c>
      <c r="H110" s="273">
        <v>2</v>
      </c>
      <c r="I110" s="274"/>
      <c r="J110" s="275">
        <f>ROUND(I110*H110,2)</f>
        <v>0</v>
      </c>
      <c r="K110" s="271" t="s">
        <v>19</v>
      </c>
      <c r="L110" s="276"/>
      <c r="M110" s="277" t="s">
        <v>19</v>
      </c>
      <c r="N110" s="278"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324</v>
      </c>
      <c r="AT110" s="228" t="s">
        <v>430</v>
      </c>
      <c r="AU110" s="228" t="s">
        <v>80</v>
      </c>
      <c r="AY110" s="20" t="s">
        <v>266</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273</v>
      </c>
      <c r="BM110" s="228" t="s">
        <v>441</v>
      </c>
    </row>
    <row r="111" spans="1:47" s="2" customFormat="1" ht="12">
      <c r="A111" s="41"/>
      <c r="B111" s="42"/>
      <c r="C111" s="43"/>
      <c r="D111" s="230" t="s">
        <v>275</v>
      </c>
      <c r="E111" s="43"/>
      <c r="F111" s="231" t="s">
        <v>5222</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275</v>
      </c>
      <c r="AU111" s="20" t="s">
        <v>80</v>
      </c>
    </row>
    <row r="112" spans="1:65" s="2" customFormat="1" ht="21.75" customHeight="1">
      <c r="A112" s="41"/>
      <c r="B112" s="42"/>
      <c r="C112" s="269" t="s">
        <v>355</v>
      </c>
      <c r="D112" s="269" t="s">
        <v>430</v>
      </c>
      <c r="E112" s="270" t="s">
        <v>4257</v>
      </c>
      <c r="F112" s="271" t="s">
        <v>5223</v>
      </c>
      <c r="G112" s="272" t="s">
        <v>423</v>
      </c>
      <c r="H112" s="273">
        <v>18</v>
      </c>
      <c r="I112" s="274"/>
      <c r="J112" s="275">
        <f>ROUND(I112*H112,2)</f>
        <v>0</v>
      </c>
      <c r="K112" s="271" t="s">
        <v>19</v>
      </c>
      <c r="L112" s="276"/>
      <c r="M112" s="277" t="s">
        <v>19</v>
      </c>
      <c r="N112" s="278" t="s">
        <v>43</v>
      </c>
      <c r="O112" s="87"/>
      <c r="P112" s="226">
        <f>O112*H112</f>
        <v>0</v>
      </c>
      <c r="Q112" s="226">
        <v>0</v>
      </c>
      <c r="R112" s="226">
        <f>Q112*H112</f>
        <v>0</v>
      </c>
      <c r="S112" s="226">
        <v>0</v>
      </c>
      <c r="T112" s="227">
        <f>S112*H112</f>
        <v>0</v>
      </c>
      <c r="U112" s="41"/>
      <c r="V112" s="41"/>
      <c r="W112" s="41"/>
      <c r="X112" s="41"/>
      <c r="Y112" s="41"/>
      <c r="Z112" s="41"/>
      <c r="AA112" s="41"/>
      <c r="AB112" s="41"/>
      <c r="AC112" s="41"/>
      <c r="AD112" s="41"/>
      <c r="AE112" s="41"/>
      <c r="AR112" s="228" t="s">
        <v>324</v>
      </c>
      <c r="AT112" s="228" t="s">
        <v>430</v>
      </c>
      <c r="AU112" s="228" t="s">
        <v>80</v>
      </c>
      <c r="AY112" s="20" t="s">
        <v>266</v>
      </c>
      <c r="BE112" s="229">
        <f>IF(N112="základní",J112,0)</f>
        <v>0</v>
      </c>
      <c r="BF112" s="229">
        <f>IF(N112="snížená",J112,0)</f>
        <v>0</v>
      </c>
      <c r="BG112" s="229">
        <f>IF(N112="zákl. přenesená",J112,0)</f>
        <v>0</v>
      </c>
      <c r="BH112" s="229">
        <f>IF(N112="sníž. přenesená",J112,0)</f>
        <v>0</v>
      </c>
      <c r="BI112" s="229">
        <f>IF(N112="nulová",J112,0)</f>
        <v>0</v>
      </c>
      <c r="BJ112" s="20" t="s">
        <v>80</v>
      </c>
      <c r="BK112" s="229">
        <f>ROUND(I112*H112,2)</f>
        <v>0</v>
      </c>
      <c r="BL112" s="20" t="s">
        <v>273</v>
      </c>
      <c r="BM112" s="228" t="s">
        <v>457</v>
      </c>
    </row>
    <row r="113" spans="1:47" s="2" customFormat="1" ht="12">
      <c r="A113" s="41"/>
      <c r="B113" s="42"/>
      <c r="C113" s="43"/>
      <c r="D113" s="230" t="s">
        <v>275</v>
      </c>
      <c r="E113" s="43"/>
      <c r="F113" s="231" t="s">
        <v>5223</v>
      </c>
      <c r="G113" s="43"/>
      <c r="H113" s="43"/>
      <c r="I113" s="232"/>
      <c r="J113" s="43"/>
      <c r="K113" s="43"/>
      <c r="L113" s="47"/>
      <c r="M113" s="233"/>
      <c r="N113" s="234"/>
      <c r="O113" s="87"/>
      <c r="P113" s="87"/>
      <c r="Q113" s="87"/>
      <c r="R113" s="87"/>
      <c r="S113" s="87"/>
      <c r="T113" s="88"/>
      <c r="U113" s="41"/>
      <c r="V113" s="41"/>
      <c r="W113" s="41"/>
      <c r="X113" s="41"/>
      <c r="Y113" s="41"/>
      <c r="Z113" s="41"/>
      <c r="AA113" s="41"/>
      <c r="AB113" s="41"/>
      <c r="AC113" s="41"/>
      <c r="AD113" s="41"/>
      <c r="AE113" s="41"/>
      <c r="AT113" s="20" t="s">
        <v>275</v>
      </c>
      <c r="AU113" s="20" t="s">
        <v>80</v>
      </c>
    </row>
    <row r="114" spans="1:65" s="2" customFormat="1" ht="21.75" customHeight="1">
      <c r="A114" s="41"/>
      <c r="B114" s="42"/>
      <c r="C114" s="269" t="s">
        <v>365</v>
      </c>
      <c r="D114" s="269" t="s">
        <v>430</v>
      </c>
      <c r="E114" s="270" t="s">
        <v>4262</v>
      </c>
      <c r="F114" s="271" t="s">
        <v>5224</v>
      </c>
      <c r="G114" s="272" t="s">
        <v>423</v>
      </c>
      <c r="H114" s="273">
        <v>36</v>
      </c>
      <c r="I114" s="274"/>
      <c r="J114" s="275">
        <f>ROUND(I114*H114,2)</f>
        <v>0</v>
      </c>
      <c r="K114" s="271" t="s">
        <v>19</v>
      </c>
      <c r="L114" s="276"/>
      <c r="M114" s="277" t="s">
        <v>19</v>
      </c>
      <c r="N114" s="278" t="s">
        <v>43</v>
      </c>
      <c r="O114" s="87"/>
      <c r="P114" s="226">
        <f>O114*H114</f>
        <v>0</v>
      </c>
      <c r="Q114" s="226">
        <v>0</v>
      </c>
      <c r="R114" s="226">
        <f>Q114*H114</f>
        <v>0</v>
      </c>
      <c r="S114" s="226">
        <v>0</v>
      </c>
      <c r="T114" s="227">
        <f>S114*H114</f>
        <v>0</v>
      </c>
      <c r="U114" s="41"/>
      <c r="V114" s="41"/>
      <c r="W114" s="41"/>
      <c r="X114" s="41"/>
      <c r="Y114" s="41"/>
      <c r="Z114" s="41"/>
      <c r="AA114" s="41"/>
      <c r="AB114" s="41"/>
      <c r="AC114" s="41"/>
      <c r="AD114" s="41"/>
      <c r="AE114" s="41"/>
      <c r="AR114" s="228" t="s">
        <v>324</v>
      </c>
      <c r="AT114" s="228" t="s">
        <v>430</v>
      </c>
      <c r="AU114" s="228" t="s">
        <v>80</v>
      </c>
      <c r="AY114" s="20" t="s">
        <v>266</v>
      </c>
      <c r="BE114" s="229">
        <f>IF(N114="základní",J114,0)</f>
        <v>0</v>
      </c>
      <c r="BF114" s="229">
        <f>IF(N114="snížená",J114,0)</f>
        <v>0</v>
      </c>
      <c r="BG114" s="229">
        <f>IF(N114="zákl. přenesená",J114,0)</f>
        <v>0</v>
      </c>
      <c r="BH114" s="229">
        <f>IF(N114="sníž. přenesená",J114,0)</f>
        <v>0</v>
      </c>
      <c r="BI114" s="229">
        <f>IF(N114="nulová",J114,0)</f>
        <v>0</v>
      </c>
      <c r="BJ114" s="20" t="s">
        <v>80</v>
      </c>
      <c r="BK114" s="229">
        <f>ROUND(I114*H114,2)</f>
        <v>0</v>
      </c>
      <c r="BL114" s="20" t="s">
        <v>273</v>
      </c>
      <c r="BM114" s="228" t="s">
        <v>471</v>
      </c>
    </row>
    <row r="115" spans="1:47" s="2" customFormat="1" ht="12">
      <c r="A115" s="41"/>
      <c r="B115" s="42"/>
      <c r="C115" s="43"/>
      <c r="D115" s="230" t="s">
        <v>275</v>
      </c>
      <c r="E115" s="43"/>
      <c r="F115" s="231" t="s">
        <v>5224</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275</v>
      </c>
      <c r="AU115" s="20" t="s">
        <v>80</v>
      </c>
    </row>
    <row r="116" spans="1:65" s="2" customFormat="1" ht="21.75" customHeight="1">
      <c r="A116" s="41"/>
      <c r="B116" s="42"/>
      <c r="C116" s="269" t="s">
        <v>376</v>
      </c>
      <c r="D116" s="269" t="s">
        <v>430</v>
      </c>
      <c r="E116" s="270" t="s">
        <v>4268</v>
      </c>
      <c r="F116" s="271" t="s">
        <v>5225</v>
      </c>
      <c r="G116" s="272" t="s">
        <v>423</v>
      </c>
      <c r="H116" s="273">
        <v>6</v>
      </c>
      <c r="I116" s="274"/>
      <c r="J116" s="275">
        <f>ROUND(I116*H116,2)</f>
        <v>0</v>
      </c>
      <c r="K116" s="271" t="s">
        <v>19</v>
      </c>
      <c r="L116" s="276"/>
      <c r="M116" s="277" t="s">
        <v>19</v>
      </c>
      <c r="N116" s="278"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324</v>
      </c>
      <c r="AT116" s="228" t="s">
        <v>430</v>
      </c>
      <c r="AU116" s="228" t="s">
        <v>80</v>
      </c>
      <c r="AY116" s="20" t="s">
        <v>266</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273</v>
      </c>
      <c r="BM116" s="228" t="s">
        <v>484</v>
      </c>
    </row>
    <row r="117" spans="1:47" s="2" customFormat="1" ht="12">
      <c r="A117" s="41"/>
      <c r="B117" s="42"/>
      <c r="C117" s="43"/>
      <c r="D117" s="230" t="s">
        <v>275</v>
      </c>
      <c r="E117" s="43"/>
      <c r="F117" s="231" t="s">
        <v>5225</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275</v>
      </c>
      <c r="AU117" s="20" t="s">
        <v>80</v>
      </c>
    </row>
    <row r="118" spans="1:65" s="2" customFormat="1" ht="21.75" customHeight="1">
      <c r="A118" s="41"/>
      <c r="B118" s="42"/>
      <c r="C118" s="269" t="s">
        <v>8</v>
      </c>
      <c r="D118" s="269" t="s">
        <v>430</v>
      </c>
      <c r="E118" s="270" t="s">
        <v>4274</v>
      </c>
      <c r="F118" s="271" t="s">
        <v>5226</v>
      </c>
      <c r="G118" s="272" t="s">
        <v>423</v>
      </c>
      <c r="H118" s="273">
        <v>12</v>
      </c>
      <c r="I118" s="274"/>
      <c r="J118" s="275">
        <f>ROUND(I118*H118,2)</f>
        <v>0</v>
      </c>
      <c r="K118" s="271" t="s">
        <v>19</v>
      </c>
      <c r="L118" s="276"/>
      <c r="M118" s="277" t="s">
        <v>19</v>
      </c>
      <c r="N118" s="278" t="s">
        <v>43</v>
      </c>
      <c r="O118" s="87"/>
      <c r="P118" s="226">
        <f>O118*H118</f>
        <v>0</v>
      </c>
      <c r="Q118" s="226">
        <v>0</v>
      </c>
      <c r="R118" s="226">
        <f>Q118*H118</f>
        <v>0</v>
      </c>
      <c r="S118" s="226">
        <v>0</v>
      </c>
      <c r="T118" s="227">
        <f>S118*H118</f>
        <v>0</v>
      </c>
      <c r="U118" s="41"/>
      <c r="V118" s="41"/>
      <c r="W118" s="41"/>
      <c r="X118" s="41"/>
      <c r="Y118" s="41"/>
      <c r="Z118" s="41"/>
      <c r="AA118" s="41"/>
      <c r="AB118" s="41"/>
      <c r="AC118" s="41"/>
      <c r="AD118" s="41"/>
      <c r="AE118" s="41"/>
      <c r="AR118" s="228" t="s">
        <v>324</v>
      </c>
      <c r="AT118" s="228" t="s">
        <v>430</v>
      </c>
      <c r="AU118" s="228" t="s">
        <v>80</v>
      </c>
      <c r="AY118" s="20" t="s">
        <v>266</v>
      </c>
      <c r="BE118" s="229">
        <f>IF(N118="základní",J118,0)</f>
        <v>0</v>
      </c>
      <c r="BF118" s="229">
        <f>IF(N118="snížená",J118,0)</f>
        <v>0</v>
      </c>
      <c r="BG118" s="229">
        <f>IF(N118="zákl. přenesená",J118,0)</f>
        <v>0</v>
      </c>
      <c r="BH118" s="229">
        <f>IF(N118="sníž. přenesená",J118,0)</f>
        <v>0</v>
      </c>
      <c r="BI118" s="229">
        <f>IF(N118="nulová",J118,0)</f>
        <v>0</v>
      </c>
      <c r="BJ118" s="20" t="s">
        <v>80</v>
      </c>
      <c r="BK118" s="229">
        <f>ROUND(I118*H118,2)</f>
        <v>0</v>
      </c>
      <c r="BL118" s="20" t="s">
        <v>273</v>
      </c>
      <c r="BM118" s="228" t="s">
        <v>207</v>
      </c>
    </row>
    <row r="119" spans="1:47" s="2" customFormat="1" ht="12">
      <c r="A119" s="41"/>
      <c r="B119" s="42"/>
      <c r="C119" s="43"/>
      <c r="D119" s="230" t="s">
        <v>275</v>
      </c>
      <c r="E119" s="43"/>
      <c r="F119" s="231" t="s">
        <v>5226</v>
      </c>
      <c r="G119" s="43"/>
      <c r="H119" s="43"/>
      <c r="I119" s="232"/>
      <c r="J119" s="43"/>
      <c r="K119" s="43"/>
      <c r="L119" s="47"/>
      <c r="M119" s="233"/>
      <c r="N119" s="234"/>
      <c r="O119" s="87"/>
      <c r="P119" s="87"/>
      <c r="Q119" s="87"/>
      <c r="R119" s="87"/>
      <c r="S119" s="87"/>
      <c r="T119" s="88"/>
      <c r="U119" s="41"/>
      <c r="V119" s="41"/>
      <c r="W119" s="41"/>
      <c r="X119" s="41"/>
      <c r="Y119" s="41"/>
      <c r="Z119" s="41"/>
      <c r="AA119" s="41"/>
      <c r="AB119" s="41"/>
      <c r="AC119" s="41"/>
      <c r="AD119" s="41"/>
      <c r="AE119" s="41"/>
      <c r="AT119" s="20" t="s">
        <v>275</v>
      </c>
      <c r="AU119" s="20" t="s">
        <v>80</v>
      </c>
    </row>
    <row r="120" spans="1:65" s="2" customFormat="1" ht="21.75" customHeight="1">
      <c r="A120" s="41"/>
      <c r="B120" s="42"/>
      <c r="C120" s="269" t="s">
        <v>396</v>
      </c>
      <c r="D120" s="269" t="s">
        <v>430</v>
      </c>
      <c r="E120" s="270" t="s">
        <v>4276</v>
      </c>
      <c r="F120" s="271" t="s">
        <v>5227</v>
      </c>
      <c r="G120" s="272" t="s">
        <v>423</v>
      </c>
      <c r="H120" s="273">
        <v>6</v>
      </c>
      <c r="I120" s="274"/>
      <c r="J120" s="275">
        <f>ROUND(I120*H120,2)</f>
        <v>0</v>
      </c>
      <c r="K120" s="271" t="s">
        <v>19</v>
      </c>
      <c r="L120" s="276"/>
      <c r="M120" s="277" t="s">
        <v>19</v>
      </c>
      <c r="N120" s="278" t="s">
        <v>43</v>
      </c>
      <c r="O120" s="87"/>
      <c r="P120" s="226">
        <f>O120*H120</f>
        <v>0</v>
      </c>
      <c r="Q120" s="226">
        <v>0</v>
      </c>
      <c r="R120" s="226">
        <f>Q120*H120</f>
        <v>0</v>
      </c>
      <c r="S120" s="226">
        <v>0</v>
      </c>
      <c r="T120" s="227">
        <f>S120*H120</f>
        <v>0</v>
      </c>
      <c r="U120" s="41"/>
      <c r="V120" s="41"/>
      <c r="W120" s="41"/>
      <c r="X120" s="41"/>
      <c r="Y120" s="41"/>
      <c r="Z120" s="41"/>
      <c r="AA120" s="41"/>
      <c r="AB120" s="41"/>
      <c r="AC120" s="41"/>
      <c r="AD120" s="41"/>
      <c r="AE120" s="41"/>
      <c r="AR120" s="228" t="s">
        <v>324</v>
      </c>
      <c r="AT120" s="228" t="s">
        <v>430</v>
      </c>
      <c r="AU120" s="228" t="s">
        <v>80</v>
      </c>
      <c r="AY120" s="20" t="s">
        <v>266</v>
      </c>
      <c r="BE120" s="229">
        <f>IF(N120="základní",J120,0)</f>
        <v>0</v>
      </c>
      <c r="BF120" s="229">
        <f>IF(N120="snížená",J120,0)</f>
        <v>0</v>
      </c>
      <c r="BG120" s="229">
        <f>IF(N120="zákl. přenesená",J120,0)</f>
        <v>0</v>
      </c>
      <c r="BH120" s="229">
        <f>IF(N120="sníž. přenesená",J120,0)</f>
        <v>0</v>
      </c>
      <c r="BI120" s="229">
        <f>IF(N120="nulová",J120,0)</f>
        <v>0</v>
      </c>
      <c r="BJ120" s="20" t="s">
        <v>80</v>
      </c>
      <c r="BK120" s="229">
        <f>ROUND(I120*H120,2)</f>
        <v>0</v>
      </c>
      <c r="BL120" s="20" t="s">
        <v>273</v>
      </c>
      <c r="BM120" s="228" t="s">
        <v>517</v>
      </c>
    </row>
    <row r="121" spans="1:47" s="2" customFormat="1" ht="12">
      <c r="A121" s="41"/>
      <c r="B121" s="42"/>
      <c r="C121" s="43"/>
      <c r="D121" s="230" t="s">
        <v>275</v>
      </c>
      <c r="E121" s="43"/>
      <c r="F121" s="231" t="s">
        <v>5227</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275</v>
      </c>
      <c r="AU121" s="20" t="s">
        <v>80</v>
      </c>
    </row>
    <row r="122" spans="1:65" s="2" customFormat="1" ht="16.5" customHeight="1">
      <c r="A122" s="41"/>
      <c r="B122" s="42"/>
      <c r="C122" s="269" t="s">
        <v>404</v>
      </c>
      <c r="D122" s="269" t="s">
        <v>430</v>
      </c>
      <c r="E122" s="270" t="s">
        <v>4278</v>
      </c>
      <c r="F122" s="271" t="s">
        <v>5228</v>
      </c>
      <c r="G122" s="272" t="s">
        <v>3993</v>
      </c>
      <c r="H122" s="273">
        <v>4</v>
      </c>
      <c r="I122" s="274"/>
      <c r="J122" s="275">
        <f>ROUND(I122*H122,2)</f>
        <v>0</v>
      </c>
      <c r="K122" s="271" t="s">
        <v>19</v>
      </c>
      <c r="L122" s="276"/>
      <c r="M122" s="277" t="s">
        <v>19</v>
      </c>
      <c r="N122" s="278"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324</v>
      </c>
      <c r="AT122" s="228" t="s">
        <v>430</v>
      </c>
      <c r="AU122" s="228" t="s">
        <v>80</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273</v>
      </c>
      <c r="BM122" s="228" t="s">
        <v>527</v>
      </c>
    </row>
    <row r="123" spans="1:47" s="2" customFormat="1" ht="12">
      <c r="A123" s="41"/>
      <c r="B123" s="42"/>
      <c r="C123" s="43"/>
      <c r="D123" s="230" t="s">
        <v>275</v>
      </c>
      <c r="E123" s="43"/>
      <c r="F123" s="231" t="s">
        <v>5228</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80</v>
      </c>
    </row>
    <row r="124" spans="1:65" s="2" customFormat="1" ht="16.5" customHeight="1">
      <c r="A124" s="41"/>
      <c r="B124" s="42"/>
      <c r="C124" s="269" t="s">
        <v>412</v>
      </c>
      <c r="D124" s="269" t="s">
        <v>430</v>
      </c>
      <c r="E124" s="270" t="s">
        <v>4282</v>
      </c>
      <c r="F124" s="271" t="s">
        <v>5229</v>
      </c>
      <c r="G124" s="272" t="s">
        <v>3993</v>
      </c>
      <c r="H124" s="273">
        <v>4</v>
      </c>
      <c r="I124" s="274"/>
      <c r="J124" s="275">
        <f>ROUND(I124*H124,2)</f>
        <v>0</v>
      </c>
      <c r="K124" s="271" t="s">
        <v>19</v>
      </c>
      <c r="L124" s="276"/>
      <c r="M124" s="277" t="s">
        <v>19</v>
      </c>
      <c r="N124" s="278" t="s">
        <v>43</v>
      </c>
      <c r="O124" s="87"/>
      <c r="P124" s="226">
        <f>O124*H124</f>
        <v>0</v>
      </c>
      <c r="Q124" s="226">
        <v>0</v>
      </c>
      <c r="R124" s="226">
        <f>Q124*H124</f>
        <v>0</v>
      </c>
      <c r="S124" s="226">
        <v>0</v>
      </c>
      <c r="T124" s="227">
        <f>S124*H124</f>
        <v>0</v>
      </c>
      <c r="U124" s="41"/>
      <c r="V124" s="41"/>
      <c r="W124" s="41"/>
      <c r="X124" s="41"/>
      <c r="Y124" s="41"/>
      <c r="Z124" s="41"/>
      <c r="AA124" s="41"/>
      <c r="AB124" s="41"/>
      <c r="AC124" s="41"/>
      <c r="AD124" s="41"/>
      <c r="AE124" s="41"/>
      <c r="AR124" s="228" t="s">
        <v>324</v>
      </c>
      <c r="AT124" s="228" t="s">
        <v>430</v>
      </c>
      <c r="AU124" s="228" t="s">
        <v>80</v>
      </c>
      <c r="AY124" s="20" t="s">
        <v>266</v>
      </c>
      <c r="BE124" s="229">
        <f>IF(N124="základní",J124,0)</f>
        <v>0</v>
      </c>
      <c r="BF124" s="229">
        <f>IF(N124="snížená",J124,0)</f>
        <v>0</v>
      </c>
      <c r="BG124" s="229">
        <f>IF(N124="zákl. přenesená",J124,0)</f>
        <v>0</v>
      </c>
      <c r="BH124" s="229">
        <f>IF(N124="sníž. přenesená",J124,0)</f>
        <v>0</v>
      </c>
      <c r="BI124" s="229">
        <f>IF(N124="nulová",J124,0)</f>
        <v>0</v>
      </c>
      <c r="BJ124" s="20" t="s">
        <v>80</v>
      </c>
      <c r="BK124" s="229">
        <f>ROUND(I124*H124,2)</f>
        <v>0</v>
      </c>
      <c r="BL124" s="20" t="s">
        <v>273</v>
      </c>
      <c r="BM124" s="228" t="s">
        <v>541</v>
      </c>
    </row>
    <row r="125" spans="1:47" s="2" customFormat="1" ht="12">
      <c r="A125" s="41"/>
      <c r="B125" s="42"/>
      <c r="C125" s="43"/>
      <c r="D125" s="230" t="s">
        <v>275</v>
      </c>
      <c r="E125" s="43"/>
      <c r="F125" s="231" t="s">
        <v>5229</v>
      </c>
      <c r="G125" s="43"/>
      <c r="H125" s="43"/>
      <c r="I125" s="232"/>
      <c r="J125" s="43"/>
      <c r="K125" s="43"/>
      <c r="L125" s="47"/>
      <c r="M125" s="233"/>
      <c r="N125" s="234"/>
      <c r="O125" s="87"/>
      <c r="P125" s="87"/>
      <c r="Q125" s="87"/>
      <c r="R125" s="87"/>
      <c r="S125" s="87"/>
      <c r="T125" s="88"/>
      <c r="U125" s="41"/>
      <c r="V125" s="41"/>
      <c r="W125" s="41"/>
      <c r="X125" s="41"/>
      <c r="Y125" s="41"/>
      <c r="Z125" s="41"/>
      <c r="AA125" s="41"/>
      <c r="AB125" s="41"/>
      <c r="AC125" s="41"/>
      <c r="AD125" s="41"/>
      <c r="AE125" s="41"/>
      <c r="AT125" s="20" t="s">
        <v>275</v>
      </c>
      <c r="AU125" s="20" t="s">
        <v>80</v>
      </c>
    </row>
    <row r="126" spans="1:65" s="2" customFormat="1" ht="16.5" customHeight="1">
      <c r="A126" s="41"/>
      <c r="B126" s="42"/>
      <c r="C126" s="269" t="s">
        <v>420</v>
      </c>
      <c r="D126" s="269" t="s">
        <v>430</v>
      </c>
      <c r="E126" s="270" t="s">
        <v>4284</v>
      </c>
      <c r="F126" s="271" t="s">
        <v>5230</v>
      </c>
      <c r="G126" s="272" t="s">
        <v>3993</v>
      </c>
      <c r="H126" s="273">
        <v>1</v>
      </c>
      <c r="I126" s="274"/>
      <c r="J126" s="275">
        <f>ROUND(I126*H126,2)</f>
        <v>0</v>
      </c>
      <c r="K126" s="271" t="s">
        <v>19</v>
      </c>
      <c r="L126" s="276"/>
      <c r="M126" s="277" t="s">
        <v>19</v>
      </c>
      <c r="N126" s="278" t="s">
        <v>43</v>
      </c>
      <c r="O126" s="87"/>
      <c r="P126" s="226">
        <f>O126*H126</f>
        <v>0</v>
      </c>
      <c r="Q126" s="226">
        <v>0</v>
      </c>
      <c r="R126" s="226">
        <f>Q126*H126</f>
        <v>0</v>
      </c>
      <c r="S126" s="226">
        <v>0</v>
      </c>
      <c r="T126" s="227">
        <f>S126*H126</f>
        <v>0</v>
      </c>
      <c r="U126" s="41"/>
      <c r="V126" s="41"/>
      <c r="W126" s="41"/>
      <c r="X126" s="41"/>
      <c r="Y126" s="41"/>
      <c r="Z126" s="41"/>
      <c r="AA126" s="41"/>
      <c r="AB126" s="41"/>
      <c r="AC126" s="41"/>
      <c r="AD126" s="41"/>
      <c r="AE126" s="41"/>
      <c r="AR126" s="228" t="s">
        <v>324</v>
      </c>
      <c r="AT126" s="228" t="s">
        <v>430</v>
      </c>
      <c r="AU126" s="228" t="s">
        <v>80</v>
      </c>
      <c r="AY126" s="20" t="s">
        <v>266</v>
      </c>
      <c r="BE126" s="229">
        <f>IF(N126="základní",J126,0)</f>
        <v>0</v>
      </c>
      <c r="BF126" s="229">
        <f>IF(N126="snížená",J126,0)</f>
        <v>0</v>
      </c>
      <c r="BG126" s="229">
        <f>IF(N126="zákl. přenesená",J126,0)</f>
        <v>0</v>
      </c>
      <c r="BH126" s="229">
        <f>IF(N126="sníž. přenesená",J126,0)</f>
        <v>0</v>
      </c>
      <c r="BI126" s="229">
        <f>IF(N126="nulová",J126,0)</f>
        <v>0</v>
      </c>
      <c r="BJ126" s="20" t="s">
        <v>80</v>
      </c>
      <c r="BK126" s="229">
        <f>ROUND(I126*H126,2)</f>
        <v>0</v>
      </c>
      <c r="BL126" s="20" t="s">
        <v>273</v>
      </c>
      <c r="BM126" s="228" t="s">
        <v>556</v>
      </c>
    </row>
    <row r="127" spans="1:47" s="2" customFormat="1" ht="12">
      <c r="A127" s="41"/>
      <c r="B127" s="42"/>
      <c r="C127" s="43"/>
      <c r="D127" s="230" t="s">
        <v>275</v>
      </c>
      <c r="E127" s="43"/>
      <c r="F127" s="231" t="s">
        <v>5230</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275</v>
      </c>
      <c r="AU127" s="20" t="s">
        <v>80</v>
      </c>
    </row>
    <row r="128" spans="1:65" s="2" customFormat="1" ht="16.5" customHeight="1">
      <c r="A128" s="41"/>
      <c r="B128" s="42"/>
      <c r="C128" s="269" t="s">
        <v>429</v>
      </c>
      <c r="D128" s="269" t="s">
        <v>430</v>
      </c>
      <c r="E128" s="270" t="s">
        <v>4289</v>
      </c>
      <c r="F128" s="271" t="s">
        <v>5231</v>
      </c>
      <c r="G128" s="272" t="s">
        <v>3993</v>
      </c>
      <c r="H128" s="273">
        <v>3</v>
      </c>
      <c r="I128" s="274"/>
      <c r="J128" s="275">
        <f>ROUND(I128*H128,2)</f>
        <v>0</v>
      </c>
      <c r="K128" s="271" t="s">
        <v>19</v>
      </c>
      <c r="L128" s="276"/>
      <c r="M128" s="277" t="s">
        <v>19</v>
      </c>
      <c r="N128" s="278"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324</v>
      </c>
      <c r="AT128" s="228" t="s">
        <v>430</v>
      </c>
      <c r="AU128" s="228" t="s">
        <v>80</v>
      </c>
      <c r="AY128" s="20" t="s">
        <v>266</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273</v>
      </c>
      <c r="BM128" s="228" t="s">
        <v>569</v>
      </c>
    </row>
    <row r="129" spans="1:47" s="2" customFormat="1" ht="12">
      <c r="A129" s="41"/>
      <c r="B129" s="42"/>
      <c r="C129" s="43"/>
      <c r="D129" s="230" t="s">
        <v>275</v>
      </c>
      <c r="E129" s="43"/>
      <c r="F129" s="231" t="s">
        <v>5231</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275</v>
      </c>
      <c r="AU129" s="20" t="s">
        <v>80</v>
      </c>
    </row>
    <row r="130" spans="1:65" s="2" customFormat="1" ht="16.5" customHeight="1">
      <c r="A130" s="41"/>
      <c r="B130" s="42"/>
      <c r="C130" s="269" t="s">
        <v>7</v>
      </c>
      <c r="D130" s="269" t="s">
        <v>430</v>
      </c>
      <c r="E130" s="270" t="s">
        <v>4291</v>
      </c>
      <c r="F130" s="271" t="s">
        <v>5232</v>
      </c>
      <c r="G130" s="272" t="s">
        <v>3993</v>
      </c>
      <c r="H130" s="273">
        <v>8</v>
      </c>
      <c r="I130" s="274"/>
      <c r="J130" s="275">
        <f>ROUND(I130*H130,2)</f>
        <v>0</v>
      </c>
      <c r="K130" s="271" t="s">
        <v>19</v>
      </c>
      <c r="L130" s="276"/>
      <c r="M130" s="277" t="s">
        <v>19</v>
      </c>
      <c r="N130" s="278" t="s">
        <v>43</v>
      </c>
      <c r="O130" s="87"/>
      <c r="P130" s="226">
        <f>O130*H130</f>
        <v>0</v>
      </c>
      <c r="Q130" s="226">
        <v>0</v>
      </c>
      <c r="R130" s="226">
        <f>Q130*H130</f>
        <v>0</v>
      </c>
      <c r="S130" s="226">
        <v>0</v>
      </c>
      <c r="T130" s="227">
        <f>S130*H130</f>
        <v>0</v>
      </c>
      <c r="U130" s="41"/>
      <c r="V130" s="41"/>
      <c r="W130" s="41"/>
      <c r="X130" s="41"/>
      <c r="Y130" s="41"/>
      <c r="Z130" s="41"/>
      <c r="AA130" s="41"/>
      <c r="AB130" s="41"/>
      <c r="AC130" s="41"/>
      <c r="AD130" s="41"/>
      <c r="AE130" s="41"/>
      <c r="AR130" s="228" t="s">
        <v>324</v>
      </c>
      <c r="AT130" s="228" t="s">
        <v>430</v>
      </c>
      <c r="AU130" s="228" t="s">
        <v>80</v>
      </c>
      <c r="AY130" s="20" t="s">
        <v>266</v>
      </c>
      <c r="BE130" s="229">
        <f>IF(N130="základní",J130,0)</f>
        <v>0</v>
      </c>
      <c r="BF130" s="229">
        <f>IF(N130="snížená",J130,0)</f>
        <v>0</v>
      </c>
      <c r="BG130" s="229">
        <f>IF(N130="zákl. přenesená",J130,0)</f>
        <v>0</v>
      </c>
      <c r="BH130" s="229">
        <f>IF(N130="sníž. přenesená",J130,0)</f>
        <v>0</v>
      </c>
      <c r="BI130" s="229">
        <f>IF(N130="nulová",J130,0)</f>
        <v>0</v>
      </c>
      <c r="BJ130" s="20" t="s">
        <v>80</v>
      </c>
      <c r="BK130" s="229">
        <f>ROUND(I130*H130,2)</f>
        <v>0</v>
      </c>
      <c r="BL130" s="20" t="s">
        <v>273</v>
      </c>
      <c r="BM130" s="228" t="s">
        <v>578</v>
      </c>
    </row>
    <row r="131" spans="1:47" s="2" customFormat="1" ht="12">
      <c r="A131" s="41"/>
      <c r="B131" s="42"/>
      <c r="C131" s="43"/>
      <c r="D131" s="230" t="s">
        <v>275</v>
      </c>
      <c r="E131" s="43"/>
      <c r="F131" s="231" t="s">
        <v>5232</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275</v>
      </c>
      <c r="AU131" s="20" t="s">
        <v>80</v>
      </c>
    </row>
    <row r="132" spans="1:65" s="2" customFormat="1" ht="16.5" customHeight="1">
      <c r="A132" s="41"/>
      <c r="B132" s="42"/>
      <c r="C132" s="269" t="s">
        <v>441</v>
      </c>
      <c r="D132" s="269" t="s">
        <v>430</v>
      </c>
      <c r="E132" s="270" t="s">
        <v>4293</v>
      </c>
      <c r="F132" s="271" t="s">
        <v>5233</v>
      </c>
      <c r="G132" s="272" t="s">
        <v>3993</v>
      </c>
      <c r="H132" s="273">
        <v>2</v>
      </c>
      <c r="I132" s="274"/>
      <c r="J132" s="275">
        <f>ROUND(I132*H132,2)</f>
        <v>0</v>
      </c>
      <c r="K132" s="271" t="s">
        <v>19</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324</v>
      </c>
      <c r="AT132" s="228" t="s">
        <v>430</v>
      </c>
      <c r="AU132" s="228" t="s">
        <v>80</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590</v>
      </c>
    </row>
    <row r="133" spans="1:47" s="2" customFormat="1" ht="12">
      <c r="A133" s="41"/>
      <c r="B133" s="42"/>
      <c r="C133" s="43"/>
      <c r="D133" s="230" t="s">
        <v>275</v>
      </c>
      <c r="E133" s="43"/>
      <c r="F133" s="231" t="s">
        <v>5233</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80</v>
      </c>
    </row>
    <row r="134" spans="1:65" s="2" customFormat="1" ht="16.5" customHeight="1">
      <c r="A134" s="41"/>
      <c r="B134" s="42"/>
      <c r="C134" s="269" t="s">
        <v>449</v>
      </c>
      <c r="D134" s="269" t="s">
        <v>430</v>
      </c>
      <c r="E134" s="270" t="s">
        <v>4295</v>
      </c>
      <c r="F134" s="271" t="s">
        <v>5234</v>
      </c>
      <c r="G134" s="272" t="s">
        <v>3993</v>
      </c>
      <c r="H134" s="273">
        <v>2</v>
      </c>
      <c r="I134" s="274"/>
      <c r="J134" s="275">
        <f>ROUND(I134*H134,2)</f>
        <v>0</v>
      </c>
      <c r="K134" s="271" t="s">
        <v>19</v>
      </c>
      <c r="L134" s="276"/>
      <c r="M134" s="277" t="s">
        <v>19</v>
      </c>
      <c r="N134" s="278"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324</v>
      </c>
      <c r="AT134" s="228" t="s">
        <v>430</v>
      </c>
      <c r="AU134" s="228" t="s">
        <v>80</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605</v>
      </c>
    </row>
    <row r="135" spans="1:47" s="2" customFormat="1" ht="12">
      <c r="A135" s="41"/>
      <c r="B135" s="42"/>
      <c r="C135" s="43"/>
      <c r="D135" s="230" t="s">
        <v>275</v>
      </c>
      <c r="E135" s="43"/>
      <c r="F135" s="231" t="s">
        <v>5234</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80</v>
      </c>
    </row>
    <row r="136" spans="1:65" s="2" customFormat="1" ht="16.5" customHeight="1">
      <c r="A136" s="41"/>
      <c r="B136" s="42"/>
      <c r="C136" s="269" t="s">
        <v>457</v>
      </c>
      <c r="D136" s="269" t="s">
        <v>430</v>
      </c>
      <c r="E136" s="270" t="s">
        <v>4298</v>
      </c>
      <c r="F136" s="271" t="s">
        <v>5235</v>
      </c>
      <c r="G136" s="272" t="s">
        <v>3993</v>
      </c>
      <c r="H136" s="273">
        <v>2</v>
      </c>
      <c r="I136" s="274"/>
      <c r="J136" s="275">
        <f>ROUND(I136*H136,2)</f>
        <v>0</v>
      </c>
      <c r="K136" s="271" t="s">
        <v>19</v>
      </c>
      <c r="L136" s="276"/>
      <c r="M136" s="277" t="s">
        <v>19</v>
      </c>
      <c r="N136" s="278" t="s">
        <v>43</v>
      </c>
      <c r="O136" s="87"/>
      <c r="P136" s="226">
        <f>O136*H136</f>
        <v>0</v>
      </c>
      <c r="Q136" s="226">
        <v>0</v>
      </c>
      <c r="R136" s="226">
        <f>Q136*H136</f>
        <v>0</v>
      </c>
      <c r="S136" s="226">
        <v>0</v>
      </c>
      <c r="T136" s="227">
        <f>S136*H136</f>
        <v>0</v>
      </c>
      <c r="U136" s="41"/>
      <c r="V136" s="41"/>
      <c r="W136" s="41"/>
      <c r="X136" s="41"/>
      <c r="Y136" s="41"/>
      <c r="Z136" s="41"/>
      <c r="AA136" s="41"/>
      <c r="AB136" s="41"/>
      <c r="AC136" s="41"/>
      <c r="AD136" s="41"/>
      <c r="AE136" s="41"/>
      <c r="AR136" s="228" t="s">
        <v>324</v>
      </c>
      <c r="AT136" s="228" t="s">
        <v>430</v>
      </c>
      <c r="AU136" s="228" t="s">
        <v>80</v>
      </c>
      <c r="AY136" s="20" t="s">
        <v>266</v>
      </c>
      <c r="BE136" s="229">
        <f>IF(N136="základní",J136,0)</f>
        <v>0</v>
      </c>
      <c r="BF136" s="229">
        <f>IF(N136="snížená",J136,0)</f>
        <v>0</v>
      </c>
      <c r="BG136" s="229">
        <f>IF(N136="zákl. přenesená",J136,0)</f>
        <v>0</v>
      </c>
      <c r="BH136" s="229">
        <f>IF(N136="sníž. přenesená",J136,0)</f>
        <v>0</v>
      </c>
      <c r="BI136" s="229">
        <f>IF(N136="nulová",J136,0)</f>
        <v>0</v>
      </c>
      <c r="BJ136" s="20" t="s">
        <v>80</v>
      </c>
      <c r="BK136" s="229">
        <f>ROUND(I136*H136,2)</f>
        <v>0</v>
      </c>
      <c r="BL136" s="20" t="s">
        <v>273</v>
      </c>
      <c r="BM136" s="228" t="s">
        <v>625</v>
      </c>
    </row>
    <row r="137" spans="1:47" s="2" customFormat="1" ht="12">
      <c r="A137" s="41"/>
      <c r="B137" s="42"/>
      <c r="C137" s="43"/>
      <c r="D137" s="230" t="s">
        <v>275</v>
      </c>
      <c r="E137" s="43"/>
      <c r="F137" s="231" t="s">
        <v>5235</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275</v>
      </c>
      <c r="AU137" s="20" t="s">
        <v>80</v>
      </c>
    </row>
    <row r="138" spans="1:65" s="2" customFormat="1" ht="16.5" customHeight="1">
      <c r="A138" s="41"/>
      <c r="B138" s="42"/>
      <c r="C138" s="269" t="s">
        <v>464</v>
      </c>
      <c r="D138" s="269" t="s">
        <v>430</v>
      </c>
      <c r="E138" s="270" t="s">
        <v>4300</v>
      </c>
      <c r="F138" s="271" t="s">
        <v>5236</v>
      </c>
      <c r="G138" s="272" t="s">
        <v>3993</v>
      </c>
      <c r="H138" s="273">
        <v>2</v>
      </c>
      <c r="I138" s="274"/>
      <c r="J138" s="275">
        <f>ROUND(I138*H138,2)</f>
        <v>0</v>
      </c>
      <c r="K138" s="271" t="s">
        <v>19</v>
      </c>
      <c r="L138" s="276"/>
      <c r="M138" s="277" t="s">
        <v>19</v>
      </c>
      <c r="N138" s="278"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324</v>
      </c>
      <c r="AT138" s="228" t="s">
        <v>430</v>
      </c>
      <c r="AU138" s="228" t="s">
        <v>80</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652</v>
      </c>
    </row>
    <row r="139" spans="1:47" s="2" customFormat="1" ht="12">
      <c r="A139" s="41"/>
      <c r="B139" s="42"/>
      <c r="C139" s="43"/>
      <c r="D139" s="230" t="s">
        <v>275</v>
      </c>
      <c r="E139" s="43"/>
      <c r="F139" s="231" t="s">
        <v>5236</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80</v>
      </c>
    </row>
    <row r="140" spans="1:65" s="2" customFormat="1" ht="16.5" customHeight="1">
      <c r="A140" s="41"/>
      <c r="B140" s="42"/>
      <c r="C140" s="269" t="s">
        <v>471</v>
      </c>
      <c r="D140" s="269" t="s">
        <v>430</v>
      </c>
      <c r="E140" s="270" t="s">
        <v>4302</v>
      </c>
      <c r="F140" s="271" t="s">
        <v>5237</v>
      </c>
      <c r="G140" s="272" t="s">
        <v>3993</v>
      </c>
      <c r="H140" s="273">
        <v>1</v>
      </c>
      <c r="I140" s="274"/>
      <c r="J140" s="275">
        <f>ROUND(I140*H140,2)</f>
        <v>0</v>
      </c>
      <c r="K140" s="271" t="s">
        <v>19</v>
      </c>
      <c r="L140" s="276"/>
      <c r="M140" s="277" t="s">
        <v>19</v>
      </c>
      <c r="N140" s="278"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324</v>
      </c>
      <c r="AT140" s="228" t="s">
        <v>430</v>
      </c>
      <c r="AU140" s="228" t="s">
        <v>80</v>
      </c>
      <c r="AY140" s="20" t="s">
        <v>266</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273</v>
      </c>
      <c r="BM140" s="228" t="s">
        <v>664</v>
      </c>
    </row>
    <row r="141" spans="1:47" s="2" customFormat="1" ht="12">
      <c r="A141" s="41"/>
      <c r="B141" s="42"/>
      <c r="C141" s="43"/>
      <c r="D141" s="230" t="s">
        <v>275</v>
      </c>
      <c r="E141" s="43"/>
      <c r="F141" s="231" t="s">
        <v>5237</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275</v>
      </c>
      <c r="AU141" s="20" t="s">
        <v>80</v>
      </c>
    </row>
    <row r="142" spans="1:65" s="2" customFormat="1" ht="16.5" customHeight="1">
      <c r="A142" s="41"/>
      <c r="B142" s="42"/>
      <c r="C142" s="269" t="s">
        <v>478</v>
      </c>
      <c r="D142" s="269" t="s">
        <v>430</v>
      </c>
      <c r="E142" s="270" t="s">
        <v>4304</v>
      </c>
      <c r="F142" s="271" t="s">
        <v>5238</v>
      </c>
      <c r="G142" s="272" t="s">
        <v>3993</v>
      </c>
      <c r="H142" s="273">
        <v>2</v>
      </c>
      <c r="I142" s="274"/>
      <c r="J142" s="275">
        <f>ROUND(I142*H142,2)</f>
        <v>0</v>
      </c>
      <c r="K142" s="271" t="s">
        <v>19</v>
      </c>
      <c r="L142" s="276"/>
      <c r="M142" s="277" t="s">
        <v>19</v>
      </c>
      <c r="N142" s="278" t="s">
        <v>43</v>
      </c>
      <c r="O142" s="87"/>
      <c r="P142" s="226">
        <f>O142*H142</f>
        <v>0</v>
      </c>
      <c r="Q142" s="226">
        <v>0</v>
      </c>
      <c r="R142" s="226">
        <f>Q142*H142</f>
        <v>0</v>
      </c>
      <c r="S142" s="226">
        <v>0</v>
      </c>
      <c r="T142" s="227">
        <f>S142*H142</f>
        <v>0</v>
      </c>
      <c r="U142" s="41"/>
      <c r="V142" s="41"/>
      <c r="W142" s="41"/>
      <c r="X142" s="41"/>
      <c r="Y142" s="41"/>
      <c r="Z142" s="41"/>
      <c r="AA142" s="41"/>
      <c r="AB142" s="41"/>
      <c r="AC142" s="41"/>
      <c r="AD142" s="41"/>
      <c r="AE142" s="41"/>
      <c r="AR142" s="228" t="s">
        <v>324</v>
      </c>
      <c r="AT142" s="228" t="s">
        <v>430</v>
      </c>
      <c r="AU142" s="228" t="s">
        <v>80</v>
      </c>
      <c r="AY142" s="20" t="s">
        <v>266</v>
      </c>
      <c r="BE142" s="229">
        <f>IF(N142="základní",J142,0)</f>
        <v>0</v>
      </c>
      <c r="BF142" s="229">
        <f>IF(N142="snížená",J142,0)</f>
        <v>0</v>
      </c>
      <c r="BG142" s="229">
        <f>IF(N142="zákl. přenesená",J142,0)</f>
        <v>0</v>
      </c>
      <c r="BH142" s="229">
        <f>IF(N142="sníž. přenesená",J142,0)</f>
        <v>0</v>
      </c>
      <c r="BI142" s="229">
        <f>IF(N142="nulová",J142,0)</f>
        <v>0</v>
      </c>
      <c r="BJ142" s="20" t="s">
        <v>80</v>
      </c>
      <c r="BK142" s="229">
        <f>ROUND(I142*H142,2)</f>
        <v>0</v>
      </c>
      <c r="BL142" s="20" t="s">
        <v>273</v>
      </c>
      <c r="BM142" s="228" t="s">
        <v>676</v>
      </c>
    </row>
    <row r="143" spans="1:47" s="2" customFormat="1" ht="12">
      <c r="A143" s="41"/>
      <c r="B143" s="42"/>
      <c r="C143" s="43"/>
      <c r="D143" s="230" t="s">
        <v>275</v>
      </c>
      <c r="E143" s="43"/>
      <c r="F143" s="231" t="s">
        <v>5238</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275</v>
      </c>
      <c r="AU143" s="20" t="s">
        <v>80</v>
      </c>
    </row>
    <row r="144" spans="1:65" s="2" customFormat="1" ht="16.5" customHeight="1">
      <c r="A144" s="41"/>
      <c r="B144" s="42"/>
      <c r="C144" s="269" t="s">
        <v>484</v>
      </c>
      <c r="D144" s="269" t="s">
        <v>430</v>
      </c>
      <c r="E144" s="270" t="s">
        <v>4310</v>
      </c>
      <c r="F144" s="271" t="s">
        <v>5239</v>
      </c>
      <c r="G144" s="272" t="s">
        <v>3993</v>
      </c>
      <c r="H144" s="273">
        <v>2</v>
      </c>
      <c r="I144" s="274"/>
      <c r="J144" s="275">
        <f>ROUND(I144*H144,2)</f>
        <v>0</v>
      </c>
      <c r="K144" s="271" t="s">
        <v>19</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324</v>
      </c>
      <c r="AT144" s="228" t="s">
        <v>430</v>
      </c>
      <c r="AU144" s="228" t="s">
        <v>80</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753</v>
      </c>
    </row>
    <row r="145" spans="1:47" s="2" customFormat="1" ht="12">
      <c r="A145" s="41"/>
      <c r="B145" s="42"/>
      <c r="C145" s="43"/>
      <c r="D145" s="230" t="s">
        <v>275</v>
      </c>
      <c r="E145" s="43"/>
      <c r="F145" s="231" t="s">
        <v>5239</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80</v>
      </c>
    </row>
    <row r="146" spans="1:65" s="2" customFormat="1" ht="16.5" customHeight="1">
      <c r="A146" s="41"/>
      <c r="B146" s="42"/>
      <c r="C146" s="269" t="s">
        <v>493</v>
      </c>
      <c r="D146" s="269" t="s">
        <v>430</v>
      </c>
      <c r="E146" s="270" t="s">
        <v>4316</v>
      </c>
      <c r="F146" s="271" t="s">
        <v>5240</v>
      </c>
      <c r="G146" s="272" t="s">
        <v>3993</v>
      </c>
      <c r="H146" s="273">
        <v>2</v>
      </c>
      <c r="I146" s="274"/>
      <c r="J146" s="275">
        <f>ROUND(I146*H146,2)</f>
        <v>0</v>
      </c>
      <c r="K146" s="271" t="s">
        <v>19</v>
      </c>
      <c r="L146" s="276"/>
      <c r="M146" s="277" t="s">
        <v>19</v>
      </c>
      <c r="N146" s="278"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324</v>
      </c>
      <c r="AT146" s="228" t="s">
        <v>430</v>
      </c>
      <c r="AU146" s="228" t="s">
        <v>80</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766</v>
      </c>
    </row>
    <row r="147" spans="1:47" s="2" customFormat="1" ht="12">
      <c r="A147" s="41"/>
      <c r="B147" s="42"/>
      <c r="C147" s="43"/>
      <c r="D147" s="230" t="s">
        <v>275</v>
      </c>
      <c r="E147" s="43"/>
      <c r="F147" s="231" t="s">
        <v>5240</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80</v>
      </c>
    </row>
    <row r="148" spans="1:65" s="2" customFormat="1" ht="16.5" customHeight="1">
      <c r="A148" s="41"/>
      <c r="B148" s="42"/>
      <c r="C148" s="269" t="s">
        <v>207</v>
      </c>
      <c r="D148" s="269" t="s">
        <v>430</v>
      </c>
      <c r="E148" s="270" t="s">
        <v>4319</v>
      </c>
      <c r="F148" s="271" t="s">
        <v>5241</v>
      </c>
      <c r="G148" s="272" t="s">
        <v>3993</v>
      </c>
      <c r="H148" s="273">
        <v>1</v>
      </c>
      <c r="I148" s="274"/>
      <c r="J148" s="275">
        <f>ROUND(I148*H148,2)</f>
        <v>0</v>
      </c>
      <c r="K148" s="271" t="s">
        <v>19</v>
      </c>
      <c r="L148" s="276"/>
      <c r="M148" s="277" t="s">
        <v>19</v>
      </c>
      <c r="N148" s="278"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324</v>
      </c>
      <c r="AT148" s="228" t="s">
        <v>430</v>
      </c>
      <c r="AU148" s="228" t="s">
        <v>80</v>
      </c>
      <c r="AY148" s="20" t="s">
        <v>266</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273</v>
      </c>
      <c r="BM148" s="228" t="s">
        <v>805</v>
      </c>
    </row>
    <row r="149" spans="1:47" s="2" customFormat="1" ht="12">
      <c r="A149" s="41"/>
      <c r="B149" s="42"/>
      <c r="C149" s="43"/>
      <c r="D149" s="230" t="s">
        <v>275</v>
      </c>
      <c r="E149" s="43"/>
      <c r="F149" s="231" t="s">
        <v>5241</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275</v>
      </c>
      <c r="AU149" s="20" t="s">
        <v>80</v>
      </c>
    </row>
    <row r="150" spans="1:65" s="2" customFormat="1" ht="16.5" customHeight="1">
      <c r="A150" s="41"/>
      <c r="B150" s="42"/>
      <c r="C150" s="269" t="s">
        <v>508</v>
      </c>
      <c r="D150" s="269" t="s">
        <v>430</v>
      </c>
      <c r="E150" s="270" t="s">
        <v>4321</v>
      </c>
      <c r="F150" s="271" t="s">
        <v>5242</v>
      </c>
      <c r="G150" s="272" t="s">
        <v>3993</v>
      </c>
      <c r="H150" s="273">
        <v>2</v>
      </c>
      <c r="I150" s="274"/>
      <c r="J150" s="275">
        <f>ROUND(I150*H150,2)</f>
        <v>0</v>
      </c>
      <c r="K150" s="271" t="s">
        <v>19</v>
      </c>
      <c r="L150" s="276"/>
      <c r="M150" s="277" t="s">
        <v>19</v>
      </c>
      <c r="N150" s="278" t="s">
        <v>43</v>
      </c>
      <c r="O150" s="87"/>
      <c r="P150" s="226">
        <f>O150*H150</f>
        <v>0</v>
      </c>
      <c r="Q150" s="226">
        <v>0</v>
      </c>
      <c r="R150" s="226">
        <f>Q150*H150</f>
        <v>0</v>
      </c>
      <c r="S150" s="226">
        <v>0</v>
      </c>
      <c r="T150" s="227">
        <f>S150*H150</f>
        <v>0</v>
      </c>
      <c r="U150" s="41"/>
      <c r="V150" s="41"/>
      <c r="W150" s="41"/>
      <c r="X150" s="41"/>
      <c r="Y150" s="41"/>
      <c r="Z150" s="41"/>
      <c r="AA150" s="41"/>
      <c r="AB150" s="41"/>
      <c r="AC150" s="41"/>
      <c r="AD150" s="41"/>
      <c r="AE150" s="41"/>
      <c r="AR150" s="228" t="s">
        <v>324</v>
      </c>
      <c r="AT150" s="228" t="s">
        <v>430</v>
      </c>
      <c r="AU150" s="228" t="s">
        <v>80</v>
      </c>
      <c r="AY150" s="20" t="s">
        <v>266</v>
      </c>
      <c r="BE150" s="229">
        <f>IF(N150="základní",J150,0)</f>
        <v>0</v>
      </c>
      <c r="BF150" s="229">
        <f>IF(N150="snížená",J150,0)</f>
        <v>0</v>
      </c>
      <c r="BG150" s="229">
        <f>IF(N150="zákl. přenesená",J150,0)</f>
        <v>0</v>
      </c>
      <c r="BH150" s="229">
        <f>IF(N150="sníž. přenesená",J150,0)</f>
        <v>0</v>
      </c>
      <c r="BI150" s="229">
        <f>IF(N150="nulová",J150,0)</f>
        <v>0</v>
      </c>
      <c r="BJ150" s="20" t="s">
        <v>80</v>
      </c>
      <c r="BK150" s="229">
        <f>ROUND(I150*H150,2)</f>
        <v>0</v>
      </c>
      <c r="BL150" s="20" t="s">
        <v>273</v>
      </c>
      <c r="BM150" s="228" t="s">
        <v>803</v>
      </c>
    </row>
    <row r="151" spans="1:47" s="2" customFormat="1" ht="12">
      <c r="A151" s="41"/>
      <c r="B151" s="42"/>
      <c r="C151" s="43"/>
      <c r="D151" s="230" t="s">
        <v>275</v>
      </c>
      <c r="E151" s="43"/>
      <c r="F151" s="231" t="s">
        <v>5242</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275</v>
      </c>
      <c r="AU151" s="20" t="s">
        <v>80</v>
      </c>
    </row>
    <row r="152" spans="1:65" s="2" customFormat="1" ht="16.5" customHeight="1">
      <c r="A152" s="41"/>
      <c r="B152" s="42"/>
      <c r="C152" s="269" t="s">
        <v>517</v>
      </c>
      <c r="D152" s="269" t="s">
        <v>430</v>
      </c>
      <c r="E152" s="270" t="s">
        <v>4323</v>
      </c>
      <c r="F152" s="271" t="s">
        <v>5243</v>
      </c>
      <c r="G152" s="272" t="s">
        <v>3993</v>
      </c>
      <c r="H152" s="273">
        <v>2</v>
      </c>
      <c r="I152" s="274"/>
      <c r="J152" s="275">
        <f>ROUND(I152*H152,2)</f>
        <v>0</v>
      </c>
      <c r="K152" s="271" t="s">
        <v>19</v>
      </c>
      <c r="L152" s="276"/>
      <c r="M152" s="277" t="s">
        <v>19</v>
      </c>
      <c r="N152" s="278"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324</v>
      </c>
      <c r="AT152" s="228" t="s">
        <v>430</v>
      </c>
      <c r="AU152" s="228" t="s">
        <v>80</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830</v>
      </c>
    </row>
    <row r="153" spans="1:47" s="2" customFormat="1" ht="12">
      <c r="A153" s="41"/>
      <c r="B153" s="42"/>
      <c r="C153" s="43"/>
      <c r="D153" s="230" t="s">
        <v>275</v>
      </c>
      <c r="E153" s="43"/>
      <c r="F153" s="231" t="s">
        <v>5243</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80</v>
      </c>
    </row>
    <row r="154" spans="1:65" s="2" customFormat="1" ht="16.5" customHeight="1">
      <c r="A154" s="41"/>
      <c r="B154" s="42"/>
      <c r="C154" s="269" t="s">
        <v>522</v>
      </c>
      <c r="D154" s="269" t="s">
        <v>430</v>
      </c>
      <c r="E154" s="270" t="s">
        <v>4329</v>
      </c>
      <c r="F154" s="271" t="s">
        <v>5244</v>
      </c>
      <c r="G154" s="272" t="s">
        <v>3993</v>
      </c>
      <c r="H154" s="273">
        <v>2</v>
      </c>
      <c r="I154" s="274"/>
      <c r="J154" s="275">
        <f>ROUND(I154*H154,2)</f>
        <v>0</v>
      </c>
      <c r="K154" s="271" t="s">
        <v>19</v>
      </c>
      <c r="L154" s="276"/>
      <c r="M154" s="277" t="s">
        <v>19</v>
      </c>
      <c r="N154" s="278"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324</v>
      </c>
      <c r="AT154" s="228" t="s">
        <v>430</v>
      </c>
      <c r="AU154" s="228" t="s">
        <v>80</v>
      </c>
      <c r="AY154" s="20" t="s">
        <v>266</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273</v>
      </c>
      <c r="BM154" s="228" t="s">
        <v>847</v>
      </c>
    </row>
    <row r="155" spans="1:47" s="2" customFormat="1" ht="12">
      <c r="A155" s="41"/>
      <c r="B155" s="42"/>
      <c r="C155" s="43"/>
      <c r="D155" s="230" t="s">
        <v>275</v>
      </c>
      <c r="E155" s="43"/>
      <c r="F155" s="231" t="s">
        <v>5244</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275</v>
      </c>
      <c r="AU155" s="20" t="s">
        <v>80</v>
      </c>
    </row>
    <row r="156" spans="1:65" s="2" customFormat="1" ht="16.5" customHeight="1">
      <c r="A156" s="41"/>
      <c r="B156" s="42"/>
      <c r="C156" s="269" t="s">
        <v>527</v>
      </c>
      <c r="D156" s="269" t="s">
        <v>430</v>
      </c>
      <c r="E156" s="270" t="s">
        <v>4333</v>
      </c>
      <c r="F156" s="271" t="s">
        <v>5245</v>
      </c>
      <c r="G156" s="272" t="s">
        <v>3993</v>
      </c>
      <c r="H156" s="273">
        <v>2</v>
      </c>
      <c r="I156" s="274"/>
      <c r="J156" s="275">
        <f>ROUND(I156*H156,2)</f>
        <v>0</v>
      </c>
      <c r="K156" s="271" t="s">
        <v>19</v>
      </c>
      <c r="L156" s="276"/>
      <c r="M156" s="277" t="s">
        <v>19</v>
      </c>
      <c r="N156" s="278" t="s">
        <v>43</v>
      </c>
      <c r="O156" s="87"/>
      <c r="P156" s="226">
        <f>O156*H156</f>
        <v>0</v>
      </c>
      <c r="Q156" s="226">
        <v>0</v>
      </c>
      <c r="R156" s="226">
        <f>Q156*H156</f>
        <v>0</v>
      </c>
      <c r="S156" s="226">
        <v>0</v>
      </c>
      <c r="T156" s="227">
        <f>S156*H156</f>
        <v>0</v>
      </c>
      <c r="U156" s="41"/>
      <c r="V156" s="41"/>
      <c r="W156" s="41"/>
      <c r="X156" s="41"/>
      <c r="Y156" s="41"/>
      <c r="Z156" s="41"/>
      <c r="AA156" s="41"/>
      <c r="AB156" s="41"/>
      <c r="AC156" s="41"/>
      <c r="AD156" s="41"/>
      <c r="AE156" s="41"/>
      <c r="AR156" s="228" t="s">
        <v>324</v>
      </c>
      <c r="AT156" s="228" t="s">
        <v>430</v>
      </c>
      <c r="AU156" s="228" t="s">
        <v>80</v>
      </c>
      <c r="AY156" s="20" t="s">
        <v>266</v>
      </c>
      <c r="BE156" s="229">
        <f>IF(N156="základní",J156,0)</f>
        <v>0</v>
      </c>
      <c r="BF156" s="229">
        <f>IF(N156="snížená",J156,0)</f>
        <v>0</v>
      </c>
      <c r="BG156" s="229">
        <f>IF(N156="zákl. přenesená",J156,0)</f>
        <v>0</v>
      </c>
      <c r="BH156" s="229">
        <f>IF(N156="sníž. přenesená",J156,0)</f>
        <v>0</v>
      </c>
      <c r="BI156" s="229">
        <f>IF(N156="nulová",J156,0)</f>
        <v>0</v>
      </c>
      <c r="BJ156" s="20" t="s">
        <v>80</v>
      </c>
      <c r="BK156" s="229">
        <f>ROUND(I156*H156,2)</f>
        <v>0</v>
      </c>
      <c r="BL156" s="20" t="s">
        <v>273</v>
      </c>
      <c r="BM156" s="228" t="s">
        <v>857</v>
      </c>
    </row>
    <row r="157" spans="1:47" s="2" customFormat="1" ht="12">
      <c r="A157" s="41"/>
      <c r="B157" s="42"/>
      <c r="C157" s="43"/>
      <c r="D157" s="230" t="s">
        <v>275</v>
      </c>
      <c r="E157" s="43"/>
      <c r="F157" s="231" t="s">
        <v>5245</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275</v>
      </c>
      <c r="AU157" s="20" t="s">
        <v>80</v>
      </c>
    </row>
    <row r="158" spans="1:65" s="2" customFormat="1" ht="16.5" customHeight="1">
      <c r="A158" s="41"/>
      <c r="B158" s="42"/>
      <c r="C158" s="269" t="s">
        <v>159</v>
      </c>
      <c r="D158" s="269" t="s">
        <v>430</v>
      </c>
      <c r="E158" s="270" t="s">
        <v>4335</v>
      </c>
      <c r="F158" s="271" t="s">
        <v>5246</v>
      </c>
      <c r="G158" s="272" t="s">
        <v>3993</v>
      </c>
      <c r="H158" s="273">
        <v>2</v>
      </c>
      <c r="I158" s="274"/>
      <c r="J158" s="275">
        <f>ROUND(I158*H158,2)</f>
        <v>0</v>
      </c>
      <c r="K158" s="271" t="s">
        <v>19</v>
      </c>
      <c r="L158" s="276"/>
      <c r="M158" s="277" t="s">
        <v>19</v>
      </c>
      <c r="N158" s="278"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324</v>
      </c>
      <c r="AT158" s="228" t="s">
        <v>430</v>
      </c>
      <c r="AU158" s="228" t="s">
        <v>80</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872</v>
      </c>
    </row>
    <row r="159" spans="1:47" s="2" customFormat="1" ht="12">
      <c r="A159" s="41"/>
      <c r="B159" s="42"/>
      <c r="C159" s="43"/>
      <c r="D159" s="230" t="s">
        <v>275</v>
      </c>
      <c r="E159" s="43"/>
      <c r="F159" s="231" t="s">
        <v>5246</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80</v>
      </c>
    </row>
    <row r="160" spans="1:65" s="2" customFormat="1" ht="16.5" customHeight="1">
      <c r="A160" s="41"/>
      <c r="B160" s="42"/>
      <c r="C160" s="269" t="s">
        <v>541</v>
      </c>
      <c r="D160" s="269" t="s">
        <v>430</v>
      </c>
      <c r="E160" s="270" t="s">
        <v>4337</v>
      </c>
      <c r="F160" s="271" t="s">
        <v>5247</v>
      </c>
      <c r="G160" s="272" t="s">
        <v>3993</v>
      </c>
      <c r="H160" s="273">
        <v>2</v>
      </c>
      <c r="I160" s="274"/>
      <c r="J160" s="275">
        <f>ROUND(I160*H160,2)</f>
        <v>0</v>
      </c>
      <c r="K160" s="271" t="s">
        <v>19</v>
      </c>
      <c r="L160" s="276"/>
      <c r="M160" s="277" t="s">
        <v>19</v>
      </c>
      <c r="N160" s="278"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324</v>
      </c>
      <c r="AT160" s="228" t="s">
        <v>430</v>
      </c>
      <c r="AU160" s="228" t="s">
        <v>80</v>
      </c>
      <c r="AY160" s="20" t="s">
        <v>266</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273</v>
      </c>
      <c r="BM160" s="228" t="s">
        <v>884</v>
      </c>
    </row>
    <row r="161" spans="1:47" s="2" customFormat="1" ht="12">
      <c r="A161" s="41"/>
      <c r="B161" s="42"/>
      <c r="C161" s="43"/>
      <c r="D161" s="230" t="s">
        <v>275</v>
      </c>
      <c r="E161" s="43"/>
      <c r="F161" s="231" t="s">
        <v>5247</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275</v>
      </c>
      <c r="AU161" s="20" t="s">
        <v>80</v>
      </c>
    </row>
    <row r="162" spans="1:65" s="2" customFormat="1" ht="16.5" customHeight="1">
      <c r="A162" s="41"/>
      <c r="B162" s="42"/>
      <c r="C162" s="269" t="s">
        <v>547</v>
      </c>
      <c r="D162" s="269" t="s">
        <v>430</v>
      </c>
      <c r="E162" s="270" t="s">
        <v>4342</v>
      </c>
      <c r="F162" s="271" t="s">
        <v>5248</v>
      </c>
      <c r="G162" s="272" t="s">
        <v>3993</v>
      </c>
      <c r="H162" s="273">
        <v>2</v>
      </c>
      <c r="I162" s="274"/>
      <c r="J162" s="275">
        <f>ROUND(I162*H162,2)</f>
        <v>0</v>
      </c>
      <c r="K162" s="271" t="s">
        <v>19</v>
      </c>
      <c r="L162" s="276"/>
      <c r="M162" s="277" t="s">
        <v>19</v>
      </c>
      <c r="N162" s="278" t="s">
        <v>43</v>
      </c>
      <c r="O162" s="87"/>
      <c r="P162" s="226">
        <f>O162*H162</f>
        <v>0</v>
      </c>
      <c r="Q162" s="226">
        <v>0</v>
      </c>
      <c r="R162" s="226">
        <f>Q162*H162</f>
        <v>0</v>
      </c>
      <c r="S162" s="226">
        <v>0</v>
      </c>
      <c r="T162" s="227">
        <f>S162*H162</f>
        <v>0</v>
      </c>
      <c r="U162" s="41"/>
      <c r="V162" s="41"/>
      <c r="W162" s="41"/>
      <c r="X162" s="41"/>
      <c r="Y162" s="41"/>
      <c r="Z162" s="41"/>
      <c r="AA162" s="41"/>
      <c r="AB162" s="41"/>
      <c r="AC162" s="41"/>
      <c r="AD162" s="41"/>
      <c r="AE162" s="41"/>
      <c r="AR162" s="228" t="s">
        <v>324</v>
      </c>
      <c r="AT162" s="228" t="s">
        <v>430</v>
      </c>
      <c r="AU162" s="228" t="s">
        <v>80</v>
      </c>
      <c r="AY162" s="20" t="s">
        <v>266</v>
      </c>
      <c r="BE162" s="229">
        <f>IF(N162="základní",J162,0)</f>
        <v>0</v>
      </c>
      <c r="BF162" s="229">
        <f>IF(N162="snížená",J162,0)</f>
        <v>0</v>
      </c>
      <c r="BG162" s="229">
        <f>IF(N162="zákl. přenesená",J162,0)</f>
        <v>0</v>
      </c>
      <c r="BH162" s="229">
        <f>IF(N162="sníž. přenesená",J162,0)</f>
        <v>0</v>
      </c>
      <c r="BI162" s="229">
        <f>IF(N162="nulová",J162,0)</f>
        <v>0</v>
      </c>
      <c r="BJ162" s="20" t="s">
        <v>80</v>
      </c>
      <c r="BK162" s="229">
        <f>ROUND(I162*H162,2)</f>
        <v>0</v>
      </c>
      <c r="BL162" s="20" t="s">
        <v>273</v>
      </c>
      <c r="BM162" s="228" t="s">
        <v>899</v>
      </c>
    </row>
    <row r="163" spans="1:47" s="2" customFormat="1" ht="12">
      <c r="A163" s="41"/>
      <c r="B163" s="42"/>
      <c r="C163" s="43"/>
      <c r="D163" s="230" t="s">
        <v>275</v>
      </c>
      <c r="E163" s="43"/>
      <c r="F163" s="231" t="s">
        <v>5248</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275</v>
      </c>
      <c r="AU163" s="20" t="s">
        <v>80</v>
      </c>
    </row>
    <row r="164" spans="1:65" s="2" customFormat="1" ht="16.5" customHeight="1">
      <c r="A164" s="41"/>
      <c r="B164" s="42"/>
      <c r="C164" s="269" t="s">
        <v>556</v>
      </c>
      <c r="D164" s="269" t="s">
        <v>430</v>
      </c>
      <c r="E164" s="270" t="s">
        <v>4346</v>
      </c>
      <c r="F164" s="271" t="s">
        <v>5249</v>
      </c>
      <c r="G164" s="272" t="s">
        <v>3993</v>
      </c>
      <c r="H164" s="273">
        <v>2</v>
      </c>
      <c r="I164" s="274"/>
      <c r="J164" s="275">
        <f>ROUND(I164*H164,2)</f>
        <v>0</v>
      </c>
      <c r="K164" s="271" t="s">
        <v>19</v>
      </c>
      <c r="L164" s="276"/>
      <c r="M164" s="277" t="s">
        <v>19</v>
      </c>
      <c r="N164" s="278"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324</v>
      </c>
      <c r="AT164" s="228" t="s">
        <v>430</v>
      </c>
      <c r="AU164" s="228" t="s">
        <v>80</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912</v>
      </c>
    </row>
    <row r="165" spans="1:47" s="2" customFormat="1" ht="12">
      <c r="A165" s="41"/>
      <c r="B165" s="42"/>
      <c r="C165" s="43"/>
      <c r="D165" s="230" t="s">
        <v>275</v>
      </c>
      <c r="E165" s="43"/>
      <c r="F165" s="231" t="s">
        <v>5249</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80</v>
      </c>
    </row>
    <row r="166" spans="1:65" s="2" customFormat="1" ht="16.5" customHeight="1">
      <c r="A166" s="41"/>
      <c r="B166" s="42"/>
      <c r="C166" s="269" t="s">
        <v>565</v>
      </c>
      <c r="D166" s="269" t="s">
        <v>430</v>
      </c>
      <c r="E166" s="270" t="s">
        <v>4352</v>
      </c>
      <c r="F166" s="271" t="s">
        <v>5250</v>
      </c>
      <c r="G166" s="272" t="s">
        <v>3993</v>
      </c>
      <c r="H166" s="273">
        <v>6</v>
      </c>
      <c r="I166" s="274"/>
      <c r="J166" s="275">
        <f>ROUND(I166*H166,2)</f>
        <v>0</v>
      </c>
      <c r="K166" s="271" t="s">
        <v>19</v>
      </c>
      <c r="L166" s="276"/>
      <c r="M166" s="277" t="s">
        <v>19</v>
      </c>
      <c r="N166" s="278"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324</v>
      </c>
      <c r="AT166" s="228" t="s">
        <v>430</v>
      </c>
      <c r="AU166" s="228" t="s">
        <v>80</v>
      </c>
      <c r="AY166" s="20" t="s">
        <v>266</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273</v>
      </c>
      <c r="BM166" s="228" t="s">
        <v>925</v>
      </c>
    </row>
    <row r="167" spans="1:47" s="2" customFormat="1" ht="12">
      <c r="A167" s="41"/>
      <c r="B167" s="42"/>
      <c r="C167" s="43"/>
      <c r="D167" s="230" t="s">
        <v>275</v>
      </c>
      <c r="E167" s="43"/>
      <c r="F167" s="231" t="s">
        <v>5250</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275</v>
      </c>
      <c r="AU167" s="20" t="s">
        <v>80</v>
      </c>
    </row>
    <row r="168" spans="1:65" s="2" customFormat="1" ht="16.5" customHeight="1">
      <c r="A168" s="41"/>
      <c r="B168" s="42"/>
      <c r="C168" s="269" t="s">
        <v>569</v>
      </c>
      <c r="D168" s="269" t="s">
        <v>430</v>
      </c>
      <c r="E168" s="270" t="s">
        <v>4357</v>
      </c>
      <c r="F168" s="271" t="s">
        <v>5251</v>
      </c>
      <c r="G168" s="272" t="s">
        <v>3993</v>
      </c>
      <c r="H168" s="273">
        <v>8</v>
      </c>
      <c r="I168" s="274"/>
      <c r="J168" s="275">
        <f>ROUND(I168*H168,2)</f>
        <v>0</v>
      </c>
      <c r="K168" s="271" t="s">
        <v>19</v>
      </c>
      <c r="L168" s="276"/>
      <c r="M168" s="277" t="s">
        <v>19</v>
      </c>
      <c r="N168" s="278"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324</v>
      </c>
      <c r="AT168" s="228" t="s">
        <v>430</v>
      </c>
      <c r="AU168" s="228" t="s">
        <v>80</v>
      </c>
      <c r="AY168" s="20" t="s">
        <v>266</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273</v>
      </c>
      <c r="BM168" s="228" t="s">
        <v>936</v>
      </c>
    </row>
    <row r="169" spans="1:47" s="2" customFormat="1" ht="12">
      <c r="A169" s="41"/>
      <c r="B169" s="42"/>
      <c r="C169" s="43"/>
      <c r="D169" s="230" t="s">
        <v>275</v>
      </c>
      <c r="E169" s="43"/>
      <c r="F169" s="231" t="s">
        <v>5251</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275</v>
      </c>
      <c r="AU169" s="20" t="s">
        <v>80</v>
      </c>
    </row>
    <row r="170" spans="1:65" s="2" customFormat="1" ht="16.5" customHeight="1">
      <c r="A170" s="41"/>
      <c r="B170" s="42"/>
      <c r="C170" s="269" t="s">
        <v>573</v>
      </c>
      <c r="D170" s="269" t="s">
        <v>430</v>
      </c>
      <c r="E170" s="270" t="s">
        <v>4359</v>
      </c>
      <c r="F170" s="271" t="s">
        <v>5252</v>
      </c>
      <c r="G170" s="272" t="s">
        <v>3993</v>
      </c>
      <c r="H170" s="273">
        <v>4</v>
      </c>
      <c r="I170" s="274"/>
      <c r="J170" s="275">
        <f>ROUND(I170*H170,2)</f>
        <v>0</v>
      </c>
      <c r="K170" s="271" t="s">
        <v>19</v>
      </c>
      <c r="L170" s="276"/>
      <c r="M170" s="277" t="s">
        <v>19</v>
      </c>
      <c r="N170" s="278"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324</v>
      </c>
      <c r="AT170" s="228" t="s">
        <v>430</v>
      </c>
      <c r="AU170" s="228" t="s">
        <v>80</v>
      </c>
      <c r="AY170" s="20" t="s">
        <v>266</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273</v>
      </c>
      <c r="BM170" s="228" t="s">
        <v>954</v>
      </c>
    </row>
    <row r="171" spans="1:47" s="2" customFormat="1" ht="12">
      <c r="A171" s="41"/>
      <c r="B171" s="42"/>
      <c r="C171" s="43"/>
      <c r="D171" s="230" t="s">
        <v>275</v>
      </c>
      <c r="E171" s="43"/>
      <c r="F171" s="231" t="s">
        <v>5252</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275</v>
      </c>
      <c r="AU171" s="20" t="s">
        <v>80</v>
      </c>
    </row>
    <row r="172" spans="1:65" s="2" customFormat="1" ht="16.5" customHeight="1">
      <c r="A172" s="41"/>
      <c r="B172" s="42"/>
      <c r="C172" s="269" t="s">
        <v>578</v>
      </c>
      <c r="D172" s="269" t="s">
        <v>430</v>
      </c>
      <c r="E172" s="270" t="s">
        <v>4360</v>
      </c>
      <c r="F172" s="271" t="s">
        <v>5253</v>
      </c>
      <c r="G172" s="272" t="s">
        <v>3993</v>
      </c>
      <c r="H172" s="273">
        <v>25</v>
      </c>
      <c r="I172" s="274"/>
      <c r="J172" s="275">
        <f>ROUND(I172*H172,2)</f>
        <v>0</v>
      </c>
      <c r="K172" s="271" t="s">
        <v>19</v>
      </c>
      <c r="L172" s="276"/>
      <c r="M172" s="277" t="s">
        <v>19</v>
      </c>
      <c r="N172" s="278" t="s">
        <v>43</v>
      </c>
      <c r="O172" s="87"/>
      <c r="P172" s="226">
        <f>O172*H172</f>
        <v>0</v>
      </c>
      <c r="Q172" s="226">
        <v>0</v>
      </c>
      <c r="R172" s="226">
        <f>Q172*H172</f>
        <v>0</v>
      </c>
      <c r="S172" s="226">
        <v>0</v>
      </c>
      <c r="T172" s="227">
        <f>S172*H172</f>
        <v>0</v>
      </c>
      <c r="U172" s="41"/>
      <c r="V172" s="41"/>
      <c r="W172" s="41"/>
      <c r="X172" s="41"/>
      <c r="Y172" s="41"/>
      <c r="Z172" s="41"/>
      <c r="AA172" s="41"/>
      <c r="AB172" s="41"/>
      <c r="AC172" s="41"/>
      <c r="AD172" s="41"/>
      <c r="AE172" s="41"/>
      <c r="AR172" s="228" t="s">
        <v>324</v>
      </c>
      <c r="AT172" s="228" t="s">
        <v>430</v>
      </c>
      <c r="AU172" s="228" t="s">
        <v>80</v>
      </c>
      <c r="AY172" s="20" t="s">
        <v>266</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273</v>
      </c>
      <c r="BM172" s="228" t="s">
        <v>972</v>
      </c>
    </row>
    <row r="173" spans="1:47" s="2" customFormat="1" ht="12">
      <c r="A173" s="41"/>
      <c r="B173" s="42"/>
      <c r="C173" s="43"/>
      <c r="D173" s="230" t="s">
        <v>275</v>
      </c>
      <c r="E173" s="43"/>
      <c r="F173" s="231" t="s">
        <v>5253</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275</v>
      </c>
      <c r="AU173" s="20" t="s">
        <v>80</v>
      </c>
    </row>
    <row r="174" spans="1:65" s="2" customFormat="1" ht="16.5" customHeight="1">
      <c r="A174" s="41"/>
      <c r="B174" s="42"/>
      <c r="C174" s="269" t="s">
        <v>584</v>
      </c>
      <c r="D174" s="269" t="s">
        <v>430</v>
      </c>
      <c r="E174" s="270" t="s">
        <v>4366</v>
      </c>
      <c r="F174" s="271" t="s">
        <v>5254</v>
      </c>
      <c r="G174" s="272" t="s">
        <v>3993</v>
      </c>
      <c r="H174" s="273">
        <v>12</v>
      </c>
      <c r="I174" s="274"/>
      <c r="J174" s="275">
        <f>ROUND(I174*H174,2)</f>
        <v>0</v>
      </c>
      <c r="K174" s="271" t="s">
        <v>19</v>
      </c>
      <c r="L174" s="276"/>
      <c r="M174" s="277" t="s">
        <v>19</v>
      </c>
      <c r="N174" s="278"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324</v>
      </c>
      <c r="AT174" s="228" t="s">
        <v>430</v>
      </c>
      <c r="AU174" s="228" t="s">
        <v>80</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982</v>
      </c>
    </row>
    <row r="175" spans="1:47" s="2" customFormat="1" ht="12">
      <c r="A175" s="41"/>
      <c r="B175" s="42"/>
      <c r="C175" s="43"/>
      <c r="D175" s="230" t="s">
        <v>275</v>
      </c>
      <c r="E175" s="43"/>
      <c r="F175" s="231" t="s">
        <v>5254</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80</v>
      </c>
    </row>
    <row r="176" spans="1:65" s="2" customFormat="1" ht="16.5" customHeight="1">
      <c r="A176" s="41"/>
      <c r="B176" s="42"/>
      <c r="C176" s="269" t="s">
        <v>590</v>
      </c>
      <c r="D176" s="269" t="s">
        <v>430</v>
      </c>
      <c r="E176" s="270" t="s">
        <v>4372</v>
      </c>
      <c r="F176" s="271" t="s">
        <v>5255</v>
      </c>
      <c r="G176" s="272" t="s">
        <v>3993</v>
      </c>
      <c r="H176" s="273">
        <v>55</v>
      </c>
      <c r="I176" s="274"/>
      <c r="J176" s="275">
        <f>ROUND(I176*H176,2)</f>
        <v>0</v>
      </c>
      <c r="K176" s="271" t="s">
        <v>19</v>
      </c>
      <c r="L176" s="276"/>
      <c r="M176" s="277" t="s">
        <v>19</v>
      </c>
      <c r="N176" s="278"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324</v>
      </c>
      <c r="AT176" s="228" t="s">
        <v>430</v>
      </c>
      <c r="AU176" s="228" t="s">
        <v>80</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994</v>
      </c>
    </row>
    <row r="177" spans="1:47" s="2" customFormat="1" ht="12">
      <c r="A177" s="41"/>
      <c r="B177" s="42"/>
      <c r="C177" s="43"/>
      <c r="D177" s="230" t="s">
        <v>275</v>
      </c>
      <c r="E177" s="43"/>
      <c r="F177" s="231" t="s">
        <v>5255</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80</v>
      </c>
    </row>
    <row r="178" spans="1:65" s="2" customFormat="1" ht="16.5" customHeight="1">
      <c r="A178" s="41"/>
      <c r="B178" s="42"/>
      <c r="C178" s="269" t="s">
        <v>597</v>
      </c>
      <c r="D178" s="269" t="s">
        <v>430</v>
      </c>
      <c r="E178" s="270" t="s">
        <v>4375</v>
      </c>
      <c r="F178" s="271" t="s">
        <v>5256</v>
      </c>
      <c r="G178" s="272" t="s">
        <v>3993</v>
      </c>
      <c r="H178" s="273">
        <v>1</v>
      </c>
      <c r="I178" s="274"/>
      <c r="J178" s="275">
        <f>ROUND(I178*H178,2)</f>
        <v>0</v>
      </c>
      <c r="K178" s="271" t="s">
        <v>19</v>
      </c>
      <c r="L178" s="276"/>
      <c r="M178" s="277" t="s">
        <v>19</v>
      </c>
      <c r="N178" s="278"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324</v>
      </c>
      <c r="AT178" s="228" t="s">
        <v>430</v>
      </c>
      <c r="AU178" s="228" t="s">
        <v>80</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1007</v>
      </c>
    </row>
    <row r="179" spans="1:47" s="2" customFormat="1" ht="12">
      <c r="A179" s="41"/>
      <c r="B179" s="42"/>
      <c r="C179" s="43"/>
      <c r="D179" s="230" t="s">
        <v>275</v>
      </c>
      <c r="E179" s="43"/>
      <c r="F179" s="231" t="s">
        <v>5256</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80</v>
      </c>
    </row>
    <row r="180" spans="1:65" s="2" customFormat="1" ht="24.15" customHeight="1">
      <c r="A180" s="41"/>
      <c r="B180" s="42"/>
      <c r="C180" s="269" t="s">
        <v>605</v>
      </c>
      <c r="D180" s="269" t="s">
        <v>430</v>
      </c>
      <c r="E180" s="270" t="s">
        <v>4377</v>
      </c>
      <c r="F180" s="271" t="s">
        <v>5257</v>
      </c>
      <c r="G180" s="272" t="s">
        <v>3993</v>
      </c>
      <c r="H180" s="273">
        <v>1</v>
      </c>
      <c r="I180" s="274"/>
      <c r="J180" s="275">
        <f>ROUND(I180*H180,2)</f>
        <v>0</v>
      </c>
      <c r="K180" s="271" t="s">
        <v>19</v>
      </c>
      <c r="L180" s="276"/>
      <c r="M180" s="277" t="s">
        <v>19</v>
      </c>
      <c r="N180" s="278"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324</v>
      </c>
      <c r="AT180" s="228" t="s">
        <v>430</v>
      </c>
      <c r="AU180" s="228" t="s">
        <v>80</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1020</v>
      </c>
    </row>
    <row r="181" spans="1:47" s="2" customFormat="1" ht="12">
      <c r="A181" s="41"/>
      <c r="B181" s="42"/>
      <c r="C181" s="43"/>
      <c r="D181" s="230" t="s">
        <v>275</v>
      </c>
      <c r="E181" s="43"/>
      <c r="F181" s="231" t="s">
        <v>5257</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80</v>
      </c>
    </row>
    <row r="182" spans="1:65" s="2" customFormat="1" ht="24.15" customHeight="1">
      <c r="A182" s="41"/>
      <c r="B182" s="42"/>
      <c r="C182" s="269" t="s">
        <v>619</v>
      </c>
      <c r="D182" s="269" t="s">
        <v>430</v>
      </c>
      <c r="E182" s="270" t="s">
        <v>4379</v>
      </c>
      <c r="F182" s="271" t="s">
        <v>5258</v>
      </c>
      <c r="G182" s="272" t="s">
        <v>3993</v>
      </c>
      <c r="H182" s="273">
        <v>1</v>
      </c>
      <c r="I182" s="274"/>
      <c r="J182" s="275">
        <f>ROUND(I182*H182,2)</f>
        <v>0</v>
      </c>
      <c r="K182" s="271" t="s">
        <v>19</v>
      </c>
      <c r="L182" s="276"/>
      <c r="M182" s="277" t="s">
        <v>19</v>
      </c>
      <c r="N182" s="278"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324</v>
      </c>
      <c r="AT182" s="228" t="s">
        <v>430</v>
      </c>
      <c r="AU182" s="228" t="s">
        <v>80</v>
      </c>
      <c r="AY182" s="20" t="s">
        <v>266</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273</v>
      </c>
      <c r="BM182" s="228" t="s">
        <v>1040</v>
      </c>
    </row>
    <row r="183" spans="1:47" s="2" customFormat="1" ht="12">
      <c r="A183" s="41"/>
      <c r="B183" s="42"/>
      <c r="C183" s="43"/>
      <c r="D183" s="230" t="s">
        <v>275</v>
      </c>
      <c r="E183" s="43"/>
      <c r="F183" s="231" t="s">
        <v>5258</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275</v>
      </c>
      <c r="AU183" s="20" t="s">
        <v>80</v>
      </c>
    </row>
    <row r="184" spans="1:65" s="2" customFormat="1" ht="24.15" customHeight="1">
      <c r="A184" s="41"/>
      <c r="B184" s="42"/>
      <c r="C184" s="269" t="s">
        <v>625</v>
      </c>
      <c r="D184" s="269" t="s">
        <v>430</v>
      </c>
      <c r="E184" s="270" t="s">
        <v>4383</v>
      </c>
      <c r="F184" s="271" t="s">
        <v>5259</v>
      </c>
      <c r="G184" s="272" t="s">
        <v>3993</v>
      </c>
      <c r="H184" s="273">
        <v>2</v>
      </c>
      <c r="I184" s="274"/>
      <c r="J184" s="275">
        <f>ROUND(I184*H184,2)</f>
        <v>0</v>
      </c>
      <c r="K184" s="271" t="s">
        <v>19</v>
      </c>
      <c r="L184" s="276"/>
      <c r="M184" s="277" t="s">
        <v>19</v>
      </c>
      <c r="N184" s="278" t="s">
        <v>43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324</v>
      </c>
      <c r="AT184" s="228" t="s">
        <v>430</v>
      </c>
      <c r="AU184" s="228" t="s">
        <v>80</v>
      </c>
      <c r="AY184" s="20" t="s">
        <v>266</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273</v>
      </c>
      <c r="BM184" s="228" t="s">
        <v>1064</v>
      </c>
    </row>
    <row r="185" spans="1:47" s="2" customFormat="1" ht="12">
      <c r="A185" s="41"/>
      <c r="B185" s="42"/>
      <c r="C185" s="43"/>
      <c r="D185" s="230" t="s">
        <v>275</v>
      </c>
      <c r="E185" s="43"/>
      <c r="F185" s="231" t="s">
        <v>5259</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275</v>
      </c>
      <c r="AU185" s="20" t="s">
        <v>80</v>
      </c>
    </row>
    <row r="186" spans="1:65" s="2" customFormat="1" ht="24.15" customHeight="1">
      <c r="A186" s="41"/>
      <c r="B186" s="42"/>
      <c r="C186" s="269" t="s">
        <v>635</v>
      </c>
      <c r="D186" s="269" t="s">
        <v>430</v>
      </c>
      <c r="E186" s="270" t="s">
        <v>4387</v>
      </c>
      <c r="F186" s="271" t="s">
        <v>5260</v>
      </c>
      <c r="G186" s="272" t="s">
        <v>3993</v>
      </c>
      <c r="H186" s="273">
        <v>1</v>
      </c>
      <c r="I186" s="274"/>
      <c r="J186" s="275">
        <f>ROUND(I186*H186,2)</f>
        <v>0</v>
      </c>
      <c r="K186" s="271" t="s">
        <v>19</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324</v>
      </c>
      <c r="AT186" s="228" t="s">
        <v>430</v>
      </c>
      <c r="AU186" s="228" t="s">
        <v>80</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1076</v>
      </c>
    </row>
    <row r="187" spans="1:47" s="2" customFormat="1" ht="12">
      <c r="A187" s="41"/>
      <c r="B187" s="42"/>
      <c r="C187" s="43"/>
      <c r="D187" s="230" t="s">
        <v>275</v>
      </c>
      <c r="E187" s="43"/>
      <c r="F187" s="231" t="s">
        <v>5260</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80</v>
      </c>
    </row>
    <row r="188" spans="1:65" s="2" customFormat="1" ht="16.5" customHeight="1">
      <c r="A188" s="41"/>
      <c r="B188" s="42"/>
      <c r="C188" s="269" t="s">
        <v>652</v>
      </c>
      <c r="D188" s="269" t="s">
        <v>430</v>
      </c>
      <c r="E188" s="270" t="s">
        <v>4393</v>
      </c>
      <c r="F188" s="271" t="s">
        <v>5261</v>
      </c>
      <c r="G188" s="272" t="s">
        <v>3993</v>
      </c>
      <c r="H188" s="273">
        <v>1</v>
      </c>
      <c r="I188" s="274"/>
      <c r="J188" s="275">
        <f>ROUND(I188*H188,2)</f>
        <v>0</v>
      </c>
      <c r="K188" s="271" t="s">
        <v>19</v>
      </c>
      <c r="L188" s="276"/>
      <c r="M188" s="277" t="s">
        <v>19</v>
      </c>
      <c r="N188" s="278"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324</v>
      </c>
      <c r="AT188" s="228" t="s">
        <v>430</v>
      </c>
      <c r="AU188" s="228" t="s">
        <v>80</v>
      </c>
      <c r="AY188" s="20" t="s">
        <v>266</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273</v>
      </c>
      <c r="BM188" s="228" t="s">
        <v>1097</v>
      </c>
    </row>
    <row r="189" spans="1:47" s="2" customFormat="1" ht="12">
      <c r="A189" s="41"/>
      <c r="B189" s="42"/>
      <c r="C189" s="43"/>
      <c r="D189" s="230" t="s">
        <v>275</v>
      </c>
      <c r="E189" s="43"/>
      <c r="F189" s="231" t="s">
        <v>5261</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275</v>
      </c>
      <c r="AU189" s="20" t="s">
        <v>80</v>
      </c>
    </row>
    <row r="190" spans="1:65" s="2" customFormat="1" ht="16.5" customHeight="1">
      <c r="A190" s="41"/>
      <c r="B190" s="42"/>
      <c r="C190" s="269" t="s">
        <v>658</v>
      </c>
      <c r="D190" s="269" t="s">
        <v>430</v>
      </c>
      <c r="E190" s="270" t="s">
        <v>4399</v>
      </c>
      <c r="F190" s="271" t="s">
        <v>5262</v>
      </c>
      <c r="G190" s="272" t="s">
        <v>3993</v>
      </c>
      <c r="H190" s="273">
        <v>1</v>
      </c>
      <c r="I190" s="274"/>
      <c r="J190" s="275">
        <f>ROUND(I190*H190,2)</f>
        <v>0</v>
      </c>
      <c r="K190" s="271" t="s">
        <v>19</v>
      </c>
      <c r="L190" s="276"/>
      <c r="M190" s="277" t="s">
        <v>19</v>
      </c>
      <c r="N190" s="278"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324</v>
      </c>
      <c r="AT190" s="228" t="s">
        <v>430</v>
      </c>
      <c r="AU190" s="228" t="s">
        <v>80</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1111</v>
      </c>
    </row>
    <row r="191" spans="1:47" s="2" customFormat="1" ht="12">
      <c r="A191" s="41"/>
      <c r="B191" s="42"/>
      <c r="C191" s="43"/>
      <c r="D191" s="230" t="s">
        <v>275</v>
      </c>
      <c r="E191" s="43"/>
      <c r="F191" s="231" t="s">
        <v>5262</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80</v>
      </c>
    </row>
    <row r="192" spans="1:65" s="2" customFormat="1" ht="16.5" customHeight="1">
      <c r="A192" s="41"/>
      <c r="B192" s="42"/>
      <c r="C192" s="269" t="s">
        <v>664</v>
      </c>
      <c r="D192" s="269" t="s">
        <v>430</v>
      </c>
      <c r="E192" s="270" t="s">
        <v>4405</v>
      </c>
      <c r="F192" s="271" t="s">
        <v>5263</v>
      </c>
      <c r="G192" s="272" t="s">
        <v>3993</v>
      </c>
      <c r="H192" s="273">
        <v>2</v>
      </c>
      <c r="I192" s="274"/>
      <c r="J192" s="275">
        <f>ROUND(I192*H192,2)</f>
        <v>0</v>
      </c>
      <c r="K192" s="271" t="s">
        <v>19</v>
      </c>
      <c r="L192" s="276"/>
      <c r="M192" s="277" t="s">
        <v>19</v>
      </c>
      <c r="N192" s="278"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324</v>
      </c>
      <c r="AT192" s="228" t="s">
        <v>430</v>
      </c>
      <c r="AU192" s="228" t="s">
        <v>80</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1135</v>
      </c>
    </row>
    <row r="193" spans="1:47" s="2" customFormat="1" ht="12">
      <c r="A193" s="41"/>
      <c r="B193" s="42"/>
      <c r="C193" s="43"/>
      <c r="D193" s="230" t="s">
        <v>275</v>
      </c>
      <c r="E193" s="43"/>
      <c r="F193" s="231" t="s">
        <v>5263</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80</v>
      </c>
    </row>
    <row r="194" spans="1:65" s="2" customFormat="1" ht="16.5" customHeight="1">
      <c r="A194" s="41"/>
      <c r="B194" s="42"/>
      <c r="C194" s="269" t="s">
        <v>670</v>
      </c>
      <c r="D194" s="269" t="s">
        <v>430</v>
      </c>
      <c r="E194" s="270" t="s">
        <v>4409</v>
      </c>
      <c r="F194" s="271" t="s">
        <v>5264</v>
      </c>
      <c r="G194" s="272" t="s">
        <v>3993</v>
      </c>
      <c r="H194" s="273">
        <v>1</v>
      </c>
      <c r="I194" s="274"/>
      <c r="J194" s="275">
        <f>ROUND(I194*H194,2)</f>
        <v>0</v>
      </c>
      <c r="K194" s="271" t="s">
        <v>19</v>
      </c>
      <c r="L194" s="276"/>
      <c r="M194" s="277" t="s">
        <v>19</v>
      </c>
      <c r="N194" s="278" t="s">
        <v>43</v>
      </c>
      <c r="O194" s="87"/>
      <c r="P194" s="226">
        <f>O194*H194</f>
        <v>0</v>
      </c>
      <c r="Q194" s="226">
        <v>0</v>
      </c>
      <c r="R194" s="226">
        <f>Q194*H194</f>
        <v>0</v>
      </c>
      <c r="S194" s="226">
        <v>0</v>
      </c>
      <c r="T194" s="227">
        <f>S194*H194</f>
        <v>0</v>
      </c>
      <c r="U194" s="41"/>
      <c r="V194" s="41"/>
      <c r="W194" s="41"/>
      <c r="X194" s="41"/>
      <c r="Y194" s="41"/>
      <c r="Z194" s="41"/>
      <c r="AA194" s="41"/>
      <c r="AB194" s="41"/>
      <c r="AC194" s="41"/>
      <c r="AD194" s="41"/>
      <c r="AE194" s="41"/>
      <c r="AR194" s="228" t="s">
        <v>324</v>
      </c>
      <c r="AT194" s="228" t="s">
        <v>430</v>
      </c>
      <c r="AU194" s="228" t="s">
        <v>80</v>
      </c>
      <c r="AY194" s="20" t="s">
        <v>266</v>
      </c>
      <c r="BE194" s="229">
        <f>IF(N194="základní",J194,0)</f>
        <v>0</v>
      </c>
      <c r="BF194" s="229">
        <f>IF(N194="snížená",J194,0)</f>
        <v>0</v>
      </c>
      <c r="BG194" s="229">
        <f>IF(N194="zákl. přenesená",J194,0)</f>
        <v>0</v>
      </c>
      <c r="BH194" s="229">
        <f>IF(N194="sníž. přenesená",J194,0)</f>
        <v>0</v>
      </c>
      <c r="BI194" s="229">
        <f>IF(N194="nulová",J194,0)</f>
        <v>0</v>
      </c>
      <c r="BJ194" s="20" t="s">
        <v>80</v>
      </c>
      <c r="BK194" s="229">
        <f>ROUND(I194*H194,2)</f>
        <v>0</v>
      </c>
      <c r="BL194" s="20" t="s">
        <v>273</v>
      </c>
      <c r="BM194" s="228" t="s">
        <v>1143</v>
      </c>
    </row>
    <row r="195" spans="1:47" s="2" customFormat="1" ht="12">
      <c r="A195" s="41"/>
      <c r="B195" s="42"/>
      <c r="C195" s="43"/>
      <c r="D195" s="230" t="s">
        <v>275</v>
      </c>
      <c r="E195" s="43"/>
      <c r="F195" s="231" t="s">
        <v>5264</v>
      </c>
      <c r="G195" s="43"/>
      <c r="H195" s="43"/>
      <c r="I195" s="232"/>
      <c r="J195" s="43"/>
      <c r="K195" s="43"/>
      <c r="L195" s="47"/>
      <c r="M195" s="233"/>
      <c r="N195" s="234"/>
      <c r="O195" s="87"/>
      <c r="P195" s="87"/>
      <c r="Q195" s="87"/>
      <c r="R195" s="87"/>
      <c r="S195" s="87"/>
      <c r="T195" s="88"/>
      <c r="U195" s="41"/>
      <c r="V195" s="41"/>
      <c r="W195" s="41"/>
      <c r="X195" s="41"/>
      <c r="Y195" s="41"/>
      <c r="Z195" s="41"/>
      <c r="AA195" s="41"/>
      <c r="AB195" s="41"/>
      <c r="AC195" s="41"/>
      <c r="AD195" s="41"/>
      <c r="AE195" s="41"/>
      <c r="AT195" s="20" t="s">
        <v>275</v>
      </c>
      <c r="AU195" s="20" t="s">
        <v>80</v>
      </c>
    </row>
    <row r="196" spans="1:65" s="2" customFormat="1" ht="16.5" customHeight="1">
      <c r="A196" s="41"/>
      <c r="B196" s="42"/>
      <c r="C196" s="269" t="s">
        <v>676</v>
      </c>
      <c r="D196" s="269" t="s">
        <v>430</v>
      </c>
      <c r="E196" s="270" t="s">
        <v>4413</v>
      </c>
      <c r="F196" s="271" t="s">
        <v>5265</v>
      </c>
      <c r="G196" s="272" t="s">
        <v>3993</v>
      </c>
      <c r="H196" s="273">
        <v>1</v>
      </c>
      <c r="I196" s="274"/>
      <c r="J196" s="275">
        <f>ROUND(I196*H196,2)</f>
        <v>0</v>
      </c>
      <c r="K196" s="271" t="s">
        <v>19</v>
      </c>
      <c r="L196" s="276"/>
      <c r="M196" s="277" t="s">
        <v>19</v>
      </c>
      <c r="N196" s="278" t="s">
        <v>43</v>
      </c>
      <c r="O196" s="87"/>
      <c r="P196" s="226">
        <f>O196*H196</f>
        <v>0</v>
      </c>
      <c r="Q196" s="226">
        <v>0</v>
      </c>
      <c r="R196" s="226">
        <f>Q196*H196</f>
        <v>0</v>
      </c>
      <c r="S196" s="226">
        <v>0</v>
      </c>
      <c r="T196" s="227">
        <f>S196*H196</f>
        <v>0</v>
      </c>
      <c r="U196" s="41"/>
      <c r="V196" s="41"/>
      <c r="W196" s="41"/>
      <c r="X196" s="41"/>
      <c r="Y196" s="41"/>
      <c r="Z196" s="41"/>
      <c r="AA196" s="41"/>
      <c r="AB196" s="41"/>
      <c r="AC196" s="41"/>
      <c r="AD196" s="41"/>
      <c r="AE196" s="41"/>
      <c r="AR196" s="228" t="s">
        <v>324</v>
      </c>
      <c r="AT196" s="228" t="s">
        <v>430</v>
      </c>
      <c r="AU196" s="228" t="s">
        <v>80</v>
      </c>
      <c r="AY196" s="20" t="s">
        <v>266</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273</v>
      </c>
      <c r="BM196" s="228" t="s">
        <v>1151</v>
      </c>
    </row>
    <row r="197" spans="1:47" s="2" customFormat="1" ht="12">
      <c r="A197" s="41"/>
      <c r="B197" s="42"/>
      <c r="C197" s="43"/>
      <c r="D197" s="230" t="s">
        <v>275</v>
      </c>
      <c r="E197" s="43"/>
      <c r="F197" s="231" t="s">
        <v>5265</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275</v>
      </c>
      <c r="AU197" s="20" t="s">
        <v>80</v>
      </c>
    </row>
    <row r="198" spans="1:65" s="2" customFormat="1" ht="16.5" customHeight="1">
      <c r="A198" s="41"/>
      <c r="B198" s="42"/>
      <c r="C198" s="269" t="s">
        <v>746</v>
      </c>
      <c r="D198" s="269" t="s">
        <v>430</v>
      </c>
      <c r="E198" s="270" t="s">
        <v>4415</v>
      </c>
      <c r="F198" s="271" t="s">
        <v>5266</v>
      </c>
      <c r="G198" s="272" t="s">
        <v>3993</v>
      </c>
      <c r="H198" s="273">
        <v>2</v>
      </c>
      <c r="I198" s="274"/>
      <c r="J198" s="275">
        <f>ROUND(I198*H198,2)</f>
        <v>0</v>
      </c>
      <c r="K198" s="271" t="s">
        <v>19</v>
      </c>
      <c r="L198" s="276"/>
      <c r="M198" s="277" t="s">
        <v>19</v>
      </c>
      <c r="N198" s="278"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324</v>
      </c>
      <c r="AT198" s="228" t="s">
        <v>430</v>
      </c>
      <c r="AU198" s="228" t="s">
        <v>80</v>
      </c>
      <c r="AY198" s="20" t="s">
        <v>266</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273</v>
      </c>
      <c r="BM198" s="228" t="s">
        <v>1159</v>
      </c>
    </row>
    <row r="199" spans="1:47" s="2" customFormat="1" ht="12">
      <c r="A199" s="41"/>
      <c r="B199" s="42"/>
      <c r="C199" s="43"/>
      <c r="D199" s="230" t="s">
        <v>275</v>
      </c>
      <c r="E199" s="43"/>
      <c r="F199" s="231" t="s">
        <v>5266</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275</v>
      </c>
      <c r="AU199" s="20" t="s">
        <v>80</v>
      </c>
    </row>
    <row r="200" spans="1:65" s="2" customFormat="1" ht="21.75" customHeight="1">
      <c r="A200" s="41"/>
      <c r="B200" s="42"/>
      <c r="C200" s="269" t="s">
        <v>753</v>
      </c>
      <c r="D200" s="269" t="s">
        <v>430</v>
      </c>
      <c r="E200" s="270" t="s">
        <v>4420</v>
      </c>
      <c r="F200" s="271" t="s">
        <v>5267</v>
      </c>
      <c r="G200" s="272" t="s">
        <v>3993</v>
      </c>
      <c r="H200" s="273">
        <v>1</v>
      </c>
      <c r="I200" s="274"/>
      <c r="J200" s="275">
        <f>ROUND(I200*H200,2)</f>
        <v>0</v>
      </c>
      <c r="K200" s="271" t="s">
        <v>19</v>
      </c>
      <c r="L200" s="276"/>
      <c r="M200" s="277" t="s">
        <v>19</v>
      </c>
      <c r="N200" s="278"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324</v>
      </c>
      <c r="AT200" s="228" t="s">
        <v>430</v>
      </c>
      <c r="AU200" s="228" t="s">
        <v>80</v>
      </c>
      <c r="AY200" s="20" t="s">
        <v>266</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273</v>
      </c>
      <c r="BM200" s="228" t="s">
        <v>1179</v>
      </c>
    </row>
    <row r="201" spans="1:47" s="2" customFormat="1" ht="12">
      <c r="A201" s="41"/>
      <c r="B201" s="42"/>
      <c r="C201" s="43"/>
      <c r="D201" s="230" t="s">
        <v>275</v>
      </c>
      <c r="E201" s="43"/>
      <c r="F201" s="231" t="s">
        <v>5267</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275</v>
      </c>
      <c r="AU201" s="20" t="s">
        <v>80</v>
      </c>
    </row>
    <row r="202" spans="1:65" s="2" customFormat="1" ht="21.75" customHeight="1">
      <c r="A202" s="41"/>
      <c r="B202" s="42"/>
      <c r="C202" s="269" t="s">
        <v>760</v>
      </c>
      <c r="D202" s="269" t="s">
        <v>430</v>
      </c>
      <c r="E202" s="270" t="s">
        <v>4422</v>
      </c>
      <c r="F202" s="271" t="s">
        <v>5268</v>
      </c>
      <c r="G202" s="272" t="s">
        <v>3993</v>
      </c>
      <c r="H202" s="273">
        <v>1</v>
      </c>
      <c r="I202" s="274"/>
      <c r="J202" s="275">
        <f>ROUND(I202*H202,2)</f>
        <v>0</v>
      </c>
      <c r="K202" s="271" t="s">
        <v>19</v>
      </c>
      <c r="L202" s="276"/>
      <c r="M202" s="277" t="s">
        <v>19</v>
      </c>
      <c r="N202" s="278" t="s">
        <v>43</v>
      </c>
      <c r="O202" s="87"/>
      <c r="P202" s="226">
        <f>O202*H202</f>
        <v>0</v>
      </c>
      <c r="Q202" s="226">
        <v>0</v>
      </c>
      <c r="R202" s="226">
        <f>Q202*H202</f>
        <v>0</v>
      </c>
      <c r="S202" s="226">
        <v>0</v>
      </c>
      <c r="T202" s="227">
        <f>S202*H202</f>
        <v>0</v>
      </c>
      <c r="U202" s="41"/>
      <c r="V202" s="41"/>
      <c r="W202" s="41"/>
      <c r="X202" s="41"/>
      <c r="Y202" s="41"/>
      <c r="Z202" s="41"/>
      <c r="AA202" s="41"/>
      <c r="AB202" s="41"/>
      <c r="AC202" s="41"/>
      <c r="AD202" s="41"/>
      <c r="AE202" s="41"/>
      <c r="AR202" s="228" t="s">
        <v>324</v>
      </c>
      <c r="AT202" s="228" t="s">
        <v>430</v>
      </c>
      <c r="AU202" s="228" t="s">
        <v>80</v>
      </c>
      <c r="AY202" s="20" t="s">
        <v>266</v>
      </c>
      <c r="BE202" s="229">
        <f>IF(N202="základní",J202,0)</f>
        <v>0</v>
      </c>
      <c r="BF202" s="229">
        <f>IF(N202="snížená",J202,0)</f>
        <v>0</v>
      </c>
      <c r="BG202" s="229">
        <f>IF(N202="zákl. přenesená",J202,0)</f>
        <v>0</v>
      </c>
      <c r="BH202" s="229">
        <f>IF(N202="sníž. přenesená",J202,0)</f>
        <v>0</v>
      </c>
      <c r="BI202" s="229">
        <f>IF(N202="nulová",J202,0)</f>
        <v>0</v>
      </c>
      <c r="BJ202" s="20" t="s">
        <v>80</v>
      </c>
      <c r="BK202" s="229">
        <f>ROUND(I202*H202,2)</f>
        <v>0</v>
      </c>
      <c r="BL202" s="20" t="s">
        <v>273</v>
      </c>
      <c r="BM202" s="228" t="s">
        <v>1190</v>
      </c>
    </row>
    <row r="203" spans="1:47" s="2" customFormat="1" ht="12">
      <c r="A203" s="41"/>
      <c r="B203" s="42"/>
      <c r="C203" s="43"/>
      <c r="D203" s="230" t="s">
        <v>275</v>
      </c>
      <c r="E203" s="43"/>
      <c r="F203" s="231" t="s">
        <v>5268</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275</v>
      </c>
      <c r="AU203" s="20" t="s">
        <v>80</v>
      </c>
    </row>
    <row r="204" spans="1:63" s="12" customFormat="1" ht="25.9" customHeight="1">
      <c r="A204" s="12"/>
      <c r="B204" s="201"/>
      <c r="C204" s="202"/>
      <c r="D204" s="203" t="s">
        <v>71</v>
      </c>
      <c r="E204" s="204" t="s">
        <v>2710</v>
      </c>
      <c r="F204" s="204" t="s">
        <v>5269</v>
      </c>
      <c r="G204" s="202"/>
      <c r="H204" s="202"/>
      <c r="I204" s="205"/>
      <c r="J204" s="206">
        <f>BK204</f>
        <v>0</v>
      </c>
      <c r="K204" s="202"/>
      <c r="L204" s="207"/>
      <c r="M204" s="208"/>
      <c r="N204" s="209"/>
      <c r="O204" s="209"/>
      <c r="P204" s="210">
        <f>SUM(P205:P290)</f>
        <v>0</v>
      </c>
      <c r="Q204" s="209"/>
      <c r="R204" s="210">
        <f>SUM(R205:R290)</f>
        <v>0</v>
      </c>
      <c r="S204" s="209"/>
      <c r="T204" s="211">
        <f>SUM(T205:T290)</f>
        <v>0</v>
      </c>
      <c r="U204" s="12"/>
      <c r="V204" s="12"/>
      <c r="W204" s="12"/>
      <c r="X204" s="12"/>
      <c r="Y204" s="12"/>
      <c r="Z204" s="12"/>
      <c r="AA204" s="12"/>
      <c r="AB204" s="12"/>
      <c r="AC204" s="12"/>
      <c r="AD204" s="12"/>
      <c r="AE204" s="12"/>
      <c r="AR204" s="212" t="s">
        <v>80</v>
      </c>
      <c r="AT204" s="213" t="s">
        <v>71</v>
      </c>
      <c r="AU204" s="213" t="s">
        <v>72</v>
      </c>
      <c r="AY204" s="212" t="s">
        <v>266</v>
      </c>
      <c r="BK204" s="214">
        <f>SUM(BK205:BK290)</f>
        <v>0</v>
      </c>
    </row>
    <row r="205" spans="1:65" s="2" customFormat="1" ht="24.15" customHeight="1">
      <c r="A205" s="41"/>
      <c r="B205" s="42"/>
      <c r="C205" s="269" t="s">
        <v>766</v>
      </c>
      <c r="D205" s="269" t="s">
        <v>430</v>
      </c>
      <c r="E205" s="270" t="s">
        <v>4424</v>
      </c>
      <c r="F205" s="271" t="s">
        <v>5270</v>
      </c>
      <c r="G205" s="272" t="s">
        <v>3993</v>
      </c>
      <c r="H205" s="273">
        <v>1</v>
      </c>
      <c r="I205" s="274"/>
      <c r="J205" s="275">
        <f>ROUND(I205*H205,2)</f>
        <v>0</v>
      </c>
      <c r="K205" s="271" t="s">
        <v>19</v>
      </c>
      <c r="L205" s="276"/>
      <c r="M205" s="277" t="s">
        <v>19</v>
      </c>
      <c r="N205" s="278" t="s">
        <v>43</v>
      </c>
      <c r="O205" s="87"/>
      <c r="P205" s="226">
        <f>O205*H205</f>
        <v>0</v>
      </c>
      <c r="Q205" s="226">
        <v>0</v>
      </c>
      <c r="R205" s="226">
        <f>Q205*H205</f>
        <v>0</v>
      </c>
      <c r="S205" s="226">
        <v>0</v>
      </c>
      <c r="T205" s="227">
        <f>S205*H205</f>
        <v>0</v>
      </c>
      <c r="U205" s="41"/>
      <c r="V205" s="41"/>
      <c r="W205" s="41"/>
      <c r="X205" s="41"/>
      <c r="Y205" s="41"/>
      <c r="Z205" s="41"/>
      <c r="AA205" s="41"/>
      <c r="AB205" s="41"/>
      <c r="AC205" s="41"/>
      <c r="AD205" s="41"/>
      <c r="AE205" s="41"/>
      <c r="AR205" s="228" t="s">
        <v>324</v>
      </c>
      <c r="AT205" s="228" t="s">
        <v>430</v>
      </c>
      <c r="AU205" s="228" t="s">
        <v>80</v>
      </c>
      <c r="AY205" s="20" t="s">
        <v>266</v>
      </c>
      <c r="BE205" s="229">
        <f>IF(N205="základní",J205,0)</f>
        <v>0</v>
      </c>
      <c r="BF205" s="229">
        <f>IF(N205="snížená",J205,0)</f>
        <v>0</v>
      </c>
      <c r="BG205" s="229">
        <f>IF(N205="zákl. přenesená",J205,0)</f>
        <v>0</v>
      </c>
      <c r="BH205" s="229">
        <f>IF(N205="sníž. přenesená",J205,0)</f>
        <v>0</v>
      </c>
      <c r="BI205" s="229">
        <f>IF(N205="nulová",J205,0)</f>
        <v>0</v>
      </c>
      <c r="BJ205" s="20" t="s">
        <v>80</v>
      </c>
      <c r="BK205" s="229">
        <f>ROUND(I205*H205,2)</f>
        <v>0</v>
      </c>
      <c r="BL205" s="20" t="s">
        <v>273</v>
      </c>
      <c r="BM205" s="228" t="s">
        <v>1200</v>
      </c>
    </row>
    <row r="206" spans="1:47" s="2" customFormat="1" ht="12">
      <c r="A206" s="41"/>
      <c r="B206" s="42"/>
      <c r="C206" s="43"/>
      <c r="D206" s="230" t="s">
        <v>275</v>
      </c>
      <c r="E206" s="43"/>
      <c r="F206" s="231" t="s">
        <v>5270</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275</v>
      </c>
      <c r="AU206" s="20" t="s">
        <v>80</v>
      </c>
    </row>
    <row r="207" spans="1:65" s="2" customFormat="1" ht="37.8" customHeight="1">
      <c r="A207" s="41"/>
      <c r="B207" s="42"/>
      <c r="C207" s="269" t="s">
        <v>784</v>
      </c>
      <c r="D207" s="269" t="s">
        <v>430</v>
      </c>
      <c r="E207" s="270" t="s">
        <v>4426</v>
      </c>
      <c r="F207" s="271" t="s">
        <v>5271</v>
      </c>
      <c r="G207" s="272" t="s">
        <v>3993</v>
      </c>
      <c r="H207" s="273">
        <v>1</v>
      </c>
      <c r="I207" s="274"/>
      <c r="J207" s="275">
        <f>ROUND(I207*H207,2)</f>
        <v>0</v>
      </c>
      <c r="K207" s="271" t="s">
        <v>19</v>
      </c>
      <c r="L207" s="276"/>
      <c r="M207" s="277" t="s">
        <v>19</v>
      </c>
      <c r="N207" s="278"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324</v>
      </c>
      <c r="AT207" s="228" t="s">
        <v>430</v>
      </c>
      <c r="AU207" s="228" t="s">
        <v>80</v>
      </c>
      <c r="AY207" s="20" t="s">
        <v>266</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273</v>
      </c>
      <c r="BM207" s="228" t="s">
        <v>1214</v>
      </c>
    </row>
    <row r="208" spans="1:47" s="2" customFormat="1" ht="12">
      <c r="A208" s="41"/>
      <c r="B208" s="42"/>
      <c r="C208" s="43"/>
      <c r="D208" s="230" t="s">
        <v>275</v>
      </c>
      <c r="E208" s="43"/>
      <c r="F208" s="231" t="s">
        <v>5271</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275</v>
      </c>
      <c r="AU208" s="20" t="s">
        <v>80</v>
      </c>
    </row>
    <row r="209" spans="1:65" s="2" customFormat="1" ht="16.5" customHeight="1">
      <c r="A209" s="41"/>
      <c r="B209" s="42"/>
      <c r="C209" s="269" t="s">
        <v>805</v>
      </c>
      <c r="D209" s="269" t="s">
        <v>430</v>
      </c>
      <c r="E209" s="270" t="s">
        <v>4428</v>
      </c>
      <c r="F209" s="271" t="s">
        <v>5272</v>
      </c>
      <c r="G209" s="272" t="s">
        <v>3993</v>
      </c>
      <c r="H209" s="273">
        <v>4</v>
      </c>
      <c r="I209" s="274"/>
      <c r="J209" s="275">
        <f>ROUND(I209*H209,2)</f>
        <v>0</v>
      </c>
      <c r="K209" s="271" t="s">
        <v>19</v>
      </c>
      <c r="L209" s="276"/>
      <c r="M209" s="277" t="s">
        <v>19</v>
      </c>
      <c r="N209" s="278"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324</v>
      </c>
      <c r="AT209" s="228" t="s">
        <v>430</v>
      </c>
      <c r="AU209" s="228" t="s">
        <v>80</v>
      </c>
      <c r="AY209" s="20" t="s">
        <v>266</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273</v>
      </c>
      <c r="BM209" s="228" t="s">
        <v>1226</v>
      </c>
    </row>
    <row r="210" spans="1:47" s="2" customFormat="1" ht="12">
      <c r="A210" s="41"/>
      <c r="B210" s="42"/>
      <c r="C210" s="43"/>
      <c r="D210" s="230" t="s">
        <v>275</v>
      </c>
      <c r="E210" s="43"/>
      <c r="F210" s="231" t="s">
        <v>5272</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275</v>
      </c>
      <c r="AU210" s="20" t="s">
        <v>80</v>
      </c>
    </row>
    <row r="211" spans="1:65" s="2" customFormat="1" ht="24.15" customHeight="1">
      <c r="A211" s="41"/>
      <c r="B211" s="42"/>
      <c r="C211" s="269" t="s">
        <v>603</v>
      </c>
      <c r="D211" s="269" t="s">
        <v>430</v>
      </c>
      <c r="E211" s="270" t="s">
        <v>4433</v>
      </c>
      <c r="F211" s="271" t="s">
        <v>5273</v>
      </c>
      <c r="G211" s="272" t="s">
        <v>3993</v>
      </c>
      <c r="H211" s="273">
        <v>2</v>
      </c>
      <c r="I211" s="274"/>
      <c r="J211" s="275">
        <f>ROUND(I211*H211,2)</f>
        <v>0</v>
      </c>
      <c r="K211" s="271" t="s">
        <v>19</v>
      </c>
      <c r="L211" s="276"/>
      <c r="M211" s="277" t="s">
        <v>19</v>
      </c>
      <c r="N211" s="278" t="s">
        <v>43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324</v>
      </c>
      <c r="AT211" s="228" t="s">
        <v>430</v>
      </c>
      <c r="AU211" s="228" t="s">
        <v>80</v>
      </c>
      <c r="AY211" s="20" t="s">
        <v>266</v>
      </c>
      <c r="BE211" s="229">
        <f>IF(N211="základní",J211,0)</f>
        <v>0</v>
      </c>
      <c r="BF211" s="229">
        <f>IF(N211="snížená",J211,0)</f>
        <v>0</v>
      </c>
      <c r="BG211" s="229">
        <f>IF(N211="zákl. přenesená",J211,0)</f>
        <v>0</v>
      </c>
      <c r="BH211" s="229">
        <f>IF(N211="sníž. přenesená",J211,0)</f>
        <v>0</v>
      </c>
      <c r="BI211" s="229">
        <f>IF(N211="nulová",J211,0)</f>
        <v>0</v>
      </c>
      <c r="BJ211" s="20" t="s">
        <v>80</v>
      </c>
      <c r="BK211" s="229">
        <f>ROUND(I211*H211,2)</f>
        <v>0</v>
      </c>
      <c r="BL211" s="20" t="s">
        <v>273</v>
      </c>
      <c r="BM211" s="228" t="s">
        <v>1238</v>
      </c>
    </row>
    <row r="212" spans="1:47" s="2" customFormat="1" ht="12">
      <c r="A212" s="41"/>
      <c r="B212" s="42"/>
      <c r="C212" s="43"/>
      <c r="D212" s="230" t="s">
        <v>275</v>
      </c>
      <c r="E212" s="43"/>
      <c r="F212" s="231" t="s">
        <v>5273</v>
      </c>
      <c r="G212" s="43"/>
      <c r="H212" s="43"/>
      <c r="I212" s="232"/>
      <c r="J212" s="43"/>
      <c r="K212" s="43"/>
      <c r="L212" s="47"/>
      <c r="M212" s="233"/>
      <c r="N212" s="234"/>
      <c r="O212" s="87"/>
      <c r="P212" s="87"/>
      <c r="Q212" s="87"/>
      <c r="R212" s="87"/>
      <c r="S212" s="87"/>
      <c r="T212" s="88"/>
      <c r="U212" s="41"/>
      <c r="V212" s="41"/>
      <c r="W212" s="41"/>
      <c r="X212" s="41"/>
      <c r="Y212" s="41"/>
      <c r="Z212" s="41"/>
      <c r="AA212" s="41"/>
      <c r="AB212" s="41"/>
      <c r="AC212" s="41"/>
      <c r="AD212" s="41"/>
      <c r="AE212" s="41"/>
      <c r="AT212" s="20" t="s">
        <v>275</v>
      </c>
      <c r="AU212" s="20" t="s">
        <v>80</v>
      </c>
    </row>
    <row r="213" spans="1:65" s="2" customFormat="1" ht="16.5" customHeight="1">
      <c r="A213" s="41"/>
      <c r="B213" s="42"/>
      <c r="C213" s="269" t="s">
        <v>803</v>
      </c>
      <c r="D213" s="269" t="s">
        <v>430</v>
      </c>
      <c r="E213" s="270" t="s">
        <v>4438</v>
      </c>
      <c r="F213" s="271" t="s">
        <v>5274</v>
      </c>
      <c r="G213" s="272" t="s">
        <v>3993</v>
      </c>
      <c r="H213" s="273">
        <v>4</v>
      </c>
      <c r="I213" s="274"/>
      <c r="J213" s="275">
        <f>ROUND(I213*H213,2)</f>
        <v>0</v>
      </c>
      <c r="K213" s="271" t="s">
        <v>19</v>
      </c>
      <c r="L213" s="276"/>
      <c r="M213" s="277" t="s">
        <v>19</v>
      </c>
      <c r="N213" s="278" t="s">
        <v>43</v>
      </c>
      <c r="O213" s="87"/>
      <c r="P213" s="226">
        <f>O213*H213</f>
        <v>0</v>
      </c>
      <c r="Q213" s="226">
        <v>0</v>
      </c>
      <c r="R213" s="226">
        <f>Q213*H213</f>
        <v>0</v>
      </c>
      <c r="S213" s="226">
        <v>0</v>
      </c>
      <c r="T213" s="227">
        <f>S213*H213</f>
        <v>0</v>
      </c>
      <c r="U213" s="41"/>
      <c r="V213" s="41"/>
      <c r="W213" s="41"/>
      <c r="X213" s="41"/>
      <c r="Y213" s="41"/>
      <c r="Z213" s="41"/>
      <c r="AA213" s="41"/>
      <c r="AB213" s="41"/>
      <c r="AC213" s="41"/>
      <c r="AD213" s="41"/>
      <c r="AE213" s="41"/>
      <c r="AR213" s="228" t="s">
        <v>324</v>
      </c>
      <c r="AT213" s="228" t="s">
        <v>430</v>
      </c>
      <c r="AU213" s="228" t="s">
        <v>80</v>
      </c>
      <c r="AY213" s="20" t="s">
        <v>266</v>
      </c>
      <c r="BE213" s="229">
        <f>IF(N213="základní",J213,0)</f>
        <v>0</v>
      </c>
      <c r="BF213" s="229">
        <f>IF(N213="snížená",J213,0)</f>
        <v>0</v>
      </c>
      <c r="BG213" s="229">
        <f>IF(N213="zákl. přenesená",J213,0)</f>
        <v>0</v>
      </c>
      <c r="BH213" s="229">
        <f>IF(N213="sníž. přenesená",J213,0)</f>
        <v>0</v>
      </c>
      <c r="BI213" s="229">
        <f>IF(N213="nulová",J213,0)</f>
        <v>0</v>
      </c>
      <c r="BJ213" s="20" t="s">
        <v>80</v>
      </c>
      <c r="BK213" s="229">
        <f>ROUND(I213*H213,2)</f>
        <v>0</v>
      </c>
      <c r="BL213" s="20" t="s">
        <v>273</v>
      </c>
      <c r="BM213" s="228" t="s">
        <v>1255</v>
      </c>
    </row>
    <row r="214" spans="1:47" s="2" customFormat="1" ht="12">
      <c r="A214" s="41"/>
      <c r="B214" s="42"/>
      <c r="C214" s="43"/>
      <c r="D214" s="230" t="s">
        <v>275</v>
      </c>
      <c r="E214" s="43"/>
      <c r="F214" s="231" t="s">
        <v>5274</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275</v>
      </c>
      <c r="AU214" s="20" t="s">
        <v>80</v>
      </c>
    </row>
    <row r="215" spans="1:65" s="2" customFormat="1" ht="16.5" customHeight="1">
      <c r="A215" s="41"/>
      <c r="B215" s="42"/>
      <c r="C215" s="269" t="s">
        <v>824</v>
      </c>
      <c r="D215" s="269" t="s">
        <v>430</v>
      </c>
      <c r="E215" s="270" t="s">
        <v>4443</v>
      </c>
      <c r="F215" s="271" t="s">
        <v>5275</v>
      </c>
      <c r="G215" s="272" t="s">
        <v>3993</v>
      </c>
      <c r="H215" s="273">
        <v>4</v>
      </c>
      <c r="I215" s="274"/>
      <c r="J215" s="275">
        <f>ROUND(I215*H215,2)</f>
        <v>0</v>
      </c>
      <c r="K215" s="271" t="s">
        <v>19</v>
      </c>
      <c r="L215" s="276"/>
      <c r="M215" s="277" t="s">
        <v>19</v>
      </c>
      <c r="N215" s="278" t="s">
        <v>43</v>
      </c>
      <c r="O215" s="87"/>
      <c r="P215" s="226">
        <f>O215*H215</f>
        <v>0</v>
      </c>
      <c r="Q215" s="226">
        <v>0</v>
      </c>
      <c r="R215" s="226">
        <f>Q215*H215</f>
        <v>0</v>
      </c>
      <c r="S215" s="226">
        <v>0</v>
      </c>
      <c r="T215" s="227">
        <f>S215*H215</f>
        <v>0</v>
      </c>
      <c r="U215" s="41"/>
      <c r="V215" s="41"/>
      <c r="W215" s="41"/>
      <c r="X215" s="41"/>
      <c r="Y215" s="41"/>
      <c r="Z215" s="41"/>
      <c r="AA215" s="41"/>
      <c r="AB215" s="41"/>
      <c r="AC215" s="41"/>
      <c r="AD215" s="41"/>
      <c r="AE215" s="41"/>
      <c r="AR215" s="228" t="s">
        <v>324</v>
      </c>
      <c r="AT215" s="228" t="s">
        <v>430</v>
      </c>
      <c r="AU215" s="228" t="s">
        <v>80</v>
      </c>
      <c r="AY215" s="20" t="s">
        <v>266</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273</v>
      </c>
      <c r="BM215" s="228" t="s">
        <v>1271</v>
      </c>
    </row>
    <row r="216" spans="1:47" s="2" customFormat="1" ht="12">
      <c r="A216" s="41"/>
      <c r="B216" s="42"/>
      <c r="C216" s="43"/>
      <c r="D216" s="230" t="s">
        <v>275</v>
      </c>
      <c r="E216" s="43"/>
      <c r="F216" s="231" t="s">
        <v>5275</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275</v>
      </c>
      <c r="AU216" s="20" t="s">
        <v>80</v>
      </c>
    </row>
    <row r="217" spans="1:65" s="2" customFormat="1" ht="24.15" customHeight="1">
      <c r="A217" s="41"/>
      <c r="B217" s="42"/>
      <c r="C217" s="269" t="s">
        <v>830</v>
      </c>
      <c r="D217" s="269" t="s">
        <v>430</v>
      </c>
      <c r="E217" s="270" t="s">
        <v>4445</v>
      </c>
      <c r="F217" s="271" t="s">
        <v>5276</v>
      </c>
      <c r="G217" s="272" t="s">
        <v>3993</v>
      </c>
      <c r="H217" s="273">
        <v>2</v>
      </c>
      <c r="I217" s="274"/>
      <c r="J217" s="275">
        <f>ROUND(I217*H217,2)</f>
        <v>0</v>
      </c>
      <c r="K217" s="271" t="s">
        <v>19</v>
      </c>
      <c r="L217" s="276"/>
      <c r="M217" s="277" t="s">
        <v>19</v>
      </c>
      <c r="N217" s="278" t="s">
        <v>43</v>
      </c>
      <c r="O217" s="87"/>
      <c r="P217" s="226">
        <f>O217*H217</f>
        <v>0</v>
      </c>
      <c r="Q217" s="226">
        <v>0</v>
      </c>
      <c r="R217" s="226">
        <f>Q217*H217</f>
        <v>0</v>
      </c>
      <c r="S217" s="226">
        <v>0</v>
      </c>
      <c r="T217" s="227">
        <f>S217*H217</f>
        <v>0</v>
      </c>
      <c r="U217" s="41"/>
      <c r="V217" s="41"/>
      <c r="W217" s="41"/>
      <c r="X217" s="41"/>
      <c r="Y217" s="41"/>
      <c r="Z217" s="41"/>
      <c r="AA217" s="41"/>
      <c r="AB217" s="41"/>
      <c r="AC217" s="41"/>
      <c r="AD217" s="41"/>
      <c r="AE217" s="41"/>
      <c r="AR217" s="228" t="s">
        <v>324</v>
      </c>
      <c r="AT217" s="228" t="s">
        <v>430</v>
      </c>
      <c r="AU217" s="228" t="s">
        <v>80</v>
      </c>
      <c r="AY217" s="20" t="s">
        <v>266</v>
      </c>
      <c r="BE217" s="229">
        <f>IF(N217="základní",J217,0)</f>
        <v>0</v>
      </c>
      <c r="BF217" s="229">
        <f>IF(N217="snížená",J217,0)</f>
        <v>0</v>
      </c>
      <c r="BG217" s="229">
        <f>IF(N217="zákl. přenesená",J217,0)</f>
        <v>0</v>
      </c>
      <c r="BH217" s="229">
        <f>IF(N217="sníž. přenesená",J217,0)</f>
        <v>0</v>
      </c>
      <c r="BI217" s="229">
        <f>IF(N217="nulová",J217,0)</f>
        <v>0</v>
      </c>
      <c r="BJ217" s="20" t="s">
        <v>80</v>
      </c>
      <c r="BK217" s="229">
        <f>ROUND(I217*H217,2)</f>
        <v>0</v>
      </c>
      <c r="BL217" s="20" t="s">
        <v>273</v>
      </c>
      <c r="BM217" s="228" t="s">
        <v>1292</v>
      </c>
    </row>
    <row r="218" spans="1:47" s="2" customFormat="1" ht="12">
      <c r="A218" s="41"/>
      <c r="B218" s="42"/>
      <c r="C218" s="43"/>
      <c r="D218" s="230" t="s">
        <v>275</v>
      </c>
      <c r="E218" s="43"/>
      <c r="F218" s="231" t="s">
        <v>5276</v>
      </c>
      <c r="G218" s="43"/>
      <c r="H218" s="43"/>
      <c r="I218" s="232"/>
      <c r="J218" s="43"/>
      <c r="K218" s="43"/>
      <c r="L218" s="47"/>
      <c r="M218" s="233"/>
      <c r="N218" s="234"/>
      <c r="O218" s="87"/>
      <c r="P218" s="87"/>
      <c r="Q218" s="87"/>
      <c r="R218" s="87"/>
      <c r="S218" s="87"/>
      <c r="T218" s="88"/>
      <c r="U218" s="41"/>
      <c r="V218" s="41"/>
      <c r="W218" s="41"/>
      <c r="X218" s="41"/>
      <c r="Y218" s="41"/>
      <c r="Z218" s="41"/>
      <c r="AA218" s="41"/>
      <c r="AB218" s="41"/>
      <c r="AC218" s="41"/>
      <c r="AD218" s="41"/>
      <c r="AE218" s="41"/>
      <c r="AT218" s="20" t="s">
        <v>275</v>
      </c>
      <c r="AU218" s="20" t="s">
        <v>80</v>
      </c>
    </row>
    <row r="219" spans="1:65" s="2" customFormat="1" ht="24.15" customHeight="1">
      <c r="A219" s="41"/>
      <c r="B219" s="42"/>
      <c r="C219" s="269" t="s">
        <v>837</v>
      </c>
      <c r="D219" s="269" t="s">
        <v>430</v>
      </c>
      <c r="E219" s="270" t="s">
        <v>4450</v>
      </c>
      <c r="F219" s="271" t="s">
        <v>5277</v>
      </c>
      <c r="G219" s="272" t="s">
        <v>3993</v>
      </c>
      <c r="H219" s="273">
        <v>1</v>
      </c>
      <c r="I219" s="274"/>
      <c r="J219" s="275">
        <f>ROUND(I219*H219,2)</f>
        <v>0</v>
      </c>
      <c r="K219" s="271" t="s">
        <v>19</v>
      </c>
      <c r="L219" s="276"/>
      <c r="M219" s="277" t="s">
        <v>19</v>
      </c>
      <c r="N219" s="278" t="s">
        <v>43</v>
      </c>
      <c r="O219" s="87"/>
      <c r="P219" s="226">
        <f>O219*H219</f>
        <v>0</v>
      </c>
      <c r="Q219" s="226">
        <v>0</v>
      </c>
      <c r="R219" s="226">
        <f>Q219*H219</f>
        <v>0</v>
      </c>
      <c r="S219" s="226">
        <v>0</v>
      </c>
      <c r="T219" s="227">
        <f>S219*H219</f>
        <v>0</v>
      </c>
      <c r="U219" s="41"/>
      <c r="V219" s="41"/>
      <c r="W219" s="41"/>
      <c r="X219" s="41"/>
      <c r="Y219" s="41"/>
      <c r="Z219" s="41"/>
      <c r="AA219" s="41"/>
      <c r="AB219" s="41"/>
      <c r="AC219" s="41"/>
      <c r="AD219" s="41"/>
      <c r="AE219" s="41"/>
      <c r="AR219" s="228" t="s">
        <v>324</v>
      </c>
      <c r="AT219" s="228" t="s">
        <v>430</v>
      </c>
      <c r="AU219" s="228" t="s">
        <v>80</v>
      </c>
      <c r="AY219" s="20" t="s">
        <v>266</v>
      </c>
      <c r="BE219" s="229">
        <f>IF(N219="základní",J219,0)</f>
        <v>0</v>
      </c>
      <c r="BF219" s="229">
        <f>IF(N219="snížená",J219,0)</f>
        <v>0</v>
      </c>
      <c r="BG219" s="229">
        <f>IF(N219="zákl. přenesená",J219,0)</f>
        <v>0</v>
      </c>
      <c r="BH219" s="229">
        <f>IF(N219="sníž. přenesená",J219,0)</f>
        <v>0</v>
      </c>
      <c r="BI219" s="229">
        <f>IF(N219="nulová",J219,0)</f>
        <v>0</v>
      </c>
      <c r="BJ219" s="20" t="s">
        <v>80</v>
      </c>
      <c r="BK219" s="229">
        <f>ROUND(I219*H219,2)</f>
        <v>0</v>
      </c>
      <c r="BL219" s="20" t="s">
        <v>273</v>
      </c>
      <c r="BM219" s="228" t="s">
        <v>1303</v>
      </c>
    </row>
    <row r="220" spans="1:47" s="2" customFormat="1" ht="12">
      <c r="A220" s="41"/>
      <c r="B220" s="42"/>
      <c r="C220" s="43"/>
      <c r="D220" s="230" t="s">
        <v>275</v>
      </c>
      <c r="E220" s="43"/>
      <c r="F220" s="231" t="s">
        <v>5277</v>
      </c>
      <c r="G220" s="43"/>
      <c r="H220" s="43"/>
      <c r="I220" s="232"/>
      <c r="J220" s="43"/>
      <c r="K220" s="43"/>
      <c r="L220" s="47"/>
      <c r="M220" s="233"/>
      <c r="N220" s="234"/>
      <c r="O220" s="87"/>
      <c r="P220" s="87"/>
      <c r="Q220" s="87"/>
      <c r="R220" s="87"/>
      <c r="S220" s="87"/>
      <c r="T220" s="88"/>
      <c r="U220" s="41"/>
      <c r="V220" s="41"/>
      <c r="W220" s="41"/>
      <c r="X220" s="41"/>
      <c r="Y220" s="41"/>
      <c r="Z220" s="41"/>
      <c r="AA220" s="41"/>
      <c r="AB220" s="41"/>
      <c r="AC220" s="41"/>
      <c r="AD220" s="41"/>
      <c r="AE220" s="41"/>
      <c r="AT220" s="20" t="s">
        <v>275</v>
      </c>
      <c r="AU220" s="20" t="s">
        <v>80</v>
      </c>
    </row>
    <row r="221" spans="1:65" s="2" customFormat="1" ht="16.5" customHeight="1">
      <c r="A221" s="41"/>
      <c r="B221" s="42"/>
      <c r="C221" s="269" t="s">
        <v>847</v>
      </c>
      <c r="D221" s="269" t="s">
        <v>430</v>
      </c>
      <c r="E221" s="270" t="s">
        <v>4453</v>
      </c>
      <c r="F221" s="271" t="s">
        <v>5278</v>
      </c>
      <c r="G221" s="272" t="s">
        <v>3993</v>
      </c>
      <c r="H221" s="273">
        <v>1</v>
      </c>
      <c r="I221" s="274"/>
      <c r="J221" s="275">
        <f>ROUND(I221*H221,2)</f>
        <v>0</v>
      </c>
      <c r="K221" s="271" t="s">
        <v>19</v>
      </c>
      <c r="L221" s="276"/>
      <c r="M221" s="277" t="s">
        <v>19</v>
      </c>
      <c r="N221" s="278" t="s">
        <v>43</v>
      </c>
      <c r="O221" s="87"/>
      <c r="P221" s="226">
        <f>O221*H221</f>
        <v>0</v>
      </c>
      <c r="Q221" s="226">
        <v>0</v>
      </c>
      <c r="R221" s="226">
        <f>Q221*H221</f>
        <v>0</v>
      </c>
      <c r="S221" s="226">
        <v>0</v>
      </c>
      <c r="T221" s="227">
        <f>S221*H221</f>
        <v>0</v>
      </c>
      <c r="U221" s="41"/>
      <c r="V221" s="41"/>
      <c r="W221" s="41"/>
      <c r="X221" s="41"/>
      <c r="Y221" s="41"/>
      <c r="Z221" s="41"/>
      <c r="AA221" s="41"/>
      <c r="AB221" s="41"/>
      <c r="AC221" s="41"/>
      <c r="AD221" s="41"/>
      <c r="AE221" s="41"/>
      <c r="AR221" s="228" t="s">
        <v>324</v>
      </c>
      <c r="AT221" s="228" t="s">
        <v>430</v>
      </c>
      <c r="AU221" s="228" t="s">
        <v>80</v>
      </c>
      <c r="AY221" s="20" t="s">
        <v>266</v>
      </c>
      <c r="BE221" s="229">
        <f>IF(N221="základní",J221,0)</f>
        <v>0</v>
      </c>
      <c r="BF221" s="229">
        <f>IF(N221="snížená",J221,0)</f>
        <v>0</v>
      </c>
      <c r="BG221" s="229">
        <f>IF(N221="zákl. přenesená",J221,0)</f>
        <v>0</v>
      </c>
      <c r="BH221" s="229">
        <f>IF(N221="sníž. přenesená",J221,0)</f>
        <v>0</v>
      </c>
      <c r="BI221" s="229">
        <f>IF(N221="nulová",J221,0)</f>
        <v>0</v>
      </c>
      <c r="BJ221" s="20" t="s">
        <v>80</v>
      </c>
      <c r="BK221" s="229">
        <f>ROUND(I221*H221,2)</f>
        <v>0</v>
      </c>
      <c r="BL221" s="20" t="s">
        <v>273</v>
      </c>
      <c r="BM221" s="228" t="s">
        <v>1311</v>
      </c>
    </row>
    <row r="222" spans="1:47" s="2" customFormat="1" ht="12">
      <c r="A222" s="41"/>
      <c r="B222" s="42"/>
      <c r="C222" s="43"/>
      <c r="D222" s="230" t="s">
        <v>275</v>
      </c>
      <c r="E222" s="43"/>
      <c r="F222" s="231" t="s">
        <v>5278</v>
      </c>
      <c r="G222" s="43"/>
      <c r="H222" s="43"/>
      <c r="I222" s="232"/>
      <c r="J222" s="43"/>
      <c r="K222" s="43"/>
      <c r="L222" s="47"/>
      <c r="M222" s="233"/>
      <c r="N222" s="234"/>
      <c r="O222" s="87"/>
      <c r="P222" s="87"/>
      <c r="Q222" s="87"/>
      <c r="R222" s="87"/>
      <c r="S222" s="87"/>
      <c r="T222" s="88"/>
      <c r="U222" s="41"/>
      <c r="V222" s="41"/>
      <c r="W222" s="41"/>
      <c r="X222" s="41"/>
      <c r="Y222" s="41"/>
      <c r="Z222" s="41"/>
      <c r="AA222" s="41"/>
      <c r="AB222" s="41"/>
      <c r="AC222" s="41"/>
      <c r="AD222" s="41"/>
      <c r="AE222" s="41"/>
      <c r="AT222" s="20" t="s">
        <v>275</v>
      </c>
      <c r="AU222" s="20" t="s">
        <v>80</v>
      </c>
    </row>
    <row r="223" spans="1:65" s="2" customFormat="1" ht="21.75" customHeight="1">
      <c r="A223" s="41"/>
      <c r="B223" s="42"/>
      <c r="C223" s="269" t="s">
        <v>852</v>
      </c>
      <c r="D223" s="269" t="s">
        <v>430</v>
      </c>
      <c r="E223" s="270" t="s">
        <v>4455</v>
      </c>
      <c r="F223" s="271" t="s">
        <v>5279</v>
      </c>
      <c r="G223" s="272" t="s">
        <v>3993</v>
      </c>
      <c r="H223" s="273">
        <v>1</v>
      </c>
      <c r="I223" s="274"/>
      <c r="J223" s="275">
        <f>ROUND(I223*H223,2)</f>
        <v>0</v>
      </c>
      <c r="K223" s="271" t="s">
        <v>19</v>
      </c>
      <c r="L223" s="276"/>
      <c r="M223" s="277" t="s">
        <v>19</v>
      </c>
      <c r="N223" s="278" t="s">
        <v>43</v>
      </c>
      <c r="O223" s="87"/>
      <c r="P223" s="226">
        <f>O223*H223</f>
        <v>0</v>
      </c>
      <c r="Q223" s="226">
        <v>0</v>
      </c>
      <c r="R223" s="226">
        <f>Q223*H223</f>
        <v>0</v>
      </c>
      <c r="S223" s="226">
        <v>0</v>
      </c>
      <c r="T223" s="227">
        <f>S223*H223</f>
        <v>0</v>
      </c>
      <c r="U223" s="41"/>
      <c r="V223" s="41"/>
      <c r="W223" s="41"/>
      <c r="X223" s="41"/>
      <c r="Y223" s="41"/>
      <c r="Z223" s="41"/>
      <c r="AA223" s="41"/>
      <c r="AB223" s="41"/>
      <c r="AC223" s="41"/>
      <c r="AD223" s="41"/>
      <c r="AE223" s="41"/>
      <c r="AR223" s="228" t="s">
        <v>324</v>
      </c>
      <c r="AT223" s="228" t="s">
        <v>430</v>
      </c>
      <c r="AU223" s="228" t="s">
        <v>80</v>
      </c>
      <c r="AY223" s="20" t="s">
        <v>266</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273</v>
      </c>
      <c r="BM223" s="228" t="s">
        <v>1319</v>
      </c>
    </row>
    <row r="224" spans="1:47" s="2" customFormat="1" ht="12">
      <c r="A224" s="41"/>
      <c r="B224" s="42"/>
      <c r="C224" s="43"/>
      <c r="D224" s="230" t="s">
        <v>275</v>
      </c>
      <c r="E224" s="43"/>
      <c r="F224" s="231" t="s">
        <v>5279</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275</v>
      </c>
      <c r="AU224" s="20" t="s">
        <v>80</v>
      </c>
    </row>
    <row r="225" spans="1:65" s="2" customFormat="1" ht="24.15" customHeight="1">
      <c r="A225" s="41"/>
      <c r="B225" s="42"/>
      <c r="C225" s="269" t="s">
        <v>857</v>
      </c>
      <c r="D225" s="269" t="s">
        <v>430</v>
      </c>
      <c r="E225" s="270" t="s">
        <v>4457</v>
      </c>
      <c r="F225" s="271" t="s">
        <v>5280</v>
      </c>
      <c r="G225" s="272" t="s">
        <v>3993</v>
      </c>
      <c r="H225" s="273">
        <v>29</v>
      </c>
      <c r="I225" s="274"/>
      <c r="J225" s="275">
        <f>ROUND(I225*H225,2)</f>
        <v>0</v>
      </c>
      <c r="K225" s="271" t="s">
        <v>19</v>
      </c>
      <c r="L225" s="276"/>
      <c r="M225" s="277" t="s">
        <v>19</v>
      </c>
      <c r="N225" s="278" t="s">
        <v>43</v>
      </c>
      <c r="O225" s="87"/>
      <c r="P225" s="226">
        <f>O225*H225</f>
        <v>0</v>
      </c>
      <c r="Q225" s="226">
        <v>0</v>
      </c>
      <c r="R225" s="226">
        <f>Q225*H225</f>
        <v>0</v>
      </c>
      <c r="S225" s="226">
        <v>0</v>
      </c>
      <c r="T225" s="227">
        <f>S225*H225</f>
        <v>0</v>
      </c>
      <c r="U225" s="41"/>
      <c r="V225" s="41"/>
      <c r="W225" s="41"/>
      <c r="X225" s="41"/>
      <c r="Y225" s="41"/>
      <c r="Z225" s="41"/>
      <c r="AA225" s="41"/>
      <c r="AB225" s="41"/>
      <c r="AC225" s="41"/>
      <c r="AD225" s="41"/>
      <c r="AE225" s="41"/>
      <c r="AR225" s="228" t="s">
        <v>324</v>
      </c>
      <c r="AT225" s="228" t="s">
        <v>430</v>
      </c>
      <c r="AU225" s="228" t="s">
        <v>80</v>
      </c>
      <c r="AY225" s="20" t="s">
        <v>266</v>
      </c>
      <c r="BE225" s="229">
        <f>IF(N225="základní",J225,0)</f>
        <v>0</v>
      </c>
      <c r="BF225" s="229">
        <f>IF(N225="snížená",J225,0)</f>
        <v>0</v>
      </c>
      <c r="BG225" s="229">
        <f>IF(N225="zákl. přenesená",J225,0)</f>
        <v>0</v>
      </c>
      <c r="BH225" s="229">
        <f>IF(N225="sníž. přenesená",J225,0)</f>
        <v>0</v>
      </c>
      <c r="BI225" s="229">
        <f>IF(N225="nulová",J225,0)</f>
        <v>0</v>
      </c>
      <c r="BJ225" s="20" t="s">
        <v>80</v>
      </c>
      <c r="BK225" s="229">
        <f>ROUND(I225*H225,2)</f>
        <v>0</v>
      </c>
      <c r="BL225" s="20" t="s">
        <v>273</v>
      </c>
      <c r="BM225" s="228" t="s">
        <v>1327</v>
      </c>
    </row>
    <row r="226" spans="1:47" s="2" customFormat="1" ht="12">
      <c r="A226" s="41"/>
      <c r="B226" s="42"/>
      <c r="C226" s="43"/>
      <c r="D226" s="230" t="s">
        <v>275</v>
      </c>
      <c r="E226" s="43"/>
      <c r="F226" s="231" t="s">
        <v>5280</v>
      </c>
      <c r="G226" s="43"/>
      <c r="H226" s="43"/>
      <c r="I226" s="232"/>
      <c r="J226" s="43"/>
      <c r="K226" s="43"/>
      <c r="L226" s="47"/>
      <c r="M226" s="233"/>
      <c r="N226" s="234"/>
      <c r="O226" s="87"/>
      <c r="P226" s="87"/>
      <c r="Q226" s="87"/>
      <c r="R226" s="87"/>
      <c r="S226" s="87"/>
      <c r="T226" s="88"/>
      <c r="U226" s="41"/>
      <c r="V226" s="41"/>
      <c r="W226" s="41"/>
      <c r="X226" s="41"/>
      <c r="Y226" s="41"/>
      <c r="Z226" s="41"/>
      <c r="AA226" s="41"/>
      <c r="AB226" s="41"/>
      <c r="AC226" s="41"/>
      <c r="AD226" s="41"/>
      <c r="AE226" s="41"/>
      <c r="AT226" s="20" t="s">
        <v>275</v>
      </c>
      <c r="AU226" s="20" t="s">
        <v>80</v>
      </c>
    </row>
    <row r="227" spans="1:65" s="2" customFormat="1" ht="24.15" customHeight="1">
      <c r="A227" s="41"/>
      <c r="B227" s="42"/>
      <c r="C227" s="269" t="s">
        <v>867</v>
      </c>
      <c r="D227" s="269" t="s">
        <v>430</v>
      </c>
      <c r="E227" s="270" t="s">
        <v>4459</v>
      </c>
      <c r="F227" s="271" t="s">
        <v>5281</v>
      </c>
      <c r="G227" s="272" t="s">
        <v>3993</v>
      </c>
      <c r="H227" s="273">
        <v>3</v>
      </c>
      <c r="I227" s="274"/>
      <c r="J227" s="275">
        <f>ROUND(I227*H227,2)</f>
        <v>0</v>
      </c>
      <c r="K227" s="271" t="s">
        <v>19</v>
      </c>
      <c r="L227" s="276"/>
      <c r="M227" s="277" t="s">
        <v>19</v>
      </c>
      <c r="N227" s="278" t="s">
        <v>43</v>
      </c>
      <c r="O227" s="87"/>
      <c r="P227" s="226">
        <f>O227*H227</f>
        <v>0</v>
      </c>
      <c r="Q227" s="226">
        <v>0</v>
      </c>
      <c r="R227" s="226">
        <f>Q227*H227</f>
        <v>0</v>
      </c>
      <c r="S227" s="226">
        <v>0</v>
      </c>
      <c r="T227" s="227">
        <f>S227*H227</f>
        <v>0</v>
      </c>
      <c r="U227" s="41"/>
      <c r="V227" s="41"/>
      <c r="W227" s="41"/>
      <c r="X227" s="41"/>
      <c r="Y227" s="41"/>
      <c r="Z227" s="41"/>
      <c r="AA227" s="41"/>
      <c r="AB227" s="41"/>
      <c r="AC227" s="41"/>
      <c r="AD227" s="41"/>
      <c r="AE227" s="41"/>
      <c r="AR227" s="228" t="s">
        <v>324</v>
      </c>
      <c r="AT227" s="228" t="s">
        <v>430</v>
      </c>
      <c r="AU227" s="228" t="s">
        <v>80</v>
      </c>
      <c r="AY227" s="20" t="s">
        <v>266</v>
      </c>
      <c r="BE227" s="229">
        <f>IF(N227="základní",J227,0)</f>
        <v>0</v>
      </c>
      <c r="BF227" s="229">
        <f>IF(N227="snížená",J227,0)</f>
        <v>0</v>
      </c>
      <c r="BG227" s="229">
        <f>IF(N227="zákl. přenesená",J227,0)</f>
        <v>0</v>
      </c>
      <c r="BH227" s="229">
        <f>IF(N227="sníž. přenesená",J227,0)</f>
        <v>0</v>
      </c>
      <c r="BI227" s="229">
        <f>IF(N227="nulová",J227,0)</f>
        <v>0</v>
      </c>
      <c r="BJ227" s="20" t="s">
        <v>80</v>
      </c>
      <c r="BK227" s="229">
        <f>ROUND(I227*H227,2)</f>
        <v>0</v>
      </c>
      <c r="BL227" s="20" t="s">
        <v>273</v>
      </c>
      <c r="BM227" s="228" t="s">
        <v>1335</v>
      </c>
    </row>
    <row r="228" spans="1:47" s="2" customFormat="1" ht="12">
      <c r="A228" s="41"/>
      <c r="B228" s="42"/>
      <c r="C228" s="43"/>
      <c r="D228" s="230" t="s">
        <v>275</v>
      </c>
      <c r="E228" s="43"/>
      <c r="F228" s="231" t="s">
        <v>5281</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275</v>
      </c>
      <c r="AU228" s="20" t="s">
        <v>80</v>
      </c>
    </row>
    <row r="229" spans="1:65" s="2" customFormat="1" ht="16.5" customHeight="1">
      <c r="A229" s="41"/>
      <c r="B229" s="42"/>
      <c r="C229" s="269" t="s">
        <v>872</v>
      </c>
      <c r="D229" s="269" t="s">
        <v>430</v>
      </c>
      <c r="E229" s="270" t="s">
        <v>4463</v>
      </c>
      <c r="F229" s="271" t="s">
        <v>5282</v>
      </c>
      <c r="G229" s="272" t="s">
        <v>3993</v>
      </c>
      <c r="H229" s="273">
        <v>32</v>
      </c>
      <c r="I229" s="274"/>
      <c r="J229" s="275">
        <f>ROUND(I229*H229,2)</f>
        <v>0</v>
      </c>
      <c r="K229" s="271" t="s">
        <v>19</v>
      </c>
      <c r="L229" s="276"/>
      <c r="M229" s="277" t="s">
        <v>19</v>
      </c>
      <c r="N229" s="278" t="s">
        <v>43</v>
      </c>
      <c r="O229" s="87"/>
      <c r="P229" s="226">
        <f>O229*H229</f>
        <v>0</v>
      </c>
      <c r="Q229" s="226">
        <v>0</v>
      </c>
      <c r="R229" s="226">
        <f>Q229*H229</f>
        <v>0</v>
      </c>
      <c r="S229" s="226">
        <v>0</v>
      </c>
      <c r="T229" s="227">
        <f>S229*H229</f>
        <v>0</v>
      </c>
      <c r="U229" s="41"/>
      <c r="V229" s="41"/>
      <c r="W229" s="41"/>
      <c r="X229" s="41"/>
      <c r="Y229" s="41"/>
      <c r="Z229" s="41"/>
      <c r="AA229" s="41"/>
      <c r="AB229" s="41"/>
      <c r="AC229" s="41"/>
      <c r="AD229" s="41"/>
      <c r="AE229" s="41"/>
      <c r="AR229" s="228" t="s">
        <v>324</v>
      </c>
      <c r="AT229" s="228" t="s">
        <v>430</v>
      </c>
      <c r="AU229" s="228" t="s">
        <v>80</v>
      </c>
      <c r="AY229" s="20" t="s">
        <v>266</v>
      </c>
      <c r="BE229" s="229">
        <f>IF(N229="základní",J229,0)</f>
        <v>0</v>
      </c>
      <c r="BF229" s="229">
        <f>IF(N229="snížená",J229,0)</f>
        <v>0</v>
      </c>
      <c r="BG229" s="229">
        <f>IF(N229="zákl. přenesená",J229,0)</f>
        <v>0</v>
      </c>
      <c r="BH229" s="229">
        <f>IF(N229="sníž. přenesená",J229,0)</f>
        <v>0</v>
      </c>
      <c r="BI229" s="229">
        <f>IF(N229="nulová",J229,0)</f>
        <v>0</v>
      </c>
      <c r="BJ229" s="20" t="s">
        <v>80</v>
      </c>
      <c r="BK229" s="229">
        <f>ROUND(I229*H229,2)</f>
        <v>0</v>
      </c>
      <c r="BL229" s="20" t="s">
        <v>273</v>
      </c>
      <c r="BM229" s="228" t="s">
        <v>1350</v>
      </c>
    </row>
    <row r="230" spans="1:47" s="2" customFormat="1" ht="12">
      <c r="A230" s="41"/>
      <c r="B230" s="42"/>
      <c r="C230" s="43"/>
      <c r="D230" s="230" t="s">
        <v>275</v>
      </c>
      <c r="E230" s="43"/>
      <c r="F230" s="231" t="s">
        <v>5282</v>
      </c>
      <c r="G230" s="43"/>
      <c r="H230" s="43"/>
      <c r="I230" s="232"/>
      <c r="J230" s="43"/>
      <c r="K230" s="43"/>
      <c r="L230" s="47"/>
      <c r="M230" s="233"/>
      <c r="N230" s="234"/>
      <c r="O230" s="87"/>
      <c r="P230" s="87"/>
      <c r="Q230" s="87"/>
      <c r="R230" s="87"/>
      <c r="S230" s="87"/>
      <c r="T230" s="88"/>
      <c r="U230" s="41"/>
      <c r="V230" s="41"/>
      <c r="W230" s="41"/>
      <c r="X230" s="41"/>
      <c r="Y230" s="41"/>
      <c r="Z230" s="41"/>
      <c r="AA230" s="41"/>
      <c r="AB230" s="41"/>
      <c r="AC230" s="41"/>
      <c r="AD230" s="41"/>
      <c r="AE230" s="41"/>
      <c r="AT230" s="20" t="s">
        <v>275</v>
      </c>
      <c r="AU230" s="20" t="s">
        <v>80</v>
      </c>
    </row>
    <row r="231" spans="1:65" s="2" customFormat="1" ht="16.5" customHeight="1">
      <c r="A231" s="41"/>
      <c r="B231" s="42"/>
      <c r="C231" s="269" t="s">
        <v>879</v>
      </c>
      <c r="D231" s="269" t="s">
        <v>430</v>
      </c>
      <c r="E231" s="270" t="s">
        <v>4467</v>
      </c>
      <c r="F231" s="271" t="s">
        <v>5283</v>
      </c>
      <c r="G231" s="272" t="s">
        <v>3993</v>
      </c>
      <c r="H231" s="273">
        <v>4</v>
      </c>
      <c r="I231" s="274"/>
      <c r="J231" s="275">
        <f>ROUND(I231*H231,2)</f>
        <v>0</v>
      </c>
      <c r="K231" s="271" t="s">
        <v>19</v>
      </c>
      <c r="L231" s="276"/>
      <c r="M231" s="277" t="s">
        <v>19</v>
      </c>
      <c r="N231" s="278" t="s">
        <v>43</v>
      </c>
      <c r="O231" s="87"/>
      <c r="P231" s="226">
        <f>O231*H231</f>
        <v>0</v>
      </c>
      <c r="Q231" s="226">
        <v>0</v>
      </c>
      <c r="R231" s="226">
        <f>Q231*H231</f>
        <v>0</v>
      </c>
      <c r="S231" s="226">
        <v>0</v>
      </c>
      <c r="T231" s="227">
        <f>S231*H231</f>
        <v>0</v>
      </c>
      <c r="U231" s="41"/>
      <c r="V231" s="41"/>
      <c r="W231" s="41"/>
      <c r="X231" s="41"/>
      <c r="Y231" s="41"/>
      <c r="Z231" s="41"/>
      <c r="AA231" s="41"/>
      <c r="AB231" s="41"/>
      <c r="AC231" s="41"/>
      <c r="AD231" s="41"/>
      <c r="AE231" s="41"/>
      <c r="AR231" s="228" t="s">
        <v>324</v>
      </c>
      <c r="AT231" s="228" t="s">
        <v>430</v>
      </c>
      <c r="AU231" s="228" t="s">
        <v>80</v>
      </c>
      <c r="AY231" s="20" t="s">
        <v>266</v>
      </c>
      <c r="BE231" s="229">
        <f>IF(N231="základní",J231,0)</f>
        <v>0</v>
      </c>
      <c r="BF231" s="229">
        <f>IF(N231="snížená",J231,0)</f>
        <v>0</v>
      </c>
      <c r="BG231" s="229">
        <f>IF(N231="zákl. přenesená",J231,0)</f>
        <v>0</v>
      </c>
      <c r="BH231" s="229">
        <f>IF(N231="sníž. přenesená",J231,0)</f>
        <v>0</v>
      </c>
      <c r="BI231" s="229">
        <f>IF(N231="nulová",J231,0)</f>
        <v>0</v>
      </c>
      <c r="BJ231" s="20" t="s">
        <v>80</v>
      </c>
      <c r="BK231" s="229">
        <f>ROUND(I231*H231,2)</f>
        <v>0</v>
      </c>
      <c r="BL231" s="20" t="s">
        <v>273</v>
      </c>
      <c r="BM231" s="228" t="s">
        <v>1381</v>
      </c>
    </row>
    <row r="232" spans="1:47" s="2" customFormat="1" ht="12">
      <c r="A232" s="41"/>
      <c r="B232" s="42"/>
      <c r="C232" s="43"/>
      <c r="D232" s="230" t="s">
        <v>275</v>
      </c>
      <c r="E232" s="43"/>
      <c r="F232" s="231" t="s">
        <v>5283</v>
      </c>
      <c r="G232" s="43"/>
      <c r="H232" s="43"/>
      <c r="I232" s="232"/>
      <c r="J232" s="43"/>
      <c r="K232" s="43"/>
      <c r="L232" s="47"/>
      <c r="M232" s="233"/>
      <c r="N232" s="234"/>
      <c r="O232" s="87"/>
      <c r="P232" s="87"/>
      <c r="Q232" s="87"/>
      <c r="R232" s="87"/>
      <c r="S232" s="87"/>
      <c r="T232" s="88"/>
      <c r="U232" s="41"/>
      <c r="V232" s="41"/>
      <c r="W232" s="41"/>
      <c r="X232" s="41"/>
      <c r="Y232" s="41"/>
      <c r="Z232" s="41"/>
      <c r="AA232" s="41"/>
      <c r="AB232" s="41"/>
      <c r="AC232" s="41"/>
      <c r="AD232" s="41"/>
      <c r="AE232" s="41"/>
      <c r="AT232" s="20" t="s">
        <v>275</v>
      </c>
      <c r="AU232" s="20" t="s">
        <v>80</v>
      </c>
    </row>
    <row r="233" spans="1:65" s="2" customFormat="1" ht="33" customHeight="1">
      <c r="A233" s="41"/>
      <c r="B233" s="42"/>
      <c r="C233" s="269" t="s">
        <v>884</v>
      </c>
      <c r="D233" s="269" t="s">
        <v>430</v>
      </c>
      <c r="E233" s="270" t="s">
        <v>4473</v>
      </c>
      <c r="F233" s="271" t="s">
        <v>5284</v>
      </c>
      <c r="G233" s="272" t="s">
        <v>3993</v>
      </c>
      <c r="H233" s="273">
        <v>5</v>
      </c>
      <c r="I233" s="274"/>
      <c r="J233" s="275">
        <f>ROUND(I233*H233,2)</f>
        <v>0</v>
      </c>
      <c r="K233" s="271" t="s">
        <v>19</v>
      </c>
      <c r="L233" s="276"/>
      <c r="M233" s="277" t="s">
        <v>19</v>
      </c>
      <c r="N233" s="278" t="s">
        <v>43</v>
      </c>
      <c r="O233" s="87"/>
      <c r="P233" s="226">
        <f>O233*H233</f>
        <v>0</v>
      </c>
      <c r="Q233" s="226">
        <v>0</v>
      </c>
      <c r="R233" s="226">
        <f>Q233*H233</f>
        <v>0</v>
      </c>
      <c r="S233" s="226">
        <v>0</v>
      </c>
      <c r="T233" s="227">
        <f>S233*H233</f>
        <v>0</v>
      </c>
      <c r="U233" s="41"/>
      <c r="V233" s="41"/>
      <c r="W233" s="41"/>
      <c r="X233" s="41"/>
      <c r="Y233" s="41"/>
      <c r="Z233" s="41"/>
      <c r="AA233" s="41"/>
      <c r="AB233" s="41"/>
      <c r="AC233" s="41"/>
      <c r="AD233" s="41"/>
      <c r="AE233" s="41"/>
      <c r="AR233" s="228" t="s">
        <v>324</v>
      </c>
      <c r="AT233" s="228" t="s">
        <v>430</v>
      </c>
      <c r="AU233" s="228" t="s">
        <v>80</v>
      </c>
      <c r="AY233" s="20" t="s">
        <v>266</v>
      </c>
      <c r="BE233" s="229">
        <f>IF(N233="základní",J233,0)</f>
        <v>0</v>
      </c>
      <c r="BF233" s="229">
        <f>IF(N233="snížená",J233,0)</f>
        <v>0</v>
      </c>
      <c r="BG233" s="229">
        <f>IF(N233="zákl. přenesená",J233,0)</f>
        <v>0</v>
      </c>
      <c r="BH233" s="229">
        <f>IF(N233="sníž. přenesená",J233,0)</f>
        <v>0</v>
      </c>
      <c r="BI233" s="229">
        <f>IF(N233="nulová",J233,0)</f>
        <v>0</v>
      </c>
      <c r="BJ233" s="20" t="s">
        <v>80</v>
      </c>
      <c r="BK233" s="229">
        <f>ROUND(I233*H233,2)</f>
        <v>0</v>
      </c>
      <c r="BL233" s="20" t="s">
        <v>273</v>
      </c>
      <c r="BM233" s="228" t="s">
        <v>1393</v>
      </c>
    </row>
    <row r="234" spans="1:47" s="2" customFormat="1" ht="12">
      <c r="A234" s="41"/>
      <c r="B234" s="42"/>
      <c r="C234" s="43"/>
      <c r="D234" s="230" t="s">
        <v>275</v>
      </c>
      <c r="E234" s="43"/>
      <c r="F234" s="231" t="s">
        <v>5284</v>
      </c>
      <c r="G234" s="43"/>
      <c r="H234" s="43"/>
      <c r="I234" s="232"/>
      <c r="J234" s="43"/>
      <c r="K234" s="43"/>
      <c r="L234" s="47"/>
      <c r="M234" s="233"/>
      <c r="N234" s="234"/>
      <c r="O234" s="87"/>
      <c r="P234" s="87"/>
      <c r="Q234" s="87"/>
      <c r="R234" s="87"/>
      <c r="S234" s="87"/>
      <c r="T234" s="88"/>
      <c r="U234" s="41"/>
      <c r="V234" s="41"/>
      <c r="W234" s="41"/>
      <c r="X234" s="41"/>
      <c r="Y234" s="41"/>
      <c r="Z234" s="41"/>
      <c r="AA234" s="41"/>
      <c r="AB234" s="41"/>
      <c r="AC234" s="41"/>
      <c r="AD234" s="41"/>
      <c r="AE234" s="41"/>
      <c r="AT234" s="20" t="s">
        <v>275</v>
      </c>
      <c r="AU234" s="20" t="s">
        <v>80</v>
      </c>
    </row>
    <row r="235" spans="1:65" s="2" customFormat="1" ht="16.5" customHeight="1">
      <c r="A235" s="41"/>
      <c r="B235" s="42"/>
      <c r="C235" s="269" t="s">
        <v>894</v>
      </c>
      <c r="D235" s="269" t="s">
        <v>430</v>
      </c>
      <c r="E235" s="270" t="s">
        <v>4477</v>
      </c>
      <c r="F235" s="271" t="s">
        <v>5285</v>
      </c>
      <c r="G235" s="272" t="s">
        <v>3993</v>
      </c>
      <c r="H235" s="273">
        <v>5</v>
      </c>
      <c r="I235" s="274"/>
      <c r="J235" s="275">
        <f>ROUND(I235*H235,2)</f>
        <v>0</v>
      </c>
      <c r="K235" s="271" t="s">
        <v>19</v>
      </c>
      <c r="L235" s="276"/>
      <c r="M235" s="277" t="s">
        <v>19</v>
      </c>
      <c r="N235" s="278" t="s">
        <v>43</v>
      </c>
      <c r="O235" s="87"/>
      <c r="P235" s="226">
        <f>O235*H235</f>
        <v>0</v>
      </c>
      <c r="Q235" s="226">
        <v>0</v>
      </c>
      <c r="R235" s="226">
        <f>Q235*H235</f>
        <v>0</v>
      </c>
      <c r="S235" s="226">
        <v>0</v>
      </c>
      <c r="T235" s="227">
        <f>S235*H235</f>
        <v>0</v>
      </c>
      <c r="U235" s="41"/>
      <c r="V235" s="41"/>
      <c r="W235" s="41"/>
      <c r="X235" s="41"/>
      <c r="Y235" s="41"/>
      <c r="Z235" s="41"/>
      <c r="AA235" s="41"/>
      <c r="AB235" s="41"/>
      <c r="AC235" s="41"/>
      <c r="AD235" s="41"/>
      <c r="AE235" s="41"/>
      <c r="AR235" s="228" t="s">
        <v>324</v>
      </c>
      <c r="AT235" s="228" t="s">
        <v>430</v>
      </c>
      <c r="AU235" s="228" t="s">
        <v>80</v>
      </c>
      <c r="AY235" s="20" t="s">
        <v>266</v>
      </c>
      <c r="BE235" s="229">
        <f>IF(N235="základní",J235,0)</f>
        <v>0</v>
      </c>
      <c r="BF235" s="229">
        <f>IF(N235="snížená",J235,0)</f>
        <v>0</v>
      </c>
      <c r="BG235" s="229">
        <f>IF(N235="zákl. přenesená",J235,0)</f>
        <v>0</v>
      </c>
      <c r="BH235" s="229">
        <f>IF(N235="sníž. přenesená",J235,0)</f>
        <v>0</v>
      </c>
      <c r="BI235" s="229">
        <f>IF(N235="nulová",J235,0)</f>
        <v>0</v>
      </c>
      <c r="BJ235" s="20" t="s">
        <v>80</v>
      </c>
      <c r="BK235" s="229">
        <f>ROUND(I235*H235,2)</f>
        <v>0</v>
      </c>
      <c r="BL235" s="20" t="s">
        <v>273</v>
      </c>
      <c r="BM235" s="228" t="s">
        <v>1407</v>
      </c>
    </row>
    <row r="236" spans="1:47" s="2" customFormat="1" ht="12">
      <c r="A236" s="41"/>
      <c r="B236" s="42"/>
      <c r="C236" s="43"/>
      <c r="D236" s="230" t="s">
        <v>275</v>
      </c>
      <c r="E236" s="43"/>
      <c r="F236" s="231" t="s">
        <v>5285</v>
      </c>
      <c r="G236" s="43"/>
      <c r="H236" s="43"/>
      <c r="I236" s="232"/>
      <c r="J236" s="43"/>
      <c r="K236" s="43"/>
      <c r="L236" s="47"/>
      <c r="M236" s="233"/>
      <c r="N236" s="234"/>
      <c r="O236" s="87"/>
      <c r="P236" s="87"/>
      <c r="Q236" s="87"/>
      <c r="R236" s="87"/>
      <c r="S236" s="87"/>
      <c r="T236" s="88"/>
      <c r="U236" s="41"/>
      <c r="V236" s="41"/>
      <c r="W236" s="41"/>
      <c r="X236" s="41"/>
      <c r="Y236" s="41"/>
      <c r="Z236" s="41"/>
      <c r="AA236" s="41"/>
      <c r="AB236" s="41"/>
      <c r="AC236" s="41"/>
      <c r="AD236" s="41"/>
      <c r="AE236" s="41"/>
      <c r="AT236" s="20" t="s">
        <v>275</v>
      </c>
      <c r="AU236" s="20" t="s">
        <v>80</v>
      </c>
    </row>
    <row r="237" spans="1:65" s="2" customFormat="1" ht="24.15" customHeight="1">
      <c r="A237" s="41"/>
      <c r="B237" s="42"/>
      <c r="C237" s="269" t="s">
        <v>899</v>
      </c>
      <c r="D237" s="269" t="s">
        <v>430</v>
      </c>
      <c r="E237" s="270" t="s">
        <v>4479</v>
      </c>
      <c r="F237" s="271" t="s">
        <v>5286</v>
      </c>
      <c r="G237" s="272" t="s">
        <v>3993</v>
      </c>
      <c r="H237" s="273">
        <v>3</v>
      </c>
      <c r="I237" s="274"/>
      <c r="J237" s="275">
        <f>ROUND(I237*H237,2)</f>
        <v>0</v>
      </c>
      <c r="K237" s="271" t="s">
        <v>19</v>
      </c>
      <c r="L237" s="276"/>
      <c r="M237" s="277" t="s">
        <v>19</v>
      </c>
      <c r="N237" s="278" t="s">
        <v>43</v>
      </c>
      <c r="O237" s="87"/>
      <c r="P237" s="226">
        <f>O237*H237</f>
        <v>0</v>
      </c>
      <c r="Q237" s="226">
        <v>0</v>
      </c>
      <c r="R237" s="226">
        <f>Q237*H237</f>
        <v>0</v>
      </c>
      <c r="S237" s="226">
        <v>0</v>
      </c>
      <c r="T237" s="227">
        <f>S237*H237</f>
        <v>0</v>
      </c>
      <c r="U237" s="41"/>
      <c r="V237" s="41"/>
      <c r="W237" s="41"/>
      <c r="X237" s="41"/>
      <c r="Y237" s="41"/>
      <c r="Z237" s="41"/>
      <c r="AA237" s="41"/>
      <c r="AB237" s="41"/>
      <c r="AC237" s="41"/>
      <c r="AD237" s="41"/>
      <c r="AE237" s="41"/>
      <c r="AR237" s="228" t="s">
        <v>324</v>
      </c>
      <c r="AT237" s="228" t="s">
        <v>430</v>
      </c>
      <c r="AU237" s="228" t="s">
        <v>80</v>
      </c>
      <c r="AY237" s="20" t="s">
        <v>266</v>
      </c>
      <c r="BE237" s="229">
        <f>IF(N237="základní",J237,0)</f>
        <v>0</v>
      </c>
      <c r="BF237" s="229">
        <f>IF(N237="snížená",J237,0)</f>
        <v>0</v>
      </c>
      <c r="BG237" s="229">
        <f>IF(N237="zákl. přenesená",J237,0)</f>
        <v>0</v>
      </c>
      <c r="BH237" s="229">
        <f>IF(N237="sníž. přenesená",J237,0)</f>
        <v>0</v>
      </c>
      <c r="BI237" s="229">
        <f>IF(N237="nulová",J237,0)</f>
        <v>0</v>
      </c>
      <c r="BJ237" s="20" t="s">
        <v>80</v>
      </c>
      <c r="BK237" s="229">
        <f>ROUND(I237*H237,2)</f>
        <v>0</v>
      </c>
      <c r="BL237" s="20" t="s">
        <v>273</v>
      </c>
      <c r="BM237" s="228" t="s">
        <v>1425</v>
      </c>
    </row>
    <row r="238" spans="1:47" s="2" customFormat="1" ht="12">
      <c r="A238" s="41"/>
      <c r="B238" s="42"/>
      <c r="C238" s="43"/>
      <c r="D238" s="230" t="s">
        <v>275</v>
      </c>
      <c r="E238" s="43"/>
      <c r="F238" s="231" t="s">
        <v>5286</v>
      </c>
      <c r="G238" s="43"/>
      <c r="H238" s="43"/>
      <c r="I238" s="232"/>
      <c r="J238" s="43"/>
      <c r="K238" s="43"/>
      <c r="L238" s="47"/>
      <c r="M238" s="233"/>
      <c r="N238" s="234"/>
      <c r="O238" s="87"/>
      <c r="P238" s="87"/>
      <c r="Q238" s="87"/>
      <c r="R238" s="87"/>
      <c r="S238" s="87"/>
      <c r="T238" s="88"/>
      <c r="U238" s="41"/>
      <c r="V238" s="41"/>
      <c r="W238" s="41"/>
      <c r="X238" s="41"/>
      <c r="Y238" s="41"/>
      <c r="Z238" s="41"/>
      <c r="AA238" s="41"/>
      <c r="AB238" s="41"/>
      <c r="AC238" s="41"/>
      <c r="AD238" s="41"/>
      <c r="AE238" s="41"/>
      <c r="AT238" s="20" t="s">
        <v>275</v>
      </c>
      <c r="AU238" s="20" t="s">
        <v>80</v>
      </c>
    </row>
    <row r="239" spans="1:65" s="2" customFormat="1" ht="24.15" customHeight="1">
      <c r="A239" s="41"/>
      <c r="B239" s="42"/>
      <c r="C239" s="269" t="s">
        <v>906</v>
      </c>
      <c r="D239" s="269" t="s">
        <v>430</v>
      </c>
      <c r="E239" s="270" t="s">
        <v>4484</v>
      </c>
      <c r="F239" s="271" t="s">
        <v>5287</v>
      </c>
      <c r="G239" s="272" t="s">
        <v>3993</v>
      </c>
      <c r="H239" s="273">
        <v>3</v>
      </c>
      <c r="I239" s="274"/>
      <c r="J239" s="275">
        <f>ROUND(I239*H239,2)</f>
        <v>0</v>
      </c>
      <c r="K239" s="271" t="s">
        <v>19</v>
      </c>
      <c r="L239" s="276"/>
      <c r="M239" s="277" t="s">
        <v>19</v>
      </c>
      <c r="N239" s="278" t="s">
        <v>43</v>
      </c>
      <c r="O239" s="87"/>
      <c r="P239" s="226">
        <f>O239*H239</f>
        <v>0</v>
      </c>
      <c r="Q239" s="226">
        <v>0</v>
      </c>
      <c r="R239" s="226">
        <f>Q239*H239</f>
        <v>0</v>
      </c>
      <c r="S239" s="226">
        <v>0</v>
      </c>
      <c r="T239" s="227">
        <f>S239*H239</f>
        <v>0</v>
      </c>
      <c r="U239" s="41"/>
      <c r="V239" s="41"/>
      <c r="W239" s="41"/>
      <c r="X239" s="41"/>
      <c r="Y239" s="41"/>
      <c r="Z239" s="41"/>
      <c r="AA239" s="41"/>
      <c r="AB239" s="41"/>
      <c r="AC239" s="41"/>
      <c r="AD239" s="41"/>
      <c r="AE239" s="41"/>
      <c r="AR239" s="228" t="s">
        <v>324</v>
      </c>
      <c r="AT239" s="228" t="s">
        <v>430</v>
      </c>
      <c r="AU239" s="228" t="s">
        <v>80</v>
      </c>
      <c r="AY239" s="20" t="s">
        <v>266</v>
      </c>
      <c r="BE239" s="229">
        <f>IF(N239="základní",J239,0)</f>
        <v>0</v>
      </c>
      <c r="BF239" s="229">
        <f>IF(N239="snížená",J239,0)</f>
        <v>0</v>
      </c>
      <c r="BG239" s="229">
        <f>IF(N239="zákl. přenesená",J239,0)</f>
        <v>0</v>
      </c>
      <c r="BH239" s="229">
        <f>IF(N239="sníž. přenesená",J239,0)</f>
        <v>0</v>
      </c>
      <c r="BI239" s="229">
        <f>IF(N239="nulová",J239,0)</f>
        <v>0</v>
      </c>
      <c r="BJ239" s="20" t="s">
        <v>80</v>
      </c>
      <c r="BK239" s="229">
        <f>ROUND(I239*H239,2)</f>
        <v>0</v>
      </c>
      <c r="BL239" s="20" t="s">
        <v>273</v>
      </c>
      <c r="BM239" s="228" t="s">
        <v>1437</v>
      </c>
    </row>
    <row r="240" spans="1:47" s="2" customFormat="1" ht="12">
      <c r="A240" s="41"/>
      <c r="B240" s="42"/>
      <c r="C240" s="43"/>
      <c r="D240" s="230" t="s">
        <v>275</v>
      </c>
      <c r="E240" s="43"/>
      <c r="F240" s="231" t="s">
        <v>5287</v>
      </c>
      <c r="G240" s="43"/>
      <c r="H240" s="43"/>
      <c r="I240" s="232"/>
      <c r="J240" s="43"/>
      <c r="K240" s="43"/>
      <c r="L240" s="47"/>
      <c r="M240" s="233"/>
      <c r="N240" s="234"/>
      <c r="O240" s="87"/>
      <c r="P240" s="87"/>
      <c r="Q240" s="87"/>
      <c r="R240" s="87"/>
      <c r="S240" s="87"/>
      <c r="T240" s="88"/>
      <c r="U240" s="41"/>
      <c r="V240" s="41"/>
      <c r="W240" s="41"/>
      <c r="X240" s="41"/>
      <c r="Y240" s="41"/>
      <c r="Z240" s="41"/>
      <c r="AA240" s="41"/>
      <c r="AB240" s="41"/>
      <c r="AC240" s="41"/>
      <c r="AD240" s="41"/>
      <c r="AE240" s="41"/>
      <c r="AT240" s="20" t="s">
        <v>275</v>
      </c>
      <c r="AU240" s="20" t="s">
        <v>80</v>
      </c>
    </row>
    <row r="241" spans="1:65" s="2" customFormat="1" ht="16.5" customHeight="1">
      <c r="A241" s="41"/>
      <c r="B241" s="42"/>
      <c r="C241" s="269" t="s">
        <v>912</v>
      </c>
      <c r="D241" s="269" t="s">
        <v>430</v>
      </c>
      <c r="E241" s="270" t="s">
        <v>4487</v>
      </c>
      <c r="F241" s="271" t="s">
        <v>5288</v>
      </c>
      <c r="G241" s="272" t="s">
        <v>423</v>
      </c>
      <c r="H241" s="273">
        <v>24</v>
      </c>
      <c r="I241" s="274"/>
      <c r="J241" s="275">
        <f>ROUND(I241*H241,2)</f>
        <v>0</v>
      </c>
      <c r="K241" s="271" t="s">
        <v>19</v>
      </c>
      <c r="L241" s="276"/>
      <c r="M241" s="277" t="s">
        <v>19</v>
      </c>
      <c r="N241" s="278" t="s">
        <v>43</v>
      </c>
      <c r="O241" s="87"/>
      <c r="P241" s="226">
        <f>O241*H241</f>
        <v>0</v>
      </c>
      <c r="Q241" s="226">
        <v>0</v>
      </c>
      <c r="R241" s="226">
        <f>Q241*H241</f>
        <v>0</v>
      </c>
      <c r="S241" s="226">
        <v>0</v>
      </c>
      <c r="T241" s="227">
        <f>S241*H241</f>
        <v>0</v>
      </c>
      <c r="U241" s="41"/>
      <c r="V241" s="41"/>
      <c r="W241" s="41"/>
      <c r="X241" s="41"/>
      <c r="Y241" s="41"/>
      <c r="Z241" s="41"/>
      <c r="AA241" s="41"/>
      <c r="AB241" s="41"/>
      <c r="AC241" s="41"/>
      <c r="AD241" s="41"/>
      <c r="AE241" s="41"/>
      <c r="AR241" s="228" t="s">
        <v>324</v>
      </c>
      <c r="AT241" s="228" t="s">
        <v>430</v>
      </c>
      <c r="AU241" s="228" t="s">
        <v>80</v>
      </c>
      <c r="AY241" s="20" t="s">
        <v>266</v>
      </c>
      <c r="BE241" s="229">
        <f>IF(N241="základní",J241,0)</f>
        <v>0</v>
      </c>
      <c r="BF241" s="229">
        <f>IF(N241="snížená",J241,0)</f>
        <v>0</v>
      </c>
      <c r="BG241" s="229">
        <f>IF(N241="zákl. přenesená",J241,0)</f>
        <v>0</v>
      </c>
      <c r="BH241" s="229">
        <f>IF(N241="sníž. přenesená",J241,0)</f>
        <v>0</v>
      </c>
      <c r="BI241" s="229">
        <f>IF(N241="nulová",J241,0)</f>
        <v>0</v>
      </c>
      <c r="BJ241" s="20" t="s">
        <v>80</v>
      </c>
      <c r="BK241" s="229">
        <f>ROUND(I241*H241,2)</f>
        <v>0</v>
      </c>
      <c r="BL241" s="20" t="s">
        <v>273</v>
      </c>
      <c r="BM241" s="228" t="s">
        <v>1461</v>
      </c>
    </row>
    <row r="242" spans="1:47" s="2" customFormat="1" ht="12">
      <c r="A242" s="41"/>
      <c r="B242" s="42"/>
      <c r="C242" s="43"/>
      <c r="D242" s="230" t="s">
        <v>275</v>
      </c>
      <c r="E242" s="43"/>
      <c r="F242" s="231" t="s">
        <v>5288</v>
      </c>
      <c r="G242" s="43"/>
      <c r="H242" s="43"/>
      <c r="I242" s="232"/>
      <c r="J242" s="43"/>
      <c r="K242" s="43"/>
      <c r="L242" s="47"/>
      <c r="M242" s="233"/>
      <c r="N242" s="234"/>
      <c r="O242" s="87"/>
      <c r="P242" s="87"/>
      <c r="Q242" s="87"/>
      <c r="R242" s="87"/>
      <c r="S242" s="87"/>
      <c r="T242" s="88"/>
      <c r="U242" s="41"/>
      <c r="V242" s="41"/>
      <c r="W242" s="41"/>
      <c r="X242" s="41"/>
      <c r="Y242" s="41"/>
      <c r="Z242" s="41"/>
      <c r="AA242" s="41"/>
      <c r="AB242" s="41"/>
      <c r="AC242" s="41"/>
      <c r="AD242" s="41"/>
      <c r="AE242" s="41"/>
      <c r="AT242" s="20" t="s">
        <v>275</v>
      </c>
      <c r="AU242" s="20" t="s">
        <v>80</v>
      </c>
    </row>
    <row r="243" spans="1:65" s="2" customFormat="1" ht="16.5" customHeight="1">
      <c r="A243" s="41"/>
      <c r="B243" s="42"/>
      <c r="C243" s="269" t="s">
        <v>918</v>
      </c>
      <c r="D243" s="269" t="s">
        <v>430</v>
      </c>
      <c r="E243" s="270" t="s">
        <v>4493</v>
      </c>
      <c r="F243" s="271" t="s">
        <v>5289</v>
      </c>
      <c r="G243" s="272" t="s">
        <v>3993</v>
      </c>
      <c r="H243" s="273">
        <v>5</v>
      </c>
      <c r="I243" s="274"/>
      <c r="J243" s="275">
        <f>ROUND(I243*H243,2)</f>
        <v>0</v>
      </c>
      <c r="K243" s="271" t="s">
        <v>19</v>
      </c>
      <c r="L243" s="276"/>
      <c r="M243" s="277" t="s">
        <v>19</v>
      </c>
      <c r="N243" s="278" t="s">
        <v>43</v>
      </c>
      <c r="O243" s="87"/>
      <c r="P243" s="226">
        <f>O243*H243</f>
        <v>0</v>
      </c>
      <c r="Q243" s="226">
        <v>0</v>
      </c>
      <c r="R243" s="226">
        <f>Q243*H243</f>
        <v>0</v>
      </c>
      <c r="S243" s="226">
        <v>0</v>
      </c>
      <c r="T243" s="227">
        <f>S243*H243</f>
        <v>0</v>
      </c>
      <c r="U243" s="41"/>
      <c r="V243" s="41"/>
      <c r="W243" s="41"/>
      <c r="X243" s="41"/>
      <c r="Y243" s="41"/>
      <c r="Z243" s="41"/>
      <c r="AA243" s="41"/>
      <c r="AB243" s="41"/>
      <c r="AC243" s="41"/>
      <c r="AD243" s="41"/>
      <c r="AE243" s="41"/>
      <c r="AR243" s="228" t="s">
        <v>324</v>
      </c>
      <c r="AT243" s="228" t="s">
        <v>430</v>
      </c>
      <c r="AU243" s="228" t="s">
        <v>80</v>
      </c>
      <c r="AY243" s="20" t="s">
        <v>266</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273</v>
      </c>
      <c r="BM243" s="228" t="s">
        <v>1493</v>
      </c>
    </row>
    <row r="244" spans="1:47" s="2" customFormat="1" ht="12">
      <c r="A244" s="41"/>
      <c r="B244" s="42"/>
      <c r="C244" s="43"/>
      <c r="D244" s="230" t="s">
        <v>275</v>
      </c>
      <c r="E244" s="43"/>
      <c r="F244" s="231" t="s">
        <v>5289</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275</v>
      </c>
      <c r="AU244" s="20" t="s">
        <v>80</v>
      </c>
    </row>
    <row r="245" spans="1:65" s="2" customFormat="1" ht="16.5" customHeight="1">
      <c r="A245" s="41"/>
      <c r="B245" s="42"/>
      <c r="C245" s="269" t="s">
        <v>925</v>
      </c>
      <c r="D245" s="269" t="s">
        <v>430</v>
      </c>
      <c r="E245" s="270" t="s">
        <v>4497</v>
      </c>
      <c r="F245" s="271" t="s">
        <v>5290</v>
      </c>
      <c r="G245" s="272" t="s">
        <v>3993</v>
      </c>
      <c r="H245" s="273">
        <v>10</v>
      </c>
      <c r="I245" s="274"/>
      <c r="J245" s="275">
        <f>ROUND(I245*H245,2)</f>
        <v>0</v>
      </c>
      <c r="K245" s="271" t="s">
        <v>19</v>
      </c>
      <c r="L245" s="276"/>
      <c r="M245" s="277" t="s">
        <v>19</v>
      </c>
      <c r="N245" s="278" t="s">
        <v>43</v>
      </c>
      <c r="O245" s="87"/>
      <c r="P245" s="226">
        <f>O245*H245</f>
        <v>0</v>
      </c>
      <c r="Q245" s="226">
        <v>0</v>
      </c>
      <c r="R245" s="226">
        <f>Q245*H245</f>
        <v>0</v>
      </c>
      <c r="S245" s="226">
        <v>0</v>
      </c>
      <c r="T245" s="227">
        <f>S245*H245</f>
        <v>0</v>
      </c>
      <c r="U245" s="41"/>
      <c r="V245" s="41"/>
      <c r="W245" s="41"/>
      <c r="X245" s="41"/>
      <c r="Y245" s="41"/>
      <c r="Z245" s="41"/>
      <c r="AA245" s="41"/>
      <c r="AB245" s="41"/>
      <c r="AC245" s="41"/>
      <c r="AD245" s="41"/>
      <c r="AE245" s="41"/>
      <c r="AR245" s="228" t="s">
        <v>324</v>
      </c>
      <c r="AT245" s="228" t="s">
        <v>430</v>
      </c>
      <c r="AU245" s="228" t="s">
        <v>80</v>
      </c>
      <c r="AY245" s="20" t="s">
        <v>266</v>
      </c>
      <c r="BE245" s="229">
        <f>IF(N245="základní",J245,0)</f>
        <v>0</v>
      </c>
      <c r="BF245" s="229">
        <f>IF(N245="snížená",J245,0)</f>
        <v>0</v>
      </c>
      <c r="BG245" s="229">
        <f>IF(N245="zákl. přenesená",J245,0)</f>
        <v>0</v>
      </c>
      <c r="BH245" s="229">
        <f>IF(N245="sníž. přenesená",J245,0)</f>
        <v>0</v>
      </c>
      <c r="BI245" s="229">
        <f>IF(N245="nulová",J245,0)</f>
        <v>0</v>
      </c>
      <c r="BJ245" s="20" t="s">
        <v>80</v>
      </c>
      <c r="BK245" s="229">
        <f>ROUND(I245*H245,2)</f>
        <v>0</v>
      </c>
      <c r="BL245" s="20" t="s">
        <v>273</v>
      </c>
      <c r="BM245" s="228" t="s">
        <v>1519</v>
      </c>
    </row>
    <row r="246" spans="1:47" s="2" customFormat="1" ht="12">
      <c r="A246" s="41"/>
      <c r="B246" s="42"/>
      <c r="C246" s="43"/>
      <c r="D246" s="230" t="s">
        <v>275</v>
      </c>
      <c r="E246" s="43"/>
      <c r="F246" s="231" t="s">
        <v>5290</v>
      </c>
      <c r="G246" s="43"/>
      <c r="H246" s="43"/>
      <c r="I246" s="232"/>
      <c r="J246" s="43"/>
      <c r="K246" s="43"/>
      <c r="L246" s="47"/>
      <c r="M246" s="233"/>
      <c r="N246" s="234"/>
      <c r="O246" s="87"/>
      <c r="P246" s="87"/>
      <c r="Q246" s="87"/>
      <c r="R246" s="87"/>
      <c r="S246" s="87"/>
      <c r="T246" s="88"/>
      <c r="U246" s="41"/>
      <c r="V246" s="41"/>
      <c r="W246" s="41"/>
      <c r="X246" s="41"/>
      <c r="Y246" s="41"/>
      <c r="Z246" s="41"/>
      <c r="AA246" s="41"/>
      <c r="AB246" s="41"/>
      <c r="AC246" s="41"/>
      <c r="AD246" s="41"/>
      <c r="AE246" s="41"/>
      <c r="AT246" s="20" t="s">
        <v>275</v>
      </c>
      <c r="AU246" s="20" t="s">
        <v>80</v>
      </c>
    </row>
    <row r="247" spans="1:65" s="2" customFormat="1" ht="16.5" customHeight="1">
      <c r="A247" s="41"/>
      <c r="B247" s="42"/>
      <c r="C247" s="269" t="s">
        <v>930</v>
      </c>
      <c r="D247" s="269" t="s">
        <v>430</v>
      </c>
      <c r="E247" s="270" t="s">
        <v>4503</v>
      </c>
      <c r="F247" s="271" t="s">
        <v>5291</v>
      </c>
      <c r="G247" s="272" t="s">
        <v>3993</v>
      </c>
      <c r="H247" s="273">
        <v>3</v>
      </c>
      <c r="I247" s="274"/>
      <c r="J247" s="275">
        <f>ROUND(I247*H247,2)</f>
        <v>0</v>
      </c>
      <c r="K247" s="271" t="s">
        <v>19</v>
      </c>
      <c r="L247" s="276"/>
      <c r="M247" s="277" t="s">
        <v>19</v>
      </c>
      <c r="N247" s="278" t="s">
        <v>43</v>
      </c>
      <c r="O247" s="87"/>
      <c r="P247" s="226">
        <f>O247*H247</f>
        <v>0</v>
      </c>
      <c r="Q247" s="226">
        <v>0</v>
      </c>
      <c r="R247" s="226">
        <f>Q247*H247</f>
        <v>0</v>
      </c>
      <c r="S247" s="226">
        <v>0</v>
      </c>
      <c r="T247" s="227">
        <f>S247*H247</f>
        <v>0</v>
      </c>
      <c r="U247" s="41"/>
      <c r="V247" s="41"/>
      <c r="W247" s="41"/>
      <c r="X247" s="41"/>
      <c r="Y247" s="41"/>
      <c r="Z247" s="41"/>
      <c r="AA247" s="41"/>
      <c r="AB247" s="41"/>
      <c r="AC247" s="41"/>
      <c r="AD247" s="41"/>
      <c r="AE247" s="41"/>
      <c r="AR247" s="228" t="s">
        <v>324</v>
      </c>
      <c r="AT247" s="228" t="s">
        <v>430</v>
      </c>
      <c r="AU247" s="228" t="s">
        <v>80</v>
      </c>
      <c r="AY247" s="20" t="s">
        <v>266</v>
      </c>
      <c r="BE247" s="229">
        <f>IF(N247="základní",J247,0)</f>
        <v>0</v>
      </c>
      <c r="BF247" s="229">
        <f>IF(N247="snížená",J247,0)</f>
        <v>0</v>
      </c>
      <c r="BG247" s="229">
        <f>IF(N247="zákl. přenesená",J247,0)</f>
        <v>0</v>
      </c>
      <c r="BH247" s="229">
        <f>IF(N247="sníž. přenesená",J247,0)</f>
        <v>0</v>
      </c>
      <c r="BI247" s="229">
        <f>IF(N247="nulová",J247,0)</f>
        <v>0</v>
      </c>
      <c r="BJ247" s="20" t="s">
        <v>80</v>
      </c>
      <c r="BK247" s="229">
        <f>ROUND(I247*H247,2)</f>
        <v>0</v>
      </c>
      <c r="BL247" s="20" t="s">
        <v>273</v>
      </c>
      <c r="BM247" s="228" t="s">
        <v>1533</v>
      </c>
    </row>
    <row r="248" spans="1:47" s="2" customFormat="1" ht="12">
      <c r="A248" s="41"/>
      <c r="B248" s="42"/>
      <c r="C248" s="43"/>
      <c r="D248" s="230" t="s">
        <v>275</v>
      </c>
      <c r="E248" s="43"/>
      <c r="F248" s="231" t="s">
        <v>5291</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275</v>
      </c>
      <c r="AU248" s="20" t="s">
        <v>80</v>
      </c>
    </row>
    <row r="249" spans="1:65" s="2" customFormat="1" ht="16.5" customHeight="1">
      <c r="A249" s="41"/>
      <c r="B249" s="42"/>
      <c r="C249" s="269" t="s">
        <v>936</v>
      </c>
      <c r="D249" s="269" t="s">
        <v>430</v>
      </c>
      <c r="E249" s="270" t="s">
        <v>4506</v>
      </c>
      <c r="F249" s="271" t="s">
        <v>5292</v>
      </c>
      <c r="G249" s="272" t="s">
        <v>3993</v>
      </c>
      <c r="H249" s="273">
        <v>30</v>
      </c>
      <c r="I249" s="274"/>
      <c r="J249" s="275">
        <f>ROUND(I249*H249,2)</f>
        <v>0</v>
      </c>
      <c r="K249" s="271" t="s">
        <v>19</v>
      </c>
      <c r="L249" s="276"/>
      <c r="M249" s="277" t="s">
        <v>19</v>
      </c>
      <c r="N249" s="278" t="s">
        <v>43</v>
      </c>
      <c r="O249" s="87"/>
      <c r="P249" s="226">
        <f>O249*H249</f>
        <v>0</v>
      </c>
      <c r="Q249" s="226">
        <v>0</v>
      </c>
      <c r="R249" s="226">
        <f>Q249*H249</f>
        <v>0</v>
      </c>
      <c r="S249" s="226">
        <v>0</v>
      </c>
      <c r="T249" s="227">
        <f>S249*H249</f>
        <v>0</v>
      </c>
      <c r="U249" s="41"/>
      <c r="V249" s="41"/>
      <c r="W249" s="41"/>
      <c r="X249" s="41"/>
      <c r="Y249" s="41"/>
      <c r="Z249" s="41"/>
      <c r="AA249" s="41"/>
      <c r="AB249" s="41"/>
      <c r="AC249" s="41"/>
      <c r="AD249" s="41"/>
      <c r="AE249" s="41"/>
      <c r="AR249" s="228" t="s">
        <v>324</v>
      </c>
      <c r="AT249" s="228" t="s">
        <v>430</v>
      </c>
      <c r="AU249" s="228" t="s">
        <v>80</v>
      </c>
      <c r="AY249" s="20" t="s">
        <v>266</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273</v>
      </c>
      <c r="BM249" s="228" t="s">
        <v>1551</v>
      </c>
    </row>
    <row r="250" spans="1:47" s="2" customFormat="1" ht="12">
      <c r="A250" s="41"/>
      <c r="B250" s="42"/>
      <c r="C250" s="43"/>
      <c r="D250" s="230" t="s">
        <v>275</v>
      </c>
      <c r="E250" s="43"/>
      <c r="F250" s="231" t="s">
        <v>5292</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275</v>
      </c>
      <c r="AU250" s="20" t="s">
        <v>80</v>
      </c>
    </row>
    <row r="251" spans="1:65" s="2" customFormat="1" ht="16.5" customHeight="1">
      <c r="A251" s="41"/>
      <c r="B251" s="42"/>
      <c r="C251" s="269" t="s">
        <v>948</v>
      </c>
      <c r="D251" s="269" t="s">
        <v>430</v>
      </c>
      <c r="E251" s="270" t="s">
        <v>4511</v>
      </c>
      <c r="F251" s="271" t="s">
        <v>5293</v>
      </c>
      <c r="G251" s="272" t="s">
        <v>3993</v>
      </c>
      <c r="H251" s="273">
        <v>10</v>
      </c>
      <c r="I251" s="274"/>
      <c r="J251" s="275">
        <f>ROUND(I251*H251,2)</f>
        <v>0</v>
      </c>
      <c r="K251" s="271" t="s">
        <v>19</v>
      </c>
      <c r="L251" s="276"/>
      <c r="M251" s="277" t="s">
        <v>19</v>
      </c>
      <c r="N251" s="278" t="s">
        <v>43</v>
      </c>
      <c r="O251" s="87"/>
      <c r="P251" s="226">
        <f>O251*H251</f>
        <v>0</v>
      </c>
      <c r="Q251" s="226">
        <v>0</v>
      </c>
      <c r="R251" s="226">
        <f>Q251*H251</f>
        <v>0</v>
      </c>
      <c r="S251" s="226">
        <v>0</v>
      </c>
      <c r="T251" s="227">
        <f>S251*H251</f>
        <v>0</v>
      </c>
      <c r="U251" s="41"/>
      <c r="V251" s="41"/>
      <c r="W251" s="41"/>
      <c r="X251" s="41"/>
      <c r="Y251" s="41"/>
      <c r="Z251" s="41"/>
      <c r="AA251" s="41"/>
      <c r="AB251" s="41"/>
      <c r="AC251" s="41"/>
      <c r="AD251" s="41"/>
      <c r="AE251" s="41"/>
      <c r="AR251" s="228" t="s">
        <v>324</v>
      </c>
      <c r="AT251" s="228" t="s">
        <v>430</v>
      </c>
      <c r="AU251" s="228" t="s">
        <v>80</v>
      </c>
      <c r="AY251" s="20" t="s">
        <v>266</v>
      </c>
      <c r="BE251" s="229">
        <f>IF(N251="základní",J251,0)</f>
        <v>0</v>
      </c>
      <c r="BF251" s="229">
        <f>IF(N251="snížená",J251,0)</f>
        <v>0</v>
      </c>
      <c r="BG251" s="229">
        <f>IF(N251="zákl. přenesená",J251,0)</f>
        <v>0</v>
      </c>
      <c r="BH251" s="229">
        <f>IF(N251="sníž. přenesená",J251,0)</f>
        <v>0</v>
      </c>
      <c r="BI251" s="229">
        <f>IF(N251="nulová",J251,0)</f>
        <v>0</v>
      </c>
      <c r="BJ251" s="20" t="s">
        <v>80</v>
      </c>
      <c r="BK251" s="229">
        <f>ROUND(I251*H251,2)</f>
        <v>0</v>
      </c>
      <c r="BL251" s="20" t="s">
        <v>273</v>
      </c>
      <c r="BM251" s="228" t="s">
        <v>1566</v>
      </c>
    </row>
    <row r="252" spans="1:47" s="2" customFormat="1" ht="12">
      <c r="A252" s="41"/>
      <c r="B252" s="42"/>
      <c r="C252" s="43"/>
      <c r="D252" s="230" t="s">
        <v>275</v>
      </c>
      <c r="E252" s="43"/>
      <c r="F252" s="231" t="s">
        <v>5293</v>
      </c>
      <c r="G252" s="43"/>
      <c r="H252" s="43"/>
      <c r="I252" s="232"/>
      <c r="J252" s="43"/>
      <c r="K252" s="43"/>
      <c r="L252" s="47"/>
      <c r="M252" s="233"/>
      <c r="N252" s="234"/>
      <c r="O252" s="87"/>
      <c r="P252" s="87"/>
      <c r="Q252" s="87"/>
      <c r="R252" s="87"/>
      <c r="S252" s="87"/>
      <c r="T252" s="88"/>
      <c r="U252" s="41"/>
      <c r="V252" s="41"/>
      <c r="W252" s="41"/>
      <c r="X252" s="41"/>
      <c r="Y252" s="41"/>
      <c r="Z252" s="41"/>
      <c r="AA252" s="41"/>
      <c r="AB252" s="41"/>
      <c r="AC252" s="41"/>
      <c r="AD252" s="41"/>
      <c r="AE252" s="41"/>
      <c r="AT252" s="20" t="s">
        <v>275</v>
      </c>
      <c r="AU252" s="20" t="s">
        <v>80</v>
      </c>
    </row>
    <row r="253" spans="1:65" s="2" customFormat="1" ht="16.5" customHeight="1">
      <c r="A253" s="41"/>
      <c r="B253" s="42"/>
      <c r="C253" s="269" t="s">
        <v>954</v>
      </c>
      <c r="D253" s="269" t="s">
        <v>430</v>
      </c>
      <c r="E253" s="270" t="s">
        <v>4516</v>
      </c>
      <c r="F253" s="271" t="s">
        <v>5294</v>
      </c>
      <c r="G253" s="272" t="s">
        <v>3993</v>
      </c>
      <c r="H253" s="273">
        <v>1</v>
      </c>
      <c r="I253" s="274"/>
      <c r="J253" s="275">
        <f>ROUND(I253*H253,2)</f>
        <v>0</v>
      </c>
      <c r="K253" s="271" t="s">
        <v>19</v>
      </c>
      <c r="L253" s="276"/>
      <c r="M253" s="277" t="s">
        <v>19</v>
      </c>
      <c r="N253" s="278" t="s">
        <v>43</v>
      </c>
      <c r="O253" s="87"/>
      <c r="P253" s="226">
        <f>O253*H253</f>
        <v>0</v>
      </c>
      <c r="Q253" s="226">
        <v>0</v>
      </c>
      <c r="R253" s="226">
        <f>Q253*H253</f>
        <v>0</v>
      </c>
      <c r="S253" s="226">
        <v>0</v>
      </c>
      <c r="T253" s="227">
        <f>S253*H253</f>
        <v>0</v>
      </c>
      <c r="U253" s="41"/>
      <c r="V253" s="41"/>
      <c r="W253" s="41"/>
      <c r="X253" s="41"/>
      <c r="Y253" s="41"/>
      <c r="Z253" s="41"/>
      <c r="AA253" s="41"/>
      <c r="AB253" s="41"/>
      <c r="AC253" s="41"/>
      <c r="AD253" s="41"/>
      <c r="AE253" s="41"/>
      <c r="AR253" s="228" t="s">
        <v>324</v>
      </c>
      <c r="AT253" s="228" t="s">
        <v>430</v>
      </c>
      <c r="AU253" s="228" t="s">
        <v>80</v>
      </c>
      <c r="AY253" s="20" t="s">
        <v>266</v>
      </c>
      <c r="BE253" s="229">
        <f>IF(N253="základní",J253,0)</f>
        <v>0</v>
      </c>
      <c r="BF253" s="229">
        <f>IF(N253="snížená",J253,0)</f>
        <v>0</v>
      </c>
      <c r="BG253" s="229">
        <f>IF(N253="zákl. přenesená",J253,0)</f>
        <v>0</v>
      </c>
      <c r="BH253" s="229">
        <f>IF(N253="sníž. přenesená",J253,0)</f>
        <v>0</v>
      </c>
      <c r="BI253" s="229">
        <f>IF(N253="nulová",J253,0)</f>
        <v>0</v>
      </c>
      <c r="BJ253" s="20" t="s">
        <v>80</v>
      </c>
      <c r="BK253" s="229">
        <f>ROUND(I253*H253,2)</f>
        <v>0</v>
      </c>
      <c r="BL253" s="20" t="s">
        <v>273</v>
      </c>
      <c r="BM253" s="228" t="s">
        <v>1582</v>
      </c>
    </row>
    <row r="254" spans="1:47" s="2" customFormat="1" ht="12">
      <c r="A254" s="41"/>
      <c r="B254" s="42"/>
      <c r="C254" s="43"/>
      <c r="D254" s="230" t="s">
        <v>275</v>
      </c>
      <c r="E254" s="43"/>
      <c r="F254" s="231" t="s">
        <v>5294</v>
      </c>
      <c r="G254" s="43"/>
      <c r="H254" s="43"/>
      <c r="I254" s="232"/>
      <c r="J254" s="43"/>
      <c r="K254" s="43"/>
      <c r="L254" s="47"/>
      <c r="M254" s="233"/>
      <c r="N254" s="234"/>
      <c r="O254" s="87"/>
      <c r="P254" s="87"/>
      <c r="Q254" s="87"/>
      <c r="R254" s="87"/>
      <c r="S254" s="87"/>
      <c r="T254" s="88"/>
      <c r="U254" s="41"/>
      <c r="V254" s="41"/>
      <c r="W254" s="41"/>
      <c r="X254" s="41"/>
      <c r="Y254" s="41"/>
      <c r="Z254" s="41"/>
      <c r="AA254" s="41"/>
      <c r="AB254" s="41"/>
      <c r="AC254" s="41"/>
      <c r="AD254" s="41"/>
      <c r="AE254" s="41"/>
      <c r="AT254" s="20" t="s">
        <v>275</v>
      </c>
      <c r="AU254" s="20" t="s">
        <v>80</v>
      </c>
    </row>
    <row r="255" spans="1:65" s="2" customFormat="1" ht="16.5" customHeight="1">
      <c r="A255" s="41"/>
      <c r="B255" s="42"/>
      <c r="C255" s="269" t="s">
        <v>966</v>
      </c>
      <c r="D255" s="269" t="s">
        <v>430</v>
      </c>
      <c r="E255" s="270" t="s">
        <v>4519</v>
      </c>
      <c r="F255" s="271" t="s">
        <v>5295</v>
      </c>
      <c r="G255" s="272" t="s">
        <v>3993</v>
      </c>
      <c r="H255" s="273">
        <v>1</v>
      </c>
      <c r="I255" s="274"/>
      <c r="J255" s="275">
        <f>ROUND(I255*H255,2)</f>
        <v>0</v>
      </c>
      <c r="K255" s="271" t="s">
        <v>19</v>
      </c>
      <c r="L255" s="276"/>
      <c r="M255" s="277" t="s">
        <v>19</v>
      </c>
      <c r="N255" s="278" t="s">
        <v>43</v>
      </c>
      <c r="O255" s="87"/>
      <c r="P255" s="226">
        <f>O255*H255</f>
        <v>0</v>
      </c>
      <c r="Q255" s="226">
        <v>0</v>
      </c>
      <c r="R255" s="226">
        <f>Q255*H255</f>
        <v>0</v>
      </c>
      <c r="S255" s="226">
        <v>0</v>
      </c>
      <c r="T255" s="227">
        <f>S255*H255</f>
        <v>0</v>
      </c>
      <c r="U255" s="41"/>
      <c r="V255" s="41"/>
      <c r="W255" s="41"/>
      <c r="X255" s="41"/>
      <c r="Y255" s="41"/>
      <c r="Z255" s="41"/>
      <c r="AA255" s="41"/>
      <c r="AB255" s="41"/>
      <c r="AC255" s="41"/>
      <c r="AD255" s="41"/>
      <c r="AE255" s="41"/>
      <c r="AR255" s="228" t="s">
        <v>324</v>
      </c>
      <c r="AT255" s="228" t="s">
        <v>430</v>
      </c>
      <c r="AU255" s="228" t="s">
        <v>80</v>
      </c>
      <c r="AY255" s="20" t="s">
        <v>266</v>
      </c>
      <c r="BE255" s="229">
        <f>IF(N255="základní",J255,0)</f>
        <v>0</v>
      </c>
      <c r="BF255" s="229">
        <f>IF(N255="snížená",J255,0)</f>
        <v>0</v>
      </c>
      <c r="BG255" s="229">
        <f>IF(N255="zákl. přenesená",J255,0)</f>
        <v>0</v>
      </c>
      <c r="BH255" s="229">
        <f>IF(N255="sníž. přenesená",J255,0)</f>
        <v>0</v>
      </c>
      <c r="BI255" s="229">
        <f>IF(N255="nulová",J255,0)</f>
        <v>0</v>
      </c>
      <c r="BJ255" s="20" t="s">
        <v>80</v>
      </c>
      <c r="BK255" s="229">
        <f>ROUND(I255*H255,2)</f>
        <v>0</v>
      </c>
      <c r="BL255" s="20" t="s">
        <v>273</v>
      </c>
      <c r="BM255" s="228" t="s">
        <v>1603</v>
      </c>
    </row>
    <row r="256" spans="1:47" s="2" customFormat="1" ht="12">
      <c r="A256" s="41"/>
      <c r="B256" s="42"/>
      <c r="C256" s="43"/>
      <c r="D256" s="230" t="s">
        <v>275</v>
      </c>
      <c r="E256" s="43"/>
      <c r="F256" s="231" t="s">
        <v>5295</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275</v>
      </c>
      <c r="AU256" s="20" t="s">
        <v>80</v>
      </c>
    </row>
    <row r="257" spans="1:65" s="2" customFormat="1" ht="16.5" customHeight="1">
      <c r="A257" s="41"/>
      <c r="B257" s="42"/>
      <c r="C257" s="269" t="s">
        <v>972</v>
      </c>
      <c r="D257" s="269" t="s">
        <v>430</v>
      </c>
      <c r="E257" s="270" t="s">
        <v>4521</v>
      </c>
      <c r="F257" s="271" t="s">
        <v>5296</v>
      </c>
      <c r="G257" s="272" t="s">
        <v>3993</v>
      </c>
      <c r="H257" s="273">
        <v>3</v>
      </c>
      <c r="I257" s="274"/>
      <c r="J257" s="275">
        <f>ROUND(I257*H257,2)</f>
        <v>0</v>
      </c>
      <c r="K257" s="271" t="s">
        <v>19</v>
      </c>
      <c r="L257" s="276"/>
      <c r="M257" s="277" t="s">
        <v>19</v>
      </c>
      <c r="N257" s="278" t="s">
        <v>43</v>
      </c>
      <c r="O257" s="87"/>
      <c r="P257" s="226">
        <f>O257*H257</f>
        <v>0</v>
      </c>
      <c r="Q257" s="226">
        <v>0</v>
      </c>
      <c r="R257" s="226">
        <f>Q257*H257</f>
        <v>0</v>
      </c>
      <c r="S257" s="226">
        <v>0</v>
      </c>
      <c r="T257" s="227">
        <f>S257*H257</f>
        <v>0</v>
      </c>
      <c r="U257" s="41"/>
      <c r="V257" s="41"/>
      <c r="W257" s="41"/>
      <c r="X257" s="41"/>
      <c r="Y257" s="41"/>
      <c r="Z257" s="41"/>
      <c r="AA257" s="41"/>
      <c r="AB257" s="41"/>
      <c r="AC257" s="41"/>
      <c r="AD257" s="41"/>
      <c r="AE257" s="41"/>
      <c r="AR257" s="228" t="s">
        <v>324</v>
      </c>
      <c r="AT257" s="228" t="s">
        <v>430</v>
      </c>
      <c r="AU257" s="228" t="s">
        <v>80</v>
      </c>
      <c r="AY257" s="20" t="s">
        <v>266</v>
      </c>
      <c r="BE257" s="229">
        <f>IF(N257="základní",J257,0)</f>
        <v>0</v>
      </c>
      <c r="BF257" s="229">
        <f>IF(N257="snížená",J257,0)</f>
        <v>0</v>
      </c>
      <c r="BG257" s="229">
        <f>IF(N257="zákl. přenesená",J257,0)</f>
        <v>0</v>
      </c>
      <c r="BH257" s="229">
        <f>IF(N257="sníž. přenesená",J257,0)</f>
        <v>0</v>
      </c>
      <c r="BI257" s="229">
        <f>IF(N257="nulová",J257,0)</f>
        <v>0</v>
      </c>
      <c r="BJ257" s="20" t="s">
        <v>80</v>
      </c>
      <c r="BK257" s="229">
        <f>ROUND(I257*H257,2)</f>
        <v>0</v>
      </c>
      <c r="BL257" s="20" t="s">
        <v>273</v>
      </c>
      <c r="BM257" s="228" t="s">
        <v>1617</v>
      </c>
    </row>
    <row r="258" spans="1:47" s="2" customFormat="1" ht="12">
      <c r="A258" s="41"/>
      <c r="B258" s="42"/>
      <c r="C258" s="43"/>
      <c r="D258" s="230" t="s">
        <v>275</v>
      </c>
      <c r="E258" s="43"/>
      <c r="F258" s="231" t="s">
        <v>5296</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275</v>
      </c>
      <c r="AU258" s="20" t="s">
        <v>80</v>
      </c>
    </row>
    <row r="259" spans="1:65" s="2" customFormat="1" ht="24.15" customHeight="1">
      <c r="A259" s="41"/>
      <c r="B259" s="42"/>
      <c r="C259" s="269" t="s">
        <v>976</v>
      </c>
      <c r="D259" s="269" t="s">
        <v>430</v>
      </c>
      <c r="E259" s="270" t="s">
        <v>4525</v>
      </c>
      <c r="F259" s="271" t="s">
        <v>5297</v>
      </c>
      <c r="G259" s="272" t="s">
        <v>3993</v>
      </c>
      <c r="H259" s="273">
        <v>5</v>
      </c>
      <c r="I259" s="274"/>
      <c r="J259" s="275">
        <f>ROUND(I259*H259,2)</f>
        <v>0</v>
      </c>
      <c r="K259" s="271" t="s">
        <v>19</v>
      </c>
      <c r="L259" s="276"/>
      <c r="M259" s="277" t="s">
        <v>19</v>
      </c>
      <c r="N259" s="278" t="s">
        <v>43</v>
      </c>
      <c r="O259" s="87"/>
      <c r="P259" s="226">
        <f>O259*H259</f>
        <v>0</v>
      </c>
      <c r="Q259" s="226">
        <v>0</v>
      </c>
      <c r="R259" s="226">
        <f>Q259*H259</f>
        <v>0</v>
      </c>
      <c r="S259" s="226">
        <v>0</v>
      </c>
      <c r="T259" s="227">
        <f>S259*H259</f>
        <v>0</v>
      </c>
      <c r="U259" s="41"/>
      <c r="V259" s="41"/>
      <c r="W259" s="41"/>
      <c r="X259" s="41"/>
      <c r="Y259" s="41"/>
      <c r="Z259" s="41"/>
      <c r="AA259" s="41"/>
      <c r="AB259" s="41"/>
      <c r="AC259" s="41"/>
      <c r="AD259" s="41"/>
      <c r="AE259" s="41"/>
      <c r="AR259" s="228" t="s">
        <v>324</v>
      </c>
      <c r="AT259" s="228" t="s">
        <v>430</v>
      </c>
      <c r="AU259" s="228" t="s">
        <v>80</v>
      </c>
      <c r="AY259" s="20" t="s">
        <v>266</v>
      </c>
      <c r="BE259" s="229">
        <f>IF(N259="základní",J259,0)</f>
        <v>0</v>
      </c>
      <c r="BF259" s="229">
        <f>IF(N259="snížená",J259,0)</f>
        <v>0</v>
      </c>
      <c r="BG259" s="229">
        <f>IF(N259="zákl. přenesená",J259,0)</f>
        <v>0</v>
      </c>
      <c r="BH259" s="229">
        <f>IF(N259="sníž. přenesená",J259,0)</f>
        <v>0</v>
      </c>
      <c r="BI259" s="229">
        <f>IF(N259="nulová",J259,0)</f>
        <v>0</v>
      </c>
      <c r="BJ259" s="20" t="s">
        <v>80</v>
      </c>
      <c r="BK259" s="229">
        <f>ROUND(I259*H259,2)</f>
        <v>0</v>
      </c>
      <c r="BL259" s="20" t="s">
        <v>273</v>
      </c>
      <c r="BM259" s="228" t="s">
        <v>1631</v>
      </c>
    </row>
    <row r="260" spans="1:47" s="2" customFormat="1" ht="12">
      <c r="A260" s="41"/>
      <c r="B260" s="42"/>
      <c r="C260" s="43"/>
      <c r="D260" s="230" t="s">
        <v>275</v>
      </c>
      <c r="E260" s="43"/>
      <c r="F260" s="231" t="s">
        <v>5297</v>
      </c>
      <c r="G260" s="43"/>
      <c r="H260" s="43"/>
      <c r="I260" s="232"/>
      <c r="J260" s="43"/>
      <c r="K260" s="43"/>
      <c r="L260" s="47"/>
      <c r="M260" s="233"/>
      <c r="N260" s="234"/>
      <c r="O260" s="87"/>
      <c r="P260" s="87"/>
      <c r="Q260" s="87"/>
      <c r="R260" s="87"/>
      <c r="S260" s="87"/>
      <c r="T260" s="88"/>
      <c r="U260" s="41"/>
      <c r="V260" s="41"/>
      <c r="W260" s="41"/>
      <c r="X260" s="41"/>
      <c r="Y260" s="41"/>
      <c r="Z260" s="41"/>
      <c r="AA260" s="41"/>
      <c r="AB260" s="41"/>
      <c r="AC260" s="41"/>
      <c r="AD260" s="41"/>
      <c r="AE260" s="41"/>
      <c r="AT260" s="20" t="s">
        <v>275</v>
      </c>
      <c r="AU260" s="20" t="s">
        <v>80</v>
      </c>
    </row>
    <row r="261" spans="1:65" s="2" customFormat="1" ht="24.15" customHeight="1">
      <c r="A261" s="41"/>
      <c r="B261" s="42"/>
      <c r="C261" s="269" t="s">
        <v>982</v>
      </c>
      <c r="D261" s="269" t="s">
        <v>430</v>
      </c>
      <c r="E261" s="270" t="s">
        <v>4531</v>
      </c>
      <c r="F261" s="271" t="s">
        <v>5298</v>
      </c>
      <c r="G261" s="272" t="s">
        <v>3993</v>
      </c>
      <c r="H261" s="273">
        <v>5</v>
      </c>
      <c r="I261" s="274"/>
      <c r="J261" s="275">
        <f>ROUND(I261*H261,2)</f>
        <v>0</v>
      </c>
      <c r="K261" s="271" t="s">
        <v>19</v>
      </c>
      <c r="L261" s="276"/>
      <c r="M261" s="277" t="s">
        <v>19</v>
      </c>
      <c r="N261" s="278" t="s">
        <v>43</v>
      </c>
      <c r="O261" s="87"/>
      <c r="P261" s="226">
        <f>O261*H261</f>
        <v>0</v>
      </c>
      <c r="Q261" s="226">
        <v>0</v>
      </c>
      <c r="R261" s="226">
        <f>Q261*H261</f>
        <v>0</v>
      </c>
      <c r="S261" s="226">
        <v>0</v>
      </c>
      <c r="T261" s="227">
        <f>S261*H261</f>
        <v>0</v>
      </c>
      <c r="U261" s="41"/>
      <c r="V261" s="41"/>
      <c r="W261" s="41"/>
      <c r="X261" s="41"/>
      <c r="Y261" s="41"/>
      <c r="Z261" s="41"/>
      <c r="AA261" s="41"/>
      <c r="AB261" s="41"/>
      <c r="AC261" s="41"/>
      <c r="AD261" s="41"/>
      <c r="AE261" s="41"/>
      <c r="AR261" s="228" t="s">
        <v>324</v>
      </c>
      <c r="AT261" s="228" t="s">
        <v>430</v>
      </c>
      <c r="AU261" s="228" t="s">
        <v>80</v>
      </c>
      <c r="AY261" s="20" t="s">
        <v>266</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273</v>
      </c>
      <c r="BM261" s="228" t="s">
        <v>1648</v>
      </c>
    </row>
    <row r="262" spans="1:47" s="2" customFormat="1" ht="12">
      <c r="A262" s="41"/>
      <c r="B262" s="42"/>
      <c r="C262" s="43"/>
      <c r="D262" s="230" t="s">
        <v>275</v>
      </c>
      <c r="E262" s="43"/>
      <c r="F262" s="231" t="s">
        <v>5298</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275</v>
      </c>
      <c r="AU262" s="20" t="s">
        <v>80</v>
      </c>
    </row>
    <row r="263" spans="1:65" s="2" customFormat="1" ht="24.15" customHeight="1">
      <c r="A263" s="41"/>
      <c r="B263" s="42"/>
      <c r="C263" s="269" t="s">
        <v>987</v>
      </c>
      <c r="D263" s="269" t="s">
        <v>430</v>
      </c>
      <c r="E263" s="270" t="s">
        <v>4535</v>
      </c>
      <c r="F263" s="271" t="s">
        <v>5299</v>
      </c>
      <c r="G263" s="272" t="s">
        <v>3993</v>
      </c>
      <c r="H263" s="273">
        <v>3</v>
      </c>
      <c r="I263" s="274"/>
      <c r="J263" s="275">
        <f>ROUND(I263*H263,2)</f>
        <v>0</v>
      </c>
      <c r="K263" s="271" t="s">
        <v>19</v>
      </c>
      <c r="L263" s="276"/>
      <c r="M263" s="277" t="s">
        <v>19</v>
      </c>
      <c r="N263" s="278" t="s">
        <v>43</v>
      </c>
      <c r="O263" s="87"/>
      <c r="P263" s="226">
        <f>O263*H263</f>
        <v>0</v>
      </c>
      <c r="Q263" s="226">
        <v>0</v>
      </c>
      <c r="R263" s="226">
        <f>Q263*H263</f>
        <v>0</v>
      </c>
      <c r="S263" s="226">
        <v>0</v>
      </c>
      <c r="T263" s="227">
        <f>S263*H263</f>
        <v>0</v>
      </c>
      <c r="U263" s="41"/>
      <c r="V263" s="41"/>
      <c r="W263" s="41"/>
      <c r="X263" s="41"/>
      <c r="Y263" s="41"/>
      <c r="Z263" s="41"/>
      <c r="AA263" s="41"/>
      <c r="AB263" s="41"/>
      <c r="AC263" s="41"/>
      <c r="AD263" s="41"/>
      <c r="AE263" s="41"/>
      <c r="AR263" s="228" t="s">
        <v>324</v>
      </c>
      <c r="AT263" s="228" t="s">
        <v>430</v>
      </c>
      <c r="AU263" s="228" t="s">
        <v>80</v>
      </c>
      <c r="AY263" s="20" t="s">
        <v>266</v>
      </c>
      <c r="BE263" s="229">
        <f>IF(N263="základní",J263,0)</f>
        <v>0</v>
      </c>
      <c r="BF263" s="229">
        <f>IF(N263="snížená",J263,0)</f>
        <v>0</v>
      </c>
      <c r="BG263" s="229">
        <f>IF(N263="zákl. přenesená",J263,0)</f>
        <v>0</v>
      </c>
      <c r="BH263" s="229">
        <f>IF(N263="sníž. přenesená",J263,0)</f>
        <v>0</v>
      </c>
      <c r="BI263" s="229">
        <f>IF(N263="nulová",J263,0)</f>
        <v>0</v>
      </c>
      <c r="BJ263" s="20" t="s">
        <v>80</v>
      </c>
      <c r="BK263" s="229">
        <f>ROUND(I263*H263,2)</f>
        <v>0</v>
      </c>
      <c r="BL263" s="20" t="s">
        <v>273</v>
      </c>
      <c r="BM263" s="228" t="s">
        <v>1660</v>
      </c>
    </row>
    <row r="264" spans="1:47" s="2" customFormat="1" ht="12">
      <c r="A264" s="41"/>
      <c r="B264" s="42"/>
      <c r="C264" s="43"/>
      <c r="D264" s="230" t="s">
        <v>275</v>
      </c>
      <c r="E264" s="43"/>
      <c r="F264" s="231" t="s">
        <v>5299</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275</v>
      </c>
      <c r="AU264" s="20" t="s">
        <v>80</v>
      </c>
    </row>
    <row r="265" spans="1:65" s="2" customFormat="1" ht="24.15" customHeight="1">
      <c r="A265" s="41"/>
      <c r="B265" s="42"/>
      <c r="C265" s="269" t="s">
        <v>994</v>
      </c>
      <c r="D265" s="269" t="s">
        <v>430</v>
      </c>
      <c r="E265" s="270" t="s">
        <v>4538</v>
      </c>
      <c r="F265" s="271" t="s">
        <v>5300</v>
      </c>
      <c r="G265" s="272" t="s">
        <v>3993</v>
      </c>
      <c r="H265" s="273">
        <v>1</v>
      </c>
      <c r="I265" s="274"/>
      <c r="J265" s="275">
        <f>ROUND(I265*H265,2)</f>
        <v>0</v>
      </c>
      <c r="K265" s="271" t="s">
        <v>19</v>
      </c>
      <c r="L265" s="276"/>
      <c r="M265" s="277" t="s">
        <v>19</v>
      </c>
      <c r="N265" s="278" t="s">
        <v>43</v>
      </c>
      <c r="O265" s="87"/>
      <c r="P265" s="226">
        <f>O265*H265</f>
        <v>0</v>
      </c>
      <c r="Q265" s="226">
        <v>0</v>
      </c>
      <c r="R265" s="226">
        <f>Q265*H265</f>
        <v>0</v>
      </c>
      <c r="S265" s="226">
        <v>0</v>
      </c>
      <c r="T265" s="227">
        <f>S265*H265</f>
        <v>0</v>
      </c>
      <c r="U265" s="41"/>
      <c r="V265" s="41"/>
      <c r="W265" s="41"/>
      <c r="X265" s="41"/>
      <c r="Y265" s="41"/>
      <c r="Z265" s="41"/>
      <c r="AA265" s="41"/>
      <c r="AB265" s="41"/>
      <c r="AC265" s="41"/>
      <c r="AD265" s="41"/>
      <c r="AE265" s="41"/>
      <c r="AR265" s="228" t="s">
        <v>324</v>
      </c>
      <c r="AT265" s="228" t="s">
        <v>430</v>
      </c>
      <c r="AU265" s="228" t="s">
        <v>80</v>
      </c>
      <c r="AY265" s="20" t="s">
        <v>266</v>
      </c>
      <c r="BE265" s="229">
        <f>IF(N265="základní",J265,0)</f>
        <v>0</v>
      </c>
      <c r="BF265" s="229">
        <f>IF(N265="snížená",J265,0)</f>
        <v>0</v>
      </c>
      <c r="BG265" s="229">
        <f>IF(N265="zákl. přenesená",J265,0)</f>
        <v>0</v>
      </c>
      <c r="BH265" s="229">
        <f>IF(N265="sníž. přenesená",J265,0)</f>
        <v>0</v>
      </c>
      <c r="BI265" s="229">
        <f>IF(N265="nulová",J265,0)</f>
        <v>0</v>
      </c>
      <c r="BJ265" s="20" t="s">
        <v>80</v>
      </c>
      <c r="BK265" s="229">
        <f>ROUND(I265*H265,2)</f>
        <v>0</v>
      </c>
      <c r="BL265" s="20" t="s">
        <v>273</v>
      </c>
      <c r="BM265" s="228" t="s">
        <v>1675</v>
      </c>
    </row>
    <row r="266" spans="1:47" s="2" customFormat="1" ht="12">
      <c r="A266" s="41"/>
      <c r="B266" s="42"/>
      <c r="C266" s="43"/>
      <c r="D266" s="230" t="s">
        <v>275</v>
      </c>
      <c r="E266" s="43"/>
      <c r="F266" s="231" t="s">
        <v>5300</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275</v>
      </c>
      <c r="AU266" s="20" t="s">
        <v>80</v>
      </c>
    </row>
    <row r="267" spans="1:65" s="2" customFormat="1" ht="44.25" customHeight="1">
      <c r="A267" s="41"/>
      <c r="B267" s="42"/>
      <c r="C267" s="269" t="s">
        <v>1000</v>
      </c>
      <c r="D267" s="269" t="s">
        <v>430</v>
      </c>
      <c r="E267" s="270" t="s">
        <v>4541</v>
      </c>
      <c r="F267" s="271" t="s">
        <v>5301</v>
      </c>
      <c r="G267" s="272" t="s">
        <v>3993</v>
      </c>
      <c r="H267" s="273">
        <v>12</v>
      </c>
      <c r="I267" s="274"/>
      <c r="J267" s="275">
        <f>ROUND(I267*H267,2)</f>
        <v>0</v>
      </c>
      <c r="K267" s="271" t="s">
        <v>19</v>
      </c>
      <c r="L267" s="276"/>
      <c r="M267" s="277" t="s">
        <v>19</v>
      </c>
      <c r="N267" s="278" t="s">
        <v>43</v>
      </c>
      <c r="O267" s="87"/>
      <c r="P267" s="226">
        <f>O267*H267</f>
        <v>0</v>
      </c>
      <c r="Q267" s="226">
        <v>0</v>
      </c>
      <c r="R267" s="226">
        <f>Q267*H267</f>
        <v>0</v>
      </c>
      <c r="S267" s="226">
        <v>0</v>
      </c>
      <c r="T267" s="227">
        <f>S267*H267</f>
        <v>0</v>
      </c>
      <c r="U267" s="41"/>
      <c r="V267" s="41"/>
      <c r="W267" s="41"/>
      <c r="X267" s="41"/>
      <c r="Y267" s="41"/>
      <c r="Z267" s="41"/>
      <c r="AA267" s="41"/>
      <c r="AB267" s="41"/>
      <c r="AC267" s="41"/>
      <c r="AD267" s="41"/>
      <c r="AE267" s="41"/>
      <c r="AR267" s="228" t="s">
        <v>324</v>
      </c>
      <c r="AT267" s="228" t="s">
        <v>430</v>
      </c>
      <c r="AU267" s="228" t="s">
        <v>80</v>
      </c>
      <c r="AY267" s="20" t="s">
        <v>266</v>
      </c>
      <c r="BE267" s="229">
        <f>IF(N267="základní",J267,0)</f>
        <v>0</v>
      </c>
      <c r="BF267" s="229">
        <f>IF(N267="snížená",J267,0)</f>
        <v>0</v>
      </c>
      <c r="BG267" s="229">
        <f>IF(N267="zákl. přenesená",J267,0)</f>
        <v>0</v>
      </c>
      <c r="BH267" s="229">
        <f>IF(N267="sníž. přenesená",J267,0)</f>
        <v>0</v>
      </c>
      <c r="BI267" s="229">
        <f>IF(N267="nulová",J267,0)</f>
        <v>0</v>
      </c>
      <c r="BJ267" s="20" t="s">
        <v>80</v>
      </c>
      <c r="BK267" s="229">
        <f>ROUND(I267*H267,2)</f>
        <v>0</v>
      </c>
      <c r="BL267" s="20" t="s">
        <v>273</v>
      </c>
      <c r="BM267" s="228" t="s">
        <v>1690</v>
      </c>
    </row>
    <row r="268" spans="1:47" s="2" customFormat="1" ht="12">
      <c r="A268" s="41"/>
      <c r="B268" s="42"/>
      <c r="C268" s="43"/>
      <c r="D268" s="230" t="s">
        <v>275</v>
      </c>
      <c r="E268" s="43"/>
      <c r="F268" s="231" t="s">
        <v>5301</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275</v>
      </c>
      <c r="AU268" s="20" t="s">
        <v>80</v>
      </c>
    </row>
    <row r="269" spans="1:65" s="2" customFormat="1" ht="44.25" customHeight="1">
      <c r="A269" s="41"/>
      <c r="B269" s="42"/>
      <c r="C269" s="269" t="s">
        <v>1007</v>
      </c>
      <c r="D269" s="269" t="s">
        <v>430</v>
      </c>
      <c r="E269" s="270" t="s">
        <v>4543</v>
      </c>
      <c r="F269" s="271" t="s">
        <v>5302</v>
      </c>
      <c r="G269" s="272" t="s">
        <v>3993</v>
      </c>
      <c r="H269" s="273">
        <v>2</v>
      </c>
      <c r="I269" s="274"/>
      <c r="J269" s="275">
        <f>ROUND(I269*H269,2)</f>
        <v>0</v>
      </c>
      <c r="K269" s="271" t="s">
        <v>19</v>
      </c>
      <c r="L269" s="276"/>
      <c r="M269" s="277" t="s">
        <v>19</v>
      </c>
      <c r="N269" s="278" t="s">
        <v>43</v>
      </c>
      <c r="O269" s="87"/>
      <c r="P269" s="226">
        <f>O269*H269</f>
        <v>0</v>
      </c>
      <c r="Q269" s="226">
        <v>0</v>
      </c>
      <c r="R269" s="226">
        <f>Q269*H269</f>
        <v>0</v>
      </c>
      <c r="S269" s="226">
        <v>0</v>
      </c>
      <c r="T269" s="227">
        <f>S269*H269</f>
        <v>0</v>
      </c>
      <c r="U269" s="41"/>
      <c r="V269" s="41"/>
      <c r="W269" s="41"/>
      <c r="X269" s="41"/>
      <c r="Y269" s="41"/>
      <c r="Z269" s="41"/>
      <c r="AA269" s="41"/>
      <c r="AB269" s="41"/>
      <c r="AC269" s="41"/>
      <c r="AD269" s="41"/>
      <c r="AE269" s="41"/>
      <c r="AR269" s="228" t="s">
        <v>324</v>
      </c>
      <c r="AT269" s="228" t="s">
        <v>430</v>
      </c>
      <c r="AU269" s="228" t="s">
        <v>80</v>
      </c>
      <c r="AY269" s="20" t="s">
        <v>266</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273</v>
      </c>
      <c r="BM269" s="228" t="s">
        <v>1703</v>
      </c>
    </row>
    <row r="270" spans="1:47" s="2" customFormat="1" ht="12">
      <c r="A270" s="41"/>
      <c r="B270" s="42"/>
      <c r="C270" s="43"/>
      <c r="D270" s="230" t="s">
        <v>275</v>
      </c>
      <c r="E270" s="43"/>
      <c r="F270" s="231" t="s">
        <v>5302</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275</v>
      </c>
      <c r="AU270" s="20" t="s">
        <v>80</v>
      </c>
    </row>
    <row r="271" spans="1:65" s="2" customFormat="1" ht="24.15" customHeight="1">
      <c r="A271" s="41"/>
      <c r="B271" s="42"/>
      <c r="C271" s="269" t="s">
        <v>1013</v>
      </c>
      <c r="D271" s="269" t="s">
        <v>430</v>
      </c>
      <c r="E271" s="270" t="s">
        <v>4548</v>
      </c>
      <c r="F271" s="271" t="s">
        <v>5303</v>
      </c>
      <c r="G271" s="272" t="s">
        <v>3993</v>
      </c>
      <c r="H271" s="273">
        <v>1</v>
      </c>
      <c r="I271" s="274"/>
      <c r="J271" s="275">
        <f>ROUND(I271*H271,2)</f>
        <v>0</v>
      </c>
      <c r="K271" s="271" t="s">
        <v>19</v>
      </c>
      <c r="L271" s="276"/>
      <c r="M271" s="277" t="s">
        <v>19</v>
      </c>
      <c r="N271" s="278" t="s">
        <v>43</v>
      </c>
      <c r="O271" s="87"/>
      <c r="P271" s="226">
        <f>O271*H271</f>
        <v>0</v>
      </c>
      <c r="Q271" s="226">
        <v>0</v>
      </c>
      <c r="R271" s="226">
        <f>Q271*H271</f>
        <v>0</v>
      </c>
      <c r="S271" s="226">
        <v>0</v>
      </c>
      <c r="T271" s="227">
        <f>S271*H271</f>
        <v>0</v>
      </c>
      <c r="U271" s="41"/>
      <c r="V271" s="41"/>
      <c r="W271" s="41"/>
      <c r="X271" s="41"/>
      <c r="Y271" s="41"/>
      <c r="Z271" s="41"/>
      <c r="AA271" s="41"/>
      <c r="AB271" s="41"/>
      <c r="AC271" s="41"/>
      <c r="AD271" s="41"/>
      <c r="AE271" s="41"/>
      <c r="AR271" s="228" t="s">
        <v>324</v>
      </c>
      <c r="AT271" s="228" t="s">
        <v>430</v>
      </c>
      <c r="AU271" s="228" t="s">
        <v>80</v>
      </c>
      <c r="AY271" s="20" t="s">
        <v>266</v>
      </c>
      <c r="BE271" s="229">
        <f>IF(N271="základní",J271,0)</f>
        <v>0</v>
      </c>
      <c r="BF271" s="229">
        <f>IF(N271="snížená",J271,0)</f>
        <v>0</v>
      </c>
      <c r="BG271" s="229">
        <f>IF(N271="zákl. přenesená",J271,0)</f>
        <v>0</v>
      </c>
      <c r="BH271" s="229">
        <f>IF(N271="sníž. přenesená",J271,0)</f>
        <v>0</v>
      </c>
      <c r="BI271" s="229">
        <f>IF(N271="nulová",J271,0)</f>
        <v>0</v>
      </c>
      <c r="BJ271" s="20" t="s">
        <v>80</v>
      </c>
      <c r="BK271" s="229">
        <f>ROUND(I271*H271,2)</f>
        <v>0</v>
      </c>
      <c r="BL271" s="20" t="s">
        <v>273</v>
      </c>
      <c r="BM271" s="228" t="s">
        <v>1715</v>
      </c>
    </row>
    <row r="272" spans="1:47" s="2" customFormat="1" ht="12">
      <c r="A272" s="41"/>
      <c r="B272" s="42"/>
      <c r="C272" s="43"/>
      <c r="D272" s="230" t="s">
        <v>275</v>
      </c>
      <c r="E272" s="43"/>
      <c r="F272" s="231" t="s">
        <v>5303</v>
      </c>
      <c r="G272" s="43"/>
      <c r="H272" s="43"/>
      <c r="I272" s="232"/>
      <c r="J272" s="43"/>
      <c r="K272" s="43"/>
      <c r="L272" s="47"/>
      <c r="M272" s="233"/>
      <c r="N272" s="234"/>
      <c r="O272" s="87"/>
      <c r="P272" s="87"/>
      <c r="Q272" s="87"/>
      <c r="R272" s="87"/>
      <c r="S272" s="87"/>
      <c r="T272" s="88"/>
      <c r="U272" s="41"/>
      <c r="V272" s="41"/>
      <c r="W272" s="41"/>
      <c r="X272" s="41"/>
      <c r="Y272" s="41"/>
      <c r="Z272" s="41"/>
      <c r="AA272" s="41"/>
      <c r="AB272" s="41"/>
      <c r="AC272" s="41"/>
      <c r="AD272" s="41"/>
      <c r="AE272" s="41"/>
      <c r="AT272" s="20" t="s">
        <v>275</v>
      </c>
      <c r="AU272" s="20" t="s">
        <v>80</v>
      </c>
    </row>
    <row r="273" spans="1:65" s="2" customFormat="1" ht="24.15" customHeight="1">
      <c r="A273" s="41"/>
      <c r="B273" s="42"/>
      <c r="C273" s="269" t="s">
        <v>1020</v>
      </c>
      <c r="D273" s="269" t="s">
        <v>430</v>
      </c>
      <c r="E273" s="270" t="s">
        <v>4551</v>
      </c>
      <c r="F273" s="271" t="s">
        <v>5304</v>
      </c>
      <c r="G273" s="272" t="s">
        <v>3993</v>
      </c>
      <c r="H273" s="273">
        <v>4</v>
      </c>
      <c r="I273" s="274"/>
      <c r="J273" s="275">
        <f>ROUND(I273*H273,2)</f>
        <v>0</v>
      </c>
      <c r="K273" s="271" t="s">
        <v>19</v>
      </c>
      <c r="L273" s="276"/>
      <c r="M273" s="277" t="s">
        <v>19</v>
      </c>
      <c r="N273" s="278" t="s">
        <v>43</v>
      </c>
      <c r="O273" s="87"/>
      <c r="P273" s="226">
        <f>O273*H273</f>
        <v>0</v>
      </c>
      <c r="Q273" s="226">
        <v>0</v>
      </c>
      <c r="R273" s="226">
        <f>Q273*H273</f>
        <v>0</v>
      </c>
      <c r="S273" s="226">
        <v>0</v>
      </c>
      <c r="T273" s="227">
        <f>S273*H273</f>
        <v>0</v>
      </c>
      <c r="U273" s="41"/>
      <c r="V273" s="41"/>
      <c r="W273" s="41"/>
      <c r="X273" s="41"/>
      <c r="Y273" s="41"/>
      <c r="Z273" s="41"/>
      <c r="AA273" s="41"/>
      <c r="AB273" s="41"/>
      <c r="AC273" s="41"/>
      <c r="AD273" s="41"/>
      <c r="AE273" s="41"/>
      <c r="AR273" s="228" t="s">
        <v>324</v>
      </c>
      <c r="AT273" s="228" t="s">
        <v>430</v>
      </c>
      <c r="AU273" s="228" t="s">
        <v>80</v>
      </c>
      <c r="AY273" s="20" t="s">
        <v>266</v>
      </c>
      <c r="BE273" s="229">
        <f>IF(N273="základní",J273,0)</f>
        <v>0</v>
      </c>
      <c r="BF273" s="229">
        <f>IF(N273="snížená",J273,0)</f>
        <v>0</v>
      </c>
      <c r="BG273" s="229">
        <f>IF(N273="zákl. přenesená",J273,0)</f>
        <v>0</v>
      </c>
      <c r="BH273" s="229">
        <f>IF(N273="sníž. přenesená",J273,0)</f>
        <v>0</v>
      </c>
      <c r="BI273" s="229">
        <f>IF(N273="nulová",J273,0)</f>
        <v>0</v>
      </c>
      <c r="BJ273" s="20" t="s">
        <v>80</v>
      </c>
      <c r="BK273" s="229">
        <f>ROUND(I273*H273,2)</f>
        <v>0</v>
      </c>
      <c r="BL273" s="20" t="s">
        <v>273</v>
      </c>
      <c r="BM273" s="228" t="s">
        <v>1724</v>
      </c>
    </row>
    <row r="274" spans="1:47" s="2" customFormat="1" ht="12">
      <c r="A274" s="41"/>
      <c r="B274" s="42"/>
      <c r="C274" s="43"/>
      <c r="D274" s="230" t="s">
        <v>275</v>
      </c>
      <c r="E274" s="43"/>
      <c r="F274" s="231" t="s">
        <v>5304</v>
      </c>
      <c r="G274" s="43"/>
      <c r="H274" s="43"/>
      <c r="I274" s="232"/>
      <c r="J274" s="43"/>
      <c r="K274" s="43"/>
      <c r="L274" s="47"/>
      <c r="M274" s="233"/>
      <c r="N274" s="234"/>
      <c r="O274" s="87"/>
      <c r="P274" s="87"/>
      <c r="Q274" s="87"/>
      <c r="R274" s="87"/>
      <c r="S274" s="87"/>
      <c r="T274" s="88"/>
      <c r="U274" s="41"/>
      <c r="V274" s="41"/>
      <c r="W274" s="41"/>
      <c r="X274" s="41"/>
      <c r="Y274" s="41"/>
      <c r="Z274" s="41"/>
      <c r="AA274" s="41"/>
      <c r="AB274" s="41"/>
      <c r="AC274" s="41"/>
      <c r="AD274" s="41"/>
      <c r="AE274" s="41"/>
      <c r="AT274" s="20" t="s">
        <v>275</v>
      </c>
      <c r="AU274" s="20" t="s">
        <v>80</v>
      </c>
    </row>
    <row r="275" spans="1:65" s="2" customFormat="1" ht="16.5" customHeight="1">
      <c r="A275" s="41"/>
      <c r="B275" s="42"/>
      <c r="C275" s="269" t="s">
        <v>1033</v>
      </c>
      <c r="D275" s="269" t="s">
        <v>430</v>
      </c>
      <c r="E275" s="270" t="s">
        <v>4555</v>
      </c>
      <c r="F275" s="271" t="s">
        <v>5305</v>
      </c>
      <c r="G275" s="272" t="s">
        <v>3993</v>
      </c>
      <c r="H275" s="273">
        <v>5</v>
      </c>
      <c r="I275" s="274"/>
      <c r="J275" s="275">
        <f>ROUND(I275*H275,2)</f>
        <v>0</v>
      </c>
      <c r="K275" s="271" t="s">
        <v>19</v>
      </c>
      <c r="L275" s="276"/>
      <c r="M275" s="277" t="s">
        <v>19</v>
      </c>
      <c r="N275" s="278" t="s">
        <v>43</v>
      </c>
      <c r="O275" s="87"/>
      <c r="P275" s="226">
        <f>O275*H275</f>
        <v>0</v>
      </c>
      <c r="Q275" s="226">
        <v>0</v>
      </c>
      <c r="R275" s="226">
        <f>Q275*H275</f>
        <v>0</v>
      </c>
      <c r="S275" s="226">
        <v>0</v>
      </c>
      <c r="T275" s="227">
        <f>S275*H275</f>
        <v>0</v>
      </c>
      <c r="U275" s="41"/>
      <c r="V275" s="41"/>
      <c r="W275" s="41"/>
      <c r="X275" s="41"/>
      <c r="Y275" s="41"/>
      <c r="Z275" s="41"/>
      <c r="AA275" s="41"/>
      <c r="AB275" s="41"/>
      <c r="AC275" s="41"/>
      <c r="AD275" s="41"/>
      <c r="AE275" s="41"/>
      <c r="AR275" s="228" t="s">
        <v>324</v>
      </c>
      <c r="AT275" s="228" t="s">
        <v>430</v>
      </c>
      <c r="AU275" s="228" t="s">
        <v>80</v>
      </c>
      <c r="AY275" s="20" t="s">
        <v>266</v>
      </c>
      <c r="BE275" s="229">
        <f>IF(N275="základní",J275,0)</f>
        <v>0</v>
      </c>
      <c r="BF275" s="229">
        <f>IF(N275="snížená",J275,0)</f>
        <v>0</v>
      </c>
      <c r="BG275" s="229">
        <f>IF(N275="zákl. přenesená",J275,0)</f>
        <v>0</v>
      </c>
      <c r="BH275" s="229">
        <f>IF(N275="sníž. přenesená",J275,0)</f>
        <v>0</v>
      </c>
      <c r="BI275" s="229">
        <f>IF(N275="nulová",J275,0)</f>
        <v>0</v>
      </c>
      <c r="BJ275" s="20" t="s">
        <v>80</v>
      </c>
      <c r="BK275" s="229">
        <f>ROUND(I275*H275,2)</f>
        <v>0</v>
      </c>
      <c r="BL275" s="20" t="s">
        <v>273</v>
      </c>
      <c r="BM275" s="228" t="s">
        <v>1733</v>
      </c>
    </row>
    <row r="276" spans="1:47" s="2" customFormat="1" ht="12">
      <c r="A276" s="41"/>
      <c r="B276" s="42"/>
      <c r="C276" s="43"/>
      <c r="D276" s="230" t="s">
        <v>275</v>
      </c>
      <c r="E276" s="43"/>
      <c r="F276" s="231" t="s">
        <v>5305</v>
      </c>
      <c r="G276" s="43"/>
      <c r="H276" s="43"/>
      <c r="I276" s="232"/>
      <c r="J276" s="43"/>
      <c r="K276" s="43"/>
      <c r="L276" s="47"/>
      <c r="M276" s="233"/>
      <c r="N276" s="234"/>
      <c r="O276" s="87"/>
      <c r="P276" s="87"/>
      <c r="Q276" s="87"/>
      <c r="R276" s="87"/>
      <c r="S276" s="87"/>
      <c r="T276" s="88"/>
      <c r="U276" s="41"/>
      <c r="V276" s="41"/>
      <c r="W276" s="41"/>
      <c r="X276" s="41"/>
      <c r="Y276" s="41"/>
      <c r="Z276" s="41"/>
      <c r="AA276" s="41"/>
      <c r="AB276" s="41"/>
      <c r="AC276" s="41"/>
      <c r="AD276" s="41"/>
      <c r="AE276" s="41"/>
      <c r="AT276" s="20" t="s">
        <v>275</v>
      </c>
      <c r="AU276" s="20" t="s">
        <v>80</v>
      </c>
    </row>
    <row r="277" spans="1:65" s="2" customFormat="1" ht="49.05" customHeight="1">
      <c r="A277" s="41"/>
      <c r="B277" s="42"/>
      <c r="C277" s="269" t="s">
        <v>1040</v>
      </c>
      <c r="D277" s="269" t="s">
        <v>430</v>
      </c>
      <c r="E277" s="270" t="s">
        <v>4558</v>
      </c>
      <c r="F277" s="271" t="s">
        <v>5306</v>
      </c>
      <c r="G277" s="272" t="s">
        <v>3993</v>
      </c>
      <c r="H277" s="273">
        <v>1</v>
      </c>
      <c r="I277" s="274"/>
      <c r="J277" s="275">
        <f>ROUND(I277*H277,2)</f>
        <v>0</v>
      </c>
      <c r="K277" s="271" t="s">
        <v>19</v>
      </c>
      <c r="L277" s="276"/>
      <c r="M277" s="277" t="s">
        <v>19</v>
      </c>
      <c r="N277" s="278" t="s">
        <v>43</v>
      </c>
      <c r="O277" s="87"/>
      <c r="P277" s="226">
        <f>O277*H277</f>
        <v>0</v>
      </c>
      <c r="Q277" s="226">
        <v>0</v>
      </c>
      <c r="R277" s="226">
        <f>Q277*H277</f>
        <v>0</v>
      </c>
      <c r="S277" s="226">
        <v>0</v>
      </c>
      <c r="T277" s="227">
        <f>S277*H277</f>
        <v>0</v>
      </c>
      <c r="U277" s="41"/>
      <c r="V277" s="41"/>
      <c r="W277" s="41"/>
      <c r="X277" s="41"/>
      <c r="Y277" s="41"/>
      <c r="Z277" s="41"/>
      <c r="AA277" s="41"/>
      <c r="AB277" s="41"/>
      <c r="AC277" s="41"/>
      <c r="AD277" s="41"/>
      <c r="AE277" s="41"/>
      <c r="AR277" s="228" t="s">
        <v>324</v>
      </c>
      <c r="AT277" s="228" t="s">
        <v>430</v>
      </c>
      <c r="AU277" s="228" t="s">
        <v>80</v>
      </c>
      <c r="AY277" s="20" t="s">
        <v>266</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273</v>
      </c>
      <c r="BM277" s="228" t="s">
        <v>1742</v>
      </c>
    </row>
    <row r="278" spans="1:47" s="2" customFormat="1" ht="12">
      <c r="A278" s="41"/>
      <c r="B278" s="42"/>
      <c r="C278" s="43"/>
      <c r="D278" s="230" t="s">
        <v>275</v>
      </c>
      <c r="E278" s="43"/>
      <c r="F278" s="231" t="s">
        <v>5306</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275</v>
      </c>
      <c r="AU278" s="20" t="s">
        <v>80</v>
      </c>
    </row>
    <row r="279" spans="1:65" s="2" customFormat="1" ht="24.15" customHeight="1">
      <c r="A279" s="41"/>
      <c r="B279" s="42"/>
      <c r="C279" s="269" t="s">
        <v>1056</v>
      </c>
      <c r="D279" s="269" t="s">
        <v>430</v>
      </c>
      <c r="E279" s="270" t="s">
        <v>4561</v>
      </c>
      <c r="F279" s="271" t="s">
        <v>5307</v>
      </c>
      <c r="G279" s="272" t="s">
        <v>3993</v>
      </c>
      <c r="H279" s="273">
        <v>2</v>
      </c>
      <c r="I279" s="274"/>
      <c r="J279" s="275">
        <f>ROUND(I279*H279,2)</f>
        <v>0</v>
      </c>
      <c r="K279" s="271" t="s">
        <v>19</v>
      </c>
      <c r="L279" s="276"/>
      <c r="M279" s="277" t="s">
        <v>19</v>
      </c>
      <c r="N279" s="278" t="s">
        <v>43</v>
      </c>
      <c r="O279" s="87"/>
      <c r="P279" s="226">
        <f>O279*H279</f>
        <v>0</v>
      </c>
      <c r="Q279" s="226">
        <v>0</v>
      </c>
      <c r="R279" s="226">
        <f>Q279*H279</f>
        <v>0</v>
      </c>
      <c r="S279" s="226">
        <v>0</v>
      </c>
      <c r="T279" s="227">
        <f>S279*H279</f>
        <v>0</v>
      </c>
      <c r="U279" s="41"/>
      <c r="V279" s="41"/>
      <c r="W279" s="41"/>
      <c r="X279" s="41"/>
      <c r="Y279" s="41"/>
      <c r="Z279" s="41"/>
      <c r="AA279" s="41"/>
      <c r="AB279" s="41"/>
      <c r="AC279" s="41"/>
      <c r="AD279" s="41"/>
      <c r="AE279" s="41"/>
      <c r="AR279" s="228" t="s">
        <v>324</v>
      </c>
      <c r="AT279" s="228" t="s">
        <v>430</v>
      </c>
      <c r="AU279" s="228" t="s">
        <v>80</v>
      </c>
      <c r="AY279" s="20" t="s">
        <v>266</v>
      </c>
      <c r="BE279" s="229">
        <f>IF(N279="základní",J279,0)</f>
        <v>0</v>
      </c>
      <c r="BF279" s="229">
        <f>IF(N279="snížená",J279,0)</f>
        <v>0</v>
      </c>
      <c r="BG279" s="229">
        <f>IF(N279="zákl. přenesená",J279,0)</f>
        <v>0</v>
      </c>
      <c r="BH279" s="229">
        <f>IF(N279="sníž. přenesená",J279,0)</f>
        <v>0</v>
      </c>
      <c r="BI279" s="229">
        <f>IF(N279="nulová",J279,0)</f>
        <v>0</v>
      </c>
      <c r="BJ279" s="20" t="s">
        <v>80</v>
      </c>
      <c r="BK279" s="229">
        <f>ROUND(I279*H279,2)</f>
        <v>0</v>
      </c>
      <c r="BL279" s="20" t="s">
        <v>273</v>
      </c>
      <c r="BM279" s="228" t="s">
        <v>1756</v>
      </c>
    </row>
    <row r="280" spans="1:47" s="2" customFormat="1" ht="12">
      <c r="A280" s="41"/>
      <c r="B280" s="42"/>
      <c r="C280" s="43"/>
      <c r="D280" s="230" t="s">
        <v>275</v>
      </c>
      <c r="E280" s="43"/>
      <c r="F280" s="231" t="s">
        <v>5307</v>
      </c>
      <c r="G280" s="43"/>
      <c r="H280" s="43"/>
      <c r="I280" s="232"/>
      <c r="J280" s="43"/>
      <c r="K280" s="43"/>
      <c r="L280" s="47"/>
      <c r="M280" s="233"/>
      <c r="N280" s="234"/>
      <c r="O280" s="87"/>
      <c r="P280" s="87"/>
      <c r="Q280" s="87"/>
      <c r="R280" s="87"/>
      <c r="S280" s="87"/>
      <c r="T280" s="88"/>
      <c r="U280" s="41"/>
      <c r="V280" s="41"/>
      <c r="W280" s="41"/>
      <c r="X280" s="41"/>
      <c r="Y280" s="41"/>
      <c r="Z280" s="41"/>
      <c r="AA280" s="41"/>
      <c r="AB280" s="41"/>
      <c r="AC280" s="41"/>
      <c r="AD280" s="41"/>
      <c r="AE280" s="41"/>
      <c r="AT280" s="20" t="s">
        <v>275</v>
      </c>
      <c r="AU280" s="20" t="s">
        <v>80</v>
      </c>
    </row>
    <row r="281" spans="1:65" s="2" customFormat="1" ht="24.15" customHeight="1">
      <c r="A281" s="41"/>
      <c r="B281" s="42"/>
      <c r="C281" s="269" t="s">
        <v>1064</v>
      </c>
      <c r="D281" s="269" t="s">
        <v>430</v>
      </c>
      <c r="E281" s="270" t="s">
        <v>4564</v>
      </c>
      <c r="F281" s="271" t="s">
        <v>5308</v>
      </c>
      <c r="G281" s="272" t="s">
        <v>423</v>
      </c>
      <c r="H281" s="273">
        <v>310</v>
      </c>
      <c r="I281" s="274"/>
      <c r="J281" s="275">
        <f>ROUND(I281*H281,2)</f>
        <v>0</v>
      </c>
      <c r="K281" s="271" t="s">
        <v>19</v>
      </c>
      <c r="L281" s="276"/>
      <c r="M281" s="277" t="s">
        <v>19</v>
      </c>
      <c r="N281" s="278" t="s">
        <v>43</v>
      </c>
      <c r="O281" s="87"/>
      <c r="P281" s="226">
        <f>O281*H281</f>
        <v>0</v>
      </c>
      <c r="Q281" s="226">
        <v>0</v>
      </c>
      <c r="R281" s="226">
        <f>Q281*H281</f>
        <v>0</v>
      </c>
      <c r="S281" s="226">
        <v>0</v>
      </c>
      <c r="T281" s="227">
        <f>S281*H281</f>
        <v>0</v>
      </c>
      <c r="U281" s="41"/>
      <c r="V281" s="41"/>
      <c r="W281" s="41"/>
      <c r="X281" s="41"/>
      <c r="Y281" s="41"/>
      <c r="Z281" s="41"/>
      <c r="AA281" s="41"/>
      <c r="AB281" s="41"/>
      <c r="AC281" s="41"/>
      <c r="AD281" s="41"/>
      <c r="AE281" s="41"/>
      <c r="AR281" s="228" t="s">
        <v>324</v>
      </c>
      <c r="AT281" s="228" t="s">
        <v>430</v>
      </c>
      <c r="AU281" s="228" t="s">
        <v>80</v>
      </c>
      <c r="AY281" s="20" t="s">
        <v>266</v>
      </c>
      <c r="BE281" s="229">
        <f>IF(N281="základní",J281,0)</f>
        <v>0</v>
      </c>
      <c r="BF281" s="229">
        <f>IF(N281="snížená",J281,0)</f>
        <v>0</v>
      </c>
      <c r="BG281" s="229">
        <f>IF(N281="zákl. přenesená",J281,0)</f>
        <v>0</v>
      </c>
      <c r="BH281" s="229">
        <f>IF(N281="sníž. přenesená",J281,0)</f>
        <v>0</v>
      </c>
      <c r="BI281" s="229">
        <f>IF(N281="nulová",J281,0)</f>
        <v>0</v>
      </c>
      <c r="BJ281" s="20" t="s">
        <v>80</v>
      </c>
      <c r="BK281" s="229">
        <f>ROUND(I281*H281,2)</f>
        <v>0</v>
      </c>
      <c r="BL281" s="20" t="s">
        <v>273</v>
      </c>
      <c r="BM281" s="228" t="s">
        <v>1770</v>
      </c>
    </row>
    <row r="282" spans="1:47" s="2" customFormat="1" ht="12">
      <c r="A282" s="41"/>
      <c r="B282" s="42"/>
      <c r="C282" s="43"/>
      <c r="D282" s="230" t="s">
        <v>275</v>
      </c>
      <c r="E282" s="43"/>
      <c r="F282" s="231" t="s">
        <v>5308</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275</v>
      </c>
      <c r="AU282" s="20" t="s">
        <v>80</v>
      </c>
    </row>
    <row r="283" spans="1:65" s="2" customFormat="1" ht="55.5" customHeight="1">
      <c r="A283" s="41"/>
      <c r="B283" s="42"/>
      <c r="C283" s="269" t="s">
        <v>1070</v>
      </c>
      <c r="D283" s="269" t="s">
        <v>430</v>
      </c>
      <c r="E283" s="270" t="s">
        <v>4567</v>
      </c>
      <c r="F283" s="271" t="s">
        <v>5309</v>
      </c>
      <c r="G283" s="272" t="s">
        <v>423</v>
      </c>
      <c r="H283" s="273">
        <v>200</v>
      </c>
      <c r="I283" s="274"/>
      <c r="J283" s="275">
        <f>ROUND(I283*H283,2)</f>
        <v>0</v>
      </c>
      <c r="K283" s="271" t="s">
        <v>19</v>
      </c>
      <c r="L283" s="276"/>
      <c r="M283" s="277" t="s">
        <v>19</v>
      </c>
      <c r="N283" s="278" t="s">
        <v>43</v>
      </c>
      <c r="O283" s="87"/>
      <c r="P283" s="226">
        <f>O283*H283</f>
        <v>0</v>
      </c>
      <c r="Q283" s="226">
        <v>0</v>
      </c>
      <c r="R283" s="226">
        <f>Q283*H283</f>
        <v>0</v>
      </c>
      <c r="S283" s="226">
        <v>0</v>
      </c>
      <c r="T283" s="227">
        <f>S283*H283</f>
        <v>0</v>
      </c>
      <c r="U283" s="41"/>
      <c r="V283" s="41"/>
      <c r="W283" s="41"/>
      <c r="X283" s="41"/>
      <c r="Y283" s="41"/>
      <c r="Z283" s="41"/>
      <c r="AA283" s="41"/>
      <c r="AB283" s="41"/>
      <c r="AC283" s="41"/>
      <c r="AD283" s="41"/>
      <c r="AE283" s="41"/>
      <c r="AR283" s="228" t="s">
        <v>324</v>
      </c>
      <c r="AT283" s="228" t="s">
        <v>430</v>
      </c>
      <c r="AU283" s="228" t="s">
        <v>80</v>
      </c>
      <c r="AY283" s="20" t="s">
        <v>266</v>
      </c>
      <c r="BE283" s="229">
        <f>IF(N283="základní",J283,0)</f>
        <v>0</v>
      </c>
      <c r="BF283" s="229">
        <f>IF(N283="snížená",J283,0)</f>
        <v>0</v>
      </c>
      <c r="BG283" s="229">
        <f>IF(N283="zákl. přenesená",J283,0)</f>
        <v>0</v>
      </c>
      <c r="BH283" s="229">
        <f>IF(N283="sníž. přenesená",J283,0)</f>
        <v>0</v>
      </c>
      <c r="BI283" s="229">
        <f>IF(N283="nulová",J283,0)</f>
        <v>0</v>
      </c>
      <c r="BJ283" s="20" t="s">
        <v>80</v>
      </c>
      <c r="BK283" s="229">
        <f>ROUND(I283*H283,2)</f>
        <v>0</v>
      </c>
      <c r="BL283" s="20" t="s">
        <v>273</v>
      </c>
      <c r="BM283" s="228" t="s">
        <v>1782</v>
      </c>
    </row>
    <row r="284" spans="1:47" s="2" customFormat="1" ht="12">
      <c r="A284" s="41"/>
      <c r="B284" s="42"/>
      <c r="C284" s="43"/>
      <c r="D284" s="230" t="s">
        <v>275</v>
      </c>
      <c r="E284" s="43"/>
      <c r="F284" s="231" t="s">
        <v>5309</v>
      </c>
      <c r="G284" s="43"/>
      <c r="H284" s="43"/>
      <c r="I284" s="232"/>
      <c r="J284" s="43"/>
      <c r="K284" s="43"/>
      <c r="L284" s="47"/>
      <c r="M284" s="233"/>
      <c r="N284" s="234"/>
      <c r="O284" s="87"/>
      <c r="P284" s="87"/>
      <c r="Q284" s="87"/>
      <c r="R284" s="87"/>
      <c r="S284" s="87"/>
      <c r="T284" s="88"/>
      <c r="U284" s="41"/>
      <c r="V284" s="41"/>
      <c r="W284" s="41"/>
      <c r="X284" s="41"/>
      <c r="Y284" s="41"/>
      <c r="Z284" s="41"/>
      <c r="AA284" s="41"/>
      <c r="AB284" s="41"/>
      <c r="AC284" s="41"/>
      <c r="AD284" s="41"/>
      <c r="AE284" s="41"/>
      <c r="AT284" s="20" t="s">
        <v>275</v>
      </c>
      <c r="AU284" s="20" t="s">
        <v>80</v>
      </c>
    </row>
    <row r="285" spans="1:65" s="2" customFormat="1" ht="55.5" customHeight="1">
      <c r="A285" s="41"/>
      <c r="B285" s="42"/>
      <c r="C285" s="269" t="s">
        <v>1076</v>
      </c>
      <c r="D285" s="269" t="s">
        <v>430</v>
      </c>
      <c r="E285" s="270" t="s">
        <v>4569</v>
      </c>
      <c r="F285" s="271" t="s">
        <v>5310</v>
      </c>
      <c r="G285" s="272" t="s">
        <v>423</v>
      </c>
      <c r="H285" s="273">
        <v>30</v>
      </c>
      <c r="I285" s="274"/>
      <c r="J285" s="275">
        <f>ROUND(I285*H285,2)</f>
        <v>0</v>
      </c>
      <c r="K285" s="271" t="s">
        <v>19</v>
      </c>
      <c r="L285" s="276"/>
      <c r="M285" s="277" t="s">
        <v>19</v>
      </c>
      <c r="N285" s="278" t="s">
        <v>43</v>
      </c>
      <c r="O285" s="87"/>
      <c r="P285" s="226">
        <f>O285*H285</f>
        <v>0</v>
      </c>
      <c r="Q285" s="226">
        <v>0</v>
      </c>
      <c r="R285" s="226">
        <f>Q285*H285</f>
        <v>0</v>
      </c>
      <c r="S285" s="226">
        <v>0</v>
      </c>
      <c r="T285" s="227">
        <f>S285*H285</f>
        <v>0</v>
      </c>
      <c r="U285" s="41"/>
      <c r="V285" s="41"/>
      <c r="W285" s="41"/>
      <c r="X285" s="41"/>
      <c r="Y285" s="41"/>
      <c r="Z285" s="41"/>
      <c r="AA285" s="41"/>
      <c r="AB285" s="41"/>
      <c r="AC285" s="41"/>
      <c r="AD285" s="41"/>
      <c r="AE285" s="41"/>
      <c r="AR285" s="228" t="s">
        <v>324</v>
      </c>
      <c r="AT285" s="228" t="s">
        <v>430</v>
      </c>
      <c r="AU285" s="228" t="s">
        <v>80</v>
      </c>
      <c r="AY285" s="20" t="s">
        <v>266</v>
      </c>
      <c r="BE285" s="229">
        <f>IF(N285="základní",J285,0)</f>
        <v>0</v>
      </c>
      <c r="BF285" s="229">
        <f>IF(N285="snížená",J285,0)</f>
        <v>0</v>
      </c>
      <c r="BG285" s="229">
        <f>IF(N285="zákl. přenesená",J285,0)</f>
        <v>0</v>
      </c>
      <c r="BH285" s="229">
        <f>IF(N285="sníž. přenesená",J285,0)</f>
        <v>0</v>
      </c>
      <c r="BI285" s="229">
        <f>IF(N285="nulová",J285,0)</f>
        <v>0</v>
      </c>
      <c r="BJ285" s="20" t="s">
        <v>80</v>
      </c>
      <c r="BK285" s="229">
        <f>ROUND(I285*H285,2)</f>
        <v>0</v>
      </c>
      <c r="BL285" s="20" t="s">
        <v>273</v>
      </c>
      <c r="BM285" s="228" t="s">
        <v>1793</v>
      </c>
    </row>
    <row r="286" spans="1:47" s="2" customFormat="1" ht="12">
      <c r="A286" s="41"/>
      <c r="B286" s="42"/>
      <c r="C286" s="43"/>
      <c r="D286" s="230" t="s">
        <v>275</v>
      </c>
      <c r="E286" s="43"/>
      <c r="F286" s="231" t="s">
        <v>5310</v>
      </c>
      <c r="G286" s="43"/>
      <c r="H286" s="43"/>
      <c r="I286" s="232"/>
      <c r="J286" s="43"/>
      <c r="K286" s="43"/>
      <c r="L286" s="47"/>
      <c r="M286" s="233"/>
      <c r="N286" s="234"/>
      <c r="O286" s="87"/>
      <c r="P286" s="87"/>
      <c r="Q286" s="87"/>
      <c r="R286" s="87"/>
      <c r="S286" s="87"/>
      <c r="T286" s="88"/>
      <c r="U286" s="41"/>
      <c r="V286" s="41"/>
      <c r="W286" s="41"/>
      <c r="X286" s="41"/>
      <c r="Y286" s="41"/>
      <c r="Z286" s="41"/>
      <c r="AA286" s="41"/>
      <c r="AB286" s="41"/>
      <c r="AC286" s="41"/>
      <c r="AD286" s="41"/>
      <c r="AE286" s="41"/>
      <c r="AT286" s="20" t="s">
        <v>275</v>
      </c>
      <c r="AU286" s="20" t="s">
        <v>80</v>
      </c>
    </row>
    <row r="287" spans="1:65" s="2" customFormat="1" ht="24.15" customHeight="1">
      <c r="A287" s="41"/>
      <c r="B287" s="42"/>
      <c r="C287" s="269" t="s">
        <v>1091</v>
      </c>
      <c r="D287" s="269" t="s">
        <v>430</v>
      </c>
      <c r="E287" s="270" t="s">
        <v>3991</v>
      </c>
      <c r="F287" s="271" t="s">
        <v>5311</v>
      </c>
      <c r="G287" s="272" t="s">
        <v>423</v>
      </c>
      <c r="H287" s="273">
        <v>100</v>
      </c>
      <c r="I287" s="274"/>
      <c r="J287" s="275">
        <f>ROUND(I287*H287,2)</f>
        <v>0</v>
      </c>
      <c r="K287" s="271" t="s">
        <v>19</v>
      </c>
      <c r="L287" s="276"/>
      <c r="M287" s="277" t="s">
        <v>19</v>
      </c>
      <c r="N287" s="278" t="s">
        <v>43</v>
      </c>
      <c r="O287" s="87"/>
      <c r="P287" s="226">
        <f>O287*H287</f>
        <v>0</v>
      </c>
      <c r="Q287" s="226">
        <v>0</v>
      </c>
      <c r="R287" s="226">
        <f>Q287*H287</f>
        <v>0</v>
      </c>
      <c r="S287" s="226">
        <v>0</v>
      </c>
      <c r="T287" s="227">
        <f>S287*H287</f>
        <v>0</v>
      </c>
      <c r="U287" s="41"/>
      <c r="V287" s="41"/>
      <c r="W287" s="41"/>
      <c r="X287" s="41"/>
      <c r="Y287" s="41"/>
      <c r="Z287" s="41"/>
      <c r="AA287" s="41"/>
      <c r="AB287" s="41"/>
      <c r="AC287" s="41"/>
      <c r="AD287" s="41"/>
      <c r="AE287" s="41"/>
      <c r="AR287" s="228" t="s">
        <v>324</v>
      </c>
      <c r="AT287" s="228" t="s">
        <v>430</v>
      </c>
      <c r="AU287" s="228" t="s">
        <v>80</v>
      </c>
      <c r="AY287" s="20" t="s">
        <v>266</v>
      </c>
      <c r="BE287" s="229">
        <f>IF(N287="základní",J287,0)</f>
        <v>0</v>
      </c>
      <c r="BF287" s="229">
        <f>IF(N287="snížená",J287,0)</f>
        <v>0</v>
      </c>
      <c r="BG287" s="229">
        <f>IF(N287="zákl. přenesená",J287,0)</f>
        <v>0</v>
      </c>
      <c r="BH287" s="229">
        <f>IF(N287="sníž. přenesená",J287,0)</f>
        <v>0</v>
      </c>
      <c r="BI287" s="229">
        <f>IF(N287="nulová",J287,0)</f>
        <v>0</v>
      </c>
      <c r="BJ287" s="20" t="s">
        <v>80</v>
      </c>
      <c r="BK287" s="229">
        <f>ROUND(I287*H287,2)</f>
        <v>0</v>
      </c>
      <c r="BL287" s="20" t="s">
        <v>273</v>
      </c>
      <c r="BM287" s="228" t="s">
        <v>1804</v>
      </c>
    </row>
    <row r="288" spans="1:47" s="2" customFormat="1" ht="12">
      <c r="A288" s="41"/>
      <c r="B288" s="42"/>
      <c r="C288" s="43"/>
      <c r="D288" s="230" t="s">
        <v>275</v>
      </c>
      <c r="E288" s="43"/>
      <c r="F288" s="231" t="s">
        <v>5311</v>
      </c>
      <c r="G288" s="43"/>
      <c r="H288" s="43"/>
      <c r="I288" s="232"/>
      <c r="J288" s="43"/>
      <c r="K288" s="43"/>
      <c r="L288" s="47"/>
      <c r="M288" s="233"/>
      <c r="N288" s="234"/>
      <c r="O288" s="87"/>
      <c r="P288" s="87"/>
      <c r="Q288" s="87"/>
      <c r="R288" s="87"/>
      <c r="S288" s="87"/>
      <c r="T288" s="88"/>
      <c r="U288" s="41"/>
      <c r="V288" s="41"/>
      <c r="W288" s="41"/>
      <c r="X288" s="41"/>
      <c r="Y288" s="41"/>
      <c r="Z288" s="41"/>
      <c r="AA288" s="41"/>
      <c r="AB288" s="41"/>
      <c r="AC288" s="41"/>
      <c r="AD288" s="41"/>
      <c r="AE288" s="41"/>
      <c r="AT288" s="20" t="s">
        <v>275</v>
      </c>
      <c r="AU288" s="20" t="s">
        <v>80</v>
      </c>
    </row>
    <row r="289" spans="1:65" s="2" customFormat="1" ht="24.15" customHeight="1">
      <c r="A289" s="41"/>
      <c r="B289" s="42"/>
      <c r="C289" s="269" t="s">
        <v>1097</v>
      </c>
      <c r="D289" s="269" t="s">
        <v>430</v>
      </c>
      <c r="E289" s="270" t="s">
        <v>5312</v>
      </c>
      <c r="F289" s="271" t="s">
        <v>5313</v>
      </c>
      <c r="G289" s="272" t="s">
        <v>3993</v>
      </c>
      <c r="H289" s="273">
        <v>1</v>
      </c>
      <c r="I289" s="274"/>
      <c r="J289" s="275">
        <f>ROUND(I289*H289,2)</f>
        <v>0</v>
      </c>
      <c r="K289" s="271" t="s">
        <v>19</v>
      </c>
      <c r="L289" s="276"/>
      <c r="M289" s="277" t="s">
        <v>19</v>
      </c>
      <c r="N289" s="278" t="s">
        <v>43</v>
      </c>
      <c r="O289" s="87"/>
      <c r="P289" s="226">
        <f>O289*H289</f>
        <v>0</v>
      </c>
      <c r="Q289" s="226">
        <v>0</v>
      </c>
      <c r="R289" s="226">
        <f>Q289*H289</f>
        <v>0</v>
      </c>
      <c r="S289" s="226">
        <v>0</v>
      </c>
      <c r="T289" s="227">
        <f>S289*H289</f>
        <v>0</v>
      </c>
      <c r="U289" s="41"/>
      <c r="V289" s="41"/>
      <c r="W289" s="41"/>
      <c r="X289" s="41"/>
      <c r="Y289" s="41"/>
      <c r="Z289" s="41"/>
      <c r="AA289" s="41"/>
      <c r="AB289" s="41"/>
      <c r="AC289" s="41"/>
      <c r="AD289" s="41"/>
      <c r="AE289" s="41"/>
      <c r="AR289" s="228" t="s">
        <v>324</v>
      </c>
      <c r="AT289" s="228" t="s">
        <v>430</v>
      </c>
      <c r="AU289" s="228" t="s">
        <v>80</v>
      </c>
      <c r="AY289" s="20" t="s">
        <v>266</v>
      </c>
      <c r="BE289" s="229">
        <f>IF(N289="základní",J289,0)</f>
        <v>0</v>
      </c>
      <c r="BF289" s="229">
        <f>IF(N289="snížená",J289,0)</f>
        <v>0</v>
      </c>
      <c r="BG289" s="229">
        <f>IF(N289="zákl. přenesená",J289,0)</f>
        <v>0</v>
      </c>
      <c r="BH289" s="229">
        <f>IF(N289="sníž. přenesená",J289,0)</f>
        <v>0</v>
      </c>
      <c r="BI289" s="229">
        <f>IF(N289="nulová",J289,0)</f>
        <v>0</v>
      </c>
      <c r="BJ289" s="20" t="s">
        <v>80</v>
      </c>
      <c r="BK289" s="229">
        <f>ROUND(I289*H289,2)</f>
        <v>0</v>
      </c>
      <c r="BL289" s="20" t="s">
        <v>273</v>
      </c>
      <c r="BM289" s="228" t="s">
        <v>1814</v>
      </c>
    </row>
    <row r="290" spans="1:47" s="2" customFormat="1" ht="12">
      <c r="A290" s="41"/>
      <c r="B290" s="42"/>
      <c r="C290" s="43"/>
      <c r="D290" s="230" t="s">
        <v>275</v>
      </c>
      <c r="E290" s="43"/>
      <c r="F290" s="231" t="s">
        <v>5313</v>
      </c>
      <c r="G290" s="43"/>
      <c r="H290" s="43"/>
      <c r="I290" s="232"/>
      <c r="J290" s="43"/>
      <c r="K290" s="43"/>
      <c r="L290" s="47"/>
      <c r="M290" s="233"/>
      <c r="N290" s="234"/>
      <c r="O290" s="87"/>
      <c r="P290" s="87"/>
      <c r="Q290" s="87"/>
      <c r="R290" s="87"/>
      <c r="S290" s="87"/>
      <c r="T290" s="88"/>
      <c r="U290" s="41"/>
      <c r="V290" s="41"/>
      <c r="W290" s="41"/>
      <c r="X290" s="41"/>
      <c r="Y290" s="41"/>
      <c r="Z290" s="41"/>
      <c r="AA290" s="41"/>
      <c r="AB290" s="41"/>
      <c r="AC290" s="41"/>
      <c r="AD290" s="41"/>
      <c r="AE290" s="41"/>
      <c r="AT290" s="20" t="s">
        <v>275</v>
      </c>
      <c r="AU290" s="20" t="s">
        <v>80</v>
      </c>
    </row>
    <row r="291" spans="1:63" s="12" customFormat="1" ht="25.9" customHeight="1">
      <c r="A291" s="12"/>
      <c r="B291" s="201"/>
      <c r="C291" s="202"/>
      <c r="D291" s="203" t="s">
        <v>71</v>
      </c>
      <c r="E291" s="204" t="s">
        <v>2670</v>
      </c>
      <c r="F291" s="204" t="s">
        <v>4547</v>
      </c>
      <c r="G291" s="202"/>
      <c r="H291" s="202"/>
      <c r="I291" s="205"/>
      <c r="J291" s="206">
        <f>BK291</f>
        <v>0</v>
      </c>
      <c r="K291" s="202"/>
      <c r="L291" s="207"/>
      <c r="M291" s="208"/>
      <c r="N291" s="209"/>
      <c r="O291" s="209"/>
      <c r="P291" s="210">
        <f>SUM(P292:P317)</f>
        <v>0</v>
      </c>
      <c r="Q291" s="209"/>
      <c r="R291" s="210">
        <f>SUM(R292:R317)</f>
        <v>0</v>
      </c>
      <c r="S291" s="209"/>
      <c r="T291" s="211">
        <f>SUM(T292:T317)</f>
        <v>0</v>
      </c>
      <c r="U291" s="12"/>
      <c r="V291" s="12"/>
      <c r="W291" s="12"/>
      <c r="X291" s="12"/>
      <c r="Y291" s="12"/>
      <c r="Z291" s="12"/>
      <c r="AA291" s="12"/>
      <c r="AB291" s="12"/>
      <c r="AC291" s="12"/>
      <c r="AD291" s="12"/>
      <c r="AE291" s="12"/>
      <c r="AR291" s="212" t="s">
        <v>80</v>
      </c>
      <c r="AT291" s="213" t="s">
        <v>71</v>
      </c>
      <c r="AU291" s="213" t="s">
        <v>72</v>
      </c>
      <c r="AY291" s="212" t="s">
        <v>266</v>
      </c>
      <c r="BK291" s="214">
        <f>SUM(BK292:BK317)</f>
        <v>0</v>
      </c>
    </row>
    <row r="292" spans="1:65" s="2" customFormat="1" ht="16.5" customHeight="1">
      <c r="A292" s="41"/>
      <c r="B292" s="42"/>
      <c r="C292" s="217" t="s">
        <v>1104</v>
      </c>
      <c r="D292" s="217" t="s">
        <v>268</v>
      </c>
      <c r="E292" s="218" t="s">
        <v>5314</v>
      </c>
      <c r="F292" s="219" t="s">
        <v>5315</v>
      </c>
      <c r="G292" s="220" t="s">
        <v>3993</v>
      </c>
      <c r="H292" s="221">
        <v>1</v>
      </c>
      <c r="I292" s="222"/>
      <c r="J292" s="223">
        <f>ROUND(I292*H292,2)</f>
        <v>0</v>
      </c>
      <c r="K292" s="219" t="s">
        <v>19</v>
      </c>
      <c r="L292" s="47"/>
      <c r="M292" s="224" t="s">
        <v>19</v>
      </c>
      <c r="N292" s="225" t="s">
        <v>43</v>
      </c>
      <c r="O292" s="87"/>
      <c r="P292" s="226">
        <f>O292*H292</f>
        <v>0</v>
      </c>
      <c r="Q292" s="226">
        <v>0</v>
      </c>
      <c r="R292" s="226">
        <f>Q292*H292</f>
        <v>0</v>
      </c>
      <c r="S292" s="226">
        <v>0</v>
      </c>
      <c r="T292" s="227">
        <f>S292*H292</f>
        <v>0</v>
      </c>
      <c r="U292" s="41"/>
      <c r="V292" s="41"/>
      <c r="W292" s="41"/>
      <c r="X292" s="41"/>
      <c r="Y292" s="41"/>
      <c r="Z292" s="41"/>
      <c r="AA292" s="41"/>
      <c r="AB292" s="41"/>
      <c r="AC292" s="41"/>
      <c r="AD292" s="41"/>
      <c r="AE292" s="41"/>
      <c r="AR292" s="228" t="s">
        <v>273</v>
      </c>
      <c r="AT292" s="228" t="s">
        <v>268</v>
      </c>
      <c r="AU292" s="228" t="s">
        <v>80</v>
      </c>
      <c r="AY292" s="20" t="s">
        <v>266</v>
      </c>
      <c r="BE292" s="229">
        <f>IF(N292="základní",J292,0)</f>
        <v>0</v>
      </c>
      <c r="BF292" s="229">
        <f>IF(N292="snížená",J292,0)</f>
        <v>0</v>
      </c>
      <c r="BG292" s="229">
        <f>IF(N292="zákl. přenesená",J292,0)</f>
        <v>0</v>
      </c>
      <c r="BH292" s="229">
        <f>IF(N292="sníž. přenesená",J292,0)</f>
        <v>0</v>
      </c>
      <c r="BI292" s="229">
        <f>IF(N292="nulová",J292,0)</f>
        <v>0</v>
      </c>
      <c r="BJ292" s="20" t="s">
        <v>80</v>
      </c>
      <c r="BK292" s="229">
        <f>ROUND(I292*H292,2)</f>
        <v>0</v>
      </c>
      <c r="BL292" s="20" t="s">
        <v>273</v>
      </c>
      <c r="BM292" s="228" t="s">
        <v>1826</v>
      </c>
    </row>
    <row r="293" spans="1:47" s="2" customFormat="1" ht="12">
      <c r="A293" s="41"/>
      <c r="B293" s="42"/>
      <c r="C293" s="43"/>
      <c r="D293" s="230" t="s">
        <v>275</v>
      </c>
      <c r="E293" s="43"/>
      <c r="F293" s="231" t="s">
        <v>5315</v>
      </c>
      <c r="G293" s="43"/>
      <c r="H293" s="43"/>
      <c r="I293" s="232"/>
      <c r="J293" s="43"/>
      <c r="K293" s="43"/>
      <c r="L293" s="47"/>
      <c r="M293" s="233"/>
      <c r="N293" s="234"/>
      <c r="O293" s="87"/>
      <c r="P293" s="87"/>
      <c r="Q293" s="87"/>
      <c r="R293" s="87"/>
      <c r="S293" s="87"/>
      <c r="T293" s="88"/>
      <c r="U293" s="41"/>
      <c r="V293" s="41"/>
      <c r="W293" s="41"/>
      <c r="X293" s="41"/>
      <c r="Y293" s="41"/>
      <c r="Z293" s="41"/>
      <c r="AA293" s="41"/>
      <c r="AB293" s="41"/>
      <c r="AC293" s="41"/>
      <c r="AD293" s="41"/>
      <c r="AE293" s="41"/>
      <c r="AT293" s="20" t="s">
        <v>275</v>
      </c>
      <c r="AU293" s="20" t="s">
        <v>80</v>
      </c>
    </row>
    <row r="294" spans="1:65" s="2" customFormat="1" ht="16.5" customHeight="1">
      <c r="A294" s="41"/>
      <c r="B294" s="42"/>
      <c r="C294" s="217" t="s">
        <v>1111</v>
      </c>
      <c r="D294" s="217" t="s">
        <v>268</v>
      </c>
      <c r="E294" s="218" t="s">
        <v>5316</v>
      </c>
      <c r="F294" s="219" t="s">
        <v>5317</v>
      </c>
      <c r="G294" s="220" t="s">
        <v>3993</v>
      </c>
      <c r="H294" s="221">
        <v>4</v>
      </c>
      <c r="I294" s="222"/>
      <c r="J294" s="223">
        <f>ROUND(I294*H294,2)</f>
        <v>0</v>
      </c>
      <c r="K294" s="219" t="s">
        <v>19</v>
      </c>
      <c r="L294" s="47"/>
      <c r="M294" s="224" t="s">
        <v>19</v>
      </c>
      <c r="N294" s="225" t="s">
        <v>43</v>
      </c>
      <c r="O294" s="87"/>
      <c r="P294" s="226">
        <f>O294*H294</f>
        <v>0</v>
      </c>
      <c r="Q294" s="226">
        <v>0</v>
      </c>
      <c r="R294" s="226">
        <f>Q294*H294</f>
        <v>0</v>
      </c>
      <c r="S294" s="226">
        <v>0</v>
      </c>
      <c r="T294" s="227">
        <f>S294*H294</f>
        <v>0</v>
      </c>
      <c r="U294" s="41"/>
      <c r="V294" s="41"/>
      <c r="W294" s="41"/>
      <c r="X294" s="41"/>
      <c r="Y294" s="41"/>
      <c r="Z294" s="41"/>
      <c r="AA294" s="41"/>
      <c r="AB294" s="41"/>
      <c r="AC294" s="41"/>
      <c r="AD294" s="41"/>
      <c r="AE294" s="41"/>
      <c r="AR294" s="228" t="s">
        <v>273</v>
      </c>
      <c r="AT294" s="228" t="s">
        <v>268</v>
      </c>
      <c r="AU294" s="228" t="s">
        <v>80</v>
      </c>
      <c r="AY294" s="20" t="s">
        <v>266</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273</v>
      </c>
      <c r="BM294" s="228" t="s">
        <v>1835</v>
      </c>
    </row>
    <row r="295" spans="1:47" s="2" customFormat="1" ht="12">
      <c r="A295" s="41"/>
      <c r="B295" s="42"/>
      <c r="C295" s="43"/>
      <c r="D295" s="230" t="s">
        <v>275</v>
      </c>
      <c r="E295" s="43"/>
      <c r="F295" s="231" t="s">
        <v>5317</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275</v>
      </c>
      <c r="AU295" s="20" t="s">
        <v>80</v>
      </c>
    </row>
    <row r="296" spans="1:65" s="2" customFormat="1" ht="16.5" customHeight="1">
      <c r="A296" s="41"/>
      <c r="B296" s="42"/>
      <c r="C296" s="217" t="s">
        <v>1123</v>
      </c>
      <c r="D296" s="217" t="s">
        <v>268</v>
      </c>
      <c r="E296" s="218" t="s">
        <v>5318</v>
      </c>
      <c r="F296" s="219" t="s">
        <v>5319</v>
      </c>
      <c r="G296" s="220" t="s">
        <v>3993</v>
      </c>
      <c r="H296" s="221">
        <v>1</v>
      </c>
      <c r="I296" s="222"/>
      <c r="J296" s="223">
        <f>ROUND(I296*H296,2)</f>
        <v>0</v>
      </c>
      <c r="K296" s="219" t="s">
        <v>19</v>
      </c>
      <c r="L296" s="47"/>
      <c r="M296" s="224" t="s">
        <v>19</v>
      </c>
      <c r="N296" s="225" t="s">
        <v>43</v>
      </c>
      <c r="O296" s="87"/>
      <c r="P296" s="226">
        <f>O296*H296</f>
        <v>0</v>
      </c>
      <c r="Q296" s="226">
        <v>0</v>
      </c>
      <c r="R296" s="226">
        <f>Q296*H296</f>
        <v>0</v>
      </c>
      <c r="S296" s="226">
        <v>0</v>
      </c>
      <c r="T296" s="227">
        <f>S296*H296</f>
        <v>0</v>
      </c>
      <c r="U296" s="41"/>
      <c r="V296" s="41"/>
      <c r="W296" s="41"/>
      <c r="X296" s="41"/>
      <c r="Y296" s="41"/>
      <c r="Z296" s="41"/>
      <c r="AA296" s="41"/>
      <c r="AB296" s="41"/>
      <c r="AC296" s="41"/>
      <c r="AD296" s="41"/>
      <c r="AE296" s="41"/>
      <c r="AR296" s="228" t="s">
        <v>273</v>
      </c>
      <c r="AT296" s="228" t="s">
        <v>268</v>
      </c>
      <c r="AU296" s="228" t="s">
        <v>80</v>
      </c>
      <c r="AY296" s="20" t="s">
        <v>266</v>
      </c>
      <c r="BE296" s="229">
        <f>IF(N296="základní",J296,0)</f>
        <v>0</v>
      </c>
      <c r="BF296" s="229">
        <f>IF(N296="snížená",J296,0)</f>
        <v>0</v>
      </c>
      <c r="BG296" s="229">
        <f>IF(N296="zákl. přenesená",J296,0)</f>
        <v>0</v>
      </c>
      <c r="BH296" s="229">
        <f>IF(N296="sníž. přenesená",J296,0)</f>
        <v>0</v>
      </c>
      <c r="BI296" s="229">
        <f>IF(N296="nulová",J296,0)</f>
        <v>0</v>
      </c>
      <c r="BJ296" s="20" t="s">
        <v>80</v>
      </c>
      <c r="BK296" s="229">
        <f>ROUND(I296*H296,2)</f>
        <v>0</v>
      </c>
      <c r="BL296" s="20" t="s">
        <v>273</v>
      </c>
      <c r="BM296" s="228" t="s">
        <v>1844</v>
      </c>
    </row>
    <row r="297" spans="1:47" s="2" customFormat="1" ht="12">
      <c r="A297" s="41"/>
      <c r="B297" s="42"/>
      <c r="C297" s="43"/>
      <c r="D297" s="230" t="s">
        <v>275</v>
      </c>
      <c r="E297" s="43"/>
      <c r="F297" s="231" t="s">
        <v>5319</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275</v>
      </c>
      <c r="AU297" s="20" t="s">
        <v>80</v>
      </c>
    </row>
    <row r="298" spans="1:65" s="2" customFormat="1" ht="16.5" customHeight="1">
      <c r="A298" s="41"/>
      <c r="B298" s="42"/>
      <c r="C298" s="217" t="s">
        <v>1135</v>
      </c>
      <c r="D298" s="217" t="s">
        <v>268</v>
      </c>
      <c r="E298" s="218" t="s">
        <v>5320</v>
      </c>
      <c r="F298" s="219" t="s">
        <v>5321</v>
      </c>
      <c r="G298" s="220" t="s">
        <v>3993</v>
      </c>
      <c r="H298" s="221">
        <v>1</v>
      </c>
      <c r="I298" s="222"/>
      <c r="J298" s="223">
        <f>ROUND(I298*H298,2)</f>
        <v>0</v>
      </c>
      <c r="K298" s="219" t="s">
        <v>19</v>
      </c>
      <c r="L298" s="47"/>
      <c r="M298" s="224" t="s">
        <v>19</v>
      </c>
      <c r="N298" s="225" t="s">
        <v>43</v>
      </c>
      <c r="O298" s="87"/>
      <c r="P298" s="226">
        <f>O298*H298</f>
        <v>0</v>
      </c>
      <c r="Q298" s="226">
        <v>0</v>
      </c>
      <c r="R298" s="226">
        <f>Q298*H298</f>
        <v>0</v>
      </c>
      <c r="S298" s="226">
        <v>0</v>
      </c>
      <c r="T298" s="227">
        <f>S298*H298</f>
        <v>0</v>
      </c>
      <c r="U298" s="41"/>
      <c r="V298" s="41"/>
      <c r="W298" s="41"/>
      <c r="X298" s="41"/>
      <c r="Y298" s="41"/>
      <c r="Z298" s="41"/>
      <c r="AA298" s="41"/>
      <c r="AB298" s="41"/>
      <c r="AC298" s="41"/>
      <c r="AD298" s="41"/>
      <c r="AE298" s="41"/>
      <c r="AR298" s="228" t="s">
        <v>273</v>
      </c>
      <c r="AT298" s="228" t="s">
        <v>268</v>
      </c>
      <c r="AU298" s="228" t="s">
        <v>80</v>
      </c>
      <c r="AY298" s="20" t="s">
        <v>266</v>
      </c>
      <c r="BE298" s="229">
        <f>IF(N298="základní",J298,0)</f>
        <v>0</v>
      </c>
      <c r="BF298" s="229">
        <f>IF(N298="snížená",J298,0)</f>
        <v>0</v>
      </c>
      <c r="BG298" s="229">
        <f>IF(N298="zákl. přenesená",J298,0)</f>
        <v>0</v>
      </c>
      <c r="BH298" s="229">
        <f>IF(N298="sníž. přenesená",J298,0)</f>
        <v>0</v>
      </c>
      <c r="BI298" s="229">
        <f>IF(N298="nulová",J298,0)</f>
        <v>0</v>
      </c>
      <c r="BJ298" s="20" t="s">
        <v>80</v>
      </c>
      <c r="BK298" s="229">
        <f>ROUND(I298*H298,2)</f>
        <v>0</v>
      </c>
      <c r="BL298" s="20" t="s">
        <v>273</v>
      </c>
      <c r="BM298" s="228" t="s">
        <v>1856</v>
      </c>
    </row>
    <row r="299" spans="1:47" s="2" customFormat="1" ht="12">
      <c r="A299" s="41"/>
      <c r="B299" s="42"/>
      <c r="C299" s="43"/>
      <c r="D299" s="230" t="s">
        <v>275</v>
      </c>
      <c r="E299" s="43"/>
      <c r="F299" s="231" t="s">
        <v>5321</v>
      </c>
      <c r="G299" s="43"/>
      <c r="H299" s="43"/>
      <c r="I299" s="232"/>
      <c r="J299" s="43"/>
      <c r="K299" s="43"/>
      <c r="L299" s="47"/>
      <c r="M299" s="233"/>
      <c r="N299" s="234"/>
      <c r="O299" s="87"/>
      <c r="P299" s="87"/>
      <c r="Q299" s="87"/>
      <c r="R299" s="87"/>
      <c r="S299" s="87"/>
      <c r="T299" s="88"/>
      <c r="U299" s="41"/>
      <c r="V299" s="41"/>
      <c r="W299" s="41"/>
      <c r="X299" s="41"/>
      <c r="Y299" s="41"/>
      <c r="Z299" s="41"/>
      <c r="AA299" s="41"/>
      <c r="AB299" s="41"/>
      <c r="AC299" s="41"/>
      <c r="AD299" s="41"/>
      <c r="AE299" s="41"/>
      <c r="AT299" s="20" t="s">
        <v>275</v>
      </c>
      <c r="AU299" s="20" t="s">
        <v>80</v>
      </c>
    </row>
    <row r="300" spans="1:65" s="2" customFormat="1" ht="16.5" customHeight="1">
      <c r="A300" s="41"/>
      <c r="B300" s="42"/>
      <c r="C300" s="217" t="s">
        <v>1139</v>
      </c>
      <c r="D300" s="217" t="s">
        <v>268</v>
      </c>
      <c r="E300" s="218" t="s">
        <v>5322</v>
      </c>
      <c r="F300" s="219" t="s">
        <v>5323</v>
      </c>
      <c r="G300" s="220" t="s">
        <v>3993</v>
      </c>
      <c r="H300" s="221">
        <v>4</v>
      </c>
      <c r="I300" s="222"/>
      <c r="J300" s="223">
        <f>ROUND(I300*H300,2)</f>
        <v>0</v>
      </c>
      <c r="K300" s="219" t="s">
        <v>19</v>
      </c>
      <c r="L300" s="47"/>
      <c r="M300" s="224" t="s">
        <v>19</v>
      </c>
      <c r="N300" s="225" t="s">
        <v>43</v>
      </c>
      <c r="O300" s="87"/>
      <c r="P300" s="226">
        <f>O300*H300</f>
        <v>0</v>
      </c>
      <c r="Q300" s="226">
        <v>0</v>
      </c>
      <c r="R300" s="226">
        <f>Q300*H300</f>
        <v>0</v>
      </c>
      <c r="S300" s="226">
        <v>0</v>
      </c>
      <c r="T300" s="227">
        <f>S300*H300</f>
        <v>0</v>
      </c>
      <c r="U300" s="41"/>
      <c r="V300" s="41"/>
      <c r="W300" s="41"/>
      <c r="X300" s="41"/>
      <c r="Y300" s="41"/>
      <c r="Z300" s="41"/>
      <c r="AA300" s="41"/>
      <c r="AB300" s="41"/>
      <c r="AC300" s="41"/>
      <c r="AD300" s="41"/>
      <c r="AE300" s="41"/>
      <c r="AR300" s="228" t="s">
        <v>273</v>
      </c>
      <c r="AT300" s="228" t="s">
        <v>268</v>
      </c>
      <c r="AU300" s="228" t="s">
        <v>80</v>
      </c>
      <c r="AY300" s="20" t="s">
        <v>266</v>
      </c>
      <c r="BE300" s="229">
        <f>IF(N300="základní",J300,0)</f>
        <v>0</v>
      </c>
      <c r="BF300" s="229">
        <f>IF(N300="snížená",J300,0)</f>
        <v>0</v>
      </c>
      <c r="BG300" s="229">
        <f>IF(N300="zákl. přenesená",J300,0)</f>
        <v>0</v>
      </c>
      <c r="BH300" s="229">
        <f>IF(N300="sníž. přenesená",J300,0)</f>
        <v>0</v>
      </c>
      <c r="BI300" s="229">
        <f>IF(N300="nulová",J300,0)</f>
        <v>0</v>
      </c>
      <c r="BJ300" s="20" t="s">
        <v>80</v>
      </c>
      <c r="BK300" s="229">
        <f>ROUND(I300*H300,2)</f>
        <v>0</v>
      </c>
      <c r="BL300" s="20" t="s">
        <v>273</v>
      </c>
      <c r="BM300" s="228" t="s">
        <v>1869</v>
      </c>
    </row>
    <row r="301" spans="1:47" s="2" customFormat="1" ht="12">
      <c r="A301" s="41"/>
      <c r="B301" s="42"/>
      <c r="C301" s="43"/>
      <c r="D301" s="230" t="s">
        <v>275</v>
      </c>
      <c r="E301" s="43"/>
      <c r="F301" s="231" t="s">
        <v>5323</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275</v>
      </c>
      <c r="AU301" s="20" t="s">
        <v>80</v>
      </c>
    </row>
    <row r="302" spans="1:65" s="2" customFormat="1" ht="16.5" customHeight="1">
      <c r="A302" s="41"/>
      <c r="B302" s="42"/>
      <c r="C302" s="217" t="s">
        <v>1143</v>
      </c>
      <c r="D302" s="217" t="s">
        <v>268</v>
      </c>
      <c r="E302" s="218" t="s">
        <v>5324</v>
      </c>
      <c r="F302" s="219" t="s">
        <v>5325</v>
      </c>
      <c r="G302" s="220" t="s">
        <v>3993</v>
      </c>
      <c r="H302" s="221">
        <v>4</v>
      </c>
      <c r="I302" s="222"/>
      <c r="J302" s="223">
        <f>ROUND(I302*H302,2)</f>
        <v>0</v>
      </c>
      <c r="K302" s="219" t="s">
        <v>19</v>
      </c>
      <c r="L302" s="47"/>
      <c r="M302" s="224" t="s">
        <v>19</v>
      </c>
      <c r="N302" s="225" t="s">
        <v>43</v>
      </c>
      <c r="O302" s="87"/>
      <c r="P302" s="226">
        <f>O302*H302</f>
        <v>0</v>
      </c>
      <c r="Q302" s="226">
        <v>0</v>
      </c>
      <c r="R302" s="226">
        <f>Q302*H302</f>
        <v>0</v>
      </c>
      <c r="S302" s="226">
        <v>0</v>
      </c>
      <c r="T302" s="227">
        <f>S302*H302</f>
        <v>0</v>
      </c>
      <c r="U302" s="41"/>
      <c r="V302" s="41"/>
      <c r="W302" s="41"/>
      <c r="X302" s="41"/>
      <c r="Y302" s="41"/>
      <c r="Z302" s="41"/>
      <c r="AA302" s="41"/>
      <c r="AB302" s="41"/>
      <c r="AC302" s="41"/>
      <c r="AD302" s="41"/>
      <c r="AE302" s="41"/>
      <c r="AR302" s="228" t="s">
        <v>273</v>
      </c>
      <c r="AT302" s="228" t="s">
        <v>268</v>
      </c>
      <c r="AU302" s="228" t="s">
        <v>80</v>
      </c>
      <c r="AY302" s="20" t="s">
        <v>266</v>
      </c>
      <c r="BE302" s="229">
        <f>IF(N302="základní",J302,0)</f>
        <v>0</v>
      </c>
      <c r="BF302" s="229">
        <f>IF(N302="snížená",J302,0)</f>
        <v>0</v>
      </c>
      <c r="BG302" s="229">
        <f>IF(N302="zákl. přenesená",J302,0)</f>
        <v>0</v>
      </c>
      <c r="BH302" s="229">
        <f>IF(N302="sníž. přenesená",J302,0)</f>
        <v>0</v>
      </c>
      <c r="BI302" s="229">
        <f>IF(N302="nulová",J302,0)</f>
        <v>0</v>
      </c>
      <c r="BJ302" s="20" t="s">
        <v>80</v>
      </c>
      <c r="BK302" s="229">
        <f>ROUND(I302*H302,2)</f>
        <v>0</v>
      </c>
      <c r="BL302" s="20" t="s">
        <v>273</v>
      </c>
      <c r="BM302" s="228" t="s">
        <v>1883</v>
      </c>
    </row>
    <row r="303" spans="1:47" s="2" customFormat="1" ht="12">
      <c r="A303" s="41"/>
      <c r="B303" s="42"/>
      <c r="C303" s="43"/>
      <c r="D303" s="230" t="s">
        <v>275</v>
      </c>
      <c r="E303" s="43"/>
      <c r="F303" s="231" t="s">
        <v>5325</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275</v>
      </c>
      <c r="AU303" s="20" t="s">
        <v>80</v>
      </c>
    </row>
    <row r="304" spans="1:65" s="2" customFormat="1" ht="16.5" customHeight="1">
      <c r="A304" s="41"/>
      <c r="B304" s="42"/>
      <c r="C304" s="217" t="s">
        <v>1147</v>
      </c>
      <c r="D304" s="217" t="s">
        <v>268</v>
      </c>
      <c r="E304" s="218" t="s">
        <v>5326</v>
      </c>
      <c r="F304" s="219" t="s">
        <v>5327</v>
      </c>
      <c r="G304" s="220" t="s">
        <v>3993</v>
      </c>
      <c r="H304" s="221">
        <v>1</v>
      </c>
      <c r="I304" s="222"/>
      <c r="J304" s="223">
        <f>ROUND(I304*H304,2)</f>
        <v>0</v>
      </c>
      <c r="K304" s="219" t="s">
        <v>19</v>
      </c>
      <c r="L304" s="47"/>
      <c r="M304" s="224" t="s">
        <v>19</v>
      </c>
      <c r="N304" s="225" t="s">
        <v>43</v>
      </c>
      <c r="O304" s="87"/>
      <c r="P304" s="226">
        <f>O304*H304</f>
        <v>0</v>
      </c>
      <c r="Q304" s="226">
        <v>0</v>
      </c>
      <c r="R304" s="226">
        <f>Q304*H304</f>
        <v>0</v>
      </c>
      <c r="S304" s="226">
        <v>0</v>
      </c>
      <c r="T304" s="227">
        <f>S304*H304</f>
        <v>0</v>
      </c>
      <c r="U304" s="41"/>
      <c r="V304" s="41"/>
      <c r="W304" s="41"/>
      <c r="X304" s="41"/>
      <c r="Y304" s="41"/>
      <c r="Z304" s="41"/>
      <c r="AA304" s="41"/>
      <c r="AB304" s="41"/>
      <c r="AC304" s="41"/>
      <c r="AD304" s="41"/>
      <c r="AE304" s="41"/>
      <c r="AR304" s="228" t="s">
        <v>273</v>
      </c>
      <c r="AT304" s="228" t="s">
        <v>268</v>
      </c>
      <c r="AU304" s="228" t="s">
        <v>80</v>
      </c>
      <c r="AY304" s="20" t="s">
        <v>266</v>
      </c>
      <c r="BE304" s="229">
        <f>IF(N304="základní",J304,0)</f>
        <v>0</v>
      </c>
      <c r="BF304" s="229">
        <f>IF(N304="snížená",J304,0)</f>
        <v>0</v>
      </c>
      <c r="BG304" s="229">
        <f>IF(N304="zákl. přenesená",J304,0)</f>
        <v>0</v>
      </c>
      <c r="BH304" s="229">
        <f>IF(N304="sníž. přenesená",J304,0)</f>
        <v>0</v>
      </c>
      <c r="BI304" s="229">
        <f>IF(N304="nulová",J304,0)</f>
        <v>0</v>
      </c>
      <c r="BJ304" s="20" t="s">
        <v>80</v>
      </c>
      <c r="BK304" s="229">
        <f>ROUND(I304*H304,2)</f>
        <v>0</v>
      </c>
      <c r="BL304" s="20" t="s">
        <v>273</v>
      </c>
      <c r="BM304" s="228" t="s">
        <v>1898</v>
      </c>
    </row>
    <row r="305" spans="1:47" s="2" customFormat="1" ht="12">
      <c r="A305" s="41"/>
      <c r="B305" s="42"/>
      <c r="C305" s="43"/>
      <c r="D305" s="230" t="s">
        <v>275</v>
      </c>
      <c r="E305" s="43"/>
      <c r="F305" s="231" t="s">
        <v>5327</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275</v>
      </c>
      <c r="AU305" s="20" t="s">
        <v>80</v>
      </c>
    </row>
    <row r="306" spans="1:65" s="2" customFormat="1" ht="16.5" customHeight="1">
      <c r="A306" s="41"/>
      <c r="B306" s="42"/>
      <c r="C306" s="217" t="s">
        <v>1151</v>
      </c>
      <c r="D306" s="217" t="s">
        <v>268</v>
      </c>
      <c r="E306" s="218" t="s">
        <v>5328</v>
      </c>
      <c r="F306" s="219" t="s">
        <v>5329</v>
      </c>
      <c r="G306" s="220" t="s">
        <v>3993</v>
      </c>
      <c r="H306" s="221">
        <v>1</v>
      </c>
      <c r="I306" s="222"/>
      <c r="J306" s="223">
        <f>ROUND(I306*H306,2)</f>
        <v>0</v>
      </c>
      <c r="K306" s="219" t="s">
        <v>19</v>
      </c>
      <c r="L306" s="47"/>
      <c r="M306" s="224" t="s">
        <v>19</v>
      </c>
      <c r="N306" s="225" t="s">
        <v>43</v>
      </c>
      <c r="O306" s="87"/>
      <c r="P306" s="226">
        <f>O306*H306</f>
        <v>0</v>
      </c>
      <c r="Q306" s="226">
        <v>0</v>
      </c>
      <c r="R306" s="226">
        <f>Q306*H306</f>
        <v>0</v>
      </c>
      <c r="S306" s="226">
        <v>0</v>
      </c>
      <c r="T306" s="227">
        <f>S306*H306</f>
        <v>0</v>
      </c>
      <c r="U306" s="41"/>
      <c r="V306" s="41"/>
      <c r="W306" s="41"/>
      <c r="X306" s="41"/>
      <c r="Y306" s="41"/>
      <c r="Z306" s="41"/>
      <c r="AA306" s="41"/>
      <c r="AB306" s="41"/>
      <c r="AC306" s="41"/>
      <c r="AD306" s="41"/>
      <c r="AE306" s="41"/>
      <c r="AR306" s="228" t="s">
        <v>273</v>
      </c>
      <c r="AT306" s="228" t="s">
        <v>268</v>
      </c>
      <c r="AU306" s="228" t="s">
        <v>80</v>
      </c>
      <c r="AY306" s="20" t="s">
        <v>266</v>
      </c>
      <c r="BE306" s="229">
        <f>IF(N306="základní",J306,0)</f>
        <v>0</v>
      </c>
      <c r="BF306" s="229">
        <f>IF(N306="snížená",J306,0)</f>
        <v>0</v>
      </c>
      <c r="BG306" s="229">
        <f>IF(N306="zákl. přenesená",J306,0)</f>
        <v>0</v>
      </c>
      <c r="BH306" s="229">
        <f>IF(N306="sníž. přenesená",J306,0)</f>
        <v>0</v>
      </c>
      <c r="BI306" s="229">
        <f>IF(N306="nulová",J306,0)</f>
        <v>0</v>
      </c>
      <c r="BJ306" s="20" t="s">
        <v>80</v>
      </c>
      <c r="BK306" s="229">
        <f>ROUND(I306*H306,2)</f>
        <v>0</v>
      </c>
      <c r="BL306" s="20" t="s">
        <v>273</v>
      </c>
      <c r="BM306" s="228" t="s">
        <v>1909</v>
      </c>
    </row>
    <row r="307" spans="1:47" s="2" customFormat="1" ht="12">
      <c r="A307" s="41"/>
      <c r="B307" s="42"/>
      <c r="C307" s="43"/>
      <c r="D307" s="230" t="s">
        <v>275</v>
      </c>
      <c r="E307" s="43"/>
      <c r="F307" s="231" t="s">
        <v>5329</v>
      </c>
      <c r="G307" s="43"/>
      <c r="H307" s="43"/>
      <c r="I307" s="232"/>
      <c r="J307" s="43"/>
      <c r="K307" s="43"/>
      <c r="L307" s="47"/>
      <c r="M307" s="233"/>
      <c r="N307" s="234"/>
      <c r="O307" s="87"/>
      <c r="P307" s="87"/>
      <c r="Q307" s="87"/>
      <c r="R307" s="87"/>
      <c r="S307" s="87"/>
      <c r="T307" s="88"/>
      <c r="U307" s="41"/>
      <c r="V307" s="41"/>
      <c r="W307" s="41"/>
      <c r="X307" s="41"/>
      <c r="Y307" s="41"/>
      <c r="Z307" s="41"/>
      <c r="AA307" s="41"/>
      <c r="AB307" s="41"/>
      <c r="AC307" s="41"/>
      <c r="AD307" s="41"/>
      <c r="AE307" s="41"/>
      <c r="AT307" s="20" t="s">
        <v>275</v>
      </c>
      <c r="AU307" s="20" t="s">
        <v>80</v>
      </c>
    </row>
    <row r="308" spans="1:65" s="2" customFormat="1" ht="16.5" customHeight="1">
      <c r="A308" s="41"/>
      <c r="B308" s="42"/>
      <c r="C308" s="217" t="s">
        <v>1155</v>
      </c>
      <c r="D308" s="217" t="s">
        <v>268</v>
      </c>
      <c r="E308" s="218" t="s">
        <v>5330</v>
      </c>
      <c r="F308" s="219" t="s">
        <v>5331</v>
      </c>
      <c r="G308" s="220" t="s">
        <v>3993</v>
      </c>
      <c r="H308" s="221">
        <v>1</v>
      </c>
      <c r="I308" s="222"/>
      <c r="J308" s="223">
        <f>ROUND(I308*H308,2)</f>
        <v>0</v>
      </c>
      <c r="K308" s="219" t="s">
        <v>19</v>
      </c>
      <c r="L308" s="47"/>
      <c r="M308" s="224" t="s">
        <v>19</v>
      </c>
      <c r="N308" s="225" t="s">
        <v>43</v>
      </c>
      <c r="O308" s="87"/>
      <c r="P308" s="226">
        <f>O308*H308</f>
        <v>0</v>
      </c>
      <c r="Q308" s="226">
        <v>0</v>
      </c>
      <c r="R308" s="226">
        <f>Q308*H308</f>
        <v>0</v>
      </c>
      <c r="S308" s="226">
        <v>0</v>
      </c>
      <c r="T308" s="227">
        <f>S308*H308</f>
        <v>0</v>
      </c>
      <c r="U308" s="41"/>
      <c r="V308" s="41"/>
      <c r="W308" s="41"/>
      <c r="X308" s="41"/>
      <c r="Y308" s="41"/>
      <c r="Z308" s="41"/>
      <c r="AA308" s="41"/>
      <c r="AB308" s="41"/>
      <c r="AC308" s="41"/>
      <c r="AD308" s="41"/>
      <c r="AE308" s="41"/>
      <c r="AR308" s="228" t="s">
        <v>273</v>
      </c>
      <c r="AT308" s="228" t="s">
        <v>268</v>
      </c>
      <c r="AU308" s="228" t="s">
        <v>80</v>
      </c>
      <c r="AY308" s="20" t="s">
        <v>266</v>
      </c>
      <c r="BE308" s="229">
        <f>IF(N308="základní",J308,0)</f>
        <v>0</v>
      </c>
      <c r="BF308" s="229">
        <f>IF(N308="snížená",J308,0)</f>
        <v>0</v>
      </c>
      <c r="BG308" s="229">
        <f>IF(N308="zákl. přenesená",J308,0)</f>
        <v>0</v>
      </c>
      <c r="BH308" s="229">
        <f>IF(N308="sníž. přenesená",J308,0)</f>
        <v>0</v>
      </c>
      <c r="BI308" s="229">
        <f>IF(N308="nulová",J308,0)</f>
        <v>0</v>
      </c>
      <c r="BJ308" s="20" t="s">
        <v>80</v>
      </c>
      <c r="BK308" s="229">
        <f>ROUND(I308*H308,2)</f>
        <v>0</v>
      </c>
      <c r="BL308" s="20" t="s">
        <v>273</v>
      </c>
      <c r="BM308" s="228" t="s">
        <v>1917</v>
      </c>
    </row>
    <row r="309" spans="1:47" s="2" customFormat="1" ht="12">
      <c r="A309" s="41"/>
      <c r="B309" s="42"/>
      <c r="C309" s="43"/>
      <c r="D309" s="230" t="s">
        <v>275</v>
      </c>
      <c r="E309" s="43"/>
      <c r="F309" s="231" t="s">
        <v>5331</v>
      </c>
      <c r="G309" s="43"/>
      <c r="H309" s="43"/>
      <c r="I309" s="232"/>
      <c r="J309" s="43"/>
      <c r="K309" s="43"/>
      <c r="L309" s="47"/>
      <c r="M309" s="233"/>
      <c r="N309" s="234"/>
      <c r="O309" s="87"/>
      <c r="P309" s="87"/>
      <c r="Q309" s="87"/>
      <c r="R309" s="87"/>
      <c r="S309" s="87"/>
      <c r="T309" s="88"/>
      <c r="U309" s="41"/>
      <c r="V309" s="41"/>
      <c r="W309" s="41"/>
      <c r="X309" s="41"/>
      <c r="Y309" s="41"/>
      <c r="Z309" s="41"/>
      <c r="AA309" s="41"/>
      <c r="AB309" s="41"/>
      <c r="AC309" s="41"/>
      <c r="AD309" s="41"/>
      <c r="AE309" s="41"/>
      <c r="AT309" s="20" t="s">
        <v>275</v>
      </c>
      <c r="AU309" s="20" t="s">
        <v>80</v>
      </c>
    </row>
    <row r="310" spans="1:65" s="2" customFormat="1" ht="16.5" customHeight="1">
      <c r="A310" s="41"/>
      <c r="B310" s="42"/>
      <c r="C310" s="217" t="s">
        <v>1159</v>
      </c>
      <c r="D310" s="217" t="s">
        <v>268</v>
      </c>
      <c r="E310" s="218" t="s">
        <v>5332</v>
      </c>
      <c r="F310" s="219" t="s">
        <v>5333</v>
      </c>
      <c r="G310" s="220" t="s">
        <v>3993</v>
      </c>
      <c r="H310" s="221">
        <v>1</v>
      </c>
      <c r="I310" s="222"/>
      <c r="J310" s="223">
        <f>ROUND(I310*H310,2)</f>
        <v>0</v>
      </c>
      <c r="K310" s="219" t="s">
        <v>19</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273</v>
      </c>
      <c r="AT310" s="228" t="s">
        <v>268</v>
      </c>
      <c r="AU310" s="228" t="s">
        <v>80</v>
      </c>
      <c r="AY310" s="20" t="s">
        <v>266</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273</v>
      </c>
      <c r="BM310" s="228" t="s">
        <v>1924</v>
      </c>
    </row>
    <row r="311" spans="1:47" s="2" customFormat="1" ht="12">
      <c r="A311" s="41"/>
      <c r="B311" s="42"/>
      <c r="C311" s="43"/>
      <c r="D311" s="230" t="s">
        <v>275</v>
      </c>
      <c r="E311" s="43"/>
      <c r="F311" s="231" t="s">
        <v>5333</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275</v>
      </c>
      <c r="AU311" s="20" t="s">
        <v>80</v>
      </c>
    </row>
    <row r="312" spans="1:65" s="2" customFormat="1" ht="21.75" customHeight="1">
      <c r="A312" s="41"/>
      <c r="B312" s="42"/>
      <c r="C312" s="217" t="s">
        <v>1174</v>
      </c>
      <c r="D312" s="217" t="s">
        <v>268</v>
      </c>
      <c r="E312" s="218" t="s">
        <v>5334</v>
      </c>
      <c r="F312" s="219" t="s">
        <v>5335</v>
      </c>
      <c r="G312" s="220" t="s">
        <v>3993</v>
      </c>
      <c r="H312" s="221">
        <v>1</v>
      </c>
      <c r="I312" s="222"/>
      <c r="J312" s="223">
        <f>ROUND(I312*H312,2)</f>
        <v>0</v>
      </c>
      <c r="K312" s="219" t="s">
        <v>19</v>
      </c>
      <c r="L312" s="47"/>
      <c r="M312" s="224" t="s">
        <v>19</v>
      </c>
      <c r="N312" s="225" t="s">
        <v>43</v>
      </c>
      <c r="O312" s="87"/>
      <c r="P312" s="226">
        <f>O312*H312</f>
        <v>0</v>
      </c>
      <c r="Q312" s="226">
        <v>0</v>
      </c>
      <c r="R312" s="226">
        <f>Q312*H312</f>
        <v>0</v>
      </c>
      <c r="S312" s="226">
        <v>0</v>
      </c>
      <c r="T312" s="227">
        <f>S312*H312</f>
        <v>0</v>
      </c>
      <c r="U312" s="41"/>
      <c r="V312" s="41"/>
      <c r="W312" s="41"/>
      <c r="X312" s="41"/>
      <c r="Y312" s="41"/>
      <c r="Z312" s="41"/>
      <c r="AA312" s="41"/>
      <c r="AB312" s="41"/>
      <c r="AC312" s="41"/>
      <c r="AD312" s="41"/>
      <c r="AE312" s="41"/>
      <c r="AR312" s="228" t="s">
        <v>273</v>
      </c>
      <c r="AT312" s="228" t="s">
        <v>268</v>
      </c>
      <c r="AU312" s="228" t="s">
        <v>80</v>
      </c>
      <c r="AY312" s="20" t="s">
        <v>266</v>
      </c>
      <c r="BE312" s="229">
        <f>IF(N312="základní",J312,0)</f>
        <v>0</v>
      </c>
      <c r="BF312" s="229">
        <f>IF(N312="snížená",J312,0)</f>
        <v>0</v>
      </c>
      <c r="BG312" s="229">
        <f>IF(N312="zákl. přenesená",J312,0)</f>
        <v>0</v>
      </c>
      <c r="BH312" s="229">
        <f>IF(N312="sníž. přenesená",J312,0)</f>
        <v>0</v>
      </c>
      <c r="BI312" s="229">
        <f>IF(N312="nulová",J312,0)</f>
        <v>0</v>
      </c>
      <c r="BJ312" s="20" t="s">
        <v>80</v>
      </c>
      <c r="BK312" s="229">
        <f>ROUND(I312*H312,2)</f>
        <v>0</v>
      </c>
      <c r="BL312" s="20" t="s">
        <v>273</v>
      </c>
      <c r="BM312" s="228" t="s">
        <v>1937</v>
      </c>
    </row>
    <row r="313" spans="1:47" s="2" customFormat="1" ht="12">
      <c r="A313" s="41"/>
      <c r="B313" s="42"/>
      <c r="C313" s="43"/>
      <c r="D313" s="230" t="s">
        <v>275</v>
      </c>
      <c r="E313" s="43"/>
      <c r="F313" s="231" t="s">
        <v>5335</v>
      </c>
      <c r="G313" s="43"/>
      <c r="H313" s="43"/>
      <c r="I313" s="232"/>
      <c r="J313" s="43"/>
      <c r="K313" s="43"/>
      <c r="L313" s="47"/>
      <c r="M313" s="233"/>
      <c r="N313" s="234"/>
      <c r="O313" s="87"/>
      <c r="P313" s="87"/>
      <c r="Q313" s="87"/>
      <c r="R313" s="87"/>
      <c r="S313" s="87"/>
      <c r="T313" s="88"/>
      <c r="U313" s="41"/>
      <c r="V313" s="41"/>
      <c r="W313" s="41"/>
      <c r="X313" s="41"/>
      <c r="Y313" s="41"/>
      <c r="Z313" s="41"/>
      <c r="AA313" s="41"/>
      <c r="AB313" s="41"/>
      <c r="AC313" s="41"/>
      <c r="AD313" s="41"/>
      <c r="AE313" s="41"/>
      <c r="AT313" s="20" t="s">
        <v>275</v>
      </c>
      <c r="AU313" s="20" t="s">
        <v>80</v>
      </c>
    </row>
    <row r="314" spans="1:65" s="2" customFormat="1" ht="37.8" customHeight="1">
      <c r="A314" s="41"/>
      <c r="B314" s="42"/>
      <c r="C314" s="217" t="s">
        <v>1179</v>
      </c>
      <c r="D314" s="217" t="s">
        <v>268</v>
      </c>
      <c r="E314" s="218" t="s">
        <v>5336</v>
      </c>
      <c r="F314" s="219" t="s">
        <v>5337</v>
      </c>
      <c r="G314" s="220" t="s">
        <v>3993</v>
      </c>
      <c r="H314" s="221">
        <v>1</v>
      </c>
      <c r="I314" s="222"/>
      <c r="J314" s="223">
        <f>ROUND(I314*H314,2)</f>
        <v>0</v>
      </c>
      <c r="K314" s="219" t="s">
        <v>19</v>
      </c>
      <c r="L314" s="47"/>
      <c r="M314" s="224" t="s">
        <v>19</v>
      </c>
      <c r="N314" s="225" t="s">
        <v>43</v>
      </c>
      <c r="O314" s="87"/>
      <c r="P314" s="226">
        <f>O314*H314</f>
        <v>0</v>
      </c>
      <c r="Q314" s="226">
        <v>0</v>
      </c>
      <c r="R314" s="226">
        <f>Q314*H314</f>
        <v>0</v>
      </c>
      <c r="S314" s="226">
        <v>0</v>
      </c>
      <c r="T314" s="227">
        <f>S314*H314</f>
        <v>0</v>
      </c>
      <c r="U314" s="41"/>
      <c r="V314" s="41"/>
      <c r="W314" s="41"/>
      <c r="X314" s="41"/>
      <c r="Y314" s="41"/>
      <c r="Z314" s="41"/>
      <c r="AA314" s="41"/>
      <c r="AB314" s="41"/>
      <c r="AC314" s="41"/>
      <c r="AD314" s="41"/>
      <c r="AE314" s="41"/>
      <c r="AR314" s="228" t="s">
        <v>273</v>
      </c>
      <c r="AT314" s="228" t="s">
        <v>268</v>
      </c>
      <c r="AU314" s="228" t="s">
        <v>80</v>
      </c>
      <c r="AY314" s="20" t="s">
        <v>266</v>
      </c>
      <c r="BE314" s="229">
        <f>IF(N314="základní",J314,0)</f>
        <v>0</v>
      </c>
      <c r="BF314" s="229">
        <f>IF(N314="snížená",J314,0)</f>
        <v>0</v>
      </c>
      <c r="BG314" s="229">
        <f>IF(N314="zákl. přenesená",J314,0)</f>
        <v>0</v>
      </c>
      <c r="BH314" s="229">
        <f>IF(N314="sníž. přenesená",J314,0)</f>
        <v>0</v>
      </c>
      <c r="BI314" s="229">
        <f>IF(N314="nulová",J314,0)</f>
        <v>0</v>
      </c>
      <c r="BJ314" s="20" t="s">
        <v>80</v>
      </c>
      <c r="BK314" s="229">
        <f>ROUND(I314*H314,2)</f>
        <v>0</v>
      </c>
      <c r="BL314" s="20" t="s">
        <v>273</v>
      </c>
      <c r="BM314" s="228" t="s">
        <v>1949</v>
      </c>
    </row>
    <row r="315" spans="1:47" s="2" customFormat="1" ht="12">
      <c r="A315" s="41"/>
      <c r="B315" s="42"/>
      <c r="C315" s="43"/>
      <c r="D315" s="230" t="s">
        <v>275</v>
      </c>
      <c r="E315" s="43"/>
      <c r="F315" s="231" t="s">
        <v>5337</v>
      </c>
      <c r="G315" s="43"/>
      <c r="H315" s="43"/>
      <c r="I315" s="232"/>
      <c r="J315" s="43"/>
      <c r="K315" s="43"/>
      <c r="L315" s="47"/>
      <c r="M315" s="233"/>
      <c r="N315" s="234"/>
      <c r="O315" s="87"/>
      <c r="P315" s="87"/>
      <c r="Q315" s="87"/>
      <c r="R315" s="87"/>
      <c r="S315" s="87"/>
      <c r="T315" s="88"/>
      <c r="U315" s="41"/>
      <c r="V315" s="41"/>
      <c r="W315" s="41"/>
      <c r="X315" s="41"/>
      <c r="Y315" s="41"/>
      <c r="Z315" s="41"/>
      <c r="AA315" s="41"/>
      <c r="AB315" s="41"/>
      <c r="AC315" s="41"/>
      <c r="AD315" s="41"/>
      <c r="AE315" s="41"/>
      <c r="AT315" s="20" t="s">
        <v>275</v>
      </c>
      <c r="AU315" s="20" t="s">
        <v>80</v>
      </c>
    </row>
    <row r="316" spans="1:65" s="2" customFormat="1" ht="16.5" customHeight="1">
      <c r="A316" s="41"/>
      <c r="B316" s="42"/>
      <c r="C316" s="217" t="s">
        <v>1185</v>
      </c>
      <c r="D316" s="217" t="s">
        <v>268</v>
      </c>
      <c r="E316" s="218" t="s">
        <v>5338</v>
      </c>
      <c r="F316" s="219" t="s">
        <v>5339</v>
      </c>
      <c r="G316" s="220" t="s">
        <v>3993</v>
      </c>
      <c r="H316" s="221">
        <v>1</v>
      </c>
      <c r="I316" s="222"/>
      <c r="J316" s="223">
        <f>ROUND(I316*H316,2)</f>
        <v>0</v>
      </c>
      <c r="K316" s="219" t="s">
        <v>19</v>
      </c>
      <c r="L316" s="47"/>
      <c r="M316" s="224" t="s">
        <v>19</v>
      </c>
      <c r="N316" s="225" t="s">
        <v>43</v>
      </c>
      <c r="O316" s="87"/>
      <c r="P316" s="226">
        <f>O316*H316</f>
        <v>0</v>
      </c>
      <c r="Q316" s="226">
        <v>0</v>
      </c>
      <c r="R316" s="226">
        <f>Q316*H316</f>
        <v>0</v>
      </c>
      <c r="S316" s="226">
        <v>0</v>
      </c>
      <c r="T316" s="227">
        <f>S316*H316</f>
        <v>0</v>
      </c>
      <c r="U316" s="41"/>
      <c r="V316" s="41"/>
      <c r="W316" s="41"/>
      <c r="X316" s="41"/>
      <c r="Y316" s="41"/>
      <c r="Z316" s="41"/>
      <c r="AA316" s="41"/>
      <c r="AB316" s="41"/>
      <c r="AC316" s="41"/>
      <c r="AD316" s="41"/>
      <c r="AE316" s="41"/>
      <c r="AR316" s="228" t="s">
        <v>273</v>
      </c>
      <c r="AT316" s="228" t="s">
        <v>268</v>
      </c>
      <c r="AU316" s="228" t="s">
        <v>80</v>
      </c>
      <c r="AY316" s="20" t="s">
        <v>266</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273</v>
      </c>
      <c r="BM316" s="228" t="s">
        <v>1961</v>
      </c>
    </row>
    <row r="317" spans="1:47" s="2" customFormat="1" ht="12">
      <c r="A317" s="41"/>
      <c r="B317" s="42"/>
      <c r="C317" s="43"/>
      <c r="D317" s="230" t="s">
        <v>275</v>
      </c>
      <c r="E317" s="43"/>
      <c r="F317" s="231" t="s">
        <v>5339</v>
      </c>
      <c r="G317" s="43"/>
      <c r="H317" s="43"/>
      <c r="I317" s="232"/>
      <c r="J317" s="43"/>
      <c r="K317" s="43"/>
      <c r="L317" s="47"/>
      <c r="M317" s="305"/>
      <c r="N317" s="306"/>
      <c r="O317" s="307"/>
      <c r="P317" s="307"/>
      <c r="Q317" s="307"/>
      <c r="R317" s="307"/>
      <c r="S317" s="307"/>
      <c r="T317" s="308"/>
      <c r="U317" s="41"/>
      <c r="V317" s="41"/>
      <c r="W317" s="41"/>
      <c r="X317" s="41"/>
      <c r="Y317" s="41"/>
      <c r="Z317" s="41"/>
      <c r="AA317" s="41"/>
      <c r="AB317" s="41"/>
      <c r="AC317" s="41"/>
      <c r="AD317" s="41"/>
      <c r="AE317" s="41"/>
      <c r="AT317" s="20" t="s">
        <v>275</v>
      </c>
      <c r="AU317" s="20" t="s">
        <v>80</v>
      </c>
    </row>
    <row r="318" spans="1:31" s="2" customFormat="1" ht="6.95" customHeight="1">
      <c r="A318" s="41"/>
      <c r="B318" s="62"/>
      <c r="C318" s="63"/>
      <c r="D318" s="63"/>
      <c r="E318" s="63"/>
      <c r="F318" s="63"/>
      <c r="G318" s="63"/>
      <c r="H318" s="63"/>
      <c r="I318" s="63"/>
      <c r="J318" s="63"/>
      <c r="K318" s="63"/>
      <c r="L318" s="47"/>
      <c r="M318" s="41"/>
      <c r="O318" s="41"/>
      <c r="P318" s="41"/>
      <c r="Q318" s="41"/>
      <c r="R318" s="41"/>
      <c r="S318" s="41"/>
      <c r="T318" s="41"/>
      <c r="U318" s="41"/>
      <c r="V318" s="41"/>
      <c r="W318" s="41"/>
      <c r="X318" s="41"/>
      <c r="Y318" s="41"/>
      <c r="Z318" s="41"/>
      <c r="AA318" s="41"/>
      <c r="AB318" s="41"/>
      <c r="AC318" s="41"/>
      <c r="AD318" s="41"/>
      <c r="AE318" s="41"/>
    </row>
  </sheetData>
  <sheetProtection password="D520" sheet="1" objects="1" scenarios="1" formatColumns="0" formatRows="0" autoFilter="0"/>
  <autoFilter ref="C87:K31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116</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1:31" s="2" customFormat="1" ht="12" customHeight="1">
      <c r="A8" s="41"/>
      <c r="B8" s="47"/>
      <c r="C8" s="41"/>
      <c r="D8" s="146" t="s">
        <v>130</v>
      </c>
      <c r="E8" s="41"/>
      <c r="F8" s="41"/>
      <c r="G8" s="41"/>
      <c r="H8" s="41"/>
      <c r="I8" s="41"/>
      <c r="J8" s="41"/>
      <c r="K8" s="41"/>
      <c r="L8" s="148"/>
      <c r="S8" s="41"/>
      <c r="T8" s="41"/>
      <c r="U8" s="41"/>
      <c r="V8" s="41"/>
      <c r="W8" s="41"/>
      <c r="X8" s="41"/>
      <c r="Y8" s="41"/>
      <c r="Z8" s="41"/>
      <c r="AA8" s="41"/>
      <c r="AB8" s="41"/>
      <c r="AC8" s="41"/>
      <c r="AD8" s="41"/>
      <c r="AE8" s="41"/>
    </row>
    <row r="9" spans="1:31" s="2" customFormat="1" ht="16.5" customHeight="1">
      <c r="A9" s="41"/>
      <c r="B9" s="47"/>
      <c r="C9" s="41"/>
      <c r="D9" s="41"/>
      <c r="E9" s="149" t="s">
        <v>5340</v>
      </c>
      <c r="F9" s="41"/>
      <c r="G9" s="41"/>
      <c r="H9" s="41"/>
      <c r="I9" s="41"/>
      <c r="J9" s="41"/>
      <c r="K9" s="41"/>
      <c r="L9" s="148"/>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8"/>
      <c r="S10" s="41"/>
      <c r="T10" s="41"/>
      <c r="U10" s="41"/>
      <c r="V10" s="41"/>
      <c r="W10" s="41"/>
      <c r="X10" s="41"/>
      <c r="Y10" s="41"/>
      <c r="Z10" s="41"/>
      <c r="AA10" s="41"/>
      <c r="AB10" s="41"/>
      <c r="AC10" s="41"/>
      <c r="AD10" s="41"/>
      <c r="AE10" s="41"/>
    </row>
    <row r="11" spans="1:31" s="2" customFormat="1" ht="12" customHeight="1">
      <c r="A11" s="41"/>
      <c r="B11" s="47"/>
      <c r="C11" s="41"/>
      <c r="D11" s="146" t="s">
        <v>18</v>
      </c>
      <c r="E11" s="41"/>
      <c r="F11" s="136" t="s">
        <v>19</v>
      </c>
      <c r="G11" s="41"/>
      <c r="H11" s="41"/>
      <c r="I11" s="146" t="s">
        <v>20</v>
      </c>
      <c r="J11" s="136" t="s">
        <v>19</v>
      </c>
      <c r="K11" s="41"/>
      <c r="L11" s="148"/>
      <c r="S11" s="41"/>
      <c r="T11" s="41"/>
      <c r="U11" s="41"/>
      <c r="V11" s="41"/>
      <c r="W11" s="41"/>
      <c r="X11" s="41"/>
      <c r="Y11" s="41"/>
      <c r="Z11" s="41"/>
      <c r="AA11" s="41"/>
      <c r="AB11" s="41"/>
      <c r="AC11" s="41"/>
      <c r="AD11" s="41"/>
      <c r="AE11" s="41"/>
    </row>
    <row r="12" spans="1:31" s="2" customFormat="1" ht="12" customHeight="1">
      <c r="A12" s="41"/>
      <c r="B12" s="47"/>
      <c r="C12" s="41"/>
      <c r="D12" s="146" t="s">
        <v>21</v>
      </c>
      <c r="E12" s="41"/>
      <c r="F12" s="136" t="s">
        <v>22</v>
      </c>
      <c r="G12" s="41"/>
      <c r="H12" s="41"/>
      <c r="I12" s="146" t="s">
        <v>23</v>
      </c>
      <c r="J12" s="150" t="str">
        <f>'Rekapitulace stavby'!AN8</f>
        <v>16. 12. 2022</v>
      </c>
      <c r="K12" s="41"/>
      <c r="L12" s="148"/>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8"/>
      <c r="S13" s="41"/>
      <c r="T13" s="41"/>
      <c r="U13" s="41"/>
      <c r="V13" s="41"/>
      <c r="W13" s="41"/>
      <c r="X13" s="41"/>
      <c r="Y13" s="41"/>
      <c r="Z13" s="41"/>
      <c r="AA13" s="41"/>
      <c r="AB13" s="41"/>
      <c r="AC13" s="41"/>
      <c r="AD13" s="41"/>
      <c r="AE13" s="41"/>
    </row>
    <row r="14" spans="1:31" s="2" customFormat="1" ht="12" customHeight="1">
      <c r="A14" s="41"/>
      <c r="B14" s="47"/>
      <c r="C14" s="41"/>
      <c r="D14" s="146" t="s">
        <v>25</v>
      </c>
      <c r="E14" s="41"/>
      <c r="F14" s="41"/>
      <c r="G14" s="41"/>
      <c r="H14" s="41"/>
      <c r="I14" s="146" t="s">
        <v>26</v>
      </c>
      <c r="J14" s="136" t="s">
        <v>19</v>
      </c>
      <c r="K14" s="41"/>
      <c r="L14" s="148"/>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46" t="s">
        <v>28</v>
      </c>
      <c r="J15" s="136" t="s">
        <v>19</v>
      </c>
      <c r="K15" s="41"/>
      <c r="L15" s="148"/>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8"/>
      <c r="S16" s="41"/>
      <c r="T16" s="41"/>
      <c r="U16" s="41"/>
      <c r="V16" s="41"/>
      <c r="W16" s="41"/>
      <c r="X16" s="41"/>
      <c r="Y16" s="41"/>
      <c r="Z16" s="41"/>
      <c r="AA16" s="41"/>
      <c r="AB16" s="41"/>
      <c r="AC16" s="41"/>
      <c r="AD16" s="41"/>
      <c r="AE16" s="41"/>
    </row>
    <row r="17" spans="1:31" s="2" customFormat="1" ht="12" customHeight="1">
      <c r="A17" s="41"/>
      <c r="B17" s="47"/>
      <c r="C17" s="41"/>
      <c r="D17" s="146" t="s">
        <v>29</v>
      </c>
      <c r="E17" s="41"/>
      <c r="F17" s="41"/>
      <c r="G17" s="41"/>
      <c r="H17" s="41"/>
      <c r="I17" s="146" t="s">
        <v>26</v>
      </c>
      <c r="J17" s="36" t="str">
        <f>'Rekapitulace stavby'!AN13</f>
        <v>Vyplň údaj</v>
      </c>
      <c r="K17" s="41"/>
      <c r="L17" s="148"/>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46" t="s">
        <v>28</v>
      </c>
      <c r="J18" s="36" t="str">
        <f>'Rekapitulace stavby'!AN14</f>
        <v>Vyplň údaj</v>
      </c>
      <c r="K18" s="41"/>
      <c r="L18" s="148"/>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8"/>
      <c r="S19" s="41"/>
      <c r="T19" s="41"/>
      <c r="U19" s="41"/>
      <c r="V19" s="41"/>
      <c r="W19" s="41"/>
      <c r="X19" s="41"/>
      <c r="Y19" s="41"/>
      <c r="Z19" s="41"/>
      <c r="AA19" s="41"/>
      <c r="AB19" s="41"/>
      <c r="AC19" s="41"/>
      <c r="AD19" s="41"/>
      <c r="AE19" s="41"/>
    </row>
    <row r="20" spans="1:31" s="2" customFormat="1" ht="12" customHeight="1">
      <c r="A20" s="41"/>
      <c r="B20" s="47"/>
      <c r="C20" s="41"/>
      <c r="D20" s="146" t="s">
        <v>31</v>
      </c>
      <c r="E20" s="41"/>
      <c r="F20" s="41"/>
      <c r="G20" s="41"/>
      <c r="H20" s="41"/>
      <c r="I20" s="146" t="s">
        <v>26</v>
      </c>
      <c r="J20" s="136" t="s">
        <v>19</v>
      </c>
      <c r="K20" s="41"/>
      <c r="L20" s="148"/>
      <c r="S20" s="41"/>
      <c r="T20" s="41"/>
      <c r="U20" s="41"/>
      <c r="V20" s="41"/>
      <c r="W20" s="41"/>
      <c r="X20" s="41"/>
      <c r="Y20" s="41"/>
      <c r="Z20" s="41"/>
      <c r="AA20" s="41"/>
      <c r="AB20" s="41"/>
      <c r="AC20" s="41"/>
      <c r="AD20" s="41"/>
      <c r="AE20" s="41"/>
    </row>
    <row r="21" spans="1:31" s="2" customFormat="1" ht="18" customHeight="1">
      <c r="A21" s="41"/>
      <c r="B21" s="47"/>
      <c r="C21" s="41"/>
      <c r="D21" s="41"/>
      <c r="E21" s="136" t="s">
        <v>32</v>
      </c>
      <c r="F21" s="41"/>
      <c r="G21" s="41"/>
      <c r="H21" s="41"/>
      <c r="I21" s="146" t="s">
        <v>28</v>
      </c>
      <c r="J21" s="136" t="s">
        <v>19</v>
      </c>
      <c r="K21" s="41"/>
      <c r="L21" s="148"/>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8"/>
      <c r="S22" s="41"/>
      <c r="T22" s="41"/>
      <c r="U22" s="41"/>
      <c r="V22" s="41"/>
      <c r="W22" s="41"/>
      <c r="X22" s="41"/>
      <c r="Y22" s="41"/>
      <c r="Z22" s="41"/>
      <c r="AA22" s="41"/>
      <c r="AB22" s="41"/>
      <c r="AC22" s="41"/>
      <c r="AD22" s="41"/>
      <c r="AE22" s="41"/>
    </row>
    <row r="23" spans="1:31" s="2" customFormat="1" ht="12" customHeight="1">
      <c r="A23" s="41"/>
      <c r="B23" s="47"/>
      <c r="C23" s="41"/>
      <c r="D23" s="146" t="s">
        <v>34</v>
      </c>
      <c r="E23" s="41"/>
      <c r="F23" s="41"/>
      <c r="G23" s="41"/>
      <c r="H23" s="41"/>
      <c r="I23" s="146" t="s">
        <v>26</v>
      </c>
      <c r="J23" s="136" t="s">
        <v>19</v>
      </c>
      <c r="K23" s="41"/>
      <c r="L23" s="148"/>
      <c r="S23" s="41"/>
      <c r="T23" s="41"/>
      <c r="U23" s="41"/>
      <c r="V23" s="41"/>
      <c r="W23" s="41"/>
      <c r="X23" s="41"/>
      <c r="Y23" s="41"/>
      <c r="Z23" s="41"/>
      <c r="AA23" s="41"/>
      <c r="AB23" s="41"/>
      <c r="AC23" s="41"/>
      <c r="AD23" s="41"/>
      <c r="AE23" s="41"/>
    </row>
    <row r="24" spans="1:31" s="2" customFormat="1" ht="18" customHeight="1">
      <c r="A24" s="41"/>
      <c r="B24" s="47"/>
      <c r="C24" s="41"/>
      <c r="D24" s="41"/>
      <c r="E24" s="136" t="s">
        <v>35</v>
      </c>
      <c r="F24" s="41"/>
      <c r="G24" s="41"/>
      <c r="H24" s="41"/>
      <c r="I24" s="146" t="s">
        <v>28</v>
      </c>
      <c r="J24" s="136" t="s">
        <v>19</v>
      </c>
      <c r="K24" s="41"/>
      <c r="L24" s="148"/>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8"/>
      <c r="S25" s="41"/>
      <c r="T25" s="41"/>
      <c r="U25" s="41"/>
      <c r="V25" s="41"/>
      <c r="W25" s="41"/>
      <c r="X25" s="41"/>
      <c r="Y25" s="41"/>
      <c r="Z25" s="41"/>
      <c r="AA25" s="41"/>
      <c r="AB25" s="41"/>
      <c r="AC25" s="41"/>
      <c r="AD25" s="41"/>
      <c r="AE25" s="41"/>
    </row>
    <row r="26" spans="1:31" s="2" customFormat="1" ht="12" customHeight="1">
      <c r="A26" s="41"/>
      <c r="B26" s="47"/>
      <c r="C26" s="41"/>
      <c r="D26" s="146" t="s">
        <v>36</v>
      </c>
      <c r="E26" s="41"/>
      <c r="F26" s="41"/>
      <c r="G26" s="41"/>
      <c r="H26" s="41"/>
      <c r="I26" s="41"/>
      <c r="J26" s="41"/>
      <c r="K26" s="41"/>
      <c r="L26" s="148"/>
      <c r="S26" s="41"/>
      <c r="T26" s="41"/>
      <c r="U26" s="41"/>
      <c r="V26" s="41"/>
      <c r="W26" s="41"/>
      <c r="X26" s="41"/>
      <c r="Y26" s="41"/>
      <c r="Z26" s="41"/>
      <c r="AA26" s="41"/>
      <c r="AB26" s="41"/>
      <c r="AC26" s="41"/>
      <c r="AD26" s="41"/>
      <c r="AE26" s="41"/>
    </row>
    <row r="27" spans="1:31" s="8" customFormat="1" ht="71.25" customHeight="1">
      <c r="A27" s="151"/>
      <c r="B27" s="152"/>
      <c r="C27" s="151"/>
      <c r="D27" s="151"/>
      <c r="E27" s="153" t="s">
        <v>37</v>
      </c>
      <c r="F27" s="153"/>
      <c r="G27" s="153"/>
      <c r="H27" s="153"/>
      <c r="I27" s="151"/>
      <c r="J27" s="151"/>
      <c r="K27" s="151"/>
      <c r="L27" s="154"/>
      <c r="S27" s="151"/>
      <c r="T27" s="151"/>
      <c r="U27" s="151"/>
      <c r="V27" s="151"/>
      <c r="W27" s="151"/>
      <c r="X27" s="151"/>
      <c r="Y27" s="151"/>
      <c r="Z27" s="151"/>
      <c r="AA27" s="151"/>
      <c r="AB27" s="151"/>
      <c r="AC27" s="151"/>
      <c r="AD27" s="151"/>
      <c r="AE27" s="151"/>
    </row>
    <row r="28" spans="1:31" s="2" customFormat="1" ht="6.95" customHeight="1">
      <c r="A28" s="41"/>
      <c r="B28" s="47"/>
      <c r="C28" s="41"/>
      <c r="D28" s="41"/>
      <c r="E28" s="41"/>
      <c r="F28" s="41"/>
      <c r="G28" s="41"/>
      <c r="H28" s="41"/>
      <c r="I28" s="41"/>
      <c r="J28" s="41"/>
      <c r="K28" s="41"/>
      <c r="L28" s="148"/>
      <c r="S28" s="41"/>
      <c r="T28" s="41"/>
      <c r="U28" s="41"/>
      <c r="V28" s="41"/>
      <c r="W28" s="41"/>
      <c r="X28" s="41"/>
      <c r="Y28" s="41"/>
      <c r="Z28" s="41"/>
      <c r="AA28" s="41"/>
      <c r="AB28" s="41"/>
      <c r="AC28" s="41"/>
      <c r="AD28" s="41"/>
      <c r="AE28" s="41"/>
    </row>
    <row r="29" spans="1:31" s="2" customFormat="1" ht="6.95" customHeight="1">
      <c r="A29" s="41"/>
      <c r="B29" s="47"/>
      <c r="C29" s="41"/>
      <c r="D29" s="156"/>
      <c r="E29" s="156"/>
      <c r="F29" s="156"/>
      <c r="G29" s="156"/>
      <c r="H29" s="156"/>
      <c r="I29" s="156"/>
      <c r="J29" s="156"/>
      <c r="K29" s="156"/>
      <c r="L29" s="148"/>
      <c r="S29" s="41"/>
      <c r="T29" s="41"/>
      <c r="U29" s="41"/>
      <c r="V29" s="41"/>
      <c r="W29" s="41"/>
      <c r="X29" s="41"/>
      <c r="Y29" s="41"/>
      <c r="Z29" s="41"/>
      <c r="AA29" s="41"/>
      <c r="AB29" s="41"/>
      <c r="AC29" s="41"/>
      <c r="AD29" s="41"/>
      <c r="AE29" s="41"/>
    </row>
    <row r="30" spans="1:31" s="2" customFormat="1" ht="25.4" customHeight="1">
      <c r="A30" s="41"/>
      <c r="B30" s="47"/>
      <c r="C30" s="41"/>
      <c r="D30" s="157" t="s">
        <v>38</v>
      </c>
      <c r="E30" s="41"/>
      <c r="F30" s="41"/>
      <c r="G30" s="41"/>
      <c r="H30" s="41"/>
      <c r="I30" s="41"/>
      <c r="J30" s="158">
        <f>ROUND(J83,2)</f>
        <v>0</v>
      </c>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14.4" customHeight="1">
      <c r="A32" s="41"/>
      <c r="B32" s="47"/>
      <c r="C32" s="41"/>
      <c r="D32" s="41"/>
      <c r="E32" s="41"/>
      <c r="F32" s="159" t="s">
        <v>40</v>
      </c>
      <c r="G32" s="41"/>
      <c r="H32" s="41"/>
      <c r="I32" s="159" t="s">
        <v>39</v>
      </c>
      <c r="J32" s="159" t="s">
        <v>41</v>
      </c>
      <c r="K32" s="41"/>
      <c r="L32" s="148"/>
      <c r="S32" s="41"/>
      <c r="T32" s="41"/>
      <c r="U32" s="41"/>
      <c r="V32" s="41"/>
      <c r="W32" s="41"/>
      <c r="X32" s="41"/>
      <c r="Y32" s="41"/>
      <c r="Z32" s="41"/>
      <c r="AA32" s="41"/>
      <c r="AB32" s="41"/>
      <c r="AC32" s="41"/>
      <c r="AD32" s="41"/>
      <c r="AE32" s="41"/>
    </row>
    <row r="33" spans="1:31" s="2" customFormat="1" ht="14.4" customHeight="1">
      <c r="A33" s="41"/>
      <c r="B33" s="47"/>
      <c r="C33" s="41"/>
      <c r="D33" s="160" t="s">
        <v>42</v>
      </c>
      <c r="E33" s="146" t="s">
        <v>43</v>
      </c>
      <c r="F33" s="161">
        <f>ROUND((SUM(BE83:BE131)),2)</f>
        <v>0</v>
      </c>
      <c r="G33" s="41"/>
      <c r="H33" s="41"/>
      <c r="I33" s="162">
        <v>0.21</v>
      </c>
      <c r="J33" s="161">
        <f>ROUND(((SUM(BE83:BE131))*I33),2)</f>
        <v>0</v>
      </c>
      <c r="K33" s="41"/>
      <c r="L33" s="148"/>
      <c r="S33" s="41"/>
      <c r="T33" s="41"/>
      <c r="U33" s="41"/>
      <c r="V33" s="41"/>
      <c r="W33" s="41"/>
      <c r="X33" s="41"/>
      <c r="Y33" s="41"/>
      <c r="Z33" s="41"/>
      <c r="AA33" s="41"/>
      <c r="AB33" s="41"/>
      <c r="AC33" s="41"/>
      <c r="AD33" s="41"/>
      <c r="AE33" s="41"/>
    </row>
    <row r="34" spans="1:31" s="2" customFormat="1" ht="14.4" customHeight="1">
      <c r="A34" s="41"/>
      <c r="B34" s="47"/>
      <c r="C34" s="41"/>
      <c r="D34" s="41"/>
      <c r="E34" s="146" t="s">
        <v>44</v>
      </c>
      <c r="F34" s="161">
        <f>ROUND((SUM(BF83:BF131)),2)</f>
        <v>0</v>
      </c>
      <c r="G34" s="41"/>
      <c r="H34" s="41"/>
      <c r="I34" s="162">
        <v>0.15</v>
      </c>
      <c r="J34" s="161">
        <f>ROUND(((SUM(BF83:BF131))*I34),2)</f>
        <v>0</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41"/>
      <c r="E35" s="146" t="s">
        <v>45</v>
      </c>
      <c r="F35" s="161">
        <f>ROUND((SUM(BG83:BG131)),2)</f>
        <v>0</v>
      </c>
      <c r="G35" s="41"/>
      <c r="H35" s="41"/>
      <c r="I35" s="162">
        <v>0.21</v>
      </c>
      <c r="J35" s="161">
        <f>0</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46</v>
      </c>
      <c r="F36" s="161">
        <f>ROUND((SUM(BH83:BH131)),2)</f>
        <v>0</v>
      </c>
      <c r="G36" s="41"/>
      <c r="H36" s="41"/>
      <c r="I36" s="162">
        <v>0.15</v>
      </c>
      <c r="J36" s="161">
        <f>0</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47</v>
      </c>
      <c r="F37" s="161">
        <f>ROUND((SUM(BI83:BI131)),2)</f>
        <v>0</v>
      </c>
      <c r="G37" s="41"/>
      <c r="H37" s="41"/>
      <c r="I37" s="162">
        <v>0</v>
      </c>
      <c r="J37" s="161">
        <f>0</f>
        <v>0</v>
      </c>
      <c r="K37" s="41"/>
      <c r="L37" s="148"/>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8"/>
      <c r="S38" s="41"/>
      <c r="T38" s="41"/>
      <c r="U38" s="41"/>
      <c r="V38" s="41"/>
      <c r="W38" s="41"/>
      <c r="X38" s="41"/>
      <c r="Y38" s="41"/>
      <c r="Z38" s="41"/>
      <c r="AA38" s="41"/>
      <c r="AB38" s="41"/>
      <c r="AC38" s="41"/>
      <c r="AD38" s="41"/>
      <c r="AE38" s="41"/>
    </row>
    <row r="39" spans="1:31" s="2" customFormat="1" ht="25.4" customHeight="1">
      <c r="A39" s="41"/>
      <c r="B39" s="47"/>
      <c r="C39" s="163"/>
      <c r="D39" s="164" t="s">
        <v>48</v>
      </c>
      <c r="E39" s="165"/>
      <c r="F39" s="165"/>
      <c r="G39" s="166" t="s">
        <v>49</v>
      </c>
      <c r="H39" s="167" t="s">
        <v>50</v>
      </c>
      <c r="I39" s="165"/>
      <c r="J39" s="168">
        <f>SUM(J30:J37)</f>
        <v>0</v>
      </c>
      <c r="K39" s="169"/>
      <c r="L39" s="148"/>
      <c r="S39" s="41"/>
      <c r="T39" s="41"/>
      <c r="U39" s="41"/>
      <c r="V39" s="41"/>
      <c r="W39" s="41"/>
      <c r="X39" s="41"/>
      <c r="Y39" s="41"/>
      <c r="Z39" s="41"/>
      <c r="AA39" s="41"/>
      <c r="AB39" s="41"/>
      <c r="AC39" s="41"/>
      <c r="AD39" s="41"/>
      <c r="AE39" s="41"/>
    </row>
    <row r="40" spans="1:31" s="2" customFormat="1" ht="14.4" customHeight="1">
      <c r="A40" s="41"/>
      <c r="B40" s="170"/>
      <c r="C40" s="171"/>
      <c r="D40" s="171"/>
      <c r="E40" s="171"/>
      <c r="F40" s="171"/>
      <c r="G40" s="171"/>
      <c r="H40" s="171"/>
      <c r="I40" s="171"/>
      <c r="J40" s="171"/>
      <c r="K40" s="171"/>
      <c r="L40" s="148"/>
      <c r="S40" s="41"/>
      <c r="T40" s="41"/>
      <c r="U40" s="41"/>
      <c r="V40" s="41"/>
      <c r="W40" s="41"/>
      <c r="X40" s="41"/>
      <c r="Y40" s="41"/>
      <c r="Z40" s="41"/>
      <c r="AA40" s="41"/>
      <c r="AB40" s="41"/>
      <c r="AC40" s="41"/>
      <c r="AD40" s="41"/>
      <c r="AE40" s="41"/>
    </row>
    <row r="44" spans="1:31" s="2" customFormat="1" ht="6.95" customHeight="1">
      <c r="A44" s="41"/>
      <c r="B44" s="172"/>
      <c r="C44" s="173"/>
      <c r="D44" s="173"/>
      <c r="E44" s="173"/>
      <c r="F44" s="173"/>
      <c r="G44" s="173"/>
      <c r="H44" s="173"/>
      <c r="I44" s="173"/>
      <c r="J44" s="173"/>
      <c r="K44" s="173"/>
      <c r="L44" s="148"/>
      <c r="S44" s="41"/>
      <c r="T44" s="41"/>
      <c r="U44" s="41"/>
      <c r="V44" s="41"/>
      <c r="W44" s="41"/>
      <c r="X44" s="41"/>
      <c r="Y44" s="41"/>
      <c r="Z44" s="41"/>
      <c r="AA44" s="41"/>
      <c r="AB44" s="41"/>
      <c r="AC44" s="41"/>
      <c r="AD44" s="41"/>
      <c r="AE44" s="41"/>
    </row>
    <row r="45" spans="1:31" s="2" customFormat="1" ht="24.95" customHeight="1">
      <c r="A45" s="41"/>
      <c r="B45" s="42"/>
      <c r="C45" s="26" t="s">
        <v>205</v>
      </c>
      <c r="D45" s="43"/>
      <c r="E45" s="43"/>
      <c r="F45" s="43"/>
      <c r="G45" s="43"/>
      <c r="H45" s="43"/>
      <c r="I45" s="43"/>
      <c r="J45" s="43"/>
      <c r="K45" s="43"/>
      <c r="L45" s="148"/>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8"/>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26.25" customHeight="1">
      <c r="A48" s="41"/>
      <c r="B48" s="42"/>
      <c r="C48" s="43"/>
      <c r="D48" s="43"/>
      <c r="E48" s="174" t="str">
        <f>E7</f>
        <v>STAVEBNÍ ÚPRAVY A NÁSTAVBA - KŘIMICKÁ 291/94, PLZEŇ 3 - SKVRŇANY</v>
      </c>
      <c r="F48" s="35"/>
      <c r="G48" s="35"/>
      <c r="H48" s="35"/>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130</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72" t="str">
        <f>E9</f>
        <v>VON - Vedlejší a ostatní rozpočtové náklady</v>
      </c>
      <c r="F50" s="43"/>
      <c r="G50" s="43"/>
      <c r="H50" s="43"/>
      <c r="I50" s="43"/>
      <c r="J50" s="43"/>
      <c r="K50" s="43"/>
      <c r="L50" s="148"/>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8"/>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Křimická 291/94, 318 00 Plzeň 3 - Skvrňany</v>
      </c>
      <c r="G52" s="43"/>
      <c r="H52" s="43"/>
      <c r="I52" s="35" t="s">
        <v>23</v>
      </c>
      <c r="J52" s="75" t="str">
        <f>IF(J12="","",J12)</f>
        <v>16. 12. 2022</v>
      </c>
      <c r="K52" s="43"/>
      <c r="L52" s="148"/>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SOU stavební, Borská 2718/55, 301 00 Plzeň</v>
      </c>
      <c r="G54" s="43"/>
      <c r="H54" s="43"/>
      <c r="I54" s="35" t="s">
        <v>31</v>
      </c>
      <c r="J54" s="39" t="str">
        <f>E21</f>
        <v>ATELIER SOUKUP OPL ŠVEHLA s.r.o.</v>
      </c>
      <c r="K54" s="43"/>
      <c r="L54" s="148"/>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35" t="s">
        <v>34</v>
      </c>
      <c r="J55" s="39" t="str">
        <f>E24</f>
        <v>Michal Jirka</v>
      </c>
      <c r="K55" s="43"/>
      <c r="L55" s="148"/>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8"/>
      <c r="S56" s="41"/>
      <c r="T56" s="41"/>
      <c r="U56" s="41"/>
      <c r="V56" s="41"/>
      <c r="W56" s="41"/>
      <c r="X56" s="41"/>
      <c r="Y56" s="41"/>
      <c r="Z56" s="41"/>
      <c r="AA56" s="41"/>
      <c r="AB56" s="41"/>
      <c r="AC56" s="41"/>
      <c r="AD56" s="41"/>
      <c r="AE56" s="41"/>
    </row>
    <row r="57" spans="1:31" s="2" customFormat="1" ht="29.25" customHeight="1">
      <c r="A57" s="41"/>
      <c r="B57" s="42"/>
      <c r="C57" s="175" t="s">
        <v>208</v>
      </c>
      <c r="D57" s="176"/>
      <c r="E57" s="176"/>
      <c r="F57" s="176"/>
      <c r="G57" s="176"/>
      <c r="H57" s="176"/>
      <c r="I57" s="176"/>
      <c r="J57" s="177" t="s">
        <v>209</v>
      </c>
      <c r="K57" s="176"/>
      <c r="L57" s="148"/>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8"/>
      <c r="S58" s="41"/>
      <c r="T58" s="41"/>
      <c r="U58" s="41"/>
      <c r="V58" s="41"/>
      <c r="W58" s="41"/>
      <c r="X58" s="41"/>
      <c r="Y58" s="41"/>
      <c r="Z58" s="41"/>
      <c r="AA58" s="41"/>
      <c r="AB58" s="41"/>
      <c r="AC58" s="41"/>
      <c r="AD58" s="41"/>
      <c r="AE58" s="41"/>
    </row>
    <row r="59" spans="1:47" s="2" customFormat="1" ht="22.8" customHeight="1">
      <c r="A59" s="41"/>
      <c r="B59" s="42"/>
      <c r="C59" s="178" t="s">
        <v>70</v>
      </c>
      <c r="D59" s="43"/>
      <c r="E59" s="43"/>
      <c r="F59" s="43"/>
      <c r="G59" s="43"/>
      <c r="H59" s="43"/>
      <c r="I59" s="43"/>
      <c r="J59" s="105">
        <f>J83</f>
        <v>0</v>
      </c>
      <c r="K59" s="43"/>
      <c r="L59" s="148"/>
      <c r="S59" s="41"/>
      <c r="T59" s="41"/>
      <c r="U59" s="41"/>
      <c r="V59" s="41"/>
      <c r="W59" s="41"/>
      <c r="X59" s="41"/>
      <c r="Y59" s="41"/>
      <c r="Z59" s="41"/>
      <c r="AA59" s="41"/>
      <c r="AB59" s="41"/>
      <c r="AC59" s="41"/>
      <c r="AD59" s="41"/>
      <c r="AE59" s="41"/>
      <c r="AU59" s="20" t="s">
        <v>210</v>
      </c>
    </row>
    <row r="60" spans="1:31" s="9" customFormat="1" ht="24.95" customHeight="1">
      <c r="A60" s="9"/>
      <c r="B60" s="179"/>
      <c r="C60" s="180"/>
      <c r="D60" s="181" t="s">
        <v>5341</v>
      </c>
      <c r="E60" s="182"/>
      <c r="F60" s="182"/>
      <c r="G60" s="182"/>
      <c r="H60" s="182"/>
      <c r="I60" s="182"/>
      <c r="J60" s="183">
        <f>J84</f>
        <v>0</v>
      </c>
      <c r="K60" s="180"/>
      <c r="L60" s="184"/>
      <c r="S60" s="9"/>
      <c r="T60" s="9"/>
      <c r="U60" s="9"/>
      <c r="V60" s="9"/>
      <c r="W60" s="9"/>
      <c r="X60" s="9"/>
      <c r="Y60" s="9"/>
      <c r="Z60" s="9"/>
      <c r="AA60" s="9"/>
      <c r="AB60" s="9"/>
      <c r="AC60" s="9"/>
      <c r="AD60" s="9"/>
      <c r="AE60" s="9"/>
    </row>
    <row r="61" spans="1:31" s="10" customFormat="1" ht="19.9" customHeight="1">
      <c r="A61" s="10"/>
      <c r="B61" s="185"/>
      <c r="C61" s="128"/>
      <c r="D61" s="186" t="s">
        <v>5342</v>
      </c>
      <c r="E61" s="187"/>
      <c r="F61" s="187"/>
      <c r="G61" s="187"/>
      <c r="H61" s="187"/>
      <c r="I61" s="187"/>
      <c r="J61" s="188">
        <f>J85</f>
        <v>0</v>
      </c>
      <c r="K61" s="128"/>
      <c r="L61" s="189"/>
      <c r="S61" s="10"/>
      <c r="T61" s="10"/>
      <c r="U61" s="10"/>
      <c r="V61" s="10"/>
      <c r="W61" s="10"/>
      <c r="X61" s="10"/>
      <c r="Y61" s="10"/>
      <c r="Z61" s="10"/>
      <c r="AA61" s="10"/>
      <c r="AB61" s="10"/>
      <c r="AC61" s="10"/>
      <c r="AD61" s="10"/>
      <c r="AE61" s="10"/>
    </row>
    <row r="62" spans="1:31" s="10" customFormat="1" ht="19.9" customHeight="1">
      <c r="A62" s="10"/>
      <c r="B62" s="185"/>
      <c r="C62" s="128"/>
      <c r="D62" s="186" t="s">
        <v>5343</v>
      </c>
      <c r="E62" s="187"/>
      <c r="F62" s="187"/>
      <c r="G62" s="187"/>
      <c r="H62" s="187"/>
      <c r="I62" s="187"/>
      <c r="J62" s="188">
        <f>J94</f>
        <v>0</v>
      </c>
      <c r="K62" s="128"/>
      <c r="L62" s="189"/>
      <c r="S62" s="10"/>
      <c r="T62" s="10"/>
      <c r="U62" s="10"/>
      <c r="V62" s="10"/>
      <c r="W62" s="10"/>
      <c r="X62" s="10"/>
      <c r="Y62" s="10"/>
      <c r="Z62" s="10"/>
      <c r="AA62" s="10"/>
      <c r="AB62" s="10"/>
      <c r="AC62" s="10"/>
      <c r="AD62" s="10"/>
      <c r="AE62" s="10"/>
    </row>
    <row r="63" spans="1:31" s="10" customFormat="1" ht="19.9" customHeight="1">
      <c r="A63" s="10"/>
      <c r="B63" s="185"/>
      <c r="C63" s="128"/>
      <c r="D63" s="186" t="s">
        <v>5344</v>
      </c>
      <c r="E63" s="187"/>
      <c r="F63" s="187"/>
      <c r="G63" s="187"/>
      <c r="H63" s="187"/>
      <c r="I63" s="187"/>
      <c r="J63" s="188">
        <f>J125</f>
        <v>0</v>
      </c>
      <c r="K63" s="128"/>
      <c r="L63" s="189"/>
      <c r="S63" s="10"/>
      <c r="T63" s="10"/>
      <c r="U63" s="10"/>
      <c r="V63" s="10"/>
      <c r="W63" s="10"/>
      <c r="X63" s="10"/>
      <c r="Y63" s="10"/>
      <c r="Z63" s="10"/>
      <c r="AA63" s="10"/>
      <c r="AB63" s="10"/>
      <c r="AC63" s="10"/>
      <c r="AD63" s="10"/>
      <c r="AE63" s="10"/>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2"/>
      <c r="C65" s="63"/>
      <c r="D65" s="63"/>
      <c r="E65" s="63"/>
      <c r="F65" s="63"/>
      <c r="G65" s="63"/>
      <c r="H65" s="63"/>
      <c r="I65" s="63"/>
      <c r="J65" s="63"/>
      <c r="K65" s="63"/>
      <c r="L65" s="148"/>
      <c r="S65" s="41"/>
      <c r="T65" s="41"/>
      <c r="U65" s="41"/>
      <c r="V65" s="41"/>
      <c r="W65" s="41"/>
      <c r="X65" s="41"/>
      <c r="Y65" s="41"/>
      <c r="Z65" s="41"/>
      <c r="AA65" s="41"/>
      <c r="AB65" s="41"/>
      <c r="AC65" s="41"/>
      <c r="AD65" s="41"/>
      <c r="AE65" s="41"/>
    </row>
    <row r="69" spans="1:31" s="2" customFormat="1" ht="6.95" customHeight="1">
      <c r="A69" s="41"/>
      <c r="B69" s="64"/>
      <c r="C69" s="65"/>
      <c r="D69" s="65"/>
      <c r="E69" s="65"/>
      <c r="F69" s="65"/>
      <c r="G69" s="65"/>
      <c r="H69" s="65"/>
      <c r="I69" s="65"/>
      <c r="J69" s="65"/>
      <c r="K69" s="65"/>
      <c r="L69" s="148"/>
      <c r="S69" s="41"/>
      <c r="T69" s="41"/>
      <c r="U69" s="41"/>
      <c r="V69" s="41"/>
      <c r="W69" s="41"/>
      <c r="X69" s="41"/>
      <c r="Y69" s="41"/>
      <c r="Z69" s="41"/>
      <c r="AA69" s="41"/>
      <c r="AB69" s="41"/>
      <c r="AC69" s="41"/>
      <c r="AD69" s="41"/>
      <c r="AE69" s="41"/>
    </row>
    <row r="70" spans="1:31" s="2" customFormat="1" ht="24.95" customHeight="1">
      <c r="A70" s="41"/>
      <c r="B70" s="42"/>
      <c r="C70" s="26" t="s">
        <v>251</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5"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26.25" customHeight="1">
      <c r="A73" s="41"/>
      <c r="B73" s="42"/>
      <c r="C73" s="43"/>
      <c r="D73" s="43"/>
      <c r="E73" s="174" t="str">
        <f>E7</f>
        <v>STAVEBNÍ ÚPRAVY A NÁSTAVBA - KŘIMICKÁ 291/94, PLZEŇ 3 - SKVRŇANY</v>
      </c>
      <c r="F73" s="35"/>
      <c r="G73" s="35"/>
      <c r="H73" s="35"/>
      <c r="I73" s="43"/>
      <c r="J73" s="43"/>
      <c r="K73" s="43"/>
      <c r="L73" s="148"/>
      <c r="S73" s="41"/>
      <c r="T73" s="41"/>
      <c r="U73" s="41"/>
      <c r="V73" s="41"/>
      <c r="W73" s="41"/>
      <c r="X73" s="41"/>
      <c r="Y73" s="41"/>
      <c r="Z73" s="41"/>
      <c r="AA73" s="41"/>
      <c r="AB73" s="41"/>
      <c r="AC73" s="41"/>
      <c r="AD73" s="41"/>
      <c r="AE73" s="41"/>
    </row>
    <row r="74" spans="1:31" s="2" customFormat="1" ht="12" customHeight="1">
      <c r="A74" s="41"/>
      <c r="B74" s="42"/>
      <c r="C74" s="35" t="s">
        <v>130</v>
      </c>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6.5" customHeight="1">
      <c r="A75" s="41"/>
      <c r="B75" s="42"/>
      <c r="C75" s="43"/>
      <c r="D75" s="43"/>
      <c r="E75" s="72" t="str">
        <f>E9</f>
        <v>VON - Vedlejší a ostatní rozpočtové náklady</v>
      </c>
      <c r="F75" s="43"/>
      <c r="G75" s="43"/>
      <c r="H75" s="43"/>
      <c r="I75" s="43"/>
      <c r="J75" s="43"/>
      <c r="K75" s="43"/>
      <c r="L75" s="148"/>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2" customHeight="1">
      <c r="A77" s="41"/>
      <c r="B77" s="42"/>
      <c r="C77" s="35" t="s">
        <v>21</v>
      </c>
      <c r="D77" s="43"/>
      <c r="E77" s="43"/>
      <c r="F77" s="30" t="str">
        <f>F12</f>
        <v>Křimická 291/94, 318 00 Plzeň 3 - Skvrňany</v>
      </c>
      <c r="G77" s="43"/>
      <c r="H77" s="43"/>
      <c r="I77" s="35" t="s">
        <v>23</v>
      </c>
      <c r="J77" s="75" t="str">
        <f>IF(J12="","",J12)</f>
        <v>16. 12. 2022</v>
      </c>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25.65" customHeight="1">
      <c r="A79" s="41"/>
      <c r="B79" s="42"/>
      <c r="C79" s="35" t="s">
        <v>25</v>
      </c>
      <c r="D79" s="43"/>
      <c r="E79" s="43"/>
      <c r="F79" s="30" t="str">
        <f>E15</f>
        <v>SOU stavební, Borská 2718/55, 301 00 Plzeň</v>
      </c>
      <c r="G79" s="43"/>
      <c r="H79" s="43"/>
      <c r="I79" s="35" t="s">
        <v>31</v>
      </c>
      <c r="J79" s="39" t="str">
        <f>E21</f>
        <v>ATELIER SOUKUP OPL ŠVEHLA s.r.o.</v>
      </c>
      <c r="K79" s="43"/>
      <c r="L79" s="148"/>
      <c r="S79" s="41"/>
      <c r="T79" s="41"/>
      <c r="U79" s="41"/>
      <c r="V79" s="41"/>
      <c r="W79" s="41"/>
      <c r="X79" s="41"/>
      <c r="Y79" s="41"/>
      <c r="Z79" s="41"/>
      <c r="AA79" s="41"/>
      <c r="AB79" s="41"/>
      <c r="AC79" s="41"/>
      <c r="AD79" s="41"/>
      <c r="AE79" s="41"/>
    </row>
    <row r="80" spans="1:31" s="2" customFormat="1" ht="15.15" customHeight="1">
      <c r="A80" s="41"/>
      <c r="B80" s="42"/>
      <c r="C80" s="35" t="s">
        <v>29</v>
      </c>
      <c r="D80" s="43"/>
      <c r="E80" s="43"/>
      <c r="F80" s="30" t="str">
        <f>IF(E18="","",E18)</f>
        <v>Vyplň údaj</v>
      </c>
      <c r="G80" s="43"/>
      <c r="H80" s="43"/>
      <c r="I80" s="35" t="s">
        <v>34</v>
      </c>
      <c r="J80" s="39" t="str">
        <f>E24</f>
        <v>Michal Jirka</v>
      </c>
      <c r="K80" s="43"/>
      <c r="L80" s="148"/>
      <c r="S80" s="41"/>
      <c r="T80" s="41"/>
      <c r="U80" s="41"/>
      <c r="V80" s="41"/>
      <c r="W80" s="41"/>
      <c r="X80" s="41"/>
      <c r="Y80" s="41"/>
      <c r="Z80" s="41"/>
      <c r="AA80" s="41"/>
      <c r="AB80" s="41"/>
      <c r="AC80" s="41"/>
      <c r="AD80" s="41"/>
      <c r="AE80" s="41"/>
    </row>
    <row r="81" spans="1:31" s="2" customFormat="1" ht="10.3"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11" customFormat="1" ht="29.25" customHeight="1">
      <c r="A82" s="190"/>
      <c r="B82" s="191"/>
      <c r="C82" s="192" t="s">
        <v>252</v>
      </c>
      <c r="D82" s="193" t="s">
        <v>57</v>
      </c>
      <c r="E82" s="193" t="s">
        <v>53</v>
      </c>
      <c r="F82" s="193" t="s">
        <v>54</v>
      </c>
      <c r="G82" s="193" t="s">
        <v>253</v>
      </c>
      <c r="H82" s="193" t="s">
        <v>254</v>
      </c>
      <c r="I82" s="193" t="s">
        <v>255</v>
      </c>
      <c r="J82" s="193" t="s">
        <v>209</v>
      </c>
      <c r="K82" s="194" t="s">
        <v>256</v>
      </c>
      <c r="L82" s="195"/>
      <c r="M82" s="95" t="s">
        <v>19</v>
      </c>
      <c r="N82" s="96" t="s">
        <v>42</v>
      </c>
      <c r="O82" s="96" t="s">
        <v>257</v>
      </c>
      <c r="P82" s="96" t="s">
        <v>258</v>
      </c>
      <c r="Q82" s="96" t="s">
        <v>259</v>
      </c>
      <c r="R82" s="96" t="s">
        <v>260</v>
      </c>
      <c r="S82" s="96" t="s">
        <v>261</v>
      </c>
      <c r="T82" s="97" t="s">
        <v>262</v>
      </c>
      <c r="U82" s="190"/>
      <c r="V82" s="190"/>
      <c r="W82" s="190"/>
      <c r="X82" s="190"/>
      <c r="Y82" s="190"/>
      <c r="Z82" s="190"/>
      <c r="AA82" s="190"/>
      <c r="AB82" s="190"/>
      <c r="AC82" s="190"/>
      <c r="AD82" s="190"/>
      <c r="AE82" s="190"/>
    </row>
    <row r="83" spans="1:63" s="2" customFormat="1" ht="22.8" customHeight="1">
      <c r="A83" s="41"/>
      <c r="B83" s="42"/>
      <c r="C83" s="102" t="s">
        <v>263</v>
      </c>
      <c r="D83" s="43"/>
      <c r="E83" s="43"/>
      <c r="F83" s="43"/>
      <c r="G83" s="43"/>
      <c r="H83" s="43"/>
      <c r="I83" s="43"/>
      <c r="J83" s="196">
        <f>BK83</f>
        <v>0</v>
      </c>
      <c r="K83" s="43"/>
      <c r="L83" s="47"/>
      <c r="M83" s="98"/>
      <c r="N83" s="197"/>
      <c r="O83" s="99"/>
      <c r="P83" s="198">
        <f>P84</f>
        <v>0</v>
      </c>
      <c r="Q83" s="99"/>
      <c r="R83" s="198">
        <f>R84</f>
        <v>0</v>
      </c>
      <c r="S83" s="99"/>
      <c r="T83" s="199">
        <f>T84</f>
        <v>0</v>
      </c>
      <c r="U83" s="41"/>
      <c r="V83" s="41"/>
      <c r="W83" s="41"/>
      <c r="X83" s="41"/>
      <c r="Y83" s="41"/>
      <c r="Z83" s="41"/>
      <c r="AA83" s="41"/>
      <c r="AB83" s="41"/>
      <c r="AC83" s="41"/>
      <c r="AD83" s="41"/>
      <c r="AE83" s="41"/>
      <c r="AT83" s="20" t="s">
        <v>71</v>
      </c>
      <c r="AU83" s="20" t="s">
        <v>210</v>
      </c>
      <c r="BK83" s="200">
        <f>BK84</f>
        <v>0</v>
      </c>
    </row>
    <row r="84" spans="1:63" s="12" customFormat="1" ht="25.9" customHeight="1">
      <c r="A84" s="12"/>
      <c r="B84" s="201"/>
      <c r="C84" s="202"/>
      <c r="D84" s="203" t="s">
        <v>71</v>
      </c>
      <c r="E84" s="204" t="s">
        <v>5345</v>
      </c>
      <c r="F84" s="204" t="s">
        <v>5346</v>
      </c>
      <c r="G84" s="202"/>
      <c r="H84" s="202"/>
      <c r="I84" s="205"/>
      <c r="J84" s="206">
        <f>BK84</f>
        <v>0</v>
      </c>
      <c r="K84" s="202"/>
      <c r="L84" s="207"/>
      <c r="M84" s="208"/>
      <c r="N84" s="209"/>
      <c r="O84" s="209"/>
      <c r="P84" s="210">
        <f>P85+P94+P125</f>
        <v>0</v>
      </c>
      <c r="Q84" s="209"/>
      <c r="R84" s="210">
        <f>R85+R94+R125</f>
        <v>0</v>
      </c>
      <c r="S84" s="209"/>
      <c r="T84" s="211">
        <f>T85+T94+T125</f>
        <v>0</v>
      </c>
      <c r="U84" s="12"/>
      <c r="V84" s="12"/>
      <c r="W84" s="12"/>
      <c r="X84" s="12"/>
      <c r="Y84" s="12"/>
      <c r="Z84" s="12"/>
      <c r="AA84" s="12"/>
      <c r="AB84" s="12"/>
      <c r="AC84" s="12"/>
      <c r="AD84" s="12"/>
      <c r="AE84" s="12"/>
      <c r="AR84" s="212" t="s">
        <v>304</v>
      </c>
      <c r="AT84" s="213" t="s">
        <v>71</v>
      </c>
      <c r="AU84" s="213" t="s">
        <v>72</v>
      </c>
      <c r="AY84" s="212" t="s">
        <v>266</v>
      </c>
      <c r="BK84" s="214">
        <f>BK85+BK94+BK125</f>
        <v>0</v>
      </c>
    </row>
    <row r="85" spans="1:63" s="12" customFormat="1" ht="22.8" customHeight="1">
      <c r="A85" s="12"/>
      <c r="B85" s="201"/>
      <c r="C85" s="202"/>
      <c r="D85" s="203" t="s">
        <v>71</v>
      </c>
      <c r="E85" s="215" t="s">
        <v>5347</v>
      </c>
      <c r="F85" s="215" t="s">
        <v>5348</v>
      </c>
      <c r="G85" s="202"/>
      <c r="H85" s="202"/>
      <c r="I85" s="205"/>
      <c r="J85" s="216">
        <f>BK85</f>
        <v>0</v>
      </c>
      <c r="K85" s="202"/>
      <c r="L85" s="207"/>
      <c r="M85" s="208"/>
      <c r="N85" s="209"/>
      <c r="O85" s="209"/>
      <c r="P85" s="210">
        <f>SUM(P86:P93)</f>
        <v>0</v>
      </c>
      <c r="Q85" s="209"/>
      <c r="R85" s="210">
        <f>SUM(R86:R93)</f>
        <v>0</v>
      </c>
      <c r="S85" s="209"/>
      <c r="T85" s="211">
        <f>SUM(T86:T93)</f>
        <v>0</v>
      </c>
      <c r="U85" s="12"/>
      <c r="V85" s="12"/>
      <c r="W85" s="12"/>
      <c r="X85" s="12"/>
      <c r="Y85" s="12"/>
      <c r="Z85" s="12"/>
      <c r="AA85" s="12"/>
      <c r="AB85" s="12"/>
      <c r="AC85" s="12"/>
      <c r="AD85" s="12"/>
      <c r="AE85" s="12"/>
      <c r="AR85" s="212" t="s">
        <v>304</v>
      </c>
      <c r="AT85" s="213" t="s">
        <v>71</v>
      </c>
      <c r="AU85" s="213" t="s">
        <v>80</v>
      </c>
      <c r="AY85" s="212" t="s">
        <v>266</v>
      </c>
      <c r="BK85" s="214">
        <f>SUM(BK86:BK93)</f>
        <v>0</v>
      </c>
    </row>
    <row r="86" spans="1:65" s="2" customFormat="1" ht="24.15" customHeight="1">
      <c r="A86" s="41"/>
      <c r="B86" s="42"/>
      <c r="C86" s="217" t="s">
        <v>80</v>
      </c>
      <c r="D86" s="217" t="s">
        <v>268</v>
      </c>
      <c r="E86" s="218" t="s">
        <v>5349</v>
      </c>
      <c r="F86" s="219" t="s">
        <v>5350</v>
      </c>
      <c r="G86" s="220" t="s">
        <v>5351</v>
      </c>
      <c r="H86" s="221">
        <v>1</v>
      </c>
      <c r="I86" s="222"/>
      <c r="J86" s="223">
        <f>ROUND(I86*H86,2)</f>
        <v>0</v>
      </c>
      <c r="K86" s="219" t="s">
        <v>520</v>
      </c>
      <c r="L86" s="47"/>
      <c r="M86" s="224" t="s">
        <v>19</v>
      </c>
      <c r="N86" s="225" t="s">
        <v>43</v>
      </c>
      <c r="O86" s="87"/>
      <c r="P86" s="226">
        <f>O86*H86</f>
        <v>0</v>
      </c>
      <c r="Q86" s="226">
        <v>0</v>
      </c>
      <c r="R86" s="226">
        <f>Q86*H86</f>
        <v>0</v>
      </c>
      <c r="S86" s="226">
        <v>0</v>
      </c>
      <c r="T86" s="227">
        <f>S86*H86</f>
        <v>0</v>
      </c>
      <c r="U86" s="41"/>
      <c r="V86" s="41"/>
      <c r="W86" s="41"/>
      <c r="X86" s="41"/>
      <c r="Y86" s="41"/>
      <c r="Z86" s="41"/>
      <c r="AA86" s="41"/>
      <c r="AB86" s="41"/>
      <c r="AC86" s="41"/>
      <c r="AD86" s="41"/>
      <c r="AE86" s="41"/>
      <c r="AR86" s="228" t="s">
        <v>5352</v>
      </c>
      <c r="AT86" s="228" t="s">
        <v>268</v>
      </c>
      <c r="AU86" s="228" t="s">
        <v>82</v>
      </c>
      <c r="AY86" s="20" t="s">
        <v>266</v>
      </c>
      <c r="BE86" s="229">
        <f>IF(N86="základní",J86,0)</f>
        <v>0</v>
      </c>
      <c r="BF86" s="229">
        <f>IF(N86="snížená",J86,0)</f>
        <v>0</v>
      </c>
      <c r="BG86" s="229">
        <f>IF(N86="zákl. přenesená",J86,0)</f>
        <v>0</v>
      </c>
      <c r="BH86" s="229">
        <f>IF(N86="sníž. přenesená",J86,0)</f>
        <v>0</v>
      </c>
      <c r="BI86" s="229">
        <f>IF(N86="nulová",J86,0)</f>
        <v>0</v>
      </c>
      <c r="BJ86" s="20" t="s">
        <v>80</v>
      </c>
      <c r="BK86" s="229">
        <f>ROUND(I86*H86,2)</f>
        <v>0</v>
      </c>
      <c r="BL86" s="20" t="s">
        <v>5352</v>
      </c>
      <c r="BM86" s="228" t="s">
        <v>5353</v>
      </c>
    </row>
    <row r="87" spans="1:47" s="2" customFormat="1" ht="12">
      <c r="A87" s="41"/>
      <c r="B87" s="42"/>
      <c r="C87" s="43"/>
      <c r="D87" s="230" t="s">
        <v>275</v>
      </c>
      <c r="E87" s="43"/>
      <c r="F87" s="231" t="s">
        <v>5350</v>
      </c>
      <c r="G87" s="43"/>
      <c r="H87" s="43"/>
      <c r="I87" s="232"/>
      <c r="J87" s="43"/>
      <c r="K87" s="43"/>
      <c r="L87" s="47"/>
      <c r="M87" s="233"/>
      <c r="N87" s="234"/>
      <c r="O87" s="87"/>
      <c r="P87" s="87"/>
      <c r="Q87" s="87"/>
      <c r="R87" s="87"/>
      <c r="S87" s="87"/>
      <c r="T87" s="88"/>
      <c r="U87" s="41"/>
      <c r="V87" s="41"/>
      <c r="W87" s="41"/>
      <c r="X87" s="41"/>
      <c r="Y87" s="41"/>
      <c r="Z87" s="41"/>
      <c r="AA87" s="41"/>
      <c r="AB87" s="41"/>
      <c r="AC87" s="41"/>
      <c r="AD87" s="41"/>
      <c r="AE87" s="41"/>
      <c r="AT87" s="20" t="s">
        <v>275</v>
      </c>
      <c r="AU87" s="20" t="s">
        <v>82</v>
      </c>
    </row>
    <row r="88" spans="1:65" s="2" customFormat="1" ht="16.5" customHeight="1">
      <c r="A88" s="41"/>
      <c r="B88" s="42"/>
      <c r="C88" s="217" t="s">
        <v>82</v>
      </c>
      <c r="D88" s="217" t="s">
        <v>268</v>
      </c>
      <c r="E88" s="218" t="s">
        <v>5354</v>
      </c>
      <c r="F88" s="219" t="s">
        <v>5355</v>
      </c>
      <c r="G88" s="220" t="s">
        <v>5351</v>
      </c>
      <c r="H88" s="221">
        <v>1</v>
      </c>
      <c r="I88" s="222"/>
      <c r="J88" s="223">
        <f>ROUND(I88*H88,2)</f>
        <v>0</v>
      </c>
      <c r="K88" s="219" t="s">
        <v>520</v>
      </c>
      <c r="L88" s="47"/>
      <c r="M88" s="224" t="s">
        <v>19</v>
      </c>
      <c r="N88" s="225" t="s">
        <v>43</v>
      </c>
      <c r="O88" s="87"/>
      <c r="P88" s="226">
        <f>O88*H88</f>
        <v>0</v>
      </c>
      <c r="Q88" s="226">
        <v>0</v>
      </c>
      <c r="R88" s="226">
        <f>Q88*H88</f>
        <v>0</v>
      </c>
      <c r="S88" s="226">
        <v>0</v>
      </c>
      <c r="T88" s="227">
        <f>S88*H88</f>
        <v>0</v>
      </c>
      <c r="U88" s="41"/>
      <c r="V88" s="41"/>
      <c r="W88" s="41"/>
      <c r="X88" s="41"/>
      <c r="Y88" s="41"/>
      <c r="Z88" s="41"/>
      <c r="AA88" s="41"/>
      <c r="AB88" s="41"/>
      <c r="AC88" s="41"/>
      <c r="AD88" s="41"/>
      <c r="AE88" s="41"/>
      <c r="AR88" s="228" t="s">
        <v>5352</v>
      </c>
      <c r="AT88" s="228" t="s">
        <v>268</v>
      </c>
      <c r="AU88" s="228" t="s">
        <v>82</v>
      </c>
      <c r="AY88" s="20" t="s">
        <v>266</v>
      </c>
      <c r="BE88" s="229">
        <f>IF(N88="základní",J88,0)</f>
        <v>0</v>
      </c>
      <c r="BF88" s="229">
        <f>IF(N88="snížená",J88,0)</f>
        <v>0</v>
      </c>
      <c r="BG88" s="229">
        <f>IF(N88="zákl. přenesená",J88,0)</f>
        <v>0</v>
      </c>
      <c r="BH88" s="229">
        <f>IF(N88="sníž. přenesená",J88,0)</f>
        <v>0</v>
      </c>
      <c r="BI88" s="229">
        <f>IF(N88="nulová",J88,0)</f>
        <v>0</v>
      </c>
      <c r="BJ88" s="20" t="s">
        <v>80</v>
      </c>
      <c r="BK88" s="229">
        <f>ROUND(I88*H88,2)</f>
        <v>0</v>
      </c>
      <c r="BL88" s="20" t="s">
        <v>5352</v>
      </c>
      <c r="BM88" s="228" t="s">
        <v>5356</v>
      </c>
    </row>
    <row r="89" spans="1:47" s="2" customFormat="1" ht="12">
      <c r="A89" s="41"/>
      <c r="B89" s="42"/>
      <c r="C89" s="43"/>
      <c r="D89" s="230" t="s">
        <v>275</v>
      </c>
      <c r="E89" s="43"/>
      <c r="F89" s="231" t="s">
        <v>5355</v>
      </c>
      <c r="G89" s="43"/>
      <c r="H89" s="43"/>
      <c r="I89" s="232"/>
      <c r="J89" s="43"/>
      <c r="K89" s="43"/>
      <c r="L89" s="47"/>
      <c r="M89" s="233"/>
      <c r="N89" s="234"/>
      <c r="O89" s="87"/>
      <c r="P89" s="87"/>
      <c r="Q89" s="87"/>
      <c r="R89" s="87"/>
      <c r="S89" s="87"/>
      <c r="T89" s="88"/>
      <c r="U89" s="41"/>
      <c r="V89" s="41"/>
      <c r="W89" s="41"/>
      <c r="X89" s="41"/>
      <c r="Y89" s="41"/>
      <c r="Z89" s="41"/>
      <c r="AA89" s="41"/>
      <c r="AB89" s="41"/>
      <c r="AC89" s="41"/>
      <c r="AD89" s="41"/>
      <c r="AE89" s="41"/>
      <c r="AT89" s="20" t="s">
        <v>275</v>
      </c>
      <c r="AU89" s="20" t="s">
        <v>82</v>
      </c>
    </row>
    <row r="90" spans="1:47" s="2" customFormat="1" ht="12">
      <c r="A90" s="41"/>
      <c r="B90" s="42"/>
      <c r="C90" s="43"/>
      <c r="D90" s="230" t="s">
        <v>890</v>
      </c>
      <c r="E90" s="43"/>
      <c r="F90" s="290" t="s">
        <v>5357</v>
      </c>
      <c r="G90" s="43"/>
      <c r="H90" s="43"/>
      <c r="I90" s="232"/>
      <c r="J90" s="43"/>
      <c r="K90" s="43"/>
      <c r="L90" s="47"/>
      <c r="M90" s="233"/>
      <c r="N90" s="234"/>
      <c r="O90" s="87"/>
      <c r="P90" s="87"/>
      <c r="Q90" s="87"/>
      <c r="R90" s="87"/>
      <c r="S90" s="87"/>
      <c r="T90" s="88"/>
      <c r="U90" s="41"/>
      <c r="V90" s="41"/>
      <c r="W90" s="41"/>
      <c r="X90" s="41"/>
      <c r="Y90" s="41"/>
      <c r="Z90" s="41"/>
      <c r="AA90" s="41"/>
      <c r="AB90" s="41"/>
      <c r="AC90" s="41"/>
      <c r="AD90" s="41"/>
      <c r="AE90" s="41"/>
      <c r="AT90" s="20" t="s">
        <v>890</v>
      </c>
      <c r="AU90" s="20" t="s">
        <v>82</v>
      </c>
    </row>
    <row r="91" spans="1:65" s="2" customFormat="1" ht="16.5" customHeight="1">
      <c r="A91" s="41"/>
      <c r="B91" s="42"/>
      <c r="C91" s="217" t="s">
        <v>291</v>
      </c>
      <c r="D91" s="217" t="s">
        <v>268</v>
      </c>
      <c r="E91" s="218" t="s">
        <v>5358</v>
      </c>
      <c r="F91" s="219" t="s">
        <v>5359</v>
      </c>
      <c r="G91" s="220" t="s">
        <v>5351</v>
      </c>
      <c r="H91" s="221">
        <v>1</v>
      </c>
      <c r="I91" s="222"/>
      <c r="J91" s="223">
        <f>ROUND(I91*H91,2)</f>
        <v>0</v>
      </c>
      <c r="K91" s="219" t="s">
        <v>272</v>
      </c>
      <c r="L91" s="47"/>
      <c r="M91" s="224" t="s">
        <v>19</v>
      </c>
      <c r="N91" s="225" t="s">
        <v>43</v>
      </c>
      <c r="O91" s="87"/>
      <c r="P91" s="226">
        <f>O91*H91</f>
        <v>0</v>
      </c>
      <c r="Q91" s="226">
        <v>0</v>
      </c>
      <c r="R91" s="226">
        <f>Q91*H91</f>
        <v>0</v>
      </c>
      <c r="S91" s="226">
        <v>0</v>
      </c>
      <c r="T91" s="227">
        <f>S91*H91</f>
        <v>0</v>
      </c>
      <c r="U91" s="41"/>
      <c r="V91" s="41"/>
      <c r="W91" s="41"/>
      <c r="X91" s="41"/>
      <c r="Y91" s="41"/>
      <c r="Z91" s="41"/>
      <c r="AA91" s="41"/>
      <c r="AB91" s="41"/>
      <c r="AC91" s="41"/>
      <c r="AD91" s="41"/>
      <c r="AE91" s="41"/>
      <c r="AR91" s="228" t="s">
        <v>5352</v>
      </c>
      <c r="AT91" s="228" t="s">
        <v>268</v>
      </c>
      <c r="AU91" s="228" t="s">
        <v>82</v>
      </c>
      <c r="AY91" s="20" t="s">
        <v>266</v>
      </c>
      <c r="BE91" s="229">
        <f>IF(N91="základní",J91,0)</f>
        <v>0</v>
      </c>
      <c r="BF91" s="229">
        <f>IF(N91="snížená",J91,0)</f>
        <v>0</v>
      </c>
      <c r="BG91" s="229">
        <f>IF(N91="zákl. přenesená",J91,0)</f>
        <v>0</v>
      </c>
      <c r="BH91" s="229">
        <f>IF(N91="sníž. přenesená",J91,0)</f>
        <v>0</v>
      </c>
      <c r="BI91" s="229">
        <f>IF(N91="nulová",J91,0)</f>
        <v>0</v>
      </c>
      <c r="BJ91" s="20" t="s">
        <v>80</v>
      </c>
      <c r="BK91" s="229">
        <f>ROUND(I91*H91,2)</f>
        <v>0</v>
      </c>
      <c r="BL91" s="20" t="s">
        <v>5352</v>
      </c>
      <c r="BM91" s="228" t="s">
        <v>5360</v>
      </c>
    </row>
    <row r="92" spans="1:47" s="2" customFormat="1" ht="12">
      <c r="A92" s="41"/>
      <c r="B92" s="42"/>
      <c r="C92" s="43"/>
      <c r="D92" s="230" t="s">
        <v>275</v>
      </c>
      <c r="E92" s="43"/>
      <c r="F92" s="231" t="s">
        <v>5359</v>
      </c>
      <c r="G92" s="43"/>
      <c r="H92" s="43"/>
      <c r="I92" s="232"/>
      <c r="J92" s="43"/>
      <c r="K92" s="43"/>
      <c r="L92" s="47"/>
      <c r="M92" s="233"/>
      <c r="N92" s="234"/>
      <c r="O92" s="87"/>
      <c r="P92" s="87"/>
      <c r="Q92" s="87"/>
      <c r="R92" s="87"/>
      <c r="S92" s="87"/>
      <c r="T92" s="88"/>
      <c r="U92" s="41"/>
      <c r="V92" s="41"/>
      <c r="W92" s="41"/>
      <c r="X92" s="41"/>
      <c r="Y92" s="41"/>
      <c r="Z92" s="41"/>
      <c r="AA92" s="41"/>
      <c r="AB92" s="41"/>
      <c r="AC92" s="41"/>
      <c r="AD92" s="41"/>
      <c r="AE92" s="41"/>
      <c r="AT92" s="20" t="s">
        <v>275</v>
      </c>
      <c r="AU92" s="20" t="s">
        <v>82</v>
      </c>
    </row>
    <row r="93" spans="1:47" s="2" customFormat="1" ht="12">
      <c r="A93" s="41"/>
      <c r="B93" s="42"/>
      <c r="C93" s="43"/>
      <c r="D93" s="235" t="s">
        <v>277</v>
      </c>
      <c r="E93" s="43"/>
      <c r="F93" s="236" t="s">
        <v>5361</v>
      </c>
      <c r="G93" s="43"/>
      <c r="H93" s="43"/>
      <c r="I93" s="232"/>
      <c r="J93" s="43"/>
      <c r="K93" s="43"/>
      <c r="L93" s="47"/>
      <c r="M93" s="233"/>
      <c r="N93" s="234"/>
      <c r="O93" s="87"/>
      <c r="P93" s="87"/>
      <c r="Q93" s="87"/>
      <c r="R93" s="87"/>
      <c r="S93" s="87"/>
      <c r="T93" s="88"/>
      <c r="U93" s="41"/>
      <c r="V93" s="41"/>
      <c r="W93" s="41"/>
      <c r="X93" s="41"/>
      <c r="Y93" s="41"/>
      <c r="Z93" s="41"/>
      <c r="AA93" s="41"/>
      <c r="AB93" s="41"/>
      <c r="AC93" s="41"/>
      <c r="AD93" s="41"/>
      <c r="AE93" s="41"/>
      <c r="AT93" s="20" t="s">
        <v>277</v>
      </c>
      <c r="AU93" s="20" t="s">
        <v>82</v>
      </c>
    </row>
    <row r="94" spans="1:63" s="12" customFormat="1" ht="22.8" customHeight="1">
      <c r="A94" s="12"/>
      <c r="B94" s="201"/>
      <c r="C94" s="202"/>
      <c r="D94" s="203" t="s">
        <v>71</v>
      </c>
      <c r="E94" s="215" t="s">
        <v>5362</v>
      </c>
      <c r="F94" s="215" t="s">
        <v>5363</v>
      </c>
      <c r="G94" s="202"/>
      <c r="H94" s="202"/>
      <c r="I94" s="205"/>
      <c r="J94" s="216">
        <f>BK94</f>
        <v>0</v>
      </c>
      <c r="K94" s="202"/>
      <c r="L94" s="207"/>
      <c r="M94" s="208"/>
      <c r="N94" s="209"/>
      <c r="O94" s="209"/>
      <c r="P94" s="210">
        <f>SUM(P95:P124)</f>
        <v>0</v>
      </c>
      <c r="Q94" s="209"/>
      <c r="R94" s="210">
        <f>SUM(R95:R124)</f>
        <v>0</v>
      </c>
      <c r="S94" s="209"/>
      <c r="T94" s="211">
        <f>SUM(T95:T124)</f>
        <v>0</v>
      </c>
      <c r="U94" s="12"/>
      <c r="V94" s="12"/>
      <c r="W94" s="12"/>
      <c r="X94" s="12"/>
      <c r="Y94" s="12"/>
      <c r="Z94" s="12"/>
      <c r="AA94" s="12"/>
      <c r="AB94" s="12"/>
      <c r="AC94" s="12"/>
      <c r="AD94" s="12"/>
      <c r="AE94" s="12"/>
      <c r="AR94" s="212" t="s">
        <v>304</v>
      </c>
      <c r="AT94" s="213" t="s">
        <v>71</v>
      </c>
      <c r="AU94" s="213" t="s">
        <v>80</v>
      </c>
      <c r="AY94" s="212" t="s">
        <v>266</v>
      </c>
      <c r="BK94" s="214">
        <f>SUM(BK95:BK124)</f>
        <v>0</v>
      </c>
    </row>
    <row r="95" spans="1:65" s="2" customFormat="1" ht="16.5" customHeight="1">
      <c r="A95" s="41"/>
      <c r="B95" s="42"/>
      <c r="C95" s="217" t="s">
        <v>273</v>
      </c>
      <c r="D95" s="217" t="s">
        <v>268</v>
      </c>
      <c r="E95" s="218" t="s">
        <v>5364</v>
      </c>
      <c r="F95" s="219" t="s">
        <v>5365</v>
      </c>
      <c r="G95" s="220" t="s">
        <v>5351</v>
      </c>
      <c r="H95" s="221">
        <v>1</v>
      </c>
      <c r="I95" s="222"/>
      <c r="J95" s="223">
        <f>ROUND(I95*H95,2)</f>
        <v>0</v>
      </c>
      <c r="K95" s="219" t="s">
        <v>272</v>
      </c>
      <c r="L95" s="47"/>
      <c r="M95" s="224" t="s">
        <v>19</v>
      </c>
      <c r="N95" s="225" t="s">
        <v>43</v>
      </c>
      <c r="O95" s="87"/>
      <c r="P95" s="226">
        <f>O95*H95</f>
        <v>0</v>
      </c>
      <c r="Q95" s="226">
        <v>0</v>
      </c>
      <c r="R95" s="226">
        <f>Q95*H95</f>
        <v>0</v>
      </c>
      <c r="S95" s="226">
        <v>0</v>
      </c>
      <c r="T95" s="227">
        <f>S95*H95</f>
        <v>0</v>
      </c>
      <c r="U95" s="41"/>
      <c r="V95" s="41"/>
      <c r="W95" s="41"/>
      <c r="X95" s="41"/>
      <c r="Y95" s="41"/>
      <c r="Z95" s="41"/>
      <c r="AA95" s="41"/>
      <c r="AB95" s="41"/>
      <c r="AC95" s="41"/>
      <c r="AD95" s="41"/>
      <c r="AE95" s="41"/>
      <c r="AR95" s="228" t="s">
        <v>5352</v>
      </c>
      <c r="AT95" s="228" t="s">
        <v>268</v>
      </c>
      <c r="AU95" s="228" t="s">
        <v>82</v>
      </c>
      <c r="AY95" s="20" t="s">
        <v>266</v>
      </c>
      <c r="BE95" s="229">
        <f>IF(N95="základní",J95,0)</f>
        <v>0</v>
      </c>
      <c r="BF95" s="229">
        <f>IF(N95="snížená",J95,0)</f>
        <v>0</v>
      </c>
      <c r="BG95" s="229">
        <f>IF(N95="zákl. přenesená",J95,0)</f>
        <v>0</v>
      </c>
      <c r="BH95" s="229">
        <f>IF(N95="sníž. přenesená",J95,0)</f>
        <v>0</v>
      </c>
      <c r="BI95" s="229">
        <f>IF(N95="nulová",J95,0)</f>
        <v>0</v>
      </c>
      <c r="BJ95" s="20" t="s">
        <v>80</v>
      </c>
      <c r="BK95" s="229">
        <f>ROUND(I95*H95,2)</f>
        <v>0</v>
      </c>
      <c r="BL95" s="20" t="s">
        <v>5352</v>
      </c>
      <c r="BM95" s="228" t="s">
        <v>5366</v>
      </c>
    </row>
    <row r="96" spans="1:47" s="2" customFormat="1" ht="12">
      <c r="A96" s="41"/>
      <c r="B96" s="42"/>
      <c r="C96" s="43"/>
      <c r="D96" s="230" t="s">
        <v>275</v>
      </c>
      <c r="E96" s="43"/>
      <c r="F96" s="231" t="s">
        <v>5365</v>
      </c>
      <c r="G96" s="43"/>
      <c r="H96" s="43"/>
      <c r="I96" s="232"/>
      <c r="J96" s="43"/>
      <c r="K96" s="43"/>
      <c r="L96" s="47"/>
      <c r="M96" s="233"/>
      <c r="N96" s="234"/>
      <c r="O96" s="87"/>
      <c r="P96" s="87"/>
      <c r="Q96" s="87"/>
      <c r="R96" s="87"/>
      <c r="S96" s="87"/>
      <c r="T96" s="88"/>
      <c r="U96" s="41"/>
      <c r="V96" s="41"/>
      <c r="W96" s="41"/>
      <c r="X96" s="41"/>
      <c r="Y96" s="41"/>
      <c r="Z96" s="41"/>
      <c r="AA96" s="41"/>
      <c r="AB96" s="41"/>
      <c r="AC96" s="41"/>
      <c r="AD96" s="41"/>
      <c r="AE96" s="41"/>
      <c r="AT96" s="20" t="s">
        <v>275</v>
      </c>
      <c r="AU96" s="20" t="s">
        <v>82</v>
      </c>
    </row>
    <row r="97" spans="1:47" s="2" customFormat="1" ht="12">
      <c r="A97" s="41"/>
      <c r="B97" s="42"/>
      <c r="C97" s="43"/>
      <c r="D97" s="235" t="s">
        <v>277</v>
      </c>
      <c r="E97" s="43"/>
      <c r="F97" s="236" t="s">
        <v>5367</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277</v>
      </c>
      <c r="AU97" s="20" t="s">
        <v>82</v>
      </c>
    </row>
    <row r="98" spans="1:65" s="2" customFormat="1" ht="16.5" customHeight="1">
      <c r="A98" s="41"/>
      <c r="B98" s="42"/>
      <c r="C98" s="217" t="s">
        <v>304</v>
      </c>
      <c r="D98" s="217" t="s">
        <v>268</v>
      </c>
      <c r="E98" s="218" t="s">
        <v>5368</v>
      </c>
      <c r="F98" s="219" t="s">
        <v>5369</v>
      </c>
      <c r="G98" s="220" t="s">
        <v>5351</v>
      </c>
      <c r="H98" s="221">
        <v>1</v>
      </c>
      <c r="I98" s="222"/>
      <c r="J98" s="223">
        <f>ROUND(I98*H98,2)</f>
        <v>0</v>
      </c>
      <c r="K98" s="219" t="s">
        <v>272</v>
      </c>
      <c r="L98" s="47"/>
      <c r="M98" s="224" t="s">
        <v>19</v>
      </c>
      <c r="N98" s="225"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5352</v>
      </c>
      <c r="AT98" s="228" t="s">
        <v>268</v>
      </c>
      <c r="AU98" s="228" t="s">
        <v>82</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5352</v>
      </c>
      <c r="BM98" s="228" t="s">
        <v>5370</v>
      </c>
    </row>
    <row r="99" spans="1:47" s="2" customFormat="1" ht="12">
      <c r="A99" s="41"/>
      <c r="B99" s="42"/>
      <c r="C99" s="43"/>
      <c r="D99" s="230" t="s">
        <v>275</v>
      </c>
      <c r="E99" s="43"/>
      <c r="F99" s="231" t="s">
        <v>5369</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82</v>
      </c>
    </row>
    <row r="100" spans="1:47" s="2" customFormat="1" ht="12">
      <c r="A100" s="41"/>
      <c r="B100" s="42"/>
      <c r="C100" s="43"/>
      <c r="D100" s="235" t="s">
        <v>277</v>
      </c>
      <c r="E100" s="43"/>
      <c r="F100" s="236" t="s">
        <v>5371</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277</v>
      </c>
      <c r="AU100" s="20" t="s">
        <v>82</v>
      </c>
    </row>
    <row r="101" spans="1:65" s="2" customFormat="1" ht="16.5" customHeight="1">
      <c r="A101" s="41"/>
      <c r="B101" s="42"/>
      <c r="C101" s="217" t="s">
        <v>310</v>
      </c>
      <c r="D101" s="217" t="s">
        <v>268</v>
      </c>
      <c r="E101" s="218" t="s">
        <v>5372</v>
      </c>
      <c r="F101" s="219" t="s">
        <v>5373</v>
      </c>
      <c r="G101" s="220" t="s">
        <v>5351</v>
      </c>
      <c r="H101" s="221">
        <v>1</v>
      </c>
      <c r="I101" s="222"/>
      <c r="J101" s="223">
        <f>ROUND(I101*H101,2)</f>
        <v>0</v>
      </c>
      <c r="K101" s="219" t="s">
        <v>272</v>
      </c>
      <c r="L101" s="47"/>
      <c r="M101" s="224" t="s">
        <v>19</v>
      </c>
      <c r="N101" s="225" t="s">
        <v>43</v>
      </c>
      <c r="O101" s="87"/>
      <c r="P101" s="226">
        <f>O101*H101</f>
        <v>0</v>
      </c>
      <c r="Q101" s="226">
        <v>0</v>
      </c>
      <c r="R101" s="226">
        <f>Q101*H101</f>
        <v>0</v>
      </c>
      <c r="S101" s="226">
        <v>0</v>
      </c>
      <c r="T101" s="227">
        <f>S101*H101</f>
        <v>0</v>
      </c>
      <c r="U101" s="41"/>
      <c r="V101" s="41"/>
      <c r="W101" s="41"/>
      <c r="X101" s="41"/>
      <c r="Y101" s="41"/>
      <c r="Z101" s="41"/>
      <c r="AA101" s="41"/>
      <c r="AB101" s="41"/>
      <c r="AC101" s="41"/>
      <c r="AD101" s="41"/>
      <c r="AE101" s="41"/>
      <c r="AR101" s="228" t="s">
        <v>5352</v>
      </c>
      <c r="AT101" s="228" t="s">
        <v>268</v>
      </c>
      <c r="AU101" s="228" t="s">
        <v>82</v>
      </c>
      <c r="AY101" s="20" t="s">
        <v>266</v>
      </c>
      <c r="BE101" s="229">
        <f>IF(N101="základní",J101,0)</f>
        <v>0</v>
      </c>
      <c r="BF101" s="229">
        <f>IF(N101="snížená",J101,0)</f>
        <v>0</v>
      </c>
      <c r="BG101" s="229">
        <f>IF(N101="zákl. přenesená",J101,0)</f>
        <v>0</v>
      </c>
      <c r="BH101" s="229">
        <f>IF(N101="sníž. přenesená",J101,0)</f>
        <v>0</v>
      </c>
      <c r="BI101" s="229">
        <f>IF(N101="nulová",J101,0)</f>
        <v>0</v>
      </c>
      <c r="BJ101" s="20" t="s">
        <v>80</v>
      </c>
      <c r="BK101" s="229">
        <f>ROUND(I101*H101,2)</f>
        <v>0</v>
      </c>
      <c r="BL101" s="20" t="s">
        <v>5352</v>
      </c>
      <c r="BM101" s="228" t="s">
        <v>5374</v>
      </c>
    </row>
    <row r="102" spans="1:47" s="2" customFormat="1" ht="12">
      <c r="A102" s="41"/>
      <c r="B102" s="42"/>
      <c r="C102" s="43"/>
      <c r="D102" s="230" t="s">
        <v>275</v>
      </c>
      <c r="E102" s="43"/>
      <c r="F102" s="231" t="s">
        <v>5373</v>
      </c>
      <c r="G102" s="43"/>
      <c r="H102" s="43"/>
      <c r="I102" s="232"/>
      <c r="J102" s="43"/>
      <c r="K102" s="43"/>
      <c r="L102" s="47"/>
      <c r="M102" s="233"/>
      <c r="N102" s="234"/>
      <c r="O102" s="87"/>
      <c r="P102" s="87"/>
      <c r="Q102" s="87"/>
      <c r="R102" s="87"/>
      <c r="S102" s="87"/>
      <c r="T102" s="88"/>
      <c r="U102" s="41"/>
      <c r="V102" s="41"/>
      <c r="W102" s="41"/>
      <c r="X102" s="41"/>
      <c r="Y102" s="41"/>
      <c r="Z102" s="41"/>
      <c r="AA102" s="41"/>
      <c r="AB102" s="41"/>
      <c r="AC102" s="41"/>
      <c r="AD102" s="41"/>
      <c r="AE102" s="41"/>
      <c r="AT102" s="20" t="s">
        <v>275</v>
      </c>
      <c r="AU102" s="20" t="s">
        <v>82</v>
      </c>
    </row>
    <row r="103" spans="1:47" s="2" customFormat="1" ht="12">
      <c r="A103" s="41"/>
      <c r="B103" s="42"/>
      <c r="C103" s="43"/>
      <c r="D103" s="235" t="s">
        <v>277</v>
      </c>
      <c r="E103" s="43"/>
      <c r="F103" s="236" t="s">
        <v>5375</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277</v>
      </c>
      <c r="AU103" s="20" t="s">
        <v>82</v>
      </c>
    </row>
    <row r="104" spans="1:65" s="2" customFormat="1" ht="16.5" customHeight="1">
      <c r="A104" s="41"/>
      <c r="B104" s="42"/>
      <c r="C104" s="217" t="s">
        <v>316</v>
      </c>
      <c r="D104" s="217" t="s">
        <v>268</v>
      </c>
      <c r="E104" s="218" t="s">
        <v>5376</v>
      </c>
      <c r="F104" s="219" t="s">
        <v>5377</v>
      </c>
      <c r="G104" s="220" t="s">
        <v>5351</v>
      </c>
      <c r="H104" s="221">
        <v>1</v>
      </c>
      <c r="I104" s="222"/>
      <c r="J104" s="223">
        <f>ROUND(I104*H104,2)</f>
        <v>0</v>
      </c>
      <c r="K104" s="219" t="s">
        <v>272</v>
      </c>
      <c r="L104" s="47"/>
      <c r="M104" s="224" t="s">
        <v>19</v>
      </c>
      <c r="N104" s="225" t="s">
        <v>43</v>
      </c>
      <c r="O104" s="87"/>
      <c r="P104" s="226">
        <f>O104*H104</f>
        <v>0</v>
      </c>
      <c r="Q104" s="226">
        <v>0</v>
      </c>
      <c r="R104" s="226">
        <f>Q104*H104</f>
        <v>0</v>
      </c>
      <c r="S104" s="226">
        <v>0</v>
      </c>
      <c r="T104" s="227">
        <f>S104*H104</f>
        <v>0</v>
      </c>
      <c r="U104" s="41"/>
      <c r="V104" s="41"/>
      <c r="W104" s="41"/>
      <c r="X104" s="41"/>
      <c r="Y104" s="41"/>
      <c r="Z104" s="41"/>
      <c r="AA104" s="41"/>
      <c r="AB104" s="41"/>
      <c r="AC104" s="41"/>
      <c r="AD104" s="41"/>
      <c r="AE104" s="41"/>
      <c r="AR104" s="228" t="s">
        <v>5352</v>
      </c>
      <c r="AT104" s="228" t="s">
        <v>268</v>
      </c>
      <c r="AU104" s="228" t="s">
        <v>82</v>
      </c>
      <c r="AY104" s="20" t="s">
        <v>266</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5352</v>
      </c>
      <c r="BM104" s="228" t="s">
        <v>5378</v>
      </c>
    </row>
    <row r="105" spans="1:47" s="2" customFormat="1" ht="12">
      <c r="A105" s="41"/>
      <c r="B105" s="42"/>
      <c r="C105" s="43"/>
      <c r="D105" s="230" t="s">
        <v>275</v>
      </c>
      <c r="E105" s="43"/>
      <c r="F105" s="231" t="s">
        <v>5377</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275</v>
      </c>
      <c r="AU105" s="20" t="s">
        <v>82</v>
      </c>
    </row>
    <row r="106" spans="1:47" s="2" customFormat="1" ht="12">
      <c r="A106" s="41"/>
      <c r="B106" s="42"/>
      <c r="C106" s="43"/>
      <c r="D106" s="235" t="s">
        <v>277</v>
      </c>
      <c r="E106" s="43"/>
      <c r="F106" s="236" t="s">
        <v>5379</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277</v>
      </c>
      <c r="AU106" s="20" t="s">
        <v>82</v>
      </c>
    </row>
    <row r="107" spans="1:65" s="2" customFormat="1" ht="16.5" customHeight="1">
      <c r="A107" s="41"/>
      <c r="B107" s="42"/>
      <c r="C107" s="217" t="s">
        <v>324</v>
      </c>
      <c r="D107" s="217" t="s">
        <v>268</v>
      </c>
      <c r="E107" s="218" t="s">
        <v>5380</v>
      </c>
      <c r="F107" s="219" t="s">
        <v>5381</v>
      </c>
      <c r="G107" s="220" t="s">
        <v>5351</v>
      </c>
      <c r="H107" s="221">
        <v>1</v>
      </c>
      <c r="I107" s="222"/>
      <c r="J107" s="223">
        <f>ROUND(I107*H107,2)</f>
        <v>0</v>
      </c>
      <c r="K107" s="219" t="s">
        <v>272</v>
      </c>
      <c r="L107" s="47"/>
      <c r="M107" s="224" t="s">
        <v>19</v>
      </c>
      <c r="N107" s="225"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5352</v>
      </c>
      <c r="AT107" s="228" t="s">
        <v>268</v>
      </c>
      <c r="AU107" s="228" t="s">
        <v>82</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5352</v>
      </c>
      <c r="BM107" s="228" t="s">
        <v>5382</v>
      </c>
    </row>
    <row r="108" spans="1:47" s="2" customFormat="1" ht="12">
      <c r="A108" s="41"/>
      <c r="B108" s="42"/>
      <c r="C108" s="43"/>
      <c r="D108" s="230" t="s">
        <v>275</v>
      </c>
      <c r="E108" s="43"/>
      <c r="F108" s="231" t="s">
        <v>5381</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82</v>
      </c>
    </row>
    <row r="109" spans="1:47" s="2" customFormat="1" ht="12">
      <c r="A109" s="41"/>
      <c r="B109" s="42"/>
      <c r="C109" s="43"/>
      <c r="D109" s="235" t="s">
        <v>277</v>
      </c>
      <c r="E109" s="43"/>
      <c r="F109" s="236" t="s">
        <v>5383</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277</v>
      </c>
      <c r="AU109" s="20" t="s">
        <v>82</v>
      </c>
    </row>
    <row r="110" spans="1:65" s="2" customFormat="1" ht="16.5" customHeight="1">
      <c r="A110" s="41"/>
      <c r="B110" s="42"/>
      <c r="C110" s="217" t="s">
        <v>332</v>
      </c>
      <c r="D110" s="217" t="s">
        <v>268</v>
      </c>
      <c r="E110" s="218" t="s">
        <v>5384</v>
      </c>
      <c r="F110" s="219" t="s">
        <v>5385</v>
      </c>
      <c r="G110" s="220" t="s">
        <v>5351</v>
      </c>
      <c r="H110" s="221">
        <v>1</v>
      </c>
      <c r="I110" s="222"/>
      <c r="J110" s="223">
        <f>ROUND(I110*H110,2)</f>
        <v>0</v>
      </c>
      <c r="K110" s="219" t="s">
        <v>272</v>
      </c>
      <c r="L110" s="47"/>
      <c r="M110" s="224" t="s">
        <v>19</v>
      </c>
      <c r="N110" s="225"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5352</v>
      </c>
      <c r="AT110" s="228" t="s">
        <v>268</v>
      </c>
      <c r="AU110" s="228" t="s">
        <v>82</v>
      </c>
      <c r="AY110" s="20" t="s">
        <v>266</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5352</v>
      </c>
      <c r="BM110" s="228" t="s">
        <v>5386</v>
      </c>
    </row>
    <row r="111" spans="1:47" s="2" customFormat="1" ht="12">
      <c r="A111" s="41"/>
      <c r="B111" s="42"/>
      <c r="C111" s="43"/>
      <c r="D111" s="230" t="s">
        <v>275</v>
      </c>
      <c r="E111" s="43"/>
      <c r="F111" s="231" t="s">
        <v>5385</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275</v>
      </c>
      <c r="AU111" s="20" t="s">
        <v>82</v>
      </c>
    </row>
    <row r="112" spans="1:47" s="2" customFormat="1" ht="12">
      <c r="A112" s="41"/>
      <c r="B112" s="42"/>
      <c r="C112" s="43"/>
      <c r="D112" s="235" t="s">
        <v>277</v>
      </c>
      <c r="E112" s="43"/>
      <c r="F112" s="236" t="s">
        <v>5387</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277</v>
      </c>
      <c r="AU112" s="20" t="s">
        <v>82</v>
      </c>
    </row>
    <row r="113" spans="1:65" s="2" customFormat="1" ht="24.15" customHeight="1">
      <c r="A113" s="41"/>
      <c r="B113" s="42"/>
      <c r="C113" s="217" t="s">
        <v>338</v>
      </c>
      <c r="D113" s="217" t="s">
        <v>268</v>
      </c>
      <c r="E113" s="218" t="s">
        <v>5388</v>
      </c>
      <c r="F113" s="219" t="s">
        <v>5389</v>
      </c>
      <c r="G113" s="220" t="s">
        <v>5351</v>
      </c>
      <c r="H113" s="221">
        <v>1</v>
      </c>
      <c r="I113" s="222"/>
      <c r="J113" s="223">
        <f>ROUND(I113*H113,2)</f>
        <v>0</v>
      </c>
      <c r="K113" s="219" t="s">
        <v>272</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5352</v>
      </c>
      <c r="AT113" s="228" t="s">
        <v>268</v>
      </c>
      <c r="AU113" s="228" t="s">
        <v>82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5352</v>
      </c>
      <c r="BM113" s="228" t="s">
        <v>5390</v>
      </c>
    </row>
    <row r="114" spans="1:47" s="2" customFormat="1" ht="12">
      <c r="A114" s="41"/>
      <c r="B114" s="42"/>
      <c r="C114" s="43"/>
      <c r="D114" s="230" t="s">
        <v>275</v>
      </c>
      <c r="E114" s="43"/>
      <c r="F114" s="231" t="s">
        <v>5389</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82</v>
      </c>
    </row>
    <row r="115" spans="1:47" s="2" customFormat="1" ht="12">
      <c r="A115" s="41"/>
      <c r="B115" s="42"/>
      <c r="C115" s="43"/>
      <c r="D115" s="235" t="s">
        <v>277</v>
      </c>
      <c r="E115" s="43"/>
      <c r="F115" s="236" t="s">
        <v>5391</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277</v>
      </c>
      <c r="AU115" s="20" t="s">
        <v>82</v>
      </c>
    </row>
    <row r="116" spans="1:65" s="2" customFormat="1" ht="16.5" customHeight="1">
      <c r="A116" s="41"/>
      <c r="B116" s="42"/>
      <c r="C116" s="217" t="s">
        <v>346</v>
      </c>
      <c r="D116" s="217" t="s">
        <v>268</v>
      </c>
      <c r="E116" s="218" t="s">
        <v>5392</v>
      </c>
      <c r="F116" s="219" t="s">
        <v>5393</v>
      </c>
      <c r="G116" s="220" t="s">
        <v>5351</v>
      </c>
      <c r="H116" s="221">
        <v>1</v>
      </c>
      <c r="I116" s="222"/>
      <c r="J116" s="223">
        <f>ROUND(I116*H116,2)</f>
        <v>0</v>
      </c>
      <c r="K116" s="219" t="s">
        <v>272</v>
      </c>
      <c r="L116" s="47"/>
      <c r="M116" s="224" t="s">
        <v>19</v>
      </c>
      <c r="N116" s="225"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5352</v>
      </c>
      <c r="AT116" s="228" t="s">
        <v>268</v>
      </c>
      <c r="AU116" s="228" t="s">
        <v>82</v>
      </c>
      <c r="AY116" s="20" t="s">
        <v>266</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5352</v>
      </c>
      <c r="BM116" s="228" t="s">
        <v>5394</v>
      </c>
    </row>
    <row r="117" spans="1:47" s="2" customFormat="1" ht="12">
      <c r="A117" s="41"/>
      <c r="B117" s="42"/>
      <c r="C117" s="43"/>
      <c r="D117" s="230" t="s">
        <v>275</v>
      </c>
      <c r="E117" s="43"/>
      <c r="F117" s="231" t="s">
        <v>5393</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275</v>
      </c>
      <c r="AU117" s="20" t="s">
        <v>82</v>
      </c>
    </row>
    <row r="118" spans="1:47" s="2" customFormat="1" ht="12">
      <c r="A118" s="41"/>
      <c r="B118" s="42"/>
      <c r="C118" s="43"/>
      <c r="D118" s="235" t="s">
        <v>277</v>
      </c>
      <c r="E118" s="43"/>
      <c r="F118" s="236" t="s">
        <v>5395</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277</v>
      </c>
      <c r="AU118" s="20" t="s">
        <v>82</v>
      </c>
    </row>
    <row r="119" spans="1:65" s="2" customFormat="1" ht="21.75" customHeight="1">
      <c r="A119" s="41"/>
      <c r="B119" s="42"/>
      <c r="C119" s="217" t="s">
        <v>355</v>
      </c>
      <c r="D119" s="217" t="s">
        <v>268</v>
      </c>
      <c r="E119" s="218" t="s">
        <v>5396</v>
      </c>
      <c r="F119" s="219" t="s">
        <v>5397</v>
      </c>
      <c r="G119" s="220" t="s">
        <v>5351</v>
      </c>
      <c r="H119" s="221">
        <v>1</v>
      </c>
      <c r="I119" s="222"/>
      <c r="J119" s="223">
        <f>ROUND(I119*H119,2)</f>
        <v>0</v>
      </c>
      <c r="K119" s="219" t="s">
        <v>272</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5352</v>
      </c>
      <c r="AT119" s="228" t="s">
        <v>268</v>
      </c>
      <c r="AU119" s="228" t="s">
        <v>82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5352</v>
      </c>
      <c r="BM119" s="228" t="s">
        <v>5398</v>
      </c>
    </row>
    <row r="120" spans="1:47" s="2" customFormat="1" ht="12">
      <c r="A120" s="41"/>
      <c r="B120" s="42"/>
      <c r="C120" s="43"/>
      <c r="D120" s="230" t="s">
        <v>275</v>
      </c>
      <c r="E120" s="43"/>
      <c r="F120" s="231" t="s">
        <v>5397</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82</v>
      </c>
    </row>
    <row r="121" spans="1:47" s="2" customFormat="1" ht="12">
      <c r="A121" s="41"/>
      <c r="B121" s="42"/>
      <c r="C121" s="43"/>
      <c r="D121" s="235" t="s">
        <v>277</v>
      </c>
      <c r="E121" s="43"/>
      <c r="F121" s="236" t="s">
        <v>5399</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277</v>
      </c>
      <c r="AU121" s="20" t="s">
        <v>82</v>
      </c>
    </row>
    <row r="122" spans="1:65" s="2" customFormat="1" ht="16.5" customHeight="1">
      <c r="A122" s="41"/>
      <c r="B122" s="42"/>
      <c r="C122" s="217" t="s">
        <v>365</v>
      </c>
      <c r="D122" s="217" t="s">
        <v>268</v>
      </c>
      <c r="E122" s="218" t="s">
        <v>5400</v>
      </c>
      <c r="F122" s="219" t="s">
        <v>5401</v>
      </c>
      <c r="G122" s="220" t="s">
        <v>5351</v>
      </c>
      <c r="H122" s="221">
        <v>1</v>
      </c>
      <c r="I122" s="222"/>
      <c r="J122" s="223">
        <f>ROUND(I122*H122,2)</f>
        <v>0</v>
      </c>
      <c r="K122" s="219" t="s">
        <v>272</v>
      </c>
      <c r="L122" s="47"/>
      <c r="M122" s="224" t="s">
        <v>19</v>
      </c>
      <c r="N122" s="225"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5352</v>
      </c>
      <c r="AT122" s="228" t="s">
        <v>268</v>
      </c>
      <c r="AU122" s="228" t="s">
        <v>82</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5352</v>
      </c>
      <c r="BM122" s="228" t="s">
        <v>5402</v>
      </c>
    </row>
    <row r="123" spans="1:47" s="2" customFormat="1" ht="12">
      <c r="A123" s="41"/>
      <c r="B123" s="42"/>
      <c r="C123" s="43"/>
      <c r="D123" s="230" t="s">
        <v>275</v>
      </c>
      <c r="E123" s="43"/>
      <c r="F123" s="231" t="s">
        <v>5401</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82</v>
      </c>
    </row>
    <row r="124" spans="1:47" s="2" customFormat="1" ht="12">
      <c r="A124" s="41"/>
      <c r="B124" s="42"/>
      <c r="C124" s="43"/>
      <c r="D124" s="235" t="s">
        <v>277</v>
      </c>
      <c r="E124" s="43"/>
      <c r="F124" s="236" t="s">
        <v>5403</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277</v>
      </c>
      <c r="AU124" s="20" t="s">
        <v>82</v>
      </c>
    </row>
    <row r="125" spans="1:63" s="12" customFormat="1" ht="22.8" customHeight="1">
      <c r="A125" s="12"/>
      <c r="B125" s="201"/>
      <c r="C125" s="202"/>
      <c r="D125" s="203" t="s">
        <v>71</v>
      </c>
      <c r="E125" s="215" t="s">
        <v>5404</v>
      </c>
      <c r="F125" s="215" t="s">
        <v>5405</v>
      </c>
      <c r="G125" s="202"/>
      <c r="H125" s="202"/>
      <c r="I125" s="205"/>
      <c r="J125" s="216">
        <f>BK125</f>
        <v>0</v>
      </c>
      <c r="K125" s="202"/>
      <c r="L125" s="207"/>
      <c r="M125" s="208"/>
      <c r="N125" s="209"/>
      <c r="O125" s="209"/>
      <c r="P125" s="210">
        <f>SUM(P126:P131)</f>
        <v>0</v>
      </c>
      <c r="Q125" s="209"/>
      <c r="R125" s="210">
        <f>SUM(R126:R131)</f>
        <v>0</v>
      </c>
      <c r="S125" s="209"/>
      <c r="T125" s="211">
        <f>SUM(T126:T131)</f>
        <v>0</v>
      </c>
      <c r="U125" s="12"/>
      <c r="V125" s="12"/>
      <c r="W125" s="12"/>
      <c r="X125" s="12"/>
      <c r="Y125" s="12"/>
      <c r="Z125" s="12"/>
      <c r="AA125" s="12"/>
      <c r="AB125" s="12"/>
      <c r="AC125" s="12"/>
      <c r="AD125" s="12"/>
      <c r="AE125" s="12"/>
      <c r="AR125" s="212" t="s">
        <v>304</v>
      </c>
      <c r="AT125" s="213" t="s">
        <v>71</v>
      </c>
      <c r="AU125" s="213" t="s">
        <v>80</v>
      </c>
      <c r="AY125" s="212" t="s">
        <v>266</v>
      </c>
      <c r="BK125" s="214">
        <f>SUM(BK126:BK131)</f>
        <v>0</v>
      </c>
    </row>
    <row r="126" spans="1:65" s="2" customFormat="1" ht="16.5" customHeight="1">
      <c r="A126" s="41"/>
      <c r="B126" s="42"/>
      <c r="C126" s="217" t="s">
        <v>376</v>
      </c>
      <c r="D126" s="217" t="s">
        <v>268</v>
      </c>
      <c r="E126" s="218" t="s">
        <v>5406</v>
      </c>
      <c r="F126" s="219" t="s">
        <v>5407</v>
      </c>
      <c r="G126" s="220" t="s">
        <v>5351</v>
      </c>
      <c r="H126" s="221">
        <v>1</v>
      </c>
      <c r="I126" s="222"/>
      <c r="J126" s="223">
        <f>ROUND(I126*H126,2)</f>
        <v>0</v>
      </c>
      <c r="K126" s="219" t="s">
        <v>272</v>
      </c>
      <c r="L126" s="47"/>
      <c r="M126" s="224" t="s">
        <v>19</v>
      </c>
      <c r="N126" s="225" t="s">
        <v>43</v>
      </c>
      <c r="O126" s="87"/>
      <c r="P126" s="226">
        <f>O126*H126</f>
        <v>0</v>
      </c>
      <c r="Q126" s="226">
        <v>0</v>
      </c>
      <c r="R126" s="226">
        <f>Q126*H126</f>
        <v>0</v>
      </c>
      <c r="S126" s="226">
        <v>0</v>
      </c>
      <c r="T126" s="227">
        <f>S126*H126</f>
        <v>0</v>
      </c>
      <c r="U126" s="41"/>
      <c r="V126" s="41"/>
      <c r="W126" s="41"/>
      <c r="X126" s="41"/>
      <c r="Y126" s="41"/>
      <c r="Z126" s="41"/>
      <c r="AA126" s="41"/>
      <c r="AB126" s="41"/>
      <c r="AC126" s="41"/>
      <c r="AD126" s="41"/>
      <c r="AE126" s="41"/>
      <c r="AR126" s="228" t="s">
        <v>5352</v>
      </c>
      <c r="AT126" s="228" t="s">
        <v>268</v>
      </c>
      <c r="AU126" s="228" t="s">
        <v>82</v>
      </c>
      <c r="AY126" s="20" t="s">
        <v>266</v>
      </c>
      <c r="BE126" s="229">
        <f>IF(N126="základní",J126,0)</f>
        <v>0</v>
      </c>
      <c r="BF126" s="229">
        <f>IF(N126="snížená",J126,0)</f>
        <v>0</v>
      </c>
      <c r="BG126" s="229">
        <f>IF(N126="zákl. přenesená",J126,0)</f>
        <v>0</v>
      </c>
      <c r="BH126" s="229">
        <f>IF(N126="sníž. přenesená",J126,0)</f>
        <v>0</v>
      </c>
      <c r="BI126" s="229">
        <f>IF(N126="nulová",J126,0)</f>
        <v>0</v>
      </c>
      <c r="BJ126" s="20" t="s">
        <v>80</v>
      </c>
      <c r="BK126" s="229">
        <f>ROUND(I126*H126,2)</f>
        <v>0</v>
      </c>
      <c r="BL126" s="20" t="s">
        <v>5352</v>
      </c>
      <c r="BM126" s="228" t="s">
        <v>5408</v>
      </c>
    </row>
    <row r="127" spans="1:47" s="2" customFormat="1" ht="12">
      <c r="A127" s="41"/>
      <c r="B127" s="42"/>
      <c r="C127" s="43"/>
      <c r="D127" s="230" t="s">
        <v>275</v>
      </c>
      <c r="E127" s="43"/>
      <c r="F127" s="231" t="s">
        <v>5407</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275</v>
      </c>
      <c r="AU127" s="20" t="s">
        <v>82</v>
      </c>
    </row>
    <row r="128" spans="1:47" s="2" customFormat="1" ht="12">
      <c r="A128" s="41"/>
      <c r="B128" s="42"/>
      <c r="C128" s="43"/>
      <c r="D128" s="235" t="s">
        <v>277</v>
      </c>
      <c r="E128" s="43"/>
      <c r="F128" s="236" t="s">
        <v>5409</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277</v>
      </c>
      <c r="AU128" s="20" t="s">
        <v>82</v>
      </c>
    </row>
    <row r="129" spans="1:65" s="2" customFormat="1" ht="16.5" customHeight="1">
      <c r="A129" s="41"/>
      <c r="B129" s="42"/>
      <c r="C129" s="217" t="s">
        <v>8</v>
      </c>
      <c r="D129" s="217" t="s">
        <v>268</v>
      </c>
      <c r="E129" s="218" t="s">
        <v>5410</v>
      </c>
      <c r="F129" s="219" t="s">
        <v>5167</v>
      </c>
      <c r="G129" s="220" t="s">
        <v>5351</v>
      </c>
      <c r="H129" s="221">
        <v>1</v>
      </c>
      <c r="I129" s="222"/>
      <c r="J129" s="223">
        <f>ROUND(I129*H129,2)</f>
        <v>0</v>
      </c>
      <c r="K129" s="219" t="s">
        <v>272</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5352</v>
      </c>
      <c r="AT129" s="228" t="s">
        <v>268</v>
      </c>
      <c r="AU129" s="228" t="s">
        <v>82</v>
      </c>
      <c r="AY129" s="20" t="s">
        <v>266</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5352</v>
      </c>
      <c r="BM129" s="228" t="s">
        <v>5411</v>
      </c>
    </row>
    <row r="130" spans="1:47" s="2" customFormat="1" ht="12">
      <c r="A130" s="41"/>
      <c r="B130" s="42"/>
      <c r="C130" s="43"/>
      <c r="D130" s="230" t="s">
        <v>275</v>
      </c>
      <c r="E130" s="43"/>
      <c r="F130" s="231" t="s">
        <v>5167</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275</v>
      </c>
      <c r="AU130" s="20" t="s">
        <v>82</v>
      </c>
    </row>
    <row r="131" spans="1:47" s="2" customFormat="1" ht="12">
      <c r="A131" s="41"/>
      <c r="B131" s="42"/>
      <c r="C131" s="43"/>
      <c r="D131" s="235" t="s">
        <v>277</v>
      </c>
      <c r="E131" s="43"/>
      <c r="F131" s="236" t="s">
        <v>5412</v>
      </c>
      <c r="G131" s="43"/>
      <c r="H131" s="43"/>
      <c r="I131" s="232"/>
      <c r="J131" s="43"/>
      <c r="K131" s="43"/>
      <c r="L131" s="47"/>
      <c r="M131" s="305"/>
      <c r="N131" s="306"/>
      <c r="O131" s="307"/>
      <c r="P131" s="307"/>
      <c r="Q131" s="307"/>
      <c r="R131" s="307"/>
      <c r="S131" s="307"/>
      <c r="T131" s="308"/>
      <c r="U131" s="41"/>
      <c r="V131" s="41"/>
      <c r="W131" s="41"/>
      <c r="X131" s="41"/>
      <c r="Y131" s="41"/>
      <c r="Z131" s="41"/>
      <c r="AA131" s="41"/>
      <c r="AB131" s="41"/>
      <c r="AC131" s="41"/>
      <c r="AD131" s="41"/>
      <c r="AE131" s="41"/>
      <c r="AT131" s="20" t="s">
        <v>277</v>
      </c>
      <c r="AU131" s="20" t="s">
        <v>82</v>
      </c>
    </row>
    <row r="132" spans="1:31" s="2" customFormat="1" ht="6.95" customHeight="1">
      <c r="A132" s="41"/>
      <c r="B132" s="62"/>
      <c r="C132" s="63"/>
      <c r="D132" s="63"/>
      <c r="E132" s="63"/>
      <c r="F132" s="63"/>
      <c r="G132" s="63"/>
      <c r="H132" s="63"/>
      <c r="I132" s="63"/>
      <c r="J132" s="63"/>
      <c r="K132" s="63"/>
      <c r="L132" s="47"/>
      <c r="M132" s="41"/>
      <c r="O132" s="41"/>
      <c r="P132" s="41"/>
      <c r="Q132" s="41"/>
      <c r="R132" s="41"/>
      <c r="S132" s="41"/>
      <c r="T132" s="41"/>
      <c r="U132" s="41"/>
      <c r="V132" s="41"/>
      <c r="W132" s="41"/>
      <c r="X132" s="41"/>
      <c r="Y132" s="41"/>
      <c r="Z132" s="41"/>
      <c r="AA132" s="41"/>
      <c r="AB132" s="41"/>
      <c r="AC132" s="41"/>
      <c r="AD132" s="41"/>
      <c r="AE132" s="41"/>
    </row>
  </sheetData>
  <sheetProtection password="D520" sheet="1" objects="1" scenarios="1" formatColumns="0" formatRows="0" autoFilter="0"/>
  <autoFilter ref="C82:K131"/>
  <mergeCells count="9">
    <mergeCell ref="E7:H7"/>
    <mergeCell ref="E9:H9"/>
    <mergeCell ref="E18:H18"/>
    <mergeCell ref="E27:H27"/>
    <mergeCell ref="E48:H48"/>
    <mergeCell ref="E50:H50"/>
    <mergeCell ref="E73:H73"/>
    <mergeCell ref="E75:H75"/>
    <mergeCell ref="L2:V2"/>
  </mergeCells>
  <hyperlinks>
    <hyperlink ref="F93" r:id="rId1" display="https://podminky.urs.cz/item/CS_URS_2022_01/013254000"/>
    <hyperlink ref="F97" r:id="rId2" display="https://podminky.urs.cz/item/CS_URS_2022_01/032103000"/>
    <hyperlink ref="F100" r:id="rId3" display="https://podminky.urs.cz/item/CS_URS_2022_01/032503000"/>
    <hyperlink ref="F103" r:id="rId4" display="https://podminky.urs.cz/item/CS_URS_2022_01/032903000"/>
    <hyperlink ref="F106" r:id="rId5" display="https://podminky.urs.cz/item/CS_URS_2022_01/033103000"/>
    <hyperlink ref="F109" r:id="rId6" display="https://podminky.urs.cz/item/CS_URS_2022_01/033203000"/>
    <hyperlink ref="F112" r:id="rId7" display="https://podminky.urs.cz/item/CS_URS_2022_01/034103000"/>
    <hyperlink ref="F115" r:id="rId8" display="https://podminky.urs.cz/item/CS_URS_2022_01/034203000"/>
    <hyperlink ref="F118" r:id="rId9" display="https://podminky.urs.cz/item/CS_URS_2022_01/034503000"/>
    <hyperlink ref="F121" r:id="rId10" display="https://podminky.urs.cz/item/CS_URS_2022_01/035103001"/>
    <hyperlink ref="F124" r:id="rId11" display="https://podminky.urs.cz/item/CS_URS_2022_01/039103000"/>
    <hyperlink ref="F128" r:id="rId12" display="https://podminky.urs.cz/item/CS_URS_2022_01/043002000"/>
    <hyperlink ref="F131" r:id="rId13" display="https://podminky.urs.cz/item/CS_URS_2022_01/044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13.xml><?xml version="1.0" encoding="utf-8"?>
<worksheet xmlns="http://schemas.openxmlformats.org/spreadsheetml/2006/main" xmlns:r="http://schemas.openxmlformats.org/officeDocument/2006/relationships">
  <sheetPr>
    <pageSetUpPr fitToPage="1"/>
  </sheetPr>
  <dimension ref="A3:H635"/>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2"/>
      <c r="C3" s="143"/>
      <c r="D3" s="143"/>
      <c r="E3" s="143"/>
      <c r="F3" s="143"/>
      <c r="G3" s="143"/>
      <c r="H3" s="23"/>
    </row>
    <row r="4" spans="2:8" s="1" customFormat="1" ht="24.95" customHeight="1">
      <c r="B4" s="23"/>
      <c r="C4" s="144" t="s">
        <v>5413</v>
      </c>
      <c r="H4" s="23"/>
    </row>
    <row r="5" spans="2:8" s="1" customFormat="1" ht="12" customHeight="1">
      <c r="B5" s="23"/>
      <c r="C5" s="312" t="s">
        <v>13</v>
      </c>
      <c r="D5" s="153" t="s">
        <v>14</v>
      </c>
      <c r="E5" s="1"/>
      <c r="F5" s="1"/>
      <c r="H5" s="23"/>
    </row>
    <row r="6" spans="2:8" s="1" customFormat="1" ht="36.95" customHeight="1">
      <c r="B6" s="23"/>
      <c r="C6" s="313" t="s">
        <v>16</v>
      </c>
      <c r="D6" s="314" t="s">
        <v>17</v>
      </c>
      <c r="E6" s="1"/>
      <c r="F6" s="1"/>
      <c r="H6" s="23"/>
    </row>
    <row r="7" spans="2:8" s="1" customFormat="1" ht="16.5" customHeight="1">
      <c r="B7" s="23"/>
      <c r="C7" s="146" t="s">
        <v>23</v>
      </c>
      <c r="D7" s="150" t="str">
        <f>'Rekapitulace stavby'!AN8</f>
        <v>16. 12. 2022</v>
      </c>
      <c r="H7" s="23"/>
    </row>
    <row r="8" spans="1:8" s="2" customFormat="1" ht="10.8" customHeight="1">
      <c r="A8" s="41"/>
      <c r="B8" s="47"/>
      <c r="C8" s="41"/>
      <c r="D8" s="41"/>
      <c r="E8" s="41"/>
      <c r="F8" s="41"/>
      <c r="G8" s="41"/>
      <c r="H8" s="47"/>
    </row>
    <row r="9" spans="1:8" s="11" customFormat="1" ht="29.25" customHeight="1">
      <c r="A9" s="190"/>
      <c r="B9" s="315"/>
      <c r="C9" s="316" t="s">
        <v>53</v>
      </c>
      <c r="D9" s="317" t="s">
        <v>54</v>
      </c>
      <c r="E9" s="317" t="s">
        <v>253</v>
      </c>
      <c r="F9" s="318" t="s">
        <v>5414</v>
      </c>
      <c r="G9" s="190"/>
      <c r="H9" s="315"/>
    </row>
    <row r="10" spans="1:8" s="2" customFormat="1" ht="26.4" customHeight="1">
      <c r="A10" s="41"/>
      <c r="B10" s="47"/>
      <c r="C10" s="319" t="s">
        <v>5415</v>
      </c>
      <c r="D10" s="319" t="s">
        <v>78</v>
      </c>
      <c r="E10" s="41"/>
      <c r="F10" s="41"/>
      <c r="G10" s="41"/>
      <c r="H10" s="47"/>
    </row>
    <row r="11" spans="1:8" s="2" customFormat="1" ht="16.8" customHeight="1">
      <c r="A11" s="41"/>
      <c r="B11" s="47"/>
      <c r="C11" s="320" t="s">
        <v>117</v>
      </c>
      <c r="D11" s="321" t="s">
        <v>19</v>
      </c>
      <c r="E11" s="322" t="s">
        <v>19</v>
      </c>
      <c r="F11" s="323">
        <v>66.864</v>
      </c>
      <c r="G11" s="41"/>
      <c r="H11" s="47"/>
    </row>
    <row r="12" spans="1:8" s="2" customFormat="1" ht="16.8" customHeight="1">
      <c r="A12" s="41"/>
      <c r="B12" s="47"/>
      <c r="C12" s="324" t="s">
        <v>19</v>
      </c>
      <c r="D12" s="324" t="s">
        <v>690</v>
      </c>
      <c r="E12" s="20" t="s">
        <v>19</v>
      </c>
      <c r="F12" s="325">
        <v>0</v>
      </c>
      <c r="G12" s="41"/>
      <c r="H12" s="47"/>
    </row>
    <row r="13" spans="1:8" s="2" customFormat="1" ht="16.8" customHeight="1">
      <c r="A13" s="41"/>
      <c r="B13" s="47"/>
      <c r="C13" s="324" t="s">
        <v>19</v>
      </c>
      <c r="D13" s="324" t="s">
        <v>3244</v>
      </c>
      <c r="E13" s="20" t="s">
        <v>19</v>
      </c>
      <c r="F13" s="325">
        <v>10.5</v>
      </c>
      <c r="G13" s="41"/>
      <c r="H13" s="47"/>
    </row>
    <row r="14" spans="1:8" s="2" customFormat="1" ht="16.8" customHeight="1">
      <c r="A14" s="41"/>
      <c r="B14" s="47"/>
      <c r="C14" s="324" t="s">
        <v>19</v>
      </c>
      <c r="D14" s="324" t="s">
        <v>692</v>
      </c>
      <c r="E14" s="20" t="s">
        <v>19</v>
      </c>
      <c r="F14" s="325">
        <v>0</v>
      </c>
      <c r="G14" s="41"/>
      <c r="H14" s="47"/>
    </row>
    <row r="15" spans="1:8" s="2" customFormat="1" ht="16.8" customHeight="1">
      <c r="A15" s="41"/>
      <c r="B15" s="47"/>
      <c r="C15" s="324" t="s">
        <v>19</v>
      </c>
      <c r="D15" s="324" t="s">
        <v>3245</v>
      </c>
      <c r="E15" s="20" t="s">
        <v>19</v>
      </c>
      <c r="F15" s="325">
        <v>8.925</v>
      </c>
      <c r="G15" s="41"/>
      <c r="H15" s="47"/>
    </row>
    <row r="16" spans="1:8" s="2" customFormat="1" ht="16.8" customHeight="1">
      <c r="A16" s="41"/>
      <c r="B16" s="47"/>
      <c r="C16" s="324" t="s">
        <v>19</v>
      </c>
      <c r="D16" s="324" t="s">
        <v>714</v>
      </c>
      <c r="E16" s="20" t="s">
        <v>19</v>
      </c>
      <c r="F16" s="325">
        <v>0</v>
      </c>
      <c r="G16" s="41"/>
      <c r="H16" s="47"/>
    </row>
    <row r="17" spans="1:8" s="2" customFormat="1" ht="16.8" customHeight="1">
      <c r="A17" s="41"/>
      <c r="B17" s="47"/>
      <c r="C17" s="324" t="s">
        <v>19</v>
      </c>
      <c r="D17" s="324" t="s">
        <v>3246</v>
      </c>
      <c r="E17" s="20" t="s">
        <v>19</v>
      </c>
      <c r="F17" s="325">
        <v>10.248</v>
      </c>
      <c r="G17" s="41"/>
      <c r="H17" s="47"/>
    </row>
    <row r="18" spans="1:8" s="2" customFormat="1" ht="16.8" customHeight="1">
      <c r="A18" s="41"/>
      <c r="B18" s="47"/>
      <c r="C18" s="324" t="s">
        <v>19</v>
      </c>
      <c r="D18" s="324" t="s">
        <v>716</v>
      </c>
      <c r="E18" s="20" t="s">
        <v>19</v>
      </c>
      <c r="F18" s="325">
        <v>0</v>
      </c>
      <c r="G18" s="41"/>
      <c r="H18" s="47"/>
    </row>
    <row r="19" spans="1:8" s="2" customFormat="1" ht="16.8" customHeight="1">
      <c r="A19" s="41"/>
      <c r="B19" s="47"/>
      <c r="C19" s="324" t="s">
        <v>19</v>
      </c>
      <c r="D19" s="324" t="s">
        <v>3247</v>
      </c>
      <c r="E19" s="20" t="s">
        <v>19</v>
      </c>
      <c r="F19" s="325">
        <v>9.03</v>
      </c>
      <c r="G19" s="41"/>
      <c r="H19" s="47"/>
    </row>
    <row r="20" spans="1:8" s="2" customFormat="1" ht="16.8" customHeight="1">
      <c r="A20" s="41"/>
      <c r="B20" s="47"/>
      <c r="C20" s="324" t="s">
        <v>19</v>
      </c>
      <c r="D20" s="324" t="s">
        <v>726</v>
      </c>
      <c r="E20" s="20" t="s">
        <v>19</v>
      </c>
      <c r="F20" s="325">
        <v>0</v>
      </c>
      <c r="G20" s="41"/>
      <c r="H20" s="47"/>
    </row>
    <row r="21" spans="1:8" s="2" customFormat="1" ht="16.8" customHeight="1">
      <c r="A21" s="41"/>
      <c r="B21" s="47"/>
      <c r="C21" s="324" t="s">
        <v>19</v>
      </c>
      <c r="D21" s="324" t="s">
        <v>3247</v>
      </c>
      <c r="E21" s="20" t="s">
        <v>19</v>
      </c>
      <c r="F21" s="325">
        <v>9.03</v>
      </c>
      <c r="G21" s="41"/>
      <c r="H21" s="47"/>
    </row>
    <row r="22" spans="1:8" s="2" customFormat="1" ht="16.8" customHeight="1">
      <c r="A22" s="41"/>
      <c r="B22" s="47"/>
      <c r="C22" s="324" t="s">
        <v>19</v>
      </c>
      <c r="D22" s="324" t="s">
        <v>735</v>
      </c>
      <c r="E22" s="20" t="s">
        <v>19</v>
      </c>
      <c r="F22" s="325">
        <v>0</v>
      </c>
      <c r="G22" s="41"/>
      <c r="H22" s="47"/>
    </row>
    <row r="23" spans="1:8" s="2" customFormat="1" ht="16.8" customHeight="1">
      <c r="A23" s="41"/>
      <c r="B23" s="47"/>
      <c r="C23" s="324" t="s">
        <v>19</v>
      </c>
      <c r="D23" s="324" t="s">
        <v>3248</v>
      </c>
      <c r="E23" s="20" t="s">
        <v>19</v>
      </c>
      <c r="F23" s="325">
        <v>10.08</v>
      </c>
      <c r="G23" s="41"/>
      <c r="H23" s="47"/>
    </row>
    <row r="24" spans="1:8" s="2" customFormat="1" ht="16.8" customHeight="1">
      <c r="A24" s="41"/>
      <c r="B24" s="47"/>
      <c r="C24" s="324" t="s">
        <v>19</v>
      </c>
      <c r="D24" s="324" t="s">
        <v>737</v>
      </c>
      <c r="E24" s="20" t="s">
        <v>19</v>
      </c>
      <c r="F24" s="325">
        <v>0</v>
      </c>
      <c r="G24" s="41"/>
      <c r="H24" s="47"/>
    </row>
    <row r="25" spans="1:8" s="2" customFormat="1" ht="16.8" customHeight="1">
      <c r="A25" s="41"/>
      <c r="B25" s="47"/>
      <c r="C25" s="324" t="s">
        <v>19</v>
      </c>
      <c r="D25" s="324" t="s">
        <v>3249</v>
      </c>
      <c r="E25" s="20" t="s">
        <v>19</v>
      </c>
      <c r="F25" s="325">
        <v>9.051</v>
      </c>
      <c r="G25" s="41"/>
      <c r="H25" s="47"/>
    </row>
    <row r="26" spans="1:8" s="2" customFormat="1" ht="16.8" customHeight="1">
      <c r="A26" s="41"/>
      <c r="B26" s="47"/>
      <c r="C26" s="324" t="s">
        <v>117</v>
      </c>
      <c r="D26" s="324" t="s">
        <v>282</v>
      </c>
      <c r="E26" s="20" t="s">
        <v>19</v>
      </c>
      <c r="F26" s="325">
        <v>66.864</v>
      </c>
      <c r="G26" s="41"/>
      <c r="H26" s="47"/>
    </row>
    <row r="27" spans="1:8" s="2" customFormat="1" ht="16.8" customHeight="1">
      <c r="A27" s="41"/>
      <c r="B27" s="47"/>
      <c r="C27" s="326" t="s">
        <v>5416</v>
      </c>
      <c r="D27" s="41"/>
      <c r="E27" s="41"/>
      <c r="F27" s="41"/>
      <c r="G27" s="41"/>
      <c r="H27" s="47"/>
    </row>
    <row r="28" spans="1:8" s="2" customFormat="1" ht="12">
      <c r="A28" s="41"/>
      <c r="B28" s="47"/>
      <c r="C28" s="324" t="s">
        <v>3239</v>
      </c>
      <c r="D28" s="324" t="s">
        <v>3240</v>
      </c>
      <c r="E28" s="20" t="s">
        <v>271</v>
      </c>
      <c r="F28" s="325">
        <v>66.864</v>
      </c>
      <c r="G28" s="41"/>
      <c r="H28" s="47"/>
    </row>
    <row r="29" spans="1:8" s="2" customFormat="1" ht="16.8" customHeight="1">
      <c r="A29" s="41"/>
      <c r="B29" s="47"/>
      <c r="C29" s="324" t="s">
        <v>3233</v>
      </c>
      <c r="D29" s="324" t="s">
        <v>3234</v>
      </c>
      <c r="E29" s="20" t="s">
        <v>271</v>
      </c>
      <c r="F29" s="325">
        <v>66.864</v>
      </c>
      <c r="G29" s="41"/>
      <c r="H29" s="47"/>
    </row>
    <row r="30" spans="1:8" s="2" customFormat="1" ht="16.8" customHeight="1">
      <c r="A30" s="41"/>
      <c r="B30" s="47"/>
      <c r="C30" s="324" t="s">
        <v>3367</v>
      </c>
      <c r="D30" s="324" t="s">
        <v>3368</v>
      </c>
      <c r="E30" s="20" t="s">
        <v>271</v>
      </c>
      <c r="F30" s="325">
        <v>1515.175</v>
      </c>
      <c r="G30" s="41"/>
      <c r="H30" s="47"/>
    </row>
    <row r="31" spans="1:8" s="2" customFormat="1" ht="16.8" customHeight="1">
      <c r="A31" s="41"/>
      <c r="B31" s="47"/>
      <c r="C31" s="324" t="s">
        <v>3251</v>
      </c>
      <c r="D31" s="324" t="s">
        <v>3252</v>
      </c>
      <c r="E31" s="20" t="s">
        <v>271</v>
      </c>
      <c r="F31" s="325">
        <v>73.55</v>
      </c>
      <c r="G31" s="41"/>
      <c r="H31" s="47"/>
    </row>
    <row r="32" spans="1:8" s="2" customFormat="1" ht="16.8" customHeight="1">
      <c r="A32" s="41"/>
      <c r="B32" s="47"/>
      <c r="C32" s="320" t="s">
        <v>119</v>
      </c>
      <c r="D32" s="321" t="s">
        <v>19</v>
      </c>
      <c r="E32" s="322" t="s">
        <v>19</v>
      </c>
      <c r="F32" s="323">
        <v>7.834</v>
      </c>
      <c r="G32" s="41"/>
      <c r="H32" s="47"/>
    </row>
    <row r="33" spans="1:8" s="2" customFormat="1" ht="16.8" customHeight="1">
      <c r="A33" s="41"/>
      <c r="B33" s="47"/>
      <c r="C33" s="324" t="s">
        <v>19</v>
      </c>
      <c r="D33" s="324" t="s">
        <v>843</v>
      </c>
      <c r="E33" s="20" t="s">
        <v>19</v>
      </c>
      <c r="F33" s="325">
        <v>0</v>
      </c>
      <c r="G33" s="41"/>
      <c r="H33" s="47"/>
    </row>
    <row r="34" spans="1:8" s="2" customFormat="1" ht="16.8" customHeight="1">
      <c r="A34" s="41"/>
      <c r="B34" s="47"/>
      <c r="C34" s="324" t="s">
        <v>19</v>
      </c>
      <c r="D34" s="324" t="s">
        <v>844</v>
      </c>
      <c r="E34" s="20" t="s">
        <v>19</v>
      </c>
      <c r="F34" s="325">
        <v>4.184</v>
      </c>
      <c r="G34" s="41"/>
      <c r="H34" s="47"/>
    </row>
    <row r="35" spans="1:8" s="2" customFormat="1" ht="16.8" customHeight="1">
      <c r="A35" s="41"/>
      <c r="B35" s="47"/>
      <c r="C35" s="324" t="s">
        <v>19</v>
      </c>
      <c r="D35" s="324" t="s">
        <v>845</v>
      </c>
      <c r="E35" s="20" t="s">
        <v>19</v>
      </c>
      <c r="F35" s="325">
        <v>0</v>
      </c>
      <c r="G35" s="41"/>
      <c r="H35" s="47"/>
    </row>
    <row r="36" spans="1:8" s="2" customFormat="1" ht="16.8" customHeight="1">
      <c r="A36" s="41"/>
      <c r="B36" s="47"/>
      <c r="C36" s="324" t="s">
        <v>19</v>
      </c>
      <c r="D36" s="324" t="s">
        <v>846</v>
      </c>
      <c r="E36" s="20" t="s">
        <v>19</v>
      </c>
      <c r="F36" s="325">
        <v>3.65</v>
      </c>
      <c r="G36" s="41"/>
      <c r="H36" s="47"/>
    </row>
    <row r="37" spans="1:8" s="2" customFormat="1" ht="16.8" customHeight="1">
      <c r="A37" s="41"/>
      <c r="B37" s="47"/>
      <c r="C37" s="324" t="s">
        <v>119</v>
      </c>
      <c r="D37" s="324" t="s">
        <v>282</v>
      </c>
      <c r="E37" s="20" t="s">
        <v>19</v>
      </c>
      <c r="F37" s="325">
        <v>7.834</v>
      </c>
      <c r="G37" s="41"/>
      <c r="H37" s="47"/>
    </row>
    <row r="38" spans="1:8" s="2" customFormat="1" ht="16.8" customHeight="1">
      <c r="A38" s="41"/>
      <c r="B38" s="47"/>
      <c r="C38" s="326" t="s">
        <v>5416</v>
      </c>
      <c r="D38" s="41"/>
      <c r="E38" s="41"/>
      <c r="F38" s="41"/>
      <c r="G38" s="41"/>
      <c r="H38" s="47"/>
    </row>
    <row r="39" spans="1:8" s="2" customFormat="1" ht="12">
      <c r="A39" s="41"/>
      <c r="B39" s="47"/>
      <c r="C39" s="324" t="s">
        <v>838</v>
      </c>
      <c r="D39" s="324" t="s">
        <v>839</v>
      </c>
      <c r="E39" s="20" t="s">
        <v>271</v>
      </c>
      <c r="F39" s="325">
        <v>7.834</v>
      </c>
      <c r="G39" s="41"/>
      <c r="H39" s="47"/>
    </row>
    <row r="40" spans="1:8" s="2" customFormat="1" ht="16.8" customHeight="1">
      <c r="A40" s="41"/>
      <c r="B40" s="47"/>
      <c r="C40" s="324" t="s">
        <v>806</v>
      </c>
      <c r="D40" s="324" t="s">
        <v>807</v>
      </c>
      <c r="E40" s="20" t="s">
        <v>271</v>
      </c>
      <c r="F40" s="325">
        <v>399.336</v>
      </c>
      <c r="G40" s="41"/>
      <c r="H40" s="47"/>
    </row>
    <row r="41" spans="1:8" s="2" customFormat="1" ht="16.8" customHeight="1">
      <c r="A41" s="41"/>
      <c r="B41" s="47"/>
      <c r="C41" s="324" t="s">
        <v>831</v>
      </c>
      <c r="D41" s="324" t="s">
        <v>832</v>
      </c>
      <c r="E41" s="20" t="s">
        <v>271</v>
      </c>
      <c r="F41" s="325">
        <v>446.754</v>
      </c>
      <c r="G41" s="41"/>
      <c r="H41" s="47"/>
    </row>
    <row r="42" spans="1:8" s="2" customFormat="1" ht="16.8" customHeight="1">
      <c r="A42" s="41"/>
      <c r="B42" s="47"/>
      <c r="C42" s="324" t="s">
        <v>988</v>
      </c>
      <c r="D42" s="324" t="s">
        <v>989</v>
      </c>
      <c r="E42" s="20" t="s">
        <v>271</v>
      </c>
      <c r="F42" s="325">
        <v>381.942</v>
      </c>
      <c r="G42" s="41"/>
      <c r="H42" s="47"/>
    </row>
    <row r="43" spans="1:8" s="2" customFormat="1" ht="16.8" customHeight="1">
      <c r="A43" s="41"/>
      <c r="B43" s="47"/>
      <c r="C43" s="324" t="s">
        <v>1001</v>
      </c>
      <c r="D43" s="324" t="s">
        <v>1002</v>
      </c>
      <c r="E43" s="20" t="s">
        <v>271</v>
      </c>
      <c r="F43" s="325">
        <v>763.884</v>
      </c>
      <c r="G43" s="41"/>
      <c r="H43" s="47"/>
    </row>
    <row r="44" spans="1:8" s="2" customFormat="1" ht="16.8" customHeight="1">
      <c r="A44" s="41"/>
      <c r="B44" s="47"/>
      <c r="C44" s="324" t="s">
        <v>1008</v>
      </c>
      <c r="D44" s="324" t="s">
        <v>1009</v>
      </c>
      <c r="E44" s="20" t="s">
        <v>271</v>
      </c>
      <c r="F44" s="325">
        <v>446.754</v>
      </c>
      <c r="G44" s="41"/>
      <c r="H44" s="47"/>
    </row>
    <row r="45" spans="1:8" s="2" customFormat="1" ht="16.8" customHeight="1">
      <c r="A45" s="41"/>
      <c r="B45" s="47"/>
      <c r="C45" s="320" t="s">
        <v>122</v>
      </c>
      <c r="D45" s="321" t="s">
        <v>19</v>
      </c>
      <c r="E45" s="322" t="s">
        <v>19</v>
      </c>
      <c r="F45" s="323">
        <v>342.101</v>
      </c>
      <c r="G45" s="41"/>
      <c r="H45" s="47"/>
    </row>
    <row r="46" spans="1:8" s="2" customFormat="1" ht="16.8" customHeight="1">
      <c r="A46" s="41"/>
      <c r="B46" s="47"/>
      <c r="C46" s="324" t="s">
        <v>19</v>
      </c>
      <c r="D46" s="324" t="s">
        <v>863</v>
      </c>
      <c r="E46" s="20" t="s">
        <v>19</v>
      </c>
      <c r="F46" s="325">
        <v>0</v>
      </c>
      <c r="G46" s="41"/>
      <c r="H46" s="47"/>
    </row>
    <row r="47" spans="1:8" s="2" customFormat="1" ht="16.8" customHeight="1">
      <c r="A47" s="41"/>
      <c r="B47" s="47"/>
      <c r="C47" s="324" t="s">
        <v>19</v>
      </c>
      <c r="D47" s="324" t="s">
        <v>864</v>
      </c>
      <c r="E47" s="20" t="s">
        <v>19</v>
      </c>
      <c r="F47" s="325">
        <v>330.354</v>
      </c>
      <c r="G47" s="41"/>
      <c r="H47" s="47"/>
    </row>
    <row r="48" spans="1:8" s="2" customFormat="1" ht="16.8" customHeight="1">
      <c r="A48" s="41"/>
      <c r="B48" s="47"/>
      <c r="C48" s="324" t="s">
        <v>19</v>
      </c>
      <c r="D48" s="324" t="s">
        <v>865</v>
      </c>
      <c r="E48" s="20" t="s">
        <v>19</v>
      </c>
      <c r="F48" s="325">
        <v>5.747</v>
      </c>
      <c r="G48" s="41"/>
      <c r="H48" s="47"/>
    </row>
    <row r="49" spans="1:8" s="2" customFormat="1" ht="16.8" customHeight="1">
      <c r="A49" s="41"/>
      <c r="B49" s="47"/>
      <c r="C49" s="324" t="s">
        <v>19</v>
      </c>
      <c r="D49" s="324" t="s">
        <v>866</v>
      </c>
      <c r="E49" s="20" t="s">
        <v>19</v>
      </c>
      <c r="F49" s="325">
        <v>6</v>
      </c>
      <c r="G49" s="41"/>
      <c r="H49" s="47"/>
    </row>
    <row r="50" spans="1:8" s="2" customFormat="1" ht="16.8" customHeight="1">
      <c r="A50" s="41"/>
      <c r="B50" s="47"/>
      <c r="C50" s="324" t="s">
        <v>122</v>
      </c>
      <c r="D50" s="324" t="s">
        <v>282</v>
      </c>
      <c r="E50" s="20" t="s">
        <v>19</v>
      </c>
      <c r="F50" s="325">
        <v>342.101</v>
      </c>
      <c r="G50" s="41"/>
      <c r="H50" s="47"/>
    </row>
    <row r="51" spans="1:8" s="2" customFormat="1" ht="16.8" customHeight="1">
      <c r="A51" s="41"/>
      <c r="B51" s="47"/>
      <c r="C51" s="326" t="s">
        <v>5416</v>
      </c>
      <c r="D51" s="41"/>
      <c r="E51" s="41"/>
      <c r="F51" s="41"/>
      <c r="G51" s="41"/>
      <c r="H51" s="47"/>
    </row>
    <row r="52" spans="1:8" s="2" customFormat="1" ht="12">
      <c r="A52" s="41"/>
      <c r="B52" s="47"/>
      <c r="C52" s="324" t="s">
        <v>858</v>
      </c>
      <c r="D52" s="324" t="s">
        <v>859</v>
      </c>
      <c r="E52" s="20" t="s">
        <v>271</v>
      </c>
      <c r="F52" s="325">
        <v>342.101</v>
      </c>
      <c r="G52" s="41"/>
      <c r="H52" s="47"/>
    </row>
    <row r="53" spans="1:8" s="2" customFormat="1" ht="16.8" customHeight="1">
      <c r="A53" s="41"/>
      <c r="B53" s="47"/>
      <c r="C53" s="324" t="s">
        <v>806</v>
      </c>
      <c r="D53" s="324" t="s">
        <v>807</v>
      </c>
      <c r="E53" s="20" t="s">
        <v>271</v>
      </c>
      <c r="F53" s="325">
        <v>399.336</v>
      </c>
      <c r="G53" s="41"/>
      <c r="H53" s="47"/>
    </row>
    <row r="54" spans="1:8" s="2" customFormat="1" ht="16.8" customHeight="1">
      <c r="A54" s="41"/>
      <c r="B54" s="47"/>
      <c r="C54" s="324" t="s">
        <v>831</v>
      </c>
      <c r="D54" s="324" t="s">
        <v>832</v>
      </c>
      <c r="E54" s="20" t="s">
        <v>271</v>
      </c>
      <c r="F54" s="325">
        <v>446.754</v>
      </c>
      <c r="G54" s="41"/>
      <c r="H54" s="47"/>
    </row>
    <row r="55" spans="1:8" s="2" customFormat="1" ht="16.8" customHeight="1">
      <c r="A55" s="41"/>
      <c r="B55" s="47"/>
      <c r="C55" s="324" t="s">
        <v>988</v>
      </c>
      <c r="D55" s="324" t="s">
        <v>989</v>
      </c>
      <c r="E55" s="20" t="s">
        <v>271</v>
      </c>
      <c r="F55" s="325">
        <v>381.942</v>
      </c>
      <c r="G55" s="41"/>
      <c r="H55" s="47"/>
    </row>
    <row r="56" spans="1:8" s="2" customFormat="1" ht="16.8" customHeight="1">
      <c r="A56" s="41"/>
      <c r="B56" s="47"/>
      <c r="C56" s="324" t="s">
        <v>1001</v>
      </c>
      <c r="D56" s="324" t="s">
        <v>1002</v>
      </c>
      <c r="E56" s="20" t="s">
        <v>271</v>
      </c>
      <c r="F56" s="325">
        <v>763.884</v>
      </c>
      <c r="G56" s="41"/>
      <c r="H56" s="47"/>
    </row>
    <row r="57" spans="1:8" s="2" customFormat="1" ht="16.8" customHeight="1">
      <c r="A57" s="41"/>
      <c r="B57" s="47"/>
      <c r="C57" s="324" t="s">
        <v>1008</v>
      </c>
      <c r="D57" s="324" t="s">
        <v>1009</v>
      </c>
      <c r="E57" s="20" t="s">
        <v>271</v>
      </c>
      <c r="F57" s="325">
        <v>446.754</v>
      </c>
      <c r="G57" s="41"/>
      <c r="H57" s="47"/>
    </row>
    <row r="58" spans="1:8" s="2" customFormat="1" ht="16.8" customHeight="1">
      <c r="A58" s="41"/>
      <c r="B58" s="47"/>
      <c r="C58" s="324" t="s">
        <v>868</v>
      </c>
      <c r="D58" s="324" t="s">
        <v>869</v>
      </c>
      <c r="E58" s="20" t="s">
        <v>271</v>
      </c>
      <c r="F58" s="325">
        <v>359.206</v>
      </c>
      <c r="G58" s="41"/>
      <c r="H58" s="47"/>
    </row>
    <row r="59" spans="1:8" s="2" customFormat="1" ht="16.8" customHeight="1">
      <c r="A59" s="41"/>
      <c r="B59" s="47"/>
      <c r="C59" s="320" t="s">
        <v>124</v>
      </c>
      <c r="D59" s="321" t="s">
        <v>19</v>
      </c>
      <c r="E59" s="322" t="s">
        <v>19</v>
      </c>
      <c r="F59" s="323">
        <v>32.007</v>
      </c>
      <c r="G59" s="41"/>
      <c r="H59" s="47"/>
    </row>
    <row r="60" spans="1:8" s="2" customFormat="1" ht="16.8" customHeight="1">
      <c r="A60" s="41"/>
      <c r="B60" s="47"/>
      <c r="C60" s="324" t="s">
        <v>124</v>
      </c>
      <c r="D60" s="324" t="s">
        <v>878</v>
      </c>
      <c r="E60" s="20" t="s">
        <v>19</v>
      </c>
      <c r="F60" s="325">
        <v>32.007</v>
      </c>
      <c r="G60" s="41"/>
      <c r="H60" s="47"/>
    </row>
    <row r="61" spans="1:8" s="2" customFormat="1" ht="16.8" customHeight="1">
      <c r="A61" s="41"/>
      <c r="B61" s="47"/>
      <c r="C61" s="326" t="s">
        <v>5416</v>
      </c>
      <c r="D61" s="41"/>
      <c r="E61" s="41"/>
      <c r="F61" s="41"/>
      <c r="G61" s="41"/>
      <c r="H61" s="47"/>
    </row>
    <row r="62" spans="1:8" s="2" customFormat="1" ht="12">
      <c r="A62" s="41"/>
      <c r="B62" s="47"/>
      <c r="C62" s="324" t="s">
        <v>873</v>
      </c>
      <c r="D62" s="324" t="s">
        <v>874</v>
      </c>
      <c r="E62" s="20" t="s">
        <v>271</v>
      </c>
      <c r="F62" s="325">
        <v>32.007</v>
      </c>
      <c r="G62" s="41"/>
      <c r="H62" s="47"/>
    </row>
    <row r="63" spans="1:8" s="2" customFormat="1" ht="16.8" customHeight="1">
      <c r="A63" s="41"/>
      <c r="B63" s="47"/>
      <c r="C63" s="324" t="s">
        <v>806</v>
      </c>
      <c r="D63" s="324" t="s">
        <v>807</v>
      </c>
      <c r="E63" s="20" t="s">
        <v>271</v>
      </c>
      <c r="F63" s="325">
        <v>399.336</v>
      </c>
      <c r="G63" s="41"/>
      <c r="H63" s="47"/>
    </row>
    <row r="64" spans="1:8" s="2" customFormat="1" ht="16.8" customHeight="1">
      <c r="A64" s="41"/>
      <c r="B64" s="47"/>
      <c r="C64" s="324" t="s">
        <v>831</v>
      </c>
      <c r="D64" s="324" t="s">
        <v>832</v>
      </c>
      <c r="E64" s="20" t="s">
        <v>271</v>
      </c>
      <c r="F64" s="325">
        <v>446.754</v>
      </c>
      <c r="G64" s="41"/>
      <c r="H64" s="47"/>
    </row>
    <row r="65" spans="1:8" s="2" customFormat="1" ht="16.8" customHeight="1">
      <c r="A65" s="41"/>
      <c r="B65" s="47"/>
      <c r="C65" s="324" t="s">
        <v>988</v>
      </c>
      <c r="D65" s="324" t="s">
        <v>989</v>
      </c>
      <c r="E65" s="20" t="s">
        <v>271</v>
      </c>
      <c r="F65" s="325">
        <v>381.942</v>
      </c>
      <c r="G65" s="41"/>
      <c r="H65" s="47"/>
    </row>
    <row r="66" spans="1:8" s="2" customFormat="1" ht="16.8" customHeight="1">
      <c r="A66" s="41"/>
      <c r="B66" s="47"/>
      <c r="C66" s="324" t="s">
        <v>1001</v>
      </c>
      <c r="D66" s="324" t="s">
        <v>1002</v>
      </c>
      <c r="E66" s="20" t="s">
        <v>271</v>
      </c>
      <c r="F66" s="325">
        <v>763.884</v>
      </c>
      <c r="G66" s="41"/>
      <c r="H66" s="47"/>
    </row>
    <row r="67" spans="1:8" s="2" customFormat="1" ht="16.8" customHeight="1">
      <c r="A67" s="41"/>
      <c r="B67" s="47"/>
      <c r="C67" s="324" t="s">
        <v>1008</v>
      </c>
      <c r="D67" s="324" t="s">
        <v>1009</v>
      </c>
      <c r="E67" s="20" t="s">
        <v>271</v>
      </c>
      <c r="F67" s="325">
        <v>446.754</v>
      </c>
      <c r="G67" s="41"/>
      <c r="H67" s="47"/>
    </row>
    <row r="68" spans="1:8" s="2" customFormat="1" ht="16.8" customHeight="1">
      <c r="A68" s="41"/>
      <c r="B68" s="47"/>
      <c r="C68" s="324" t="s">
        <v>880</v>
      </c>
      <c r="D68" s="324" t="s">
        <v>881</v>
      </c>
      <c r="E68" s="20" t="s">
        <v>271</v>
      </c>
      <c r="F68" s="325">
        <v>33.607</v>
      </c>
      <c r="G68" s="41"/>
      <c r="H68" s="47"/>
    </row>
    <row r="69" spans="1:8" s="2" customFormat="1" ht="16.8" customHeight="1">
      <c r="A69" s="41"/>
      <c r="B69" s="47"/>
      <c r="C69" s="320" t="s">
        <v>126</v>
      </c>
      <c r="D69" s="321" t="s">
        <v>19</v>
      </c>
      <c r="E69" s="322" t="s">
        <v>19</v>
      </c>
      <c r="F69" s="323">
        <v>422.95</v>
      </c>
      <c r="G69" s="41"/>
      <c r="H69" s="47"/>
    </row>
    <row r="70" spans="1:8" s="2" customFormat="1" ht="16.8" customHeight="1">
      <c r="A70" s="41"/>
      <c r="B70" s="47"/>
      <c r="C70" s="324" t="s">
        <v>126</v>
      </c>
      <c r="D70" s="324" t="s">
        <v>1206</v>
      </c>
      <c r="E70" s="20" t="s">
        <v>19</v>
      </c>
      <c r="F70" s="325">
        <v>422.95</v>
      </c>
      <c r="G70" s="41"/>
      <c r="H70" s="47"/>
    </row>
    <row r="71" spans="1:8" s="2" customFormat="1" ht="16.8" customHeight="1">
      <c r="A71" s="41"/>
      <c r="B71" s="47"/>
      <c r="C71" s="326" t="s">
        <v>5416</v>
      </c>
      <c r="D71" s="41"/>
      <c r="E71" s="41"/>
      <c r="F71" s="41"/>
      <c r="G71" s="41"/>
      <c r="H71" s="47"/>
    </row>
    <row r="72" spans="1:8" s="2" customFormat="1" ht="12">
      <c r="A72" s="41"/>
      <c r="B72" s="47"/>
      <c r="C72" s="324" t="s">
        <v>1201</v>
      </c>
      <c r="D72" s="324" t="s">
        <v>1202</v>
      </c>
      <c r="E72" s="20" t="s">
        <v>271</v>
      </c>
      <c r="F72" s="325">
        <v>422.95</v>
      </c>
      <c r="G72" s="41"/>
      <c r="H72" s="47"/>
    </row>
    <row r="73" spans="1:8" s="2" customFormat="1" ht="12">
      <c r="A73" s="41"/>
      <c r="B73" s="47"/>
      <c r="C73" s="324" t="s">
        <v>1208</v>
      </c>
      <c r="D73" s="324" t="s">
        <v>1209</v>
      </c>
      <c r="E73" s="20" t="s">
        <v>271</v>
      </c>
      <c r="F73" s="325">
        <v>139573.5</v>
      </c>
      <c r="G73" s="41"/>
      <c r="H73" s="47"/>
    </row>
    <row r="74" spans="1:8" s="2" customFormat="1" ht="12">
      <c r="A74" s="41"/>
      <c r="B74" s="47"/>
      <c r="C74" s="324" t="s">
        <v>1215</v>
      </c>
      <c r="D74" s="324" t="s">
        <v>1216</v>
      </c>
      <c r="E74" s="20" t="s">
        <v>271</v>
      </c>
      <c r="F74" s="325">
        <v>422.95</v>
      </c>
      <c r="G74" s="41"/>
      <c r="H74" s="47"/>
    </row>
    <row r="75" spans="1:8" s="2" customFormat="1" ht="16.8" customHeight="1">
      <c r="A75" s="41"/>
      <c r="B75" s="47"/>
      <c r="C75" s="324" t="s">
        <v>1221</v>
      </c>
      <c r="D75" s="324" t="s">
        <v>1222</v>
      </c>
      <c r="E75" s="20" t="s">
        <v>271</v>
      </c>
      <c r="F75" s="325">
        <v>422.95</v>
      </c>
      <c r="G75" s="41"/>
      <c r="H75" s="47"/>
    </row>
    <row r="76" spans="1:8" s="2" customFormat="1" ht="16.8" customHeight="1">
      <c r="A76" s="41"/>
      <c r="B76" s="47"/>
      <c r="C76" s="324" t="s">
        <v>1227</v>
      </c>
      <c r="D76" s="324" t="s">
        <v>1228</v>
      </c>
      <c r="E76" s="20" t="s">
        <v>271</v>
      </c>
      <c r="F76" s="325">
        <v>139573.5</v>
      </c>
      <c r="G76" s="41"/>
      <c r="H76" s="47"/>
    </row>
    <row r="77" spans="1:8" s="2" customFormat="1" ht="16.8" customHeight="1">
      <c r="A77" s="41"/>
      <c r="B77" s="47"/>
      <c r="C77" s="324" t="s">
        <v>1233</v>
      </c>
      <c r="D77" s="324" t="s">
        <v>1234</v>
      </c>
      <c r="E77" s="20" t="s">
        <v>271</v>
      </c>
      <c r="F77" s="325">
        <v>422.95</v>
      </c>
      <c r="G77" s="41"/>
      <c r="H77" s="47"/>
    </row>
    <row r="78" spans="1:8" s="2" customFormat="1" ht="16.8" customHeight="1">
      <c r="A78" s="41"/>
      <c r="B78" s="47"/>
      <c r="C78" s="320" t="s">
        <v>128</v>
      </c>
      <c r="D78" s="321" t="s">
        <v>19</v>
      </c>
      <c r="E78" s="322" t="s">
        <v>19</v>
      </c>
      <c r="F78" s="323">
        <v>1515.175</v>
      </c>
      <c r="G78" s="41"/>
      <c r="H78" s="47"/>
    </row>
    <row r="79" spans="1:8" s="2" customFormat="1" ht="16.8" customHeight="1">
      <c r="A79" s="41"/>
      <c r="B79" s="47"/>
      <c r="C79" s="324" t="s">
        <v>19</v>
      </c>
      <c r="D79" s="324" t="s">
        <v>3372</v>
      </c>
      <c r="E79" s="20" t="s">
        <v>19</v>
      </c>
      <c r="F79" s="325">
        <v>0</v>
      </c>
      <c r="G79" s="41"/>
      <c r="H79" s="47"/>
    </row>
    <row r="80" spans="1:8" s="2" customFormat="1" ht="16.8" customHeight="1">
      <c r="A80" s="41"/>
      <c r="B80" s="47"/>
      <c r="C80" s="324" t="s">
        <v>19</v>
      </c>
      <c r="D80" s="324" t="s">
        <v>682</v>
      </c>
      <c r="E80" s="20" t="s">
        <v>19</v>
      </c>
      <c r="F80" s="325">
        <v>0</v>
      </c>
      <c r="G80" s="41"/>
      <c r="H80" s="47"/>
    </row>
    <row r="81" spans="1:8" s="2" customFormat="1" ht="16.8" customHeight="1">
      <c r="A81" s="41"/>
      <c r="B81" s="47"/>
      <c r="C81" s="324" t="s">
        <v>19</v>
      </c>
      <c r="D81" s="324" t="s">
        <v>683</v>
      </c>
      <c r="E81" s="20" t="s">
        <v>19</v>
      </c>
      <c r="F81" s="325">
        <v>61.974</v>
      </c>
      <c r="G81" s="41"/>
      <c r="H81" s="47"/>
    </row>
    <row r="82" spans="1:8" s="2" customFormat="1" ht="16.8" customHeight="1">
      <c r="A82" s="41"/>
      <c r="B82" s="47"/>
      <c r="C82" s="324" t="s">
        <v>19</v>
      </c>
      <c r="D82" s="324" t="s">
        <v>684</v>
      </c>
      <c r="E82" s="20" t="s">
        <v>19</v>
      </c>
      <c r="F82" s="325">
        <v>0</v>
      </c>
      <c r="G82" s="41"/>
      <c r="H82" s="47"/>
    </row>
    <row r="83" spans="1:8" s="2" customFormat="1" ht="16.8" customHeight="1">
      <c r="A83" s="41"/>
      <c r="B83" s="47"/>
      <c r="C83" s="324" t="s">
        <v>19</v>
      </c>
      <c r="D83" s="324" t="s">
        <v>685</v>
      </c>
      <c r="E83" s="20" t="s">
        <v>19</v>
      </c>
      <c r="F83" s="325">
        <v>27.857</v>
      </c>
      <c r="G83" s="41"/>
      <c r="H83" s="47"/>
    </row>
    <row r="84" spans="1:8" s="2" customFormat="1" ht="16.8" customHeight="1">
      <c r="A84" s="41"/>
      <c r="B84" s="47"/>
      <c r="C84" s="324" t="s">
        <v>19</v>
      </c>
      <c r="D84" s="324" t="s">
        <v>686</v>
      </c>
      <c r="E84" s="20" t="s">
        <v>19</v>
      </c>
      <c r="F84" s="325">
        <v>0</v>
      </c>
      <c r="G84" s="41"/>
      <c r="H84" s="47"/>
    </row>
    <row r="85" spans="1:8" s="2" customFormat="1" ht="16.8" customHeight="1">
      <c r="A85" s="41"/>
      <c r="B85" s="47"/>
      <c r="C85" s="324" t="s">
        <v>19</v>
      </c>
      <c r="D85" s="324" t="s">
        <v>687</v>
      </c>
      <c r="E85" s="20" t="s">
        <v>19</v>
      </c>
      <c r="F85" s="325">
        <v>13.334</v>
      </c>
      <c r="G85" s="41"/>
      <c r="H85" s="47"/>
    </row>
    <row r="86" spans="1:8" s="2" customFormat="1" ht="16.8" customHeight="1">
      <c r="A86" s="41"/>
      <c r="B86" s="47"/>
      <c r="C86" s="324" t="s">
        <v>19</v>
      </c>
      <c r="D86" s="324" t="s">
        <v>688</v>
      </c>
      <c r="E86" s="20" t="s">
        <v>19</v>
      </c>
      <c r="F86" s="325">
        <v>0</v>
      </c>
      <c r="G86" s="41"/>
      <c r="H86" s="47"/>
    </row>
    <row r="87" spans="1:8" s="2" customFormat="1" ht="16.8" customHeight="1">
      <c r="A87" s="41"/>
      <c r="B87" s="47"/>
      <c r="C87" s="324" t="s">
        <v>19</v>
      </c>
      <c r="D87" s="324" t="s">
        <v>689</v>
      </c>
      <c r="E87" s="20" t="s">
        <v>19</v>
      </c>
      <c r="F87" s="325">
        <v>13.897</v>
      </c>
      <c r="G87" s="41"/>
      <c r="H87" s="47"/>
    </row>
    <row r="88" spans="1:8" s="2" customFormat="1" ht="16.8" customHeight="1">
      <c r="A88" s="41"/>
      <c r="B88" s="47"/>
      <c r="C88" s="324" t="s">
        <v>19</v>
      </c>
      <c r="D88" s="324" t="s">
        <v>690</v>
      </c>
      <c r="E88" s="20" t="s">
        <v>19</v>
      </c>
      <c r="F88" s="325">
        <v>0</v>
      </c>
      <c r="G88" s="41"/>
      <c r="H88" s="47"/>
    </row>
    <row r="89" spans="1:8" s="2" customFormat="1" ht="16.8" customHeight="1">
      <c r="A89" s="41"/>
      <c r="B89" s="47"/>
      <c r="C89" s="324" t="s">
        <v>19</v>
      </c>
      <c r="D89" s="324" t="s">
        <v>691</v>
      </c>
      <c r="E89" s="20" t="s">
        <v>19</v>
      </c>
      <c r="F89" s="325">
        <v>15.65</v>
      </c>
      <c r="G89" s="41"/>
      <c r="H89" s="47"/>
    </row>
    <row r="90" spans="1:8" s="2" customFormat="1" ht="16.8" customHeight="1">
      <c r="A90" s="41"/>
      <c r="B90" s="47"/>
      <c r="C90" s="324" t="s">
        <v>19</v>
      </c>
      <c r="D90" s="324" t="s">
        <v>692</v>
      </c>
      <c r="E90" s="20" t="s">
        <v>19</v>
      </c>
      <c r="F90" s="325">
        <v>0</v>
      </c>
      <c r="G90" s="41"/>
      <c r="H90" s="47"/>
    </row>
    <row r="91" spans="1:8" s="2" customFormat="1" ht="16.8" customHeight="1">
      <c r="A91" s="41"/>
      <c r="B91" s="47"/>
      <c r="C91" s="324" t="s">
        <v>19</v>
      </c>
      <c r="D91" s="324" t="s">
        <v>693</v>
      </c>
      <c r="E91" s="20" t="s">
        <v>19</v>
      </c>
      <c r="F91" s="325">
        <v>13.303</v>
      </c>
      <c r="G91" s="41"/>
      <c r="H91" s="47"/>
    </row>
    <row r="92" spans="1:8" s="2" customFormat="1" ht="16.8" customHeight="1">
      <c r="A92" s="41"/>
      <c r="B92" s="47"/>
      <c r="C92" s="324" t="s">
        <v>19</v>
      </c>
      <c r="D92" s="324" t="s">
        <v>694</v>
      </c>
      <c r="E92" s="20" t="s">
        <v>19</v>
      </c>
      <c r="F92" s="325">
        <v>0</v>
      </c>
      <c r="G92" s="41"/>
      <c r="H92" s="47"/>
    </row>
    <row r="93" spans="1:8" s="2" customFormat="1" ht="16.8" customHeight="1">
      <c r="A93" s="41"/>
      <c r="B93" s="47"/>
      <c r="C93" s="324" t="s">
        <v>19</v>
      </c>
      <c r="D93" s="324" t="s">
        <v>695</v>
      </c>
      <c r="E93" s="20" t="s">
        <v>19</v>
      </c>
      <c r="F93" s="325">
        <v>44.759</v>
      </c>
      <c r="G93" s="41"/>
      <c r="H93" s="47"/>
    </row>
    <row r="94" spans="1:8" s="2" customFormat="1" ht="16.8" customHeight="1">
      <c r="A94" s="41"/>
      <c r="B94" s="47"/>
      <c r="C94" s="324" t="s">
        <v>19</v>
      </c>
      <c r="D94" s="324" t="s">
        <v>696</v>
      </c>
      <c r="E94" s="20" t="s">
        <v>19</v>
      </c>
      <c r="F94" s="325">
        <v>0</v>
      </c>
      <c r="G94" s="41"/>
      <c r="H94" s="47"/>
    </row>
    <row r="95" spans="1:8" s="2" customFormat="1" ht="16.8" customHeight="1">
      <c r="A95" s="41"/>
      <c r="B95" s="47"/>
      <c r="C95" s="324" t="s">
        <v>19</v>
      </c>
      <c r="D95" s="324" t="s">
        <v>697</v>
      </c>
      <c r="E95" s="20" t="s">
        <v>19</v>
      </c>
      <c r="F95" s="325">
        <v>52.897</v>
      </c>
      <c r="G95" s="41"/>
      <c r="H95" s="47"/>
    </row>
    <row r="96" spans="1:8" s="2" customFormat="1" ht="16.8" customHeight="1">
      <c r="A96" s="41"/>
      <c r="B96" s="47"/>
      <c r="C96" s="324" t="s">
        <v>19</v>
      </c>
      <c r="D96" s="324" t="s">
        <v>698</v>
      </c>
      <c r="E96" s="20" t="s">
        <v>19</v>
      </c>
      <c r="F96" s="325">
        <v>0</v>
      </c>
      <c r="G96" s="41"/>
      <c r="H96" s="47"/>
    </row>
    <row r="97" spans="1:8" s="2" customFormat="1" ht="16.8" customHeight="1">
      <c r="A97" s="41"/>
      <c r="B97" s="47"/>
      <c r="C97" s="324" t="s">
        <v>19</v>
      </c>
      <c r="D97" s="324" t="s">
        <v>699</v>
      </c>
      <c r="E97" s="20" t="s">
        <v>19</v>
      </c>
      <c r="F97" s="325">
        <v>31.3</v>
      </c>
      <c r="G97" s="41"/>
      <c r="H97" s="47"/>
    </row>
    <row r="98" spans="1:8" s="2" customFormat="1" ht="16.8" customHeight="1">
      <c r="A98" s="41"/>
      <c r="B98" s="47"/>
      <c r="C98" s="324" t="s">
        <v>19</v>
      </c>
      <c r="D98" s="324" t="s">
        <v>700</v>
      </c>
      <c r="E98" s="20" t="s">
        <v>19</v>
      </c>
      <c r="F98" s="325">
        <v>0</v>
      </c>
      <c r="G98" s="41"/>
      <c r="H98" s="47"/>
    </row>
    <row r="99" spans="1:8" s="2" customFormat="1" ht="16.8" customHeight="1">
      <c r="A99" s="41"/>
      <c r="B99" s="47"/>
      <c r="C99" s="324" t="s">
        <v>19</v>
      </c>
      <c r="D99" s="324" t="s">
        <v>701</v>
      </c>
      <c r="E99" s="20" t="s">
        <v>19</v>
      </c>
      <c r="F99" s="325">
        <v>101.725</v>
      </c>
      <c r="G99" s="41"/>
      <c r="H99" s="47"/>
    </row>
    <row r="100" spans="1:8" s="2" customFormat="1" ht="16.8" customHeight="1">
      <c r="A100" s="41"/>
      <c r="B100" s="47"/>
      <c r="C100" s="324" t="s">
        <v>19</v>
      </c>
      <c r="D100" s="324" t="s">
        <v>702</v>
      </c>
      <c r="E100" s="20" t="s">
        <v>19</v>
      </c>
      <c r="F100" s="325">
        <v>0</v>
      </c>
      <c r="G100" s="41"/>
      <c r="H100" s="47"/>
    </row>
    <row r="101" spans="1:8" s="2" customFormat="1" ht="16.8" customHeight="1">
      <c r="A101" s="41"/>
      <c r="B101" s="47"/>
      <c r="C101" s="324" t="s">
        <v>19</v>
      </c>
      <c r="D101" s="324" t="s">
        <v>703</v>
      </c>
      <c r="E101" s="20" t="s">
        <v>19</v>
      </c>
      <c r="F101" s="325">
        <v>55.401</v>
      </c>
      <c r="G101" s="41"/>
      <c r="H101" s="47"/>
    </row>
    <row r="102" spans="1:8" s="2" customFormat="1" ht="16.8" customHeight="1">
      <c r="A102" s="41"/>
      <c r="B102" s="47"/>
      <c r="C102" s="324" t="s">
        <v>19</v>
      </c>
      <c r="D102" s="324" t="s">
        <v>704</v>
      </c>
      <c r="E102" s="20" t="s">
        <v>19</v>
      </c>
      <c r="F102" s="325">
        <v>0</v>
      </c>
      <c r="G102" s="41"/>
      <c r="H102" s="47"/>
    </row>
    <row r="103" spans="1:8" s="2" customFormat="1" ht="16.8" customHeight="1">
      <c r="A103" s="41"/>
      <c r="B103" s="47"/>
      <c r="C103" s="324" t="s">
        <v>19</v>
      </c>
      <c r="D103" s="324" t="s">
        <v>699</v>
      </c>
      <c r="E103" s="20" t="s">
        <v>19</v>
      </c>
      <c r="F103" s="325">
        <v>31.3</v>
      </c>
      <c r="G103" s="41"/>
      <c r="H103" s="47"/>
    </row>
    <row r="104" spans="1:8" s="2" customFormat="1" ht="16.8" customHeight="1">
      <c r="A104" s="41"/>
      <c r="B104" s="47"/>
      <c r="C104" s="324" t="s">
        <v>19</v>
      </c>
      <c r="D104" s="324" t="s">
        <v>706</v>
      </c>
      <c r="E104" s="20" t="s">
        <v>19</v>
      </c>
      <c r="F104" s="325">
        <v>0</v>
      </c>
      <c r="G104" s="41"/>
      <c r="H104" s="47"/>
    </row>
    <row r="105" spans="1:8" s="2" customFormat="1" ht="16.8" customHeight="1">
      <c r="A105" s="41"/>
      <c r="B105" s="47"/>
      <c r="C105" s="324" t="s">
        <v>19</v>
      </c>
      <c r="D105" s="324" t="s">
        <v>707</v>
      </c>
      <c r="E105" s="20" t="s">
        <v>19</v>
      </c>
      <c r="F105" s="325">
        <v>48.516</v>
      </c>
      <c r="G105" s="41"/>
      <c r="H105" s="47"/>
    </row>
    <row r="106" spans="1:8" s="2" customFormat="1" ht="16.8" customHeight="1">
      <c r="A106" s="41"/>
      <c r="B106" s="47"/>
      <c r="C106" s="324" t="s">
        <v>19</v>
      </c>
      <c r="D106" s="324" t="s">
        <v>708</v>
      </c>
      <c r="E106" s="20" t="s">
        <v>19</v>
      </c>
      <c r="F106" s="325">
        <v>0</v>
      </c>
      <c r="G106" s="41"/>
      <c r="H106" s="47"/>
    </row>
    <row r="107" spans="1:8" s="2" customFormat="1" ht="16.8" customHeight="1">
      <c r="A107" s="41"/>
      <c r="B107" s="47"/>
      <c r="C107" s="324" t="s">
        <v>19</v>
      </c>
      <c r="D107" s="324" t="s">
        <v>709</v>
      </c>
      <c r="E107" s="20" t="s">
        <v>19</v>
      </c>
      <c r="F107" s="325">
        <v>42.296</v>
      </c>
      <c r="G107" s="41"/>
      <c r="H107" s="47"/>
    </row>
    <row r="108" spans="1:8" s="2" customFormat="1" ht="16.8" customHeight="1">
      <c r="A108" s="41"/>
      <c r="B108" s="47"/>
      <c r="C108" s="324" t="s">
        <v>19</v>
      </c>
      <c r="D108" s="324" t="s">
        <v>710</v>
      </c>
      <c r="E108" s="20" t="s">
        <v>19</v>
      </c>
      <c r="F108" s="325">
        <v>0</v>
      </c>
      <c r="G108" s="41"/>
      <c r="H108" s="47"/>
    </row>
    <row r="109" spans="1:8" s="2" customFormat="1" ht="16.8" customHeight="1">
      <c r="A109" s="41"/>
      <c r="B109" s="47"/>
      <c r="C109" s="324" t="s">
        <v>19</v>
      </c>
      <c r="D109" s="324" t="s">
        <v>711</v>
      </c>
      <c r="E109" s="20" t="s">
        <v>19</v>
      </c>
      <c r="F109" s="325">
        <v>14.555</v>
      </c>
      <c r="G109" s="41"/>
      <c r="H109" s="47"/>
    </row>
    <row r="110" spans="1:8" s="2" customFormat="1" ht="16.8" customHeight="1">
      <c r="A110" s="41"/>
      <c r="B110" s="47"/>
      <c r="C110" s="324" t="s">
        <v>19</v>
      </c>
      <c r="D110" s="324" t="s">
        <v>712</v>
      </c>
      <c r="E110" s="20" t="s">
        <v>19</v>
      </c>
      <c r="F110" s="325">
        <v>0</v>
      </c>
      <c r="G110" s="41"/>
      <c r="H110" s="47"/>
    </row>
    <row r="111" spans="1:8" s="2" customFormat="1" ht="16.8" customHeight="1">
      <c r="A111" s="41"/>
      <c r="B111" s="47"/>
      <c r="C111" s="324" t="s">
        <v>19</v>
      </c>
      <c r="D111" s="324" t="s">
        <v>713</v>
      </c>
      <c r="E111" s="20" t="s">
        <v>19</v>
      </c>
      <c r="F111" s="325">
        <v>13.808</v>
      </c>
      <c r="G111" s="41"/>
      <c r="H111" s="47"/>
    </row>
    <row r="112" spans="1:8" s="2" customFormat="1" ht="16.8" customHeight="1">
      <c r="A112" s="41"/>
      <c r="B112" s="47"/>
      <c r="C112" s="324" t="s">
        <v>19</v>
      </c>
      <c r="D112" s="324" t="s">
        <v>714</v>
      </c>
      <c r="E112" s="20" t="s">
        <v>19</v>
      </c>
      <c r="F112" s="325">
        <v>0</v>
      </c>
      <c r="G112" s="41"/>
      <c r="H112" s="47"/>
    </row>
    <row r="113" spans="1:8" s="2" customFormat="1" ht="16.8" customHeight="1">
      <c r="A113" s="41"/>
      <c r="B113" s="47"/>
      <c r="C113" s="324" t="s">
        <v>19</v>
      </c>
      <c r="D113" s="324" t="s">
        <v>715</v>
      </c>
      <c r="E113" s="20" t="s">
        <v>19</v>
      </c>
      <c r="F113" s="325">
        <v>15.177</v>
      </c>
      <c r="G113" s="41"/>
      <c r="H113" s="47"/>
    </row>
    <row r="114" spans="1:8" s="2" customFormat="1" ht="16.8" customHeight="1">
      <c r="A114" s="41"/>
      <c r="B114" s="47"/>
      <c r="C114" s="324" t="s">
        <v>19</v>
      </c>
      <c r="D114" s="324" t="s">
        <v>716</v>
      </c>
      <c r="E114" s="20" t="s">
        <v>19</v>
      </c>
      <c r="F114" s="325">
        <v>0</v>
      </c>
      <c r="G114" s="41"/>
      <c r="H114" s="47"/>
    </row>
    <row r="115" spans="1:8" s="2" customFormat="1" ht="16.8" customHeight="1">
      <c r="A115" s="41"/>
      <c r="B115" s="47"/>
      <c r="C115" s="324" t="s">
        <v>19</v>
      </c>
      <c r="D115" s="324" t="s">
        <v>717</v>
      </c>
      <c r="E115" s="20" t="s">
        <v>19</v>
      </c>
      <c r="F115" s="325">
        <v>13.373</v>
      </c>
      <c r="G115" s="41"/>
      <c r="H115" s="47"/>
    </row>
    <row r="116" spans="1:8" s="2" customFormat="1" ht="16.8" customHeight="1">
      <c r="A116" s="41"/>
      <c r="B116" s="47"/>
      <c r="C116" s="324" t="s">
        <v>19</v>
      </c>
      <c r="D116" s="324" t="s">
        <v>718</v>
      </c>
      <c r="E116" s="20" t="s">
        <v>19</v>
      </c>
      <c r="F116" s="325">
        <v>0</v>
      </c>
      <c r="G116" s="41"/>
      <c r="H116" s="47"/>
    </row>
    <row r="117" spans="1:8" s="2" customFormat="1" ht="16.8" customHeight="1">
      <c r="A117" s="41"/>
      <c r="B117" s="47"/>
      <c r="C117" s="324" t="s">
        <v>19</v>
      </c>
      <c r="D117" s="324" t="s">
        <v>719</v>
      </c>
      <c r="E117" s="20" t="s">
        <v>19</v>
      </c>
      <c r="F117" s="325">
        <v>21.77</v>
      </c>
      <c r="G117" s="41"/>
      <c r="H117" s="47"/>
    </row>
    <row r="118" spans="1:8" s="2" customFormat="1" ht="16.8" customHeight="1">
      <c r="A118" s="41"/>
      <c r="B118" s="47"/>
      <c r="C118" s="324" t="s">
        <v>19</v>
      </c>
      <c r="D118" s="324" t="s">
        <v>720</v>
      </c>
      <c r="E118" s="20" t="s">
        <v>19</v>
      </c>
      <c r="F118" s="325">
        <v>0</v>
      </c>
      <c r="G118" s="41"/>
      <c r="H118" s="47"/>
    </row>
    <row r="119" spans="1:8" s="2" customFormat="1" ht="16.8" customHeight="1">
      <c r="A119" s="41"/>
      <c r="B119" s="47"/>
      <c r="C119" s="324" t="s">
        <v>19</v>
      </c>
      <c r="D119" s="324" t="s">
        <v>721</v>
      </c>
      <c r="E119" s="20" t="s">
        <v>19</v>
      </c>
      <c r="F119" s="325">
        <v>87.08</v>
      </c>
      <c r="G119" s="41"/>
      <c r="H119" s="47"/>
    </row>
    <row r="120" spans="1:8" s="2" customFormat="1" ht="16.8" customHeight="1">
      <c r="A120" s="41"/>
      <c r="B120" s="47"/>
      <c r="C120" s="324" t="s">
        <v>19</v>
      </c>
      <c r="D120" s="324" t="s">
        <v>722</v>
      </c>
      <c r="E120" s="20" t="s">
        <v>19</v>
      </c>
      <c r="F120" s="325">
        <v>0</v>
      </c>
      <c r="G120" s="41"/>
      <c r="H120" s="47"/>
    </row>
    <row r="121" spans="1:8" s="2" customFormat="1" ht="16.8" customHeight="1">
      <c r="A121" s="41"/>
      <c r="B121" s="47"/>
      <c r="C121" s="324" t="s">
        <v>19</v>
      </c>
      <c r="D121" s="324" t="s">
        <v>723</v>
      </c>
      <c r="E121" s="20" t="s">
        <v>19</v>
      </c>
      <c r="F121" s="325">
        <v>95.664</v>
      </c>
      <c r="G121" s="41"/>
      <c r="H121" s="47"/>
    </row>
    <row r="122" spans="1:8" s="2" customFormat="1" ht="16.8" customHeight="1">
      <c r="A122" s="41"/>
      <c r="B122" s="47"/>
      <c r="C122" s="324" t="s">
        <v>19</v>
      </c>
      <c r="D122" s="324" t="s">
        <v>724</v>
      </c>
      <c r="E122" s="20" t="s">
        <v>19</v>
      </c>
      <c r="F122" s="325">
        <v>0</v>
      </c>
      <c r="G122" s="41"/>
      <c r="H122" s="47"/>
    </row>
    <row r="123" spans="1:8" s="2" customFormat="1" ht="16.8" customHeight="1">
      <c r="A123" s="41"/>
      <c r="B123" s="47"/>
      <c r="C123" s="324" t="s">
        <v>19</v>
      </c>
      <c r="D123" s="324" t="s">
        <v>725</v>
      </c>
      <c r="E123" s="20" t="s">
        <v>19</v>
      </c>
      <c r="F123" s="325">
        <v>44.784</v>
      </c>
      <c r="G123" s="41"/>
      <c r="H123" s="47"/>
    </row>
    <row r="124" spans="1:8" s="2" customFormat="1" ht="16.8" customHeight="1">
      <c r="A124" s="41"/>
      <c r="B124" s="47"/>
      <c r="C124" s="324" t="s">
        <v>19</v>
      </c>
      <c r="D124" s="324" t="s">
        <v>726</v>
      </c>
      <c r="E124" s="20" t="s">
        <v>19</v>
      </c>
      <c r="F124" s="325">
        <v>0</v>
      </c>
      <c r="G124" s="41"/>
      <c r="H124" s="47"/>
    </row>
    <row r="125" spans="1:8" s="2" customFormat="1" ht="16.8" customHeight="1">
      <c r="A125" s="41"/>
      <c r="B125" s="47"/>
      <c r="C125" s="324" t="s">
        <v>19</v>
      </c>
      <c r="D125" s="324" t="s">
        <v>717</v>
      </c>
      <c r="E125" s="20" t="s">
        <v>19</v>
      </c>
      <c r="F125" s="325">
        <v>13.373</v>
      </c>
      <c r="G125" s="41"/>
      <c r="H125" s="47"/>
    </row>
    <row r="126" spans="1:8" s="2" customFormat="1" ht="16.8" customHeight="1">
      <c r="A126" s="41"/>
      <c r="B126" s="47"/>
      <c r="C126" s="324" t="s">
        <v>19</v>
      </c>
      <c r="D126" s="324" t="s">
        <v>727</v>
      </c>
      <c r="E126" s="20" t="s">
        <v>19</v>
      </c>
      <c r="F126" s="325">
        <v>0</v>
      </c>
      <c r="G126" s="41"/>
      <c r="H126" s="47"/>
    </row>
    <row r="127" spans="1:8" s="2" customFormat="1" ht="16.8" customHeight="1">
      <c r="A127" s="41"/>
      <c r="B127" s="47"/>
      <c r="C127" s="324" t="s">
        <v>19</v>
      </c>
      <c r="D127" s="324" t="s">
        <v>728</v>
      </c>
      <c r="E127" s="20" t="s">
        <v>19</v>
      </c>
      <c r="F127" s="325">
        <v>54.165</v>
      </c>
      <c r="G127" s="41"/>
      <c r="H127" s="47"/>
    </row>
    <row r="128" spans="1:8" s="2" customFormat="1" ht="16.8" customHeight="1">
      <c r="A128" s="41"/>
      <c r="B128" s="47"/>
      <c r="C128" s="324" t="s">
        <v>19</v>
      </c>
      <c r="D128" s="324" t="s">
        <v>729</v>
      </c>
      <c r="E128" s="20" t="s">
        <v>19</v>
      </c>
      <c r="F128" s="325">
        <v>0</v>
      </c>
      <c r="G128" s="41"/>
      <c r="H128" s="47"/>
    </row>
    <row r="129" spans="1:8" s="2" customFormat="1" ht="16.8" customHeight="1">
      <c r="A129" s="41"/>
      <c r="B129" s="47"/>
      <c r="C129" s="324" t="s">
        <v>19</v>
      </c>
      <c r="D129" s="324" t="s">
        <v>730</v>
      </c>
      <c r="E129" s="20" t="s">
        <v>19</v>
      </c>
      <c r="F129" s="325">
        <v>42.704</v>
      </c>
      <c r="G129" s="41"/>
      <c r="H129" s="47"/>
    </row>
    <row r="130" spans="1:8" s="2" customFormat="1" ht="16.8" customHeight="1">
      <c r="A130" s="41"/>
      <c r="B130" s="47"/>
      <c r="C130" s="324" t="s">
        <v>19</v>
      </c>
      <c r="D130" s="324" t="s">
        <v>731</v>
      </c>
      <c r="E130" s="20" t="s">
        <v>19</v>
      </c>
      <c r="F130" s="325">
        <v>0</v>
      </c>
      <c r="G130" s="41"/>
      <c r="H130" s="47"/>
    </row>
    <row r="131" spans="1:8" s="2" customFormat="1" ht="16.8" customHeight="1">
      <c r="A131" s="41"/>
      <c r="B131" s="47"/>
      <c r="C131" s="324" t="s">
        <v>19</v>
      </c>
      <c r="D131" s="324" t="s">
        <v>732</v>
      </c>
      <c r="E131" s="20" t="s">
        <v>19</v>
      </c>
      <c r="F131" s="325">
        <v>14.381</v>
      </c>
      <c r="G131" s="41"/>
      <c r="H131" s="47"/>
    </row>
    <row r="132" spans="1:8" s="2" customFormat="1" ht="16.8" customHeight="1">
      <c r="A132" s="41"/>
      <c r="B132" s="47"/>
      <c r="C132" s="324" t="s">
        <v>19</v>
      </c>
      <c r="D132" s="324" t="s">
        <v>733</v>
      </c>
      <c r="E132" s="20" t="s">
        <v>19</v>
      </c>
      <c r="F132" s="325">
        <v>0</v>
      </c>
      <c r="G132" s="41"/>
      <c r="H132" s="47"/>
    </row>
    <row r="133" spans="1:8" s="2" customFormat="1" ht="16.8" customHeight="1">
      <c r="A133" s="41"/>
      <c r="B133" s="47"/>
      <c r="C133" s="324" t="s">
        <v>19</v>
      </c>
      <c r="D133" s="324" t="s">
        <v>734</v>
      </c>
      <c r="E133" s="20" t="s">
        <v>19</v>
      </c>
      <c r="F133" s="325">
        <v>13.062</v>
      </c>
      <c r="G133" s="41"/>
      <c r="H133" s="47"/>
    </row>
    <row r="134" spans="1:8" s="2" customFormat="1" ht="16.8" customHeight="1">
      <c r="A134" s="41"/>
      <c r="B134" s="47"/>
      <c r="C134" s="324" t="s">
        <v>19</v>
      </c>
      <c r="D134" s="324" t="s">
        <v>735</v>
      </c>
      <c r="E134" s="20" t="s">
        <v>19</v>
      </c>
      <c r="F134" s="325">
        <v>0</v>
      </c>
      <c r="G134" s="41"/>
      <c r="H134" s="47"/>
    </row>
    <row r="135" spans="1:8" s="2" customFormat="1" ht="16.8" customHeight="1">
      <c r="A135" s="41"/>
      <c r="B135" s="47"/>
      <c r="C135" s="324" t="s">
        <v>19</v>
      </c>
      <c r="D135" s="324" t="s">
        <v>736</v>
      </c>
      <c r="E135" s="20" t="s">
        <v>19</v>
      </c>
      <c r="F135" s="325">
        <v>15.072</v>
      </c>
      <c r="G135" s="41"/>
      <c r="H135" s="47"/>
    </row>
    <row r="136" spans="1:8" s="2" customFormat="1" ht="16.8" customHeight="1">
      <c r="A136" s="41"/>
      <c r="B136" s="47"/>
      <c r="C136" s="324" t="s">
        <v>19</v>
      </c>
      <c r="D136" s="324" t="s">
        <v>737</v>
      </c>
      <c r="E136" s="20" t="s">
        <v>19</v>
      </c>
      <c r="F136" s="325">
        <v>0</v>
      </c>
      <c r="G136" s="41"/>
      <c r="H136" s="47"/>
    </row>
    <row r="137" spans="1:8" s="2" customFormat="1" ht="16.8" customHeight="1">
      <c r="A137" s="41"/>
      <c r="B137" s="47"/>
      <c r="C137" s="324" t="s">
        <v>19</v>
      </c>
      <c r="D137" s="324" t="s">
        <v>738</v>
      </c>
      <c r="E137" s="20" t="s">
        <v>19</v>
      </c>
      <c r="F137" s="325">
        <v>13.533</v>
      </c>
      <c r="G137" s="41"/>
      <c r="H137" s="47"/>
    </row>
    <row r="138" spans="1:8" s="2" customFormat="1" ht="16.8" customHeight="1">
      <c r="A138" s="41"/>
      <c r="B138" s="47"/>
      <c r="C138" s="324" t="s">
        <v>19</v>
      </c>
      <c r="D138" s="324" t="s">
        <v>739</v>
      </c>
      <c r="E138" s="20" t="s">
        <v>19</v>
      </c>
      <c r="F138" s="325">
        <v>0</v>
      </c>
      <c r="G138" s="41"/>
      <c r="H138" s="47"/>
    </row>
    <row r="139" spans="1:8" s="2" customFormat="1" ht="16.8" customHeight="1">
      <c r="A139" s="41"/>
      <c r="B139" s="47"/>
      <c r="C139" s="324" t="s">
        <v>19</v>
      </c>
      <c r="D139" s="324" t="s">
        <v>740</v>
      </c>
      <c r="E139" s="20" t="s">
        <v>19</v>
      </c>
      <c r="F139" s="325">
        <v>88.548</v>
      </c>
      <c r="G139" s="41"/>
      <c r="H139" s="47"/>
    </row>
    <row r="140" spans="1:8" s="2" customFormat="1" ht="16.8" customHeight="1">
      <c r="A140" s="41"/>
      <c r="B140" s="47"/>
      <c r="C140" s="324" t="s">
        <v>19</v>
      </c>
      <c r="D140" s="324" t="s">
        <v>741</v>
      </c>
      <c r="E140" s="20" t="s">
        <v>19</v>
      </c>
      <c r="F140" s="325">
        <v>0</v>
      </c>
      <c r="G140" s="41"/>
      <c r="H140" s="47"/>
    </row>
    <row r="141" spans="1:8" s="2" customFormat="1" ht="16.8" customHeight="1">
      <c r="A141" s="41"/>
      <c r="B141" s="47"/>
      <c r="C141" s="324" t="s">
        <v>19</v>
      </c>
      <c r="D141" s="324" t="s">
        <v>742</v>
      </c>
      <c r="E141" s="20" t="s">
        <v>19</v>
      </c>
      <c r="F141" s="325">
        <v>95.77</v>
      </c>
      <c r="G141" s="41"/>
      <c r="H141" s="47"/>
    </row>
    <row r="142" spans="1:8" s="2" customFormat="1" ht="16.8" customHeight="1">
      <c r="A142" s="41"/>
      <c r="B142" s="47"/>
      <c r="C142" s="324" t="s">
        <v>19</v>
      </c>
      <c r="D142" s="324" t="s">
        <v>743</v>
      </c>
      <c r="E142" s="20" t="s">
        <v>19</v>
      </c>
      <c r="F142" s="325">
        <v>0</v>
      </c>
      <c r="G142" s="41"/>
      <c r="H142" s="47"/>
    </row>
    <row r="143" spans="1:8" s="2" customFormat="1" ht="16.8" customHeight="1">
      <c r="A143" s="41"/>
      <c r="B143" s="47"/>
      <c r="C143" s="324" t="s">
        <v>19</v>
      </c>
      <c r="D143" s="324" t="s">
        <v>744</v>
      </c>
      <c r="E143" s="20" t="s">
        <v>19</v>
      </c>
      <c r="F143" s="325">
        <v>56.991</v>
      </c>
      <c r="G143" s="41"/>
      <c r="H143" s="47"/>
    </row>
    <row r="144" spans="1:8" s="2" customFormat="1" ht="16.8" customHeight="1">
      <c r="A144" s="41"/>
      <c r="B144" s="47"/>
      <c r="C144" s="324" t="s">
        <v>19</v>
      </c>
      <c r="D144" s="324" t="s">
        <v>3373</v>
      </c>
      <c r="E144" s="20" t="s">
        <v>19</v>
      </c>
      <c r="F144" s="325">
        <v>0</v>
      </c>
      <c r="G144" s="41"/>
      <c r="H144" s="47"/>
    </row>
    <row r="145" spans="1:8" s="2" customFormat="1" ht="16.8" customHeight="1">
      <c r="A145" s="41"/>
      <c r="B145" s="47"/>
      <c r="C145" s="324" t="s">
        <v>19</v>
      </c>
      <c r="D145" s="324" t="s">
        <v>611</v>
      </c>
      <c r="E145" s="20" t="s">
        <v>19</v>
      </c>
      <c r="F145" s="325">
        <v>0</v>
      </c>
      <c r="G145" s="41"/>
      <c r="H145" s="47"/>
    </row>
    <row r="146" spans="1:8" s="2" customFormat="1" ht="16.8" customHeight="1">
      <c r="A146" s="41"/>
      <c r="B146" s="47"/>
      <c r="C146" s="324" t="s">
        <v>19</v>
      </c>
      <c r="D146" s="324" t="s">
        <v>612</v>
      </c>
      <c r="E146" s="20" t="s">
        <v>19</v>
      </c>
      <c r="F146" s="325">
        <v>13.94</v>
      </c>
      <c r="G146" s="41"/>
      <c r="H146" s="47"/>
    </row>
    <row r="147" spans="1:8" s="2" customFormat="1" ht="16.8" customHeight="1">
      <c r="A147" s="41"/>
      <c r="B147" s="47"/>
      <c r="C147" s="324" t="s">
        <v>19</v>
      </c>
      <c r="D147" s="324" t="s">
        <v>613</v>
      </c>
      <c r="E147" s="20" t="s">
        <v>19</v>
      </c>
      <c r="F147" s="325">
        <v>0</v>
      </c>
      <c r="G147" s="41"/>
      <c r="H147" s="47"/>
    </row>
    <row r="148" spans="1:8" s="2" customFormat="1" ht="16.8" customHeight="1">
      <c r="A148" s="41"/>
      <c r="B148" s="47"/>
      <c r="C148" s="324" t="s">
        <v>19</v>
      </c>
      <c r="D148" s="324" t="s">
        <v>614</v>
      </c>
      <c r="E148" s="20" t="s">
        <v>19</v>
      </c>
      <c r="F148" s="325">
        <v>6.31</v>
      </c>
      <c r="G148" s="41"/>
      <c r="H148" s="47"/>
    </row>
    <row r="149" spans="1:8" s="2" customFormat="1" ht="16.8" customHeight="1">
      <c r="A149" s="41"/>
      <c r="B149" s="47"/>
      <c r="C149" s="324" t="s">
        <v>19</v>
      </c>
      <c r="D149" s="324" t="s">
        <v>615</v>
      </c>
      <c r="E149" s="20" t="s">
        <v>19</v>
      </c>
      <c r="F149" s="325">
        <v>0</v>
      </c>
      <c r="G149" s="41"/>
      <c r="H149" s="47"/>
    </row>
    <row r="150" spans="1:8" s="2" customFormat="1" ht="16.8" customHeight="1">
      <c r="A150" s="41"/>
      <c r="B150" s="47"/>
      <c r="C150" s="324" t="s">
        <v>19</v>
      </c>
      <c r="D150" s="324" t="s">
        <v>616</v>
      </c>
      <c r="E150" s="20" t="s">
        <v>19</v>
      </c>
      <c r="F150" s="325">
        <v>9.61</v>
      </c>
      <c r="G150" s="41"/>
      <c r="H150" s="47"/>
    </row>
    <row r="151" spans="1:8" s="2" customFormat="1" ht="16.8" customHeight="1">
      <c r="A151" s="41"/>
      <c r="B151" s="47"/>
      <c r="C151" s="324" t="s">
        <v>19</v>
      </c>
      <c r="D151" s="324" t="s">
        <v>617</v>
      </c>
      <c r="E151" s="20" t="s">
        <v>19</v>
      </c>
      <c r="F151" s="325">
        <v>0</v>
      </c>
      <c r="G151" s="41"/>
      <c r="H151" s="47"/>
    </row>
    <row r="152" spans="1:8" s="2" customFormat="1" ht="16.8" customHeight="1">
      <c r="A152" s="41"/>
      <c r="B152" s="47"/>
      <c r="C152" s="324" t="s">
        <v>19</v>
      </c>
      <c r="D152" s="324" t="s">
        <v>618</v>
      </c>
      <c r="E152" s="20" t="s">
        <v>19</v>
      </c>
      <c r="F152" s="325">
        <v>5.71</v>
      </c>
      <c r="G152" s="41"/>
      <c r="H152" s="47"/>
    </row>
    <row r="153" spans="1:8" s="2" customFormat="1" ht="16.8" customHeight="1">
      <c r="A153" s="41"/>
      <c r="B153" s="47"/>
      <c r="C153" s="324" t="s">
        <v>19</v>
      </c>
      <c r="D153" s="324" t="s">
        <v>3374</v>
      </c>
      <c r="E153" s="20" t="s">
        <v>19</v>
      </c>
      <c r="F153" s="325">
        <v>0</v>
      </c>
      <c r="G153" s="41"/>
      <c r="H153" s="47"/>
    </row>
    <row r="154" spans="1:8" s="2" customFormat="1" ht="16.8" customHeight="1">
      <c r="A154" s="41"/>
      <c r="B154" s="47"/>
      <c r="C154" s="324" t="s">
        <v>19</v>
      </c>
      <c r="D154" s="324" t="s">
        <v>2282</v>
      </c>
      <c r="E154" s="20" t="s">
        <v>19</v>
      </c>
      <c r="F154" s="325">
        <v>0</v>
      </c>
      <c r="G154" s="41"/>
      <c r="H154" s="47"/>
    </row>
    <row r="155" spans="1:8" s="2" customFormat="1" ht="16.8" customHeight="1">
      <c r="A155" s="41"/>
      <c r="B155" s="47"/>
      <c r="C155" s="324" t="s">
        <v>19</v>
      </c>
      <c r="D155" s="324" t="s">
        <v>2283</v>
      </c>
      <c r="E155" s="20" t="s">
        <v>19</v>
      </c>
      <c r="F155" s="325">
        <v>1.28</v>
      </c>
      <c r="G155" s="41"/>
      <c r="H155" s="47"/>
    </row>
    <row r="156" spans="1:8" s="2" customFormat="1" ht="16.8" customHeight="1">
      <c r="A156" s="41"/>
      <c r="B156" s="47"/>
      <c r="C156" s="324" t="s">
        <v>19</v>
      </c>
      <c r="D156" s="324" t="s">
        <v>2284</v>
      </c>
      <c r="E156" s="20" t="s">
        <v>19</v>
      </c>
      <c r="F156" s="325">
        <v>0</v>
      </c>
      <c r="G156" s="41"/>
      <c r="H156" s="47"/>
    </row>
    <row r="157" spans="1:8" s="2" customFormat="1" ht="16.8" customHeight="1">
      <c r="A157" s="41"/>
      <c r="B157" s="47"/>
      <c r="C157" s="324" t="s">
        <v>19</v>
      </c>
      <c r="D157" s="324" t="s">
        <v>2285</v>
      </c>
      <c r="E157" s="20" t="s">
        <v>19</v>
      </c>
      <c r="F157" s="325">
        <v>1.59</v>
      </c>
      <c r="G157" s="41"/>
      <c r="H157" s="47"/>
    </row>
    <row r="158" spans="1:8" s="2" customFormat="1" ht="16.8" customHeight="1">
      <c r="A158" s="41"/>
      <c r="B158" s="47"/>
      <c r="C158" s="324" t="s">
        <v>19</v>
      </c>
      <c r="D158" s="324" t="s">
        <v>2286</v>
      </c>
      <c r="E158" s="20" t="s">
        <v>19</v>
      </c>
      <c r="F158" s="325">
        <v>0</v>
      </c>
      <c r="G158" s="41"/>
      <c r="H158" s="47"/>
    </row>
    <row r="159" spans="1:8" s="2" customFormat="1" ht="16.8" customHeight="1">
      <c r="A159" s="41"/>
      <c r="B159" s="47"/>
      <c r="C159" s="324" t="s">
        <v>19</v>
      </c>
      <c r="D159" s="324" t="s">
        <v>2287</v>
      </c>
      <c r="E159" s="20" t="s">
        <v>19</v>
      </c>
      <c r="F159" s="325">
        <v>1.11</v>
      </c>
      <c r="G159" s="41"/>
      <c r="H159" s="47"/>
    </row>
    <row r="160" spans="1:8" s="2" customFormat="1" ht="16.8" customHeight="1">
      <c r="A160" s="41"/>
      <c r="B160" s="47"/>
      <c r="C160" s="324" t="s">
        <v>19</v>
      </c>
      <c r="D160" s="324" t="s">
        <v>2288</v>
      </c>
      <c r="E160" s="20" t="s">
        <v>19</v>
      </c>
      <c r="F160" s="325">
        <v>0</v>
      </c>
      <c r="G160" s="41"/>
      <c r="H160" s="47"/>
    </row>
    <row r="161" spans="1:8" s="2" customFormat="1" ht="16.8" customHeight="1">
      <c r="A161" s="41"/>
      <c r="B161" s="47"/>
      <c r="C161" s="324" t="s">
        <v>19</v>
      </c>
      <c r="D161" s="324" t="s">
        <v>2289</v>
      </c>
      <c r="E161" s="20" t="s">
        <v>19</v>
      </c>
      <c r="F161" s="325">
        <v>7.74</v>
      </c>
      <c r="G161" s="41"/>
      <c r="H161" s="47"/>
    </row>
    <row r="162" spans="1:8" s="2" customFormat="1" ht="16.8" customHeight="1">
      <c r="A162" s="41"/>
      <c r="B162" s="47"/>
      <c r="C162" s="324" t="s">
        <v>19</v>
      </c>
      <c r="D162" s="324" t="s">
        <v>2290</v>
      </c>
      <c r="E162" s="20" t="s">
        <v>19</v>
      </c>
      <c r="F162" s="325">
        <v>0</v>
      </c>
      <c r="G162" s="41"/>
      <c r="H162" s="47"/>
    </row>
    <row r="163" spans="1:8" s="2" customFormat="1" ht="16.8" customHeight="1">
      <c r="A163" s="41"/>
      <c r="B163" s="47"/>
      <c r="C163" s="324" t="s">
        <v>19</v>
      </c>
      <c r="D163" s="324" t="s">
        <v>2291</v>
      </c>
      <c r="E163" s="20" t="s">
        <v>19</v>
      </c>
      <c r="F163" s="325">
        <v>18.3</v>
      </c>
      <c r="G163" s="41"/>
      <c r="H163" s="47"/>
    </row>
    <row r="164" spans="1:8" s="2" customFormat="1" ht="16.8" customHeight="1">
      <c r="A164" s="41"/>
      <c r="B164" s="47"/>
      <c r="C164" s="324" t="s">
        <v>19</v>
      </c>
      <c r="D164" s="324" t="s">
        <v>2292</v>
      </c>
      <c r="E164" s="20" t="s">
        <v>19</v>
      </c>
      <c r="F164" s="325">
        <v>0</v>
      </c>
      <c r="G164" s="41"/>
      <c r="H164" s="47"/>
    </row>
    <row r="165" spans="1:8" s="2" customFormat="1" ht="16.8" customHeight="1">
      <c r="A165" s="41"/>
      <c r="B165" s="47"/>
      <c r="C165" s="324" t="s">
        <v>19</v>
      </c>
      <c r="D165" s="324" t="s">
        <v>2293</v>
      </c>
      <c r="E165" s="20" t="s">
        <v>19</v>
      </c>
      <c r="F165" s="325">
        <v>1.26</v>
      </c>
      <c r="G165" s="41"/>
      <c r="H165" s="47"/>
    </row>
    <row r="166" spans="1:8" s="2" customFormat="1" ht="16.8" customHeight="1">
      <c r="A166" s="41"/>
      <c r="B166" s="47"/>
      <c r="C166" s="324" t="s">
        <v>19</v>
      </c>
      <c r="D166" s="324" t="s">
        <v>2294</v>
      </c>
      <c r="E166" s="20" t="s">
        <v>19</v>
      </c>
      <c r="F166" s="325">
        <v>0</v>
      </c>
      <c r="G166" s="41"/>
      <c r="H166" s="47"/>
    </row>
    <row r="167" spans="1:8" s="2" customFormat="1" ht="16.8" customHeight="1">
      <c r="A167" s="41"/>
      <c r="B167" s="47"/>
      <c r="C167" s="324" t="s">
        <v>19</v>
      </c>
      <c r="D167" s="324" t="s">
        <v>2285</v>
      </c>
      <c r="E167" s="20" t="s">
        <v>19</v>
      </c>
      <c r="F167" s="325">
        <v>1.59</v>
      </c>
      <c r="G167" s="41"/>
      <c r="H167" s="47"/>
    </row>
    <row r="168" spans="1:8" s="2" customFormat="1" ht="16.8" customHeight="1">
      <c r="A168" s="41"/>
      <c r="B168" s="47"/>
      <c r="C168" s="324" t="s">
        <v>19</v>
      </c>
      <c r="D168" s="324" t="s">
        <v>2295</v>
      </c>
      <c r="E168" s="20" t="s">
        <v>19</v>
      </c>
      <c r="F168" s="325">
        <v>0</v>
      </c>
      <c r="G168" s="41"/>
      <c r="H168" s="47"/>
    </row>
    <row r="169" spans="1:8" s="2" customFormat="1" ht="16.8" customHeight="1">
      <c r="A169" s="41"/>
      <c r="B169" s="47"/>
      <c r="C169" s="324" t="s">
        <v>19</v>
      </c>
      <c r="D169" s="324" t="s">
        <v>2296</v>
      </c>
      <c r="E169" s="20" t="s">
        <v>19</v>
      </c>
      <c r="F169" s="325">
        <v>1.3</v>
      </c>
      <c r="G169" s="41"/>
      <c r="H169" s="47"/>
    </row>
    <row r="170" spans="1:8" s="2" customFormat="1" ht="16.8" customHeight="1">
      <c r="A170" s="41"/>
      <c r="B170" s="47"/>
      <c r="C170" s="324" t="s">
        <v>19</v>
      </c>
      <c r="D170" s="324" t="s">
        <v>2297</v>
      </c>
      <c r="E170" s="20" t="s">
        <v>19</v>
      </c>
      <c r="F170" s="325">
        <v>0</v>
      </c>
      <c r="G170" s="41"/>
      <c r="H170" s="47"/>
    </row>
    <row r="171" spans="1:8" s="2" customFormat="1" ht="16.8" customHeight="1">
      <c r="A171" s="41"/>
      <c r="B171" s="47"/>
      <c r="C171" s="324" t="s">
        <v>19</v>
      </c>
      <c r="D171" s="324" t="s">
        <v>2298</v>
      </c>
      <c r="E171" s="20" t="s">
        <v>19</v>
      </c>
      <c r="F171" s="325">
        <v>2.84</v>
      </c>
      <c r="G171" s="41"/>
      <c r="H171" s="47"/>
    </row>
    <row r="172" spans="1:8" s="2" customFormat="1" ht="16.8" customHeight="1">
      <c r="A172" s="41"/>
      <c r="B172" s="47"/>
      <c r="C172" s="324" t="s">
        <v>19</v>
      </c>
      <c r="D172" s="324" t="s">
        <v>2299</v>
      </c>
      <c r="E172" s="20" t="s">
        <v>19</v>
      </c>
      <c r="F172" s="325">
        <v>0</v>
      </c>
      <c r="G172" s="41"/>
      <c r="H172" s="47"/>
    </row>
    <row r="173" spans="1:8" s="2" customFormat="1" ht="16.8" customHeight="1">
      <c r="A173" s="41"/>
      <c r="B173" s="47"/>
      <c r="C173" s="324" t="s">
        <v>19</v>
      </c>
      <c r="D173" s="324" t="s">
        <v>2300</v>
      </c>
      <c r="E173" s="20" t="s">
        <v>19</v>
      </c>
      <c r="F173" s="325">
        <v>43.03</v>
      </c>
      <c r="G173" s="41"/>
      <c r="H173" s="47"/>
    </row>
    <row r="174" spans="1:8" s="2" customFormat="1" ht="16.8" customHeight="1">
      <c r="A174" s="41"/>
      <c r="B174" s="47"/>
      <c r="C174" s="324" t="s">
        <v>19</v>
      </c>
      <c r="D174" s="324" t="s">
        <v>2301</v>
      </c>
      <c r="E174" s="20" t="s">
        <v>19</v>
      </c>
      <c r="F174" s="325">
        <v>0</v>
      </c>
      <c r="G174" s="41"/>
      <c r="H174" s="47"/>
    </row>
    <row r="175" spans="1:8" s="2" customFormat="1" ht="16.8" customHeight="1">
      <c r="A175" s="41"/>
      <c r="B175" s="47"/>
      <c r="C175" s="324" t="s">
        <v>19</v>
      </c>
      <c r="D175" s="324" t="s">
        <v>2302</v>
      </c>
      <c r="E175" s="20" t="s">
        <v>19</v>
      </c>
      <c r="F175" s="325">
        <v>50.18</v>
      </c>
      <c r="G175" s="41"/>
      <c r="H175" s="47"/>
    </row>
    <row r="176" spans="1:8" s="2" customFormat="1" ht="16.8" customHeight="1">
      <c r="A176" s="41"/>
      <c r="B176" s="47"/>
      <c r="C176" s="324" t="s">
        <v>19</v>
      </c>
      <c r="D176" s="324" t="s">
        <v>2303</v>
      </c>
      <c r="E176" s="20" t="s">
        <v>19</v>
      </c>
      <c r="F176" s="325">
        <v>0</v>
      </c>
      <c r="G176" s="41"/>
      <c r="H176" s="47"/>
    </row>
    <row r="177" spans="1:8" s="2" customFormat="1" ht="16.8" customHeight="1">
      <c r="A177" s="41"/>
      <c r="B177" s="47"/>
      <c r="C177" s="324" t="s">
        <v>19</v>
      </c>
      <c r="D177" s="324" t="s">
        <v>2304</v>
      </c>
      <c r="E177" s="20" t="s">
        <v>19</v>
      </c>
      <c r="F177" s="325">
        <v>13.53</v>
      </c>
      <c r="G177" s="41"/>
      <c r="H177" s="47"/>
    </row>
    <row r="178" spans="1:8" s="2" customFormat="1" ht="16.8" customHeight="1">
      <c r="A178" s="41"/>
      <c r="B178" s="47"/>
      <c r="C178" s="324" t="s">
        <v>19</v>
      </c>
      <c r="D178" s="324" t="s">
        <v>2305</v>
      </c>
      <c r="E178" s="20" t="s">
        <v>19</v>
      </c>
      <c r="F178" s="325">
        <v>0</v>
      </c>
      <c r="G178" s="41"/>
      <c r="H178" s="47"/>
    </row>
    <row r="179" spans="1:8" s="2" customFormat="1" ht="16.8" customHeight="1">
      <c r="A179" s="41"/>
      <c r="B179" s="47"/>
      <c r="C179" s="324" t="s">
        <v>19</v>
      </c>
      <c r="D179" s="324" t="s">
        <v>2306</v>
      </c>
      <c r="E179" s="20" t="s">
        <v>19</v>
      </c>
      <c r="F179" s="325">
        <v>1.57</v>
      </c>
      <c r="G179" s="41"/>
      <c r="H179" s="47"/>
    </row>
    <row r="180" spans="1:8" s="2" customFormat="1" ht="16.8" customHeight="1">
      <c r="A180" s="41"/>
      <c r="B180" s="47"/>
      <c r="C180" s="324" t="s">
        <v>19</v>
      </c>
      <c r="D180" s="324" t="s">
        <v>2307</v>
      </c>
      <c r="E180" s="20" t="s">
        <v>19</v>
      </c>
      <c r="F180" s="325">
        <v>0</v>
      </c>
      <c r="G180" s="41"/>
      <c r="H180" s="47"/>
    </row>
    <row r="181" spans="1:8" s="2" customFormat="1" ht="16.8" customHeight="1">
      <c r="A181" s="41"/>
      <c r="B181" s="47"/>
      <c r="C181" s="324" t="s">
        <v>19</v>
      </c>
      <c r="D181" s="324" t="s">
        <v>2308</v>
      </c>
      <c r="E181" s="20" t="s">
        <v>19</v>
      </c>
      <c r="F181" s="325">
        <v>9.77</v>
      </c>
      <c r="G181" s="41"/>
      <c r="H181" s="47"/>
    </row>
    <row r="182" spans="1:8" s="2" customFormat="1" ht="16.8" customHeight="1">
      <c r="A182" s="41"/>
      <c r="B182" s="47"/>
      <c r="C182" s="324" t="s">
        <v>19</v>
      </c>
      <c r="D182" s="324" t="s">
        <v>2309</v>
      </c>
      <c r="E182" s="20" t="s">
        <v>19</v>
      </c>
      <c r="F182" s="325">
        <v>0</v>
      </c>
      <c r="G182" s="41"/>
      <c r="H182" s="47"/>
    </row>
    <row r="183" spans="1:8" s="2" customFormat="1" ht="16.8" customHeight="1">
      <c r="A183" s="41"/>
      <c r="B183" s="47"/>
      <c r="C183" s="324" t="s">
        <v>19</v>
      </c>
      <c r="D183" s="324" t="s">
        <v>2310</v>
      </c>
      <c r="E183" s="20" t="s">
        <v>19</v>
      </c>
      <c r="F183" s="325">
        <v>7.4</v>
      </c>
      <c r="G183" s="41"/>
      <c r="H183" s="47"/>
    </row>
    <row r="184" spans="1:8" s="2" customFormat="1" ht="16.8" customHeight="1">
      <c r="A184" s="41"/>
      <c r="B184" s="47"/>
      <c r="C184" s="324" t="s">
        <v>19</v>
      </c>
      <c r="D184" s="324" t="s">
        <v>2311</v>
      </c>
      <c r="E184" s="20" t="s">
        <v>19</v>
      </c>
      <c r="F184" s="325">
        <v>0</v>
      </c>
      <c r="G184" s="41"/>
      <c r="H184" s="47"/>
    </row>
    <row r="185" spans="1:8" s="2" customFormat="1" ht="16.8" customHeight="1">
      <c r="A185" s="41"/>
      <c r="B185" s="47"/>
      <c r="C185" s="324" t="s">
        <v>19</v>
      </c>
      <c r="D185" s="324" t="s">
        <v>2312</v>
      </c>
      <c r="E185" s="20" t="s">
        <v>19</v>
      </c>
      <c r="F185" s="325">
        <v>1.45</v>
      </c>
      <c r="G185" s="41"/>
      <c r="H185" s="47"/>
    </row>
    <row r="186" spans="1:8" s="2" customFormat="1" ht="16.8" customHeight="1">
      <c r="A186" s="41"/>
      <c r="B186" s="47"/>
      <c r="C186" s="324" t="s">
        <v>19</v>
      </c>
      <c r="D186" s="324" t="s">
        <v>2313</v>
      </c>
      <c r="E186" s="20" t="s">
        <v>19</v>
      </c>
      <c r="F186" s="325">
        <v>0</v>
      </c>
      <c r="G186" s="41"/>
      <c r="H186" s="47"/>
    </row>
    <row r="187" spans="1:8" s="2" customFormat="1" ht="16.8" customHeight="1">
      <c r="A187" s="41"/>
      <c r="B187" s="47"/>
      <c r="C187" s="324" t="s">
        <v>19</v>
      </c>
      <c r="D187" s="324" t="s">
        <v>2306</v>
      </c>
      <c r="E187" s="20" t="s">
        <v>19</v>
      </c>
      <c r="F187" s="325">
        <v>1.57</v>
      </c>
      <c r="G187" s="41"/>
      <c r="H187" s="47"/>
    </row>
    <row r="188" spans="1:8" s="2" customFormat="1" ht="16.8" customHeight="1">
      <c r="A188" s="41"/>
      <c r="B188" s="47"/>
      <c r="C188" s="324" t="s">
        <v>19</v>
      </c>
      <c r="D188" s="324" t="s">
        <v>2314</v>
      </c>
      <c r="E188" s="20" t="s">
        <v>19</v>
      </c>
      <c r="F188" s="325">
        <v>0</v>
      </c>
      <c r="G188" s="41"/>
      <c r="H188" s="47"/>
    </row>
    <row r="189" spans="1:8" s="2" customFormat="1" ht="16.8" customHeight="1">
      <c r="A189" s="41"/>
      <c r="B189" s="47"/>
      <c r="C189" s="324" t="s">
        <v>19</v>
      </c>
      <c r="D189" s="324" t="s">
        <v>2315</v>
      </c>
      <c r="E189" s="20" t="s">
        <v>19</v>
      </c>
      <c r="F189" s="325">
        <v>1.32</v>
      </c>
      <c r="G189" s="41"/>
      <c r="H189" s="47"/>
    </row>
    <row r="190" spans="1:8" s="2" customFormat="1" ht="16.8" customHeight="1">
      <c r="A190" s="41"/>
      <c r="B190" s="47"/>
      <c r="C190" s="324" t="s">
        <v>19</v>
      </c>
      <c r="D190" s="324" t="s">
        <v>2316</v>
      </c>
      <c r="E190" s="20" t="s">
        <v>19</v>
      </c>
      <c r="F190" s="325">
        <v>0</v>
      </c>
      <c r="G190" s="41"/>
      <c r="H190" s="47"/>
    </row>
    <row r="191" spans="1:8" s="2" customFormat="1" ht="16.8" customHeight="1">
      <c r="A191" s="41"/>
      <c r="B191" s="47"/>
      <c r="C191" s="324" t="s">
        <v>19</v>
      </c>
      <c r="D191" s="324" t="s">
        <v>2317</v>
      </c>
      <c r="E191" s="20" t="s">
        <v>19</v>
      </c>
      <c r="F191" s="325">
        <v>42.88</v>
      </c>
      <c r="G191" s="41"/>
      <c r="H191" s="47"/>
    </row>
    <row r="192" spans="1:8" s="2" customFormat="1" ht="16.8" customHeight="1">
      <c r="A192" s="41"/>
      <c r="B192" s="47"/>
      <c r="C192" s="324" t="s">
        <v>19</v>
      </c>
      <c r="D192" s="324" t="s">
        <v>2318</v>
      </c>
      <c r="E192" s="20" t="s">
        <v>19</v>
      </c>
      <c r="F192" s="325">
        <v>0</v>
      </c>
      <c r="G192" s="41"/>
      <c r="H192" s="47"/>
    </row>
    <row r="193" spans="1:8" s="2" customFormat="1" ht="16.8" customHeight="1">
      <c r="A193" s="41"/>
      <c r="B193" s="47"/>
      <c r="C193" s="324" t="s">
        <v>19</v>
      </c>
      <c r="D193" s="324" t="s">
        <v>2319</v>
      </c>
      <c r="E193" s="20" t="s">
        <v>19</v>
      </c>
      <c r="F193" s="325">
        <v>50.02</v>
      </c>
      <c r="G193" s="41"/>
      <c r="H193" s="47"/>
    </row>
    <row r="194" spans="1:8" s="2" customFormat="1" ht="16.8" customHeight="1">
      <c r="A194" s="41"/>
      <c r="B194" s="47"/>
      <c r="C194" s="324" t="s">
        <v>19</v>
      </c>
      <c r="D194" s="324" t="s">
        <v>2320</v>
      </c>
      <c r="E194" s="20" t="s">
        <v>19</v>
      </c>
      <c r="F194" s="325">
        <v>0</v>
      </c>
      <c r="G194" s="41"/>
      <c r="H194" s="47"/>
    </row>
    <row r="195" spans="1:8" s="2" customFormat="1" ht="16.8" customHeight="1">
      <c r="A195" s="41"/>
      <c r="B195" s="47"/>
      <c r="C195" s="324" t="s">
        <v>19</v>
      </c>
      <c r="D195" s="324" t="s">
        <v>2321</v>
      </c>
      <c r="E195" s="20" t="s">
        <v>19</v>
      </c>
      <c r="F195" s="325">
        <v>18.72</v>
      </c>
      <c r="G195" s="41"/>
      <c r="H195" s="47"/>
    </row>
    <row r="196" spans="1:8" s="2" customFormat="1" ht="16.8" customHeight="1">
      <c r="A196" s="41"/>
      <c r="B196" s="47"/>
      <c r="C196" s="324" t="s">
        <v>19</v>
      </c>
      <c r="D196" s="324" t="s">
        <v>3375</v>
      </c>
      <c r="E196" s="20" t="s">
        <v>19</v>
      </c>
      <c r="F196" s="325">
        <v>0</v>
      </c>
      <c r="G196" s="41"/>
      <c r="H196" s="47"/>
    </row>
    <row r="197" spans="1:8" s="2" customFormat="1" ht="16.8" customHeight="1">
      <c r="A197" s="41"/>
      <c r="B197" s="47"/>
      <c r="C197" s="324" t="s">
        <v>19</v>
      </c>
      <c r="D197" s="324" t="s">
        <v>3376</v>
      </c>
      <c r="E197" s="20" t="s">
        <v>19</v>
      </c>
      <c r="F197" s="325">
        <v>-66.864</v>
      </c>
      <c r="G197" s="41"/>
      <c r="H197" s="47"/>
    </row>
    <row r="198" spans="1:8" s="2" customFormat="1" ht="16.8" customHeight="1">
      <c r="A198" s="41"/>
      <c r="B198" s="47"/>
      <c r="C198" s="324" t="s">
        <v>128</v>
      </c>
      <c r="D198" s="324" t="s">
        <v>282</v>
      </c>
      <c r="E198" s="20" t="s">
        <v>19</v>
      </c>
      <c r="F198" s="325">
        <v>1515.175</v>
      </c>
      <c r="G198" s="41"/>
      <c r="H198" s="47"/>
    </row>
    <row r="199" spans="1:8" s="2" customFormat="1" ht="16.8" customHeight="1">
      <c r="A199" s="41"/>
      <c r="B199" s="47"/>
      <c r="C199" s="326" t="s">
        <v>5416</v>
      </c>
      <c r="D199" s="41"/>
      <c r="E199" s="41"/>
      <c r="F199" s="41"/>
      <c r="G199" s="41"/>
      <c r="H199" s="47"/>
    </row>
    <row r="200" spans="1:8" s="2" customFormat="1" ht="16.8" customHeight="1">
      <c r="A200" s="41"/>
      <c r="B200" s="47"/>
      <c r="C200" s="324" t="s">
        <v>3367</v>
      </c>
      <c r="D200" s="324" t="s">
        <v>3368</v>
      </c>
      <c r="E200" s="20" t="s">
        <v>271</v>
      </c>
      <c r="F200" s="325">
        <v>1515.175</v>
      </c>
      <c r="G200" s="41"/>
      <c r="H200" s="47"/>
    </row>
    <row r="201" spans="1:8" s="2" customFormat="1" ht="16.8" customHeight="1">
      <c r="A201" s="41"/>
      <c r="B201" s="47"/>
      <c r="C201" s="324" t="s">
        <v>3378</v>
      </c>
      <c r="D201" s="324" t="s">
        <v>3379</v>
      </c>
      <c r="E201" s="20" t="s">
        <v>271</v>
      </c>
      <c r="F201" s="325">
        <v>1515.175</v>
      </c>
      <c r="G201" s="41"/>
      <c r="H201" s="47"/>
    </row>
    <row r="202" spans="1:8" s="2" customFormat="1" ht="16.8" customHeight="1">
      <c r="A202" s="41"/>
      <c r="B202" s="47"/>
      <c r="C202" s="320" t="s">
        <v>131</v>
      </c>
      <c r="D202" s="321" t="s">
        <v>19</v>
      </c>
      <c r="E202" s="322" t="s">
        <v>19</v>
      </c>
      <c r="F202" s="323">
        <v>28.653</v>
      </c>
      <c r="G202" s="41"/>
      <c r="H202" s="47"/>
    </row>
    <row r="203" spans="1:8" s="2" customFormat="1" ht="16.8" customHeight="1">
      <c r="A203" s="41"/>
      <c r="B203" s="47"/>
      <c r="C203" s="324" t="s">
        <v>19</v>
      </c>
      <c r="D203" s="324" t="s">
        <v>3279</v>
      </c>
      <c r="E203" s="20" t="s">
        <v>19</v>
      </c>
      <c r="F203" s="325">
        <v>1.325</v>
      </c>
      <c r="G203" s="41"/>
      <c r="H203" s="47"/>
    </row>
    <row r="204" spans="1:8" s="2" customFormat="1" ht="16.8" customHeight="1">
      <c r="A204" s="41"/>
      <c r="B204" s="47"/>
      <c r="C204" s="324" t="s">
        <v>19</v>
      </c>
      <c r="D204" s="324" t="s">
        <v>3280</v>
      </c>
      <c r="E204" s="20" t="s">
        <v>19</v>
      </c>
      <c r="F204" s="325">
        <v>3.405</v>
      </c>
      <c r="G204" s="41"/>
      <c r="H204" s="47"/>
    </row>
    <row r="205" spans="1:8" s="2" customFormat="1" ht="16.8" customHeight="1">
      <c r="A205" s="41"/>
      <c r="B205" s="47"/>
      <c r="C205" s="324" t="s">
        <v>19</v>
      </c>
      <c r="D205" s="324" t="s">
        <v>3281</v>
      </c>
      <c r="E205" s="20" t="s">
        <v>19</v>
      </c>
      <c r="F205" s="325">
        <v>0.928</v>
      </c>
      <c r="G205" s="41"/>
      <c r="H205" s="47"/>
    </row>
    <row r="206" spans="1:8" s="2" customFormat="1" ht="16.8" customHeight="1">
      <c r="A206" s="41"/>
      <c r="B206" s="47"/>
      <c r="C206" s="324" t="s">
        <v>19</v>
      </c>
      <c r="D206" s="324" t="s">
        <v>3282</v>
      </c>
      <c r="E206" s="20" t="s">
        <v>19</v>
      </c>
      <c r="F206" s="325">
        <v>0.948</v>
      </c>
      <c r="G206" s="41"/>
      <c r="H206" s="47"/>
    </row>
    <row r="207" spans="1:8" s="2" customFormat="1" ht="16.8" customHeight="1">
      <c r="A207" s="41"/>
      <c r="B207" s="47"/>
      <c r="C207" s="324" t="s">
        <v>19</v>
      </c>
      <c r="D207" s="324" t="s">
        <v>3283</v>
      </c>
      <c r="E207" s="20" t="s">
        <v>19</v>
      </c>
      <c r="F207" s="325">
        <v>2.37</v>
      </c>
      <c r="G207" s="41"/>
      <c r="H207" s="47"/>
    </row>
    <row r="208" spans="1:8" s="2" customFormat="1" ht="16.8" customHeight="1">
      <c r="A208" s="41"/>
      <c r="B208" s="47"/>
      <c r="C208" s="324" t="s">
        <v>19</v>
      </c>
      <c r="D208" s="324" t="s">
        <v>3284</v>
      </c>
      <c r="E208" s="20" t="s">
        <v>19</v>
      </c>
      <c r="F208" s="325">
        <v>2.016</v>
      </c>
      <c r="G208" s="41"/>
      <c r="H208" s="47"/>
    </row>
    <row r="209" spans="1:8" s="2" customFormat="1" ht="16.8" customHeight="1">
      <c r="A209" s="41"/>
      <c r="B209" s="47"/>
      <c r="C209" s="324" t="s">
        <v>19</v>
      </c>
      <c r="D209" s="324" t="s">
        <v>3285</v>
      </c>
      <c r="E209" s="20" t="s">
        <v>19</v>
      </c>
      <c r="F209" s="325">
        <v>1.185</v>
      </c>
      <c r="G209" s="41"/>
      <c r="H209" s="47"/>
    </row>
    <row r="210" spans="1:8" s="2" customFormat="1" ht="16.8" customHeight="1">
      <c r="A210" s="41"/>
      <c r="B210" s="47"/>
      <c r="C210" s="324" t="s">
        <v>19</v>
      </c>
      <c r="D210" s="324" t="s">
        <v>3286</v>
      </c>
      <c r="E210" s="20" t="s">
        <v>19</v>
      </c>
      <c r="F210" s="325">
        <v>1.325</v>
      </c>
      <c r="G210" s="41"/>
      <c r="H210" s="47"/>
    </row>
    <row r="211" spans="1:8" s="2" customFormat="1" ht="16.8" customHeight="1">
      <c r="A211" s="41"/>
      <c r="B211" s="47"/>
      <c r="C211" s="324" t="s">
        <v>19</v>
      </c>
      <c r="D211" s="324" t="s">
        <v>3287</v>
      </c>
      <c r="E211" s="20" t="s">
        <v>19</v>
      </c>
      <c r="F211" s="325">
        <v>1.325</v>
      </c>
      <c r="G211" s="41"/>
      <c r="H211" s="47"/>
    </row>
    <row r="212" spans="1:8" s="2" customFormat="1" ht="16.8" customHeight="1">
      <c r="A212" s="41"/>
      <c r="B212" s="47"/>
      <c r="C212" s="324" t="s">
        <v>19</v>
      </c>
      <c r="D212" s="324" t="s">
        <v>3288</v>
      </c>
      <c r="E212" s="20" t="s">
        <v>19</v>
      </c>
      <c r="F212" s="325">
        <v>1.325</v>
      </c>
      <c r="G212" s="41"/>
      <c r="H212" s="47"/>
    </row>
    <row r="213" spans="1:8" s="2" customFormat="1" ht="16.8" customHeight="1">
      <c r="A213" s="41"/>
      <c r="B213" s="47"/>
      <c r="C213" s="324" t="s">
        <v>19</v>
      </c>
      <c r="D213" s="324" t="s">
        <v>3289</v>
      </c>
      <c r="E213" s="20" t="s">
        <v>19</v>
      </c>
      <c r="F213" s="325">
        <v>1.896</v>
      </c>
      <c r="G213" s="41"/>
      <c r="H213" s="47"/>
    </row>
    <row r="214" spans="1:8" s="2" customFormat="1" ht="16.8" customHeight="1">
      <c r="A214" s="41"/>
      <c r="B214" s="47"/>
      <c r="C214" s="324" t="s">
        <v>19</v>
      </c>
      <c r="D214" s="324" t="s">
        <v>3290</v>
      </c>
      <c r="E214" s="20" t="s">
        <v>19</v>
      </c>
      <c r="F214" s="325">
        <v>0.948</v>
      </c>
      <c r="G214" s="41"/>
      <c r="H214" s="47"/>
    </row>
    <row r="215" spans="1:8" s="2" customFormat="1" ht="16.8" customHeight="1">
      <c r="A215" s="41"/>
      <c r="B215" s="47"/>
      <c r="C215" s="324" t="s">
        <v>19</v>
      </c>
      <c r="D215" s="324" t="s">
        <v>3291</v>
      </c>
      <c r="E215" s="20" t="s">
        <v>19</v>
      </c>
      <c r="F215" s="325">
        <v>2.784</v>
      </c>
      <c r="G215" s="41"/>
      <c r="H215" s="47"/>
    </row>
    <row r="216" spans="1:8" s="2" customFormat="1" ht="16.8" customHeight="1">
      <c r="A216" s="41"/>
      <c r="B216" s="47"/>
      <c r="C216" s="324" t="s">
        <v>19</v>
      </c>
      <c r="D216" s="324" t="s">
        <v>3292</v>
      </c>
      <c r="E216" s="20" t="s">
        <v>19</v>
      </c>
      <c r="F216" s="325">
        <v>1.185</v>
      </c>
      <c r="G216" s="41"/>
      <c r="H216" s="47"/>
    </row>
    <row r="217" spans="1:8" s="2" customFormat="1" ht="16.8" customHeight="1">
      <c r="A217" s="41"/>
      <c r="B217" s="47"/>
      <c r="C217" s="324" t="s">
        <v>19</v>
      </c>
      <c r="D217" s="324" t="s">
        <v>3293</v>
      </c>
      <c r="E217" s="20" t="s">
        <v>19</v>
      </c>
      <c r="F217" s="325">
        <v>5.688</v>
      </c>
      <c r="G217" s="41"/>
      <c r="H217" s="47"/>
    </row>
    <row r="218" spans="1:8" s="2" customFormat="1" ht="16.8" customHeight="1">
      <c r="A218" s="41"/>
      <c r="B218" s="47"/>
      <c r="C218" s="324" t="s">
        <v>131</v>
      </c>
      <c r="D218" s="324" t="s">
        <v>282</v>
      </c>
      <c r="E218" s="20" t="s">
        <v>19</v>
      </c>
      <c r="F218" s="325">
        <v>28.653</v>
      </c>
      <c r="G218" s="41"/>
      <c r="H218" s="47"/>
    </row>
    <row r="219" spans="1:8" s="2" customFormat="1" ht="16.8" customHeight="1">
      <c r="A219" s="41"/>
      <c r="B219" s="47"/>
      <c r="C219" s="326" t="s">
        <v>5416</v>
      </c>
      <c r="D219" s="41"/>
      <c r="E219" s="41"/>
      <c r="F219" s="41"/>
      <c r="G219" s="41"/>
      <c r="H219" s="47"/>
    </row>
    <row r="220" spans="1:8" s="2" customFormat="1" ht="16.8" customHeight="1">
      <c r="A220" s="41"/>
      <c r="B220" s="47"/>
      <c r="C220" s="324" t="s">
        <v>3274</v>
      </c>
      <c r="D220" s="324" t="s">
        <v>3275</v>
      </c>
      <c r="E220" s="20" t="s">
        <v>271</v>
      </c>
      <c r="F220" s="325">
        <v>28.653</v>
      </c>
      <c r="G220" s="41"/>
      <c r="H220" s="47"/>
    </row>
    <row r="221" spans="1:8" s="2" customFormat="1" ht="16.8" customHeight="1">
      <c r="A221" s="41"/>
      <c r="B221" s="47"/>
      <c r="C221" s="324" t="s">
        <v>3295</v>
      </c>
      <c r="D221" s="324" t="s">
        <v>3296</v>
      </c>
      <c r="E221" s="20" t="s">
        <v>271</v>
      </c>
      <c r="F221" s="325">
        <v>28.653</v>
      </c>
      <c r="G221" s="41"/>
      <c r="H221" s="47"/>
    </row>
    <row r="222" spans="1:8" s="2" customFormat="1" ht="16.8" customHeight="1">
      <c r="A222" s="41"/>
      <c r="B222" s="47"/>
      <c r="C222" s="324" t="s">
        <v>3301</v>
      </c>
      <c r="D222" s="324" t="s">
        <v>3302</v>
      </c>
      <c r="E222" s="20" t="s">
        <v>271</v>
      </c>
      <c r="F222" s="325">
        <v>28.653</v>
      </c>
      <c r="G222" s="41"/>
      <c r="H222" s="47"/>
    </row>
    <row r="223" spans="1:8" s="2" customFormat="1" ht="16.8" customHeight="1">
      <c r="A223" s="41"/>
      <c r="B223" s="47"/>
      <c r="C223" s="320" t="s">
        <v>134</v>
      </c>
      <c r="D223" s="321" t="s">
        <v>19</v>
      </c>
      <c r="E223" s="322" t="s">
        <v>19</v>
      </c>
      <c r="F223" s="323">
        <v>103.16</v>
      </c>
      <c r="G223" s="41"/>
      <c r="H223" s="47"/>
    </row>
    <row r="224" spans="1:8" s="2" customFormat="1" ht="16.8" customHeight="1">
      <c r="A224" s="41"/>
      <c r="B224" s="47"/>
      <c r="C224" s="324" t="s">
        <v>134</v>
      </c>
      <c r="D224" s="324" t="s">
        <v>135</v>
      </c>
      <c r="E224" s="20" t="s">
        <v>19</v>
      </c>
      <c r="F224" s="325">
        <v>103.16</v>
      </c>
      <c r="G224" s="41"/>
      <c r="H224" s="47"/>
    </row>
    <row r="225" spans="1:8" s="2" customFormat="1" ht="16.8" customHeight="1">
      <c r="A225" s="41"/>
      <c r="B225" s="47"/>
      <c r="C225" s="326" t="s">
        <v>5416</v>
      </c>
      <c r="D225" s="41"/>
      <c r="E225" s="41"/>
      <c r="F225" s="41"/>
      <c r="G225" s="41"/>
      <c r="H225" s="47"/>
    </row>
    <row r="226" spans="1:8" s="2" customFormat="1" ht="16.8" customHeight="1">
      <c r="A226" s="41"/>
      <c r="B226" s="47"/>
      <c r="C226" s="324" t="s">
        <v>1092</v>
      </c>
      <c r="D226" s="324" t="s">
        <v>1093</v>
      </c>
      <c r="E226" s="20" t="s">
        <v>271</v>
      </c>
      <c r="F226" s="325">
        <v>857.96</v>
      </c>
      <c r="G226" s="41"/>
      <c r="H226" s="47"/>
    </row>
    <row r="227" spans="1:8" s="2" customFormat="1" ht="12">
      <c r="A227" s="41"/>
      <c r="B227" s="47"/>
      <c r="C227" s="324" t="s">
        <v>1041</v>
      </c>
      <c r="D227" s="324" t="s">
        <v>1042</v>
      </c>
      <c r="E227" s="20" t="s">
        <v>285</v>
      </c>
      <c r="F227" s="325">
        <v>32.197</v>
      </c>
      <c r="G227" s="41"/>
      <c r="H227" s="47"/>
    </row>
    <row r="228" spans="1:8" s="2" customFormat="1" ht="12">
      <c r="A228" s="41"/>
      <c r="B228" s="47"/>
      <c r="C228" s="324" t="s">
        <v>1057</v>
      </c>
      <c r="D228" s="324" t="s">
        <v>1058</v>
      </c>
      <c r="E228" s="20" t="s">
        <v>285</v>
      </c>
      <c r="F228" s="325">
        <v>16.379</v>
      </c>
      <c r="G228" s="41"/>
      <c r="H228" s="47"/>
    </row>
    <row r="229" spans="1:8" s="2" customFormat="1" ht="12">
      <c r="A229" s="41"/>
      <c r="B229" s="47"/>
      <c r="C229" s="324" t="s">
        <v>1065</v>
      </c>
      <c r="D229" s="324" t="s">
        <v>1066</v>
      </c>
      <c r="E229" s="20" t="s">
        <v>285</v>
      </c>
      <c r="F229" s="325">
        <v>32.197</v>
      </c>
      <c r="G229" s="41"/>
      <c r="H229" s="47"/>
    </row>
    <row r="230" spans="1:8" s="2" customFormat="1" ht="12">
      <c r="A230" s="41"/>
      <c r="B230" s="47"/>
      <c r="C230" s="324" t="s">
        <v>1071</v>
      </c>
      <c r="D230" s="324" t="s">
        <v>1072</v>
      </c>
      <c r="E230" s="20" t="s">
        <v>285</v>
      </c>
      <c r="F230" s="325">
        <v>16.379</v>
      </c>
      <c r="G230" s="41"/>
      <c r="H230" s="47"/>
    </row>
    <row r="231" spans="1:8" s="2" customFormat="1" ht="16.8" customHeight="1">
      <c r="A231" s="41"/>
      <c r="B231" s="47"/>
      <c r="C231" s="324" t="s">
        <v>1077</v>
      </c>
      <c r="D231" s="324" t="s">
        <v>1078</v>
      </c>
      <c r="E231" s="20" t="s">
        <v>327</v>
      </c>
      <c r="F231" s="325">
        <v>1.562</v>
      </c>
      <c r="G231" s="41"/>
      <c r="H231" s="47"/>
    </row>
    <row r="232" spans="1:8" s="2" customFormat="1" ht="16.8" customHeight="1">
      <c r="A232" s="41"/>
      <c r="B232" s="47"/>
      <c r="C232" s="324" t="s">
        <v>1105</v>
      </c>
      <c r="D232" s="324" t="s">
        <v>1106</v>
      </c>
      <c r="E232" s="20" t="s">
        <v>285</v>
      </c>
      <c r="F232" s="325">
        <v>16.549</v>
      </c>
      <c r="G232" s="41"/>
      <c r="H232" s="47"/>
    </row>
    <row r="233" spans="1:8" s="2" customFormat="1" ht="16.8" customHeight="1">
      <c r="A233" s="41"/>
      <c r="B233" s="47"/>
      <c r="C233" s="324" t="s">
        <v>1695</v>
      </c>
      <c r="D233" s="324" t="s">
        <v>1696</v>
      </c>
      <c r="E233" s="20" t="s">
        <v>271</v>
      </c>
      <c r="F233" s="325">
        <v>220.64</v>
      </c>
      <c r="G233" s="41"/>
      <c r="H233" s="47"/>
    </row>
    <row r="234" spans="1:8" s="2" customFormat="1" ht="16.8" customHeight="1">
      <c r="A234" s="41"/>
      <c r="B234" s="47"/>
      <c r="C234" s="324" t="s">
        <v>1725</v>
      </c>
      <c r="D234" s="324" t="s">
        <v>1726</v>
      </c>
      <c r="E234" s="20" t="s">
        <v>271</v>
      </c>
      <c r="F234" s="325">
        <v>220.64</v>
      </c>
      <c r="G234" s="41"/>
      <c r="H234" s="47"/>
    </row>
    <row r="235" spans="1:8" s="2" customFormat="1" ht="16.8" customHeight="1">
      <c r="A235" s="41"/>
      <c r="B235" s="47"/>
      <c r="C235" s="324" t="s">
        <v>3022</v>
      </c>
      <c r="D235" s="324" t="s">
        <v>3023</v>
      </c>
      <c r="E235" s="20" t="s">
        <v>271</v>
      </c>
      <c r="F235" s="325">
        <v>627.18</v>
      </c>
      <c r="G235" s="41"/>
      <c r="H235" s="47"/>
    </row>
    <row r="236" spans="1:8" s="2" customFormat="1" ht="16.8" customHeight="1">
      <c r="A236" s="41"/>
      <c r="B236" s="47"/>
      <c r="C236" s="324" t="s">
        <v>3087</v>
      </c>
      <c r="D236" s="324" t="s">
        <v>3088</v>
      </c>
      <c r="E236" s="20" t="s">
        <v>271</v>
      </c>
      <c r="F236" s="325">
        <v>103.16</v>
      </c>
      <c r="G236" s="41"/>
      <c r="H236" s="47"/>
    </row>
    <row r="237" spans="1:8" s="2" customFormat="1" ht="16.8" customHeight="1">
      <c r="A237" s="41"/>
      <c r="B237" s="47"/>
      <c r="C237" s="324" t="s">
        <v>1704</v>
      </c>
      <c r="D237" s="324" t="s">
        <v>1705</v>
      </c>
      <c r="E237" s="20" t="s">
        <v>327</v>
      </c>
      <c r="F237" s="325">
        <v>0.036</v>
      </c>
      <c r="G237" s="41"/>
      <c r="H237" s="47"/>
    </row>
    <row r="238" spans="1:8" s="2" customFormat="1" ht="12">
      <c r="A238" s="41"/>
      <c r="B238" s="47"/>
      <c r="C238" s="324" t="s">
        <v>1686</v>
      </c>
      <c r="D238" s="324" t="s">
        <v>1687</v>
      </c>
      <c r="E238" s="20" t="s">
        <v>271</v>
      </c>
      <c r="F238" s="325">
        <v>128.578</v>
      </c>
      <c r="G238" s="41"/>
      <c r="H238" s="47"/>
    </row>
    <row r="239" spans="1:8" s="2" customFormat="1" ht="12">
      <c r="A239" s="41"/>
      <c r="B239" s="47"/>
      <c r="C239" s="324" t="s">
        <v>1691</v>
      </c>
      <c r="D239" s="324" t="s">
        <v>1692</v>
      </c>
      <c r="E239" s="20" t="s">
        <v>271</v>
      </c>
      <c r="F239" s="325">
        <v>128.578</v>
      </c>
      <c r="G239" s="41"/>
      <c r="H239" s="47"/>
    </row>
    <row r="240" spans="1:8" s="2" customFormat="1" ht="16.8" customHeight="1">
      <c r="A240" s="41"/>
      <c r="B240" s="47"/>
      <c r="C240" s="320" t="s">
        <v>136</v>
      </c>
      <c r="D240" s="321" t="s">
        <v>19</v>
      </c>
      <c r="E240" s="322" t="s">
        <v>19</v>
      </c>
      <c r="F240" s="323">
        <v>6.03</v>
      </c>
      <c r="G240" s="41"/>
      <c r="H240" s="47"/>
    </row>
    <row r="241" spans="1:8" s="2" customFormat="1" ht="16.8" customHeight="1">
      <c r="A241" s="41"/>
      <c r="B241" s="47"/>
      <c r="C241" s="324" t="s">
        <v>136</v>
      </c>
      <c r="D241" s="324" t="s">
        <v>137</v>
      </c>
      <c r="E241" s="20" t="s">
        <v>19</v>
      </c>
      <c r="F241" s="325">
        <v>6.03</v>
      </c>
      <c r="G241" s="41"/>
      <c r="H241" s="47"/>
    </row>
    <row r="242" spans="1:8" s="2" customFormat="1" ht="16.8" customHeight="1">
      <c r="A242" s="41"/>
      <c r="B242" s="47"/>
      <c r="C242" s="326" t="s">
        <v>5416</v>
      </c>
      <c r="D242" s="41"/>
      <c r="E242" s="41"/>
      <c r="F242" s="41"/>
      <c r="G242" s="41"/>
      <c r="H242" s="47"/>
    </row>
    <row r="243" spans="1:8" s="2" customFormat="1" ht="16.8" customHeight="1">
      <c r="A243" s="41"/>
      <c r="B243" s="47"/>
      <c r="C243" s="324" t="s">
        <v>1092</v>
      </c>
      <c r="D243" s="324" t="s">
        <v>1093</v>
      </c>
      <c r="E243" s="20" t="s">
        <v>271</v>
      </c>
      <c r="F243" s="325">
        <v>857.96</v>
      </c>
      <c r="G243" s="41"/>
      <c r="H243" s="47"/>
    </row>
    <row r="244" spans="1:8" s="2" customFormat="1" ht="12">
      <c r="A244" s="41"/>
      <c r="B244" s="47"/>
      <c r="C244" s="324" t="s">
        <v>1041</v>
      </c>
      <c r="D244" s="324" t="s">
        <v>1042</v>
      </c>
      <c r="E244" s="20" t="s">
        <v>285</v>
      </c>
      <c r="F244" s="325">
        <v>32.197</v>
      </c>
      <c r="G244" s="41"/>
      <c r="H244" s="47"/>
    </row>
    <row r="245" spans="1:8" s="2" customFormat="1" ht="12">
      <c r="A245" s="41"/>
      <c r="B245" s="47"/>
      <c r="C245" s="324" t="s">
        <v>1057</v>
      </c>
      <c r="D245" s="324" t="s">
        <v>1058</v>
      </c>
      <c r="E245" s="20" t="s">
        <v>285</v>
      </c>
      <c r="F245" s="325">
        <v>16.379</v>
      </c>
      <c r="G245" s="41"/>
      <c r="H245" s="47"/>
    </row>
    <row r="246" spans="1:8" s="2" customFormat="1" ht="12">
      <c r="A246" s="41"/>
      <c r="B246" s="47"/>
      <c r="C246" s="324" t="s">
        <v>1065</v>
      </c>
      <c r="D246" s="324" t="s">
        <v>1066</v>
      </c>
      <c r="E246" s="20" t="s">
        <v>285</v>
      </c>
      <c r="F246" s="325">
        <v>32.197</v>
      </c>
      <c r="G246" s="41"/>
      <c r="H246" s="47"/>
    </row>
    <row r="247" spans="1:8" s="2" customFormat="1" ht="12">
      <c r="A247" s="41"/>
      <c r="B247" s="47"/>
      <c r="C247" s="324" t="s">
        <v>1071</v>
      </c>
      <c r="D247" s="324" t="s">
        <v>1072</v>
      </c>
      <c r="E247" s="20" t="s">
        <v>285</v>
      </c>
      <c r="F247" s="325">
        <v>16.379</v>
      </c>
      <c r="G247" s="41"/>
      <c r="H247" s="47"/>
    </row>
    <row r="248" spans="1:8" s="2" customFormat="1" ht="16.8" customHeight="1">
      <c r="A248" s="41"/>
      <c r="B248" s="47"/>
      <c r="C248" s="324" t="s">
        <v>1077</v>
      </c>
      <c r="D248" s="324" t="s">
        <v>1078</v>
      </c>
      <c r="E248" s="20" t="s">
        <v>327</v>
      </c>
      <c r="F248" s="325">
        <v>1.562</v>
      </c>
      <c r="G248" s="41"/>
      <c r="H248" s="47"/>
    </row>
    <row r="249" spans="1:8" s="2" customFormat="1" ht="16.8" customHeight="1">
      <c r="A249" s="41"/>
      <c r="B249" s="47"/>
      <c r="C249" s="324" t="s">
        <v>1098</v>
      </c>
      <c r="D249" s="324" t="s">
        <v>1099</v>
      </c>
      <c r="E249" s="20" t="s">
        <v>271</v>
      </c>
      <c r="F249" s="325">
        <v>7.16</v>
      </c>
      <c r="G249" s="41"/>
      <c r="H249" s="47"/>
    </row>
    <row r="250" spans="1:8" s="2" customFormat="1" ht="16.8" customHeight="1">
      <c r="A250" s="41"/>
      <c r="B250" s="47"/>
      <c r="C250" s="324" t="s">
        <v>1105</v>
      </c>
      <c r="D250" s="324" t="s">
        <v>1106</v>
      </c>
      <c r="E250" s="20" t="s">
        <v>285</v>
      </c>
      <c r="F250" s="325">
        <v>16.549</v>
      </c>
      <c r="G250" s="41"/>
      <c r="H250" s="47"/>
    </row>
    <row r="251" spans="1:8" s="2" customFormat="1" ht="16.8" customHeight="1">
      <c r="A251" s="41"/>
      <c r="B251" s="47"/>
      <c r="C251" s="324" t="s">
        <v>1695</v>
      </c>
      <c r="D251" s="324" t="s">
        <v>1696</v>
      </c>
      <c r="E251" s="20" t="s">
        <v>271</v>
      </c>
      <c r="F251" s="325">
        <v>220.64</v>
      </c>
      <c r="G251" s="41"/>
      <c r="H251" s="47"/>
    </row>
    <row r="252" spans="1:8" s="2" customFormat="1" ht="16.8" customHeight="1">
      <c r="A252" s="41"/>
      <c r="B252" s="47"/>
      <c r="C252" s="324" t="s">
        <v>1725</v>
      </c>
      <c r="D252" s="324" t="s">
        <v>1726</v>
      </c>
      <c r="E252" s="20" t="s">
        <v>271</v>
      </c>
      <c r="F252" s="325">
        <v>220.64</v>
      </c>
      <c r="G252" s="41"/>
      <c r="H252" s="47"/>
    </row>
    <row r="253" spans="1:8" s="2" customFormat="1" ht="16.8" customHeight="1">
      <c r="A253" s="41"/>
      <c r="B253" s="47"/>
      <c r="C253" s="324" t="s">
        <v>1970</v>
      </c>
      <c r="D253" s="324" t="s">
        <v>1971</v>
      </c>
      <c r="E253" s="20" t="s">
        <v>271</v>
      </c>
      <c r="F253" s="325">
        <v>7.16</v>
      </c>
      <c r="G253" s="41"/>
      <c r="H253" s="47"/>
    </row>
    <row r="254" spans="1:8" s="2" customFormat="1" ht="16.8" customHeight="1">
      <c r="A254" s="41"/>
      <c r="B254" s="47"/>
      <c r="C254" s="324" t="s">
        <v>3022</v>
      </c>
      <c r="D254" s="324" t="s">
        <v>3023</v>
      </c>
      <c r="E254" s="20" t="s">
        <v>271</v>
      </c>
      <c r="F254" s="325">
        <v>627.18</v>
      </c>
      <c r="G254" s="41"/>
      <c r="H254" s="47"/>
    </row>
    <row r="255" spans="1:8" s="2" customFormat="1" ht="16.8" customHeight="1">
      <c r="A255" s="41"/>
      <c r="B255" s="47"/>
      <c r="C255" s="324" t="s">
        <v>3075</v>
      </c>
      <c r="D255" s="324" t="s">
        <v>3076</v>
      </c>
      <c r="E255" s="20" t="s">
        <v>271</v>
      </c>
      <c r="F255" s="325">
        <v>53.07</v>
      </c>
      <c r="G255" s="41"/>
      <c r="H255" s="47"/>
    </row>
    <row r="256" spans="1:8" s="2" customFormat="1" ht="16.8" customHeight="1">
      <c r="A256" s="41"/>
      <c r="B256" s="47"/>
      <c r="C256" s="324" t="s">
        <v>3098</v>
      </c>
      <c r="D256" s="324" t="s">
        <v>3099</v>
      </c>
      <c r="E256" s="20" t="s">
        <v>271</v>
      </c>
      <c r="F256" s="325">
        <v>55.42</v>
      </c>
      <c r="G256" s="41"/>
      <c r="H256" s="47"/>
    </row>
    <row r="257" spans="1:8" s="2" customFormat="1" ht="16.8" customHeight="1">
      <c r="A257" s="41"/>
      <c r="B257" s="47"/>
      <c r="C257" s="324" t="s">
        <v>1704</v>
      </c>
      <c r="D257" s="324" t="s">
        <v>1705</v>
      </c>
      <c r="E257" s="20" t="s">
        <v>327</v>
      </c>
      <c r="F257" s="325">
        <v>0.036</v>
      </c>
      <c r="G257" s="41"/>
      <c r="H257" s="47"/>
    </row>
    <row r="258" spans="1:8" s="2" customFormat="1" ht="16.8" customHeight="1">
      <c r="A258" s="41"/>
      <c r="B258" s="47"/>
      <c r="C258" s="324" t="s">
        <v>1976</v>
      </c>
      <c r="D258" s="324" t="s">
        <v>1977</v>
      </c>
      <c r="E258" s="20" t="s">
        <v>271</v>
      </c>
      <c r="F258" s="325">
        <v>15.036</v>
      </c>
      <c r="G258" s="41"/>
      <c r="H258" s="47"/>
    </row>
    <row r="259" spans="1:8" s="2" customFormat="1" ht="12">
      <c r="A259" s="41"/>
      <c r="B259" s="47"/>
      <c r="C259" s="324" t="s">
        <v>1686</v>
      </c>
      <c r="D259" s="324" t="s">
        <v>1687</v>
      </c>
      <c r="E259" s="20" t="s">
        <v>271</v>
      </c>
      <c r="F259" s="325">
        <v>128.578</v>
      </c>
      <c r="G259" s="41"/>
      <c r="H259" s="47"/>
    </row>
    <row r="260" spans="1:8" s="2" customFormat="1" ht="12">
      <c r="A260" s="41"/>
      <c r="B260" s="47"/>
      <c r="C260" s="324" t="s">
        <v>1691</v>
      </c>
      <c r="D260" s="324" t="s">
        <v>1692</v>
      </c>
      <c r="E260" s="20" t="s">
        <v>271</v>
      </c>
      <c r="F260" s="325">
        <v>128.578</v>
      </c>
      <c r="G260" s="41"/>
      <c r="H260" s="47"/>
    </row>
    <row r="261" spans="1:8" s="2" customFormat="1" ht="16.8" customHeight="1">
      <c r="A261" s="41"/>
      <c r="B261" s="47"/>
      <c r="C261" s="320" t="s">
        <v>138</v>
      </c>
      <c r="D261" s="321" t="s">
        <v>19</v>
      </c>
      <c r="E261" s="322" t="s">
        <v>19</v>
      </c>
      <c r="F261" s="323">
        <v>14.76</v>
      </c>
      <c r="G261" s="41"/>
      <c r="H261" s="47"/>
    </row>
    <row r="262" spans="1:8" s="2" customFormat="1" ht="16.8" customHeight="1">
      <c r="A262" s="41"/>
      <c r="B262" s="47"/>
      <c r="C262" s="324" t="s">
        <v>138</v>
      </c>
      <c r="D262" s="324" t="s">
        <v>139</v>
      </c>
      <c r="E262" s="20" t="s">
        <v>19</v>
      </c>
      <c r="F262" s="325">
        <v>14.76</v>
      </c>
      <c r="G262" s="41"/>
      <c r="H262" s="47"/>
    </row>
    <row r="263" spans="1:8" s="2" customFormat="1" ht="16.8" customHeight="1">
      <c r="A263" s="41"/>
      <c r="B263" s="47"/>
      <c r="C263" s="326" t="s">
        <v>5416</v>
      </c>
      <c r="D263" s="41"/>
      <c r="E263" s="41"/>
      <c r="F263" s="41"/>
      <c r="G263" s="41"/>
      <c r="H263" s="47"/>
    </row>
    <row r="264" spans="1:8" s="2" customFormat="1" ht="16.8" customHeight="1">
      <c r="A264" s="41"/>
      <c r="B264" s="47"/>
      <c r="C264" s="324" t="s">
        <v>1092</v>
      </c>
      <c r="D264" s="324" t="s">
        <v>1093</v>
      </c>
      <c r="E264" s="20" t="s">
        <v>271</v>
      </c>
      <c r="F264" s="325">
        <v>857.96</v>
      </c>
      <c r="G264" s="41"/>
      <c r="H264" s="47"/>
    </row>
    <row r="265" spans="1:8" s="2" customFormat="1" ht="12">
      <c r="A265" s="41"/>
      <c r="B265" s="47"/>
      <c r="C265" s="324" t="s">
        <v>1041</v>
      </c>
      <c r="D265" s="324" t="s">
        <v>1042</v>
      </c>
      <c r="E265" s="20" t="s">
        <v>285</v>
      </c>
      <c r="F265" s="325">
        <v>32.197</v>
      </c>
      <c r="G265" s="41"/>
      <c r="H265" s="47"/>
    </row>
    <row r="266" spans="1:8" s="2" customFormat="1" ht="12">
      <c r="A266" s="41"/>
      <c r="B266" s="47"/>
      <c r="C266" s="324" t="s">
        <v>1065</v>
      </c>
      <c r="D266" s="324" t="s">
        <v>1066</v>
      </c>
      <c r="E266" s="20" t="s">
        <v>285</v>
      </c>
      <c r="F266" s="325">
        <v>32.197</v>
      </c>
      <c r="G266" s="41"/>
      <c r="H266" s="47"/>
    </row>
    <row r="267" spans="1:8" s="2" customFormat="1" ht="16.8" customHeight="1">
      <c r="A267" s="41"/>
      <c r="B267" s="47"/>
      <c r="C267" s="324" t="s">
        <v>1077</v>
      </c>
      <c r="D267" s="324" t="s">
        <v>1078</v>
      </c>
      <c r="E267" s="20" t="s">
        <v>327</v>
      </c>
      <c r="F267" s="325">
        <v>1.562</v>
      </c>
      <c r="G267" s="41"/>
      <c r="H267" s="47"/>
    </row>
    <row r="268" spans="1:8" s="2" customFormat="1" ht="16.8" customHeight="1">
      <c r="A268" s="41"/>
      <c r="B268" s="47"/>
      <c r="C268" s="324" t="s">
        <v>1112</v>
      </c>
      <c r="D268" s="324" t="s">
        <v>1113</v>
      </c>
      <c r="E268" s="20" t="s">
        <v>285</v>
      </c>
      <c r="F268" s="325">
        <v>18.749</v>
      </c>
      <c r="G268" s="41"/>
      <c r="H268" s="47"/>
    </row>
    <row r="269" spans="1:8" s="2" customFormat="1" ht="16.8" customHeight="1">
      <c r="A269" s="41"/>
      <c r="B269" s="47"/>
      <c r="C269" s="324" t="s">
        <v>1956</v>
      </c>
      <c r="D269" s="324" t="s">
        <v>1957</v>
      </c>
      <c r="E269" s="20" t="s">
        <v>271</v>
      </c>
      <c r="F269" s="325">
        <v>68.02</v>
      </c>
      <c r="G269" s="41"/>
      <c r="H269" s="47"/>
    </row>
    <row r="270" spans="1:8" s="2" customFormat="1" ht="16.8" customHeight="1">
      <c r="A270" s="41"/>
      <c r="B270" s="47"/>
      <c r="C270" s="324" t="s">
        <v>3022</v>
      </c>
      <c r="D270" s="324" t="s">
        <v>3023</v>
      </c>
      <c r="E270" s="20" t="s">
        <v>271</v>
      </c>
      <c r="F270" s="325">
        <v>627.18</v>
      </c>
      <c r="G270" s="41"/>
      <c r="H270" s="47"/>
    </row>
    <row r="271" spans="1:8" s="2" customFormat="1" ht="16.8" customHeight="1">
      <c r="A271" s="41"/>
      <c r="B271" s="47"/>
      <c r="C271" s="324" t="s">
        <v>3029</v>
      </c>
      <c r="D271" s="324" t="s">
        <v>3030</v>
      </c>
      <c r="E271" s="20" t="s">
        <v>271</v>
      </c>
      <c r="F271" s="325">
        <v>18.24</v>
      </c>
      <c r="G271" s="41"/>
      <c r="H271" s="47"/>
    </row>
    <row r="272" spans="1:8" s="2" customFormat="1" ht="16.8" customHeight="1">
      <c r="A272" s="41"/>
      <c r="B272" s="47"/>
      <c r="C272" s="324" t="s">
        <v>3075</v>
      </c>
      <c r="D272" s="324" t="s">
        <v>3076</v>
      </c>
      <c r="E272" s="20" t="s">
        <v>271</v>
      </c>
      <c r="F272" s="325">
        <v>53.07</v>
      </c>
      <c r="G272" s="41"/>
      <c r="H272" s="47"/>
    </row>
    <row r="273" spans="1:8" s="2" customFormat="1" ht="16.8" customHeight="1">
      <c r="A273" s="41"/>
      <c r="B273" s="47"/>
      <c r="C273" s="324" t="s">
        <v>3098</v>
      </c>
      <c r="D273" s="324" t="s">
        <v>3099</v>
      </c>
      <c r="E273" s="20" t="s">
        <v>271</v>
      </c>
      <c r="F273" s="325">
        <v>55.42</v>
      </c>
      <c r="G273" s="41"/>
      <c r="H273" s="47"/>
    </row>
    <row r="274" spans="1:8" s="2" customFormat="1" ht="16.8" customHeight="1">
      <c r="A274" s="41"/>
      <c r="B274" s="47"/>
      <c r="C274" s="324" t="s">
        <v>1950</v>
      </c>
      <c r="D274" s="324" t="s">
        <v>1951</v>
      </c>
      <c r="E274" s="20" t="s">
        <v>271</v>
      </c>
      <c r="F274" s="325">
        <v>71.421</v>
      </c>
      <c r="G274" s="41"/>
      <c r="H274" s="47"/>
    </row>
    <row r="275" spans="1:8" s="2" customFormat="1" ht="16.8" customHeight="1">
      <c r="A275" s="41"/>
      <c r="B275" s="47"/>
      <c r="C275" s="320" t="s">
        <v>140</v>
      </c>
      <c r="D275" s="321" t="s">
        <v>19</v>
      </c>
      <c r="E275" s="322" t="s">
        <v>19</v>
      </c>
      <c r="F275" s="323">
        <v>1.13</v>
      </c>
      <c r="G275" s="41"/>
      <c r="H275" s="47"/>
    </row>
    <row r="276" spans="1:8" s="2" customFormat="1" ht="16.8" customHeight="1">
      <c r="A276" s="41"/>
      <c r="B276" s="47"/>
      <c r="C276" s="324" t="s">
        <v>140</v>
      </c>
      <c r="D276" s="324" t="s">
        <v>141</v>
      </c>
      <c r="E276" s="20" t="s">
        <v>19</v>
      </c>
      <c r="F276" s="325">
        <v>1.13</v>
      </c>
      <c r="G276" s="41"/>
      <c r="H276" s="47"/>
    </row>
    <row r="277" spans="1:8" s="2" customFormat="1" ht="16.8" customHeight="1">
      <c r="A277" s="41"/>
      <c r="B277" s="47"/>
      <c r="C277" s="326" t="s">
        <v>5416</v>
      </c>
      <c r="D277" s="41"/>
      <c r="E277" s="41"/>
      <c r="F277" s="41"/>
      <c r="G277" s="41"/>
      <c r="H277" s="47"/>
    </row>
    <row r="278" spans="1:8" s="2" customFormat="1" ht="16.8" customHeight="1">
      <c r="A278" s="41"/>
      <c r="B278" s="47"/>
      <c r="C278" s="324" t="s">
        <v>1092</v>
      </c>
      <c r="D278" s="324" t="s">
        <v>1093</v>
      </c>
      <c r="E278" s="20" t="s">
        <v>271</v>
      </c>
      <c r="F278" s="325">
        <v>857.96</v>
      </c>
      <c r="G278" s="41"/>
      <c r="H278" s="47"/>
    </row>
    <row r="279" spans="1:8" s="2" customFormat="1" ht="12">
      <c r="A279" s="41"/>
      <c r="B279" s="47"/>
      <c r="C279" s="324" t="s">
        <v>1041</v>
      </c>
      <c r="D279" s="324" t="s">
        <v>1042</v>
      </c>
      <c r="E279" s="20" t="s">
        <v>285</v>
      </c>
      <c r="F279" s="325">
        <v>32.197</v>
      </c>
      <c r="G279" s="41"/>
      <c r="H279" s="47"/>
    </row>
    <row r="280" spans="1:8" s="2" customFormat="1" ht="12">
      <c r="A280" s="41"/>
      <c r="B280" s="47"/>
      <c r="C280" s="324" t="s">
        <v>1065</v>
      </c>
      <c r="D280" s="324" t="s">
        <v>1066</v>
      </c>
      <c r="E280" s="20" t="s">
        <v>285</v>
      </c>
      <c r="F280" s="325">
        <v>32.197</v>
      </c>
      <c r="G280" s="41"/>
      <c r="H280" s="47"/>
    </row>
    <row r="281" spans="1:8" s="2" customFormat="1" ht="16.8" customHeight="1">
      <c r="A281" s="41"/>
      <c r="B281" s="47"/>
      <c r="C281" s="324" t="s">
        <v>1077</v>
      </c>
      <c r="D281" s="324" t="s">
        <v>1078</v>
      </c>
      <c r="E281" s="20" t="s">
        <v>327</v>
      </c>
      <c r="F281" s="325">
        <v>1.562</v>
      </c>
      <c r="G281" s="41"/>
      <c r="H281" s="47"/>
    </row>
    <row r="282" spans="1:8" s="2" customFormat="1" ht="16.8" customHeight="1">
      <c r="A282" s="41"/>
      <c r="B282" s="47"/>
      <c r="C282" s="324" t="s">
        <v>1098</v>
      </c>
      <c r="D282" s="324" t="s">
        <v>1099</v>
      </c>
      <c r="E282" s="20" t="s">
        <v>271</v>
      </c>
      <c r="F282" s="325">
        <v>7.16</v>
      </c>
      <c r="G282" s="41"/>
      <c r="H282" s="47"/>
    </row>
    <row r="283" spans="1:8" s="2" customFormat="1" ht="16.8" customHeight="1">
      <c r="A283" s="41"/>
      <c r="B283" s="47"/>
      <c r="C283" s="324" t="s">
        <v>1105</v>
      </c>
      <c r="D283" s="324" t="s">
        <v>1106</v>
      </c>
      <c r="E283" s="20" t="s">
        <v>285</v>
      </c>
      <c r="F283" s="325">
        <v>16.549</v>
      </c>
      <c r="G283" s="41"/>
      <c r="H283" s="47"/>
    </row>
    <row r="284" spans="1:8" s="2" customFormat="1" ht="16.8" customHeight="1">
      <c r="A284" s="41"/>
      <c r="B284" s="47"/>
      <c r="C284" s="324" t="s">
        <v>1695</v>
      </c>
      <c r="D284" s="324" t="s">
        <v>1696</v>
      </c>
      <c r="E284" s="20" t="s">
        <v>271</v>
      </c>
      <c r="F284" s="325">
        <v>220.64</v>
      </c>
      <c r="G284" s="41"/>
      <c r="H284" s="47"/>
    </row>
    <row r="285" spans="1:8" s="2" customFormat="1" ht="16.8" customHeight="1">
      <c r="A285" s="41"/>
      <c r="B285" s="47"/>
      <c r="C285" s="324" t="s">
        <v>1725</v>
      </c>
      <c r="D285" s="324" t="s">
        <v>1726</v>
      </c>
      <c r="E285" s="20" t="s">
        <v>271</v>
      </c>
      <c r="F285" s="325">
        <v>220.64</v>
      </c>
      <c r="G285" s="41"/>
      <c r="H285" s="47"/>
    </row>
    <row r="286" spans="1:8" s="2" customFormat="1" ht="16.8" customHeight="1">
      <c r="A286" s="41"/>
      <c r="B286" s="47"/>
      <c r="C286" s="324" t="s">
        <v>1970</v>
      </c>
      <c r="D286" s="324" t="s">
        <v>1971</v>
      </c>
      <c r="E286" s="20" t="s">
        <v>271</v>
      </c>
      <c r="F286" s="325">
        <v>7.16</v>
      </c>
      <c r="G286" s="41"/>
      <c r="H286" s="47"/>
    </row>
    <row r="287" spans="1:8" s="2" customFormat="1" ht="16.8" customHeight="1">
      <c r="A287" s="41"/>
      <c r="B287" s="47"/>
      <c r="C287" s="324" t="s">
        <v>3022</v>
      </c>
      <c r="D287" s="324" t="s">
        <v>3023</v>
      </c>
      <c r="E287" s="20" t="s">
        <v>271</v>
      </c>
      <c r="F287" s="325">
        <v>627.18</v>
      </c>
      <c r="G287" s="41"/>
      <c r="H287" s="47"/>
    </row>
    <row r="288" spans="1:8" s="2" customFormat="1" ht="16.8" customHeight="1">
      <c r="A288" s="41"/>
      <c r="B288" s="47"/>
      <c r="C288" s="324" t="s">
        <v>3029</v>
      </c>
      <c r="D288" s="324" t="s">
        <v>3030</v>
      </c>
      <c r="E288" s="20" t="s">
        <v>271</v>
      </c>
      <c r="F288" s="325">
        <v>18.24</v>
      </c>
      <c r="G288" s="41"/>
      <c r="H288" s="47"/>
    </row>
    <row r="289" spans="1:8" s="2" customFormat="1" ht="16.8" customHeight="1">
      <c r="A289" s="41"/>
      <c r="B289" s="47"/>
      <c r="C289" s="324" t="s">
        <v>3198</v>
      </c>
      <c r="D289" s="324" t="s">
        <v>3199</v>
      </c>
      <c r="E289" s="20" t="s">
        <v>271</v>
      </c>
      <c r="F289" s="325">
        <v>84.42</v>
      </c>
      <c r="G289" s="41"/>
      <c r="H289" s="47"/>
    </row>
    <row r="290" spans="1:8" s="2" customFormat="1" ht="16.8" customHeight="1">
      <c r="A290" s="41"/>
      <c r="B290" s="47"/>
      <c r="C290" s="324" t="s">
        <v>3205</v>
      </c>
      <c r="D290" s="324" t="s">
        <v>3206</v>
      </c>
      <c r="E290" s="20" t="s">
        <v>271</v>
      </c>
      <c r="F290" s="325">
        <v>84.42</v>
      </c>
      <c r="G290" s="41"/>
      <c r="H290" s="47"/>
    </row>
    <row r="291" spans="1:8" s="2" customFormat="1" ht="16.8" customHeight="1">
      <c r="A291" s="41"/>
      <c r="B291" s="47"/>
      <c r="C291" s="324" t="s">
        <v>3211</v>
      </c>
      <c r="D291" s="324" t="s">
        <v>3212</v>
      </c>
      <c r="E291" s="20" t="s">
        <v>271</v>
      </c>
      <c r="F291" s="325">
        <v>84.42</v>
      </c>
      <c r="G291" s="41"/>
      <c r="H291" s="47"/>
    </row>
    <row r="292" spans="1:8" s="2" customFormat="1" ht="16.8" customHeight="1">
      <c r="A292" s="41"/>
      <c r="B292" s="47"/>
      <c r="C292" s="324" t="s">
        <v>1704</v>
      </c>
      <c r="D292" s="324" t="s">
        <v>1705</v>
      </c>
      <c r="E292" s="20" t="s">
        <v>327</v>
      </c>
      <c r="F292" s="325">
        <v>0.036</v>
      </c>
      <c r="G292" s="41"/>
      <c r="H292" s="47"/>
    </row>
    <row r="293" spans="1:8" s="2" customFormat="1" ht="16.8" customHeight="1">
      <c r="A293" s="41"/>
      <c r="B293" s="47"/>
      <c r="C293" s="324" t="s">
        <v>1976</v>
      </c>
      <c r="D293" s="324" t="s">
        <v>1977</v>
      </c>
      <c r="E293" s="20" t="s">
        <v>271</v>
      </c>
      <c r="F293" s="325">
        <v>15.036</v>
      </c>
      <c r="G293" s="41"/>
      <c r="H293" s="47"/>
    </row>
    <row r="294" spans="1:8" s="2" customFormat="1" ht="12">
      <c r="A294" s="41"/>
      <c r="B294" s="47"/>
      <c r="C294" s="324" t="s">
        <v>1686</v>
      </c>
      <c r="D294" s="324" t="s">
        <v>1687</v>
      </c>
      <c r="E294" s="20" t="s">
        <v>271</v>
      </c>
      <c r="F294" s="325">
        <v>128.578</v>
      </c>
      <c r="G294" s="41"/>
      <c r="H294" s="47"/>
    </row>
    <row r="295" spans="1:8" s="2" customFormat="1" ht="12">
      <c r="A295" s="41"/>
      <c r="B295" s="47"/>
      <c r="C295" s="324" t="s">
        <v>1691</v>
      </c>
      <c r="D295" s="324" t="s">
        <v>1692</v>
      </c>
      <c r="E295" s="20" t="s">
        <v>271</v>
      </c>
      <c r="F295" s="325">
        <v>128.578</v>
      </c>
      <c r="G295" s="41"/>
      <c r="H295" s="47"/>
    </row>
    <row r="296" spans="1:8" s="2" customFormat="1" ht="16.8" customHeight="1">
      <c r="A296" s="41"/>
      <c r="B296" s="47"/>
      <c r="C296" s="320" t="s">
        <v>142</v>
      </c>
      <c r="D296" s="321" t="s">
        <v>19</v>
      </c>
      <c r="E296" s="322" t="s">
        <v>19</v>
      </c>
      <c r="F296" s="323">
        <v>2.35</v>
      </c>
      <c r="G296" s="41"/>
      <c r="H296" s="47"/>
    </row>
    <row r="297" spans="1:8" s="2" customFormat="1" ht="16.8" customHeight="1">
      <c r="A297" s="41"/>
      <c r="B297" s="47"/>
      <c r="C297" s="324" t="s">
        <v>142</v>
      </c>
      <c r="D297" s="324" t="s">
        <v>143</v>
      </c>
      <c r="E297" s="20" t="s">
        <v>19</v>
      </c>
      <c r="F297" s="325">
        <v>2.35</v>
      </c>
      <c r="G297" s="41"/>
      <c r="H297" s="47"/>
    </row>
    <row r="298" spans="1:8" s="2" customFormat="1" ht="16.8" customHeight="1">
      <c r="A298" s="41"/>
      <c r="B298" s="47"/>
      <c r="C298" s="326" t="s">
        <v>5416</v>
      </c>
      <c r="D298" s="41"/>
      <c r="E298" s="41"/>
      <c r="F298" s="41"/>
      <c r="G298" s="41"/>
      <c r="H298" s="47"/>
    </row>
    <row r="299" spans="1:8" s="2" customFormat="1" ht="16.8" customHeight="1">
      <c r="A299" s="41"/>
      <c r="B299" s="47"/>
      <c r="C299" s="324" t="s">
        <v>1092</v>
      </c>
      <c r="D299" s="324" t="s">
        <v>1093</v>
      </c>
      <c r="E299" s="20" t="s">
        <v>271</v>
      </c>
      <c r="F299" s="325">
        <v>857.96</v>
      </c>
      <c r="G299" s="41"/>
      <c r="H299" s="47"/>
    </row>
    <row r="300" spans="1:8" s="2" customFormat="1" ht="12">
      <c r="A300" s="41"/>
      <c r="B300" s="47"/>
      <c r="C300" s="324" t="s">
        <v>1041</v>
      </c>
      <c r="D300" s="324" t="s">
        <v>1042</v>
      </c>
      <c r="E300" s="20" t="s">
        <v>285</v>
      </c>
      <c r="F300" s="325">
        <v>32.197</v>
      </c>
      <c r="G300" s="41"/>
      <c r="H300" s="47"/>
    </row>
    <row r="301" spans="1:8" s="2" customFormat="1" ht="12">
      <c r="A301" s="41"/>
      <c r="B301" s="47"/>
      <c r="C301" s="324" t="s">
        <v>1065</v>
      </c>
      <c r="D301" s="324" t="s">
        <v>1066</v>
      </c>
      <c r="E301" s="20" t="s">
        <v>285</v>
      </c>
      <c r="F301" s="325">
        <v>32.197</v>
      </c>
      <c r="G301" s="41"/>
      <c r="H301" s="47"/>
    </row>
    <row r="302" spans="1:8" s="2" customFormat="1" ht="16.8" customHeight="1">
      <c r="A302" s="41"/>
      <c r="B302" s="47"/>
      <c r="C302" s="324" t="s">
        <v>1077</v>
      </c>
      <c r="D302" s="324" t="s">
        <v>1078</v>
      </c>
      <c r="E302" s="20" t="s">
        <v>327</v>
      </c>
      <c r="F302" s="325">
        <v>1.562</v>
      </c>
      <c r="G302" s="41"/>
      <c r="H302" s="47"/>
    </row>
    <row r="303" spans="1:8" s="2" customFormat="1" ht="16.8" customHeight="1">
      <c r="A303" s="41"/>
      <c r="B303" s="47"/>
      <c r="C303" s="324" t="s">
        <v>1112</v>
      </c>
      <c r="D303" s="324" t="s">
        <v>1113</v>
      </c>
      <c r="E303" s="20" t="s">
        <v>285</v>
      </c>
      <c r="F303" s="325">
        <v>18.749</v>
      </c>
      <c r="G303" s="41"/>
      <c r="H303" s="47"/>
    </row>
    <row r="304" spans="1:8" s="2" customFormat="1" ht="16.8" customHeight="1">
      <c r="A304" s="41"/>
      <c r="B304" s="47"/>
      <c r="C304" s="324" t="s">
        <v>1956</v>
      </c>
      <c r="D304" s="324" t="s">
        <v>1957</v>
      </c>
      <c r="E304" s="20" t="s">
        <v>271</v>
      </c>
      <c r="F304" s="325">
        <v>68.02</v>
      </c>
      <c r="G304" s="41"/>
      <c r="H304" s="47"/>
    </row>
    <row r="305" spans="1:8" s="2" customFormat="1" ht="16.8" customHeight="1">
      <c r="A305" s="41"/>
      <c r="B305" s="47"/>
      <c r="C305" s="324" t="s">
        <v>3022</v>
      </c>
      <c r="D305" s="324" t="s">
        <v>3023</v>
      </c>
      <c r="E305" s="20" t="s">
        <v>271</v>
      </c>
      <c r="F305" s="325">
        <v>627.18</v>
      </c>
      <c r="G305" s="41"/>
      <c r="H305" s="47"/>
    </row>
    <row r="306" spans="1:8" s="2" customFormat="1" ht="16.8" customHeight="1">
      <c r="A306" s="41"/>
      <c r="B306" s="47"/>
      <c r="C306" s="324" t="s">
        <v>3029</v>
      </c>
      <c r="D306" s="324" t="s">
        <v>3030</v>
      </c>
      <c r="E306" s="20" t="s">
        <v>271</v>
      </c>
      <c r="F306" s="325">
        <v>18.24</v>
      </c>
      <c r="G306" s="41"/>
      <c r="H306" s="47"/>
    </row>
    <row r="307" spans="1:8" s="2" customFormat="1" ht="16.8" customHeight="1">
      <c r="A307" s="41"/>
      <c r="B307" s="47"/>
      <c r="C307" s="324" t="s">
        <v>3098</v>
      </c>
      <c r="D307" s="324" t="s">
        <v>3099</v>
      </c>
      <c r="E307" s="20" t="s">
        <v>271</v>
      </c>
      <c r="F307" s="325">
        <v>55.42</v>
      </c>
      <c r="G307" s="41"/>
      <c r="H307" s="47"/>
    </row>
    <row r="308" spans="1:8" s="2" customFormat="1" ht="16.8" customHeight="1">
      <c r="A308" s="41"/>
      <c r="B308" s="47"/>
      <c r="C308" s="324" t="s">
        <v>1950</v>
      </c>
      <c r="D308" s="324" t="s">
        <v>1951</v>
      </c>
      <c r="E308" s="20" t="s">
        <v>271</v>
      </c>
      <c r="F308" s="325">
        <v>71.421</v>
      </c>
      <c r="G308" s="41"/>
      <c r="H308" s="47"/>
    </row>
    <row r="309" spans="1:8" s="2" customFormat="1" ht="16.8" customHeight="1">
      <c r="A309" s="41"/>
      <c r="B309" s="47"/>
      <c r="C309" s="320" t="s">
        <v>144</v>
      </c>
      <c r="D309" s="321" t="s">
        <v>19</v>
      </c>
      <c r="E309" s="322" t="s">
        <v>19</v>
      </c>
      <c r="F309" s="323">
        <v>32.61</v>
      </c>
      <c r="G309" s="41"/>
      <c r="H309" s="47"/>
    </row>
    <row r="310" spans="1:8" s="2" customFormat="1" ht="16.8" customHeight="1">
      <c r="A310" s="41"/>
      <c r="B310" s="47"/>
      <c r="C310" s="324" t="s">
        <v>144</v>
      </c>
      <c r="D310" s="324" t="s">
        <v>145</v>
      </c>
      <c r="E310" s="20" t="s">
        <v>19</v>
      </c>
      <c r="F310" s="325">
        <v>32.61</v>
      </c>
      <c r="G310" s="41"/>
      <c r="H310" s="47"/>
    </row>
    <row r="311" spans="1:8" s="2" customFormat="1" ht="16.8" customHeight="1">
      <c r="A311" s="41"/>
      <c r="B311" s="47"/>
      <c r="C311" s="326" t="s">
        <v>5416</v>
      </c>
      <c r="D311" s="41"/>
      <c r="E311" s="41"/>
      <c r="F311" s="41"/>
      <c r="G311" s="41"/>
      <c r="H311" s="47"/>
    </row>
    <row r="312" spans="1:8" s="2" customFormat="1" ht="16.8" customHeight="1">
      <c r="A312" s="41"/>
      <c r="B312" s="47"/>
      <c r="C312" s="324" t="s">
        <v>1092</v>
      </c>
      <c r="D312" s="324" t="s">
        <v>1093</v>
      </c>
      <c r="E312" s="20" t="s">
        <v>271</v>
      </c>
      <c r="F312" s="325">
        <v>857.96</v>
      </c>
      <c r="G312" s="41"/>
      <c r="H312" s="47"/>
    </row>
    <row r="313" spans="1:8" s="2" customFormat="1" ht="12">
      <c r="A313" s="41"/>
      <c r="B313" s="47"/>
      <c r="C313" s="324" t="s">
        <v>1041</v>
      </c>
      <c r="D313" s="324" t="s">
        <v>1042</v>
      </c>
      <c r="E313" s="20" t="s">
        <v>285</v>
      </c>
      <c r="F313" s="325">
        <v>32.197</v>
      </c>
      <c r="G313" s="41"/>
      <c r="H313" s="47"/>
    </row>
    <row r="314" spans="1:8" s="2" customFormat="1" ht="12">
      <c r="A314" s="41"/>
      <c r="B314" s="47"/>
      <c r="C314" s="324" t="s">
        <v>1065</v>
      </c>
      <c r="D314" s="324" t="s">
        <v>1066</v>
      </c>
      <c r="E314" s="20" t="s">
        <v>285</v>
      </c>
      <c r="F314" s="325">
        <v>32.197</v>
      </c>
      <c r="G314" s="41"/>
      <c r="H314" s="47"/>
    </row>
    <row r="315" spans="1:8" s="2" customFormat="1" ht="16.8" customHeight="1">
      <c r="A315" s="41"/>
      <c r="B315" s="47"/>
      <c r="C315" s="324" t="s">
        <v>1077</v>
      </c>
      <c r="D315" s="324" t="s">
        <v>1078</v>
      </c>
      <c r="E315" s="20" t="s">
        <v>327</v>
      </c>
      <c r="F315" s="325">
        <v>1.562</v>
      </c>
      <c r="G315" s="41"/>
      <c r="H315" s="47"/>
    </row>
    <row r="316" spans="1:8" s="2" customFormat="1" ht="16.8" customHeight="1">
      <c r="A316" s="41"/>
      <c r="B316" s="47"/>
      <c r="C316" s="324" t="s">
        <v>1112</v>
      </c>
      <c r="D316" s="324" t="s">
        <v>1113</v>
      </c>
      <c r="E316" s="20" t="s">
        <v>285</v>
      </c>
      <c r="F316" s="325">
        <v>18.749</v>
      </c>
      <c r="G316" s="41"/>
      <c r="H316" s="47"/>
    </row>
    <row r="317" spans="1:8" s="2" customFormat="1" ht="16.8" customHeight="1">
      <c r="A317" s="41"/>
      <c r="B317" s="47"/>
      <c r="C317" s="324" t="s">
        <v>1956</v>
      </c>
      <c r="D317" s="324" t="s">
        <v>1957</v>
      </c>
      <c r="E317" s="20" t="s">
        <v>271</v>
      </c>
      <c r="F317" s="325">
        <v>68.02</v>
      </c>
      <c r="G317" s="41"/>
      <c r="H317" s="47"/>
    </row>
    <row r="318" spans="1:8" s="2" customFormat="1" ht="16.8" customHeight="1">
      <c r="A318" s="41"/>
      <c r="B318" s="47"/>
      <c r="C318" s="324" t="s">
        <v>3198</v>
      </c>
      <c r="D318" s="324" t="s">
        <v>3199</v>
      </c>
      <c r="E318" s="20" t="s">
        <v>271</v>
      </c>
      <c r="F318" s="325">
        <v>84.42</v>
      </c>
      <c r="G318" s="41"/>
      <c r="H318" s="47"/>
    </row>
    <row r="319" spans="1:8" s="2" customFormat="1" ht="16.8" customHeight="1">
      <c r="A319" s="41"/>
      <c r="B319" s="47"/>
      <c r="C319" s="324" t="s">
        <v>3205</v>
      </c>
      <c r="D319" s="324" t="s">
        <v>3206</v>
      </c>
      <c r="E319" s="20" t="s">
        <v>271</v>
      </c>
      <c r="F319" s="325">
        <v>84.42</v>
      </c>
      <c r="G319" s="41"/>
      <c r="H319" s="47"/>
    </row>
    <row r="320" spans="1:8" s="2" customFormat="1" ht="16.8" customHeight="1">
      <c r="A320" s="41"/>
      <c r="B320" s="47"/>
      <c r="C320" s="324" t="s">
        <v>3211</v>
      </c>
      <c r="D320" s="324" t="s">
        <v>3212</v>
      </c>
      <c r="E320" s="20" t="s">
        <v>271</v>
      </c>
      <c r="F320" s="325">
        <v>84.42</v>
      </c>
      <c r="G320" s="41"/>
      <c r="H320" s="47"/>
    </row>
    <row r="321" spans="1:8" s="2" customFormat="1" ht="16.8" customHeight="1">
      <c r="A321" s="41"/>
      <c r="B321" s="47"/>
      <c r="C321" s="324" t="s">
        <v>1950</v>
      </c>
      <c r="D321" s="324" t="s">
        <v>1951</v>
      </c>
      <c r="E321" s="20" t="s">
        <v>271</v>
      </c>
      <c r="F321" s="325">
        <v>71.421</v>
      </c>
      <c r="G321" s="41"/>
      <c r="H321" s="47"/>
    </row>
    <row r="322" spans="1:8" s="2" customFormat="1" ht="16.8" customHeight="1">
      <c r="A322" s="41"/>
      <c r="B322" s="47"/>
      <c r="C322" s="320" t="s">
        <v>146</v>
      </c>
      <c r="D322" s="321" t="s">
        <v>19</v>
      </c>
      <c r="E322" s="322" t="s">
        <v>19</v>
      </c>
      <c r="F322" s="323">
        <v>32.406</v>
      </c>
      <c r="G322" s="41"/>
      <c r="H322" s="47"/>
    </row>
    <row r="323" spans="1:8" s="2" customFormat="1" ht="16.8" customHeight="1">
      <c r="A323" s="41"/>
      <c r="B323" s="47"/>
      <c r="C323" s="324" t="s">
        <v>146</v>
      </c>
      <c r="D323" s="324" t="s">
        <v>3134</v>
      </c>
      <c r="E323" s="20" t="s">
        <v>19</v>
      </c>
      <c r="F323" s="325">
        <v>32.406</v>
      </c>
      <c r="G323" s="41"/>
      <c r="H323" s="47"/>
    </row>
    <row r="324" spans="1:8" s="2" customFormat="1" ht="16.8" customHeight="1">
      <c r="A324" s="41"/>
      <c r="B324" s="47"/>
      <c r="C324" s="326" t="s">
        <v>5416</v>
      </c>
      <c r="D324" s="41"/>
      <c r="E324" s="41"/>
      <c r="F324" s="41"/>
      <c r="G324" s="41"/>
      <c r="H324" s="47"/>
    </row>
    <row r="325" spans="1:8" s="2" customFormat="1" ht="12">
      <c r="A325" s="41"/>
      <c r="B325" s="47"/>
      <c r="C325" s="324" t="s">
        <v>3131</v>
      </c>
      <c r="D325" s="324" t="s">
        <v>3132</v>
      </c>
      <c r="E325" s="20" t="s">
        <v>271</v>
      </c>
      <c r="F325" s="325">
        <v>32.406</v>
      </c>
      <c r="G325" s="41"/>
      <c r="H325" s="47"/>
    </row>
    <row r="326" spans="1:8" s="2" customFormat="1" ht="16.8" customHeight="1">
      <c r="A326" s="41"/>
      <c r="B326" s="47"/>
      <c r="C326" s="324" t="s">
        <v>3113</v>
      </c>
      <c r="D326" s="324" t="s">
        <v>3114</v>
      </c>
      <c r="E326" s="20" t="s">
        <v>271</v>
      </c>
      <c r="F326" s="325">
        <v>32.406</v>
      </c>
      <c r="G326" s="41"/>
      <c r="H326" s="47"/>
    </row>
    <row r="327" spans="1:8" s="2" customFormat="1" ht="16.8" customHeight="1">
      <c r="A327" s="41"/>
      <c r="B327" s="47"/>
      <c r="C327" s="324" t="s">
        <v>3119</v>
      </c>
      <c r="D327" s="324" t="s">
        <v>3120</v>
      </c>
      <c r="E327" s="20" t="s">
        <v>271</v>
      </c>
      <c r="F327" s="325">
        <v>32.406</v>
      </c>
      <c r="G327" s="41"/>
      <c r="H327" s="47"/>
    </row>
    <row r="328" spans="1:8" s="2" customFormat="1" ht="16.8" customHeight="1">
      <c r="A328" s="41"/>
      <c r="B328" s="47"/>
      <c r="C328" s="324" t="s">
        <v>3125</v>
      </c>
      <c r="D328" s="324" t="s">
        <v>3126</v>
      </c>
      <c r="E328" s="20" t="s">
        <v>271</v>
      </c>
      <c r="F328" s="325">
        <v>32.406</v>
      </c>
      <c r="G328" s="41"/>
      <c r="H328" s="47"/>
    </row>
    <row r="329" spans="1:8" s="2" customFormat="1" ht="16.8" customHeight="1">
      <c r="A329" s="41"/>
      <c r="B329" s="47"/>
      <c r="C329" s="324" t="s">
        <v>1256</v>
      </c>
      <c r="D329" s="324" t="s">
        <v>1257</v>
      </c>
      <c r="E329" s="20" t="s">
        <v>271</v>
      </c>
      <c r="F329" s="325">
        <v>32.406</v>
      </c>
      <c r="G329" s="41"/>
      <c r="H329" s="47"/>
    </row>
    <row r="330" spans="1:8" s="2" customFormat="1" ht="16.8" customHeight="1">
      <c r="A330" s="41"/>
      <c r="B330" s="47"/>
      <c r="C330" s="320" t="s">
        <v>148</v>
      </c>
      <c r="D330" s="321" t="s">
        <v>19</v>
      </c>
      <c r="E330" s="322" t="s">
        <v>19</v>
      </c>
      <c r="F330" s="323">
        <v>50.68</v>
      </c>
      <c r="G330" s="41"/>
      <c r="H330" s="47"/>
    </row>
    <row r="331" spans="1:8" s="2" customFormat="1" ht="16.8" customHeight="1">
      <c r="A331" s="41"/>
      <c r="B331" s="47"/>
      <c r="C331" s="324" t="s">
        <v>148</v>
      </c>
      <c r="D331" s="324" t="s">
        <v>2650</v>
      </c>
      <c r="E331" s="20" t="s">
        <v>19</v>
      </c>
      <c r="F331" s="325">
        <v>50.68</v>
      </c>
      <c r="G331" s="41"/>
      <c r="H331" s="47"/>
    </row>
    <row r="332" spans="1:8" s="2" customFormat="1" ht="16.8" customHeight="1">
      <c r="A332" s="41"/>
      <c r="B332" s="47"/>
      <c r="C332" s="326" t="s">
        <v>5416</v>
      </c>
      <c r="D332" s="41"/>
      <c r="E332" s="41"/>
      <c r="F332" s="41"/>
      <c r="G332" s="41"/>
      <c r="H332" s="47"/>
    </row>
    <row r="333" spans="1:8" s="2" customFormat="1" ht="12">
      <c r="A333" s="41"/>
      <c r="B333" s="47"/>
      <c r="C333" s="324" t="s">
        <v>2645</v>
      </c>
      <c r="D333" s="324" t="s">
        <v>2646</v>
      </c>
      <c r="E333" s="20" t="s">
        <v>271</v>
      </c>
      <c r="F333" s="325">
        <v>50.68</v>
      </c>
      <c r="G333" s="41"/>
      <c r="H333" s="47"/>
    </row>
    <row r="334" spans="1:8" s="2" customFormat="1" ht="16.8" customHeight="1">
      <c r="A334" s="41"/>
      <c r="B334" s="47"/>
      <c r="C334" s="324" t="s">
        <v>2652</v>
      </c>
      <c r="D334" s="324" t="s">
        <v>2653</v>
      </c>
      <c r="E334" s="20" t="s">
        <v>271</v>
      </c>
      <c r="F334" s="325">
        <v>50.68</v>
      </c>
      <c r="G334" s="41"/>
      <c r="H334" s="47"/>
    </row>
    <row r="335" spans="1:8" s="2" customFormat="1" ht="16.8" customHeight="1">
      <c r="A335" s="41"/>
      <c r="B335" s="47"/>
      <c r="C335" s="324" t="s">
        <v>3198</v>
      </c>
      <c r="D335" s="324" t="s">
        <v>3199</v>
      </c>
      <c r="E335" s="20" t="s">
        <v>271</v>
      </c>
      <c r="F335" s="325">
        <v>84.42</v>
      </c>
      <c r="G335" s="41"/>
      <c r="H335" s="47"/>
    </row>
    <row r="336" spans="1:8" s="2" customFormat="1" ht="16.8" customHeight="1">
      <c r="A336" s="41"/>
      <c r="B336" s="47"/>
      <c r="C336" s="324" t="s">
        <v>3205</v>
      </c>
      <c r="D336" s="324" t="s">
        <v>3206</v>
      </c>
      <c r="E336" s="20" t="s">
        <v>271</v>
      </c>
      <c r="F336" s="325">
        <v>84.42</v>
      </c>
      <c r="G336" s="41"/>
      <c r="H336" s="47"/>
    </row>
    <row r="337" spans="1:8" s="2" customFormat="1" ht="16.8" customHeight="1">
      <c r="A337" s="41"/>
      <c r="B337" s="47"/>
      <c r="C337" s="324" t="s">
        <v>3211</v>
      </c>
      <c r="D337" s="324" t="s">
        <v>3212</v>
      </c>
      <c r="E337" s="20" t="s">
        <v>271</v>
      </c>
      <c r="F337" s="325">
        <v>84.42</v>
      </c>
      <c r="G337" s="41"/>
      <c r="H337" s="47"/>
    </row>
    <row r="338" spans="1:8" s="2" customFormat="1" ht="12">
      <c r="A338" s="41"/>
      <c r="B338" s="47"/>
      <c r="C338" s="324" t="s">
        <v>2658</v>
      </c>
      <c r="D338" s="324" t="s">
        <v>2659</v>
      </c>
      <c r="E338" s="20" t="s">
        <v>271</v>
      </c>
      <c r="F338" s="325">
        <v>53.214</v>
      </c>
      <c r="G338" s="41"/>
      <c r="H338" s="47"/>
    </row>
    <row r="339" spans="1:8" s="2" customFormat="1" ht="16.8" customHeight="1">
      <c r="A339" s="41"/>
      <c r="B339" s="47"/>
      <c r="C339" s="320" t="s">
        <v>150</v>
      </c>
      <c r="D339" s="321" t="s">
        <v>19</v>
      </c>
      <c r="E339" s="322" t="s">
        <v>19</v>
      </c>
      <c r="F339" s="323">
        <v>18.3</v>
      </c>
      <c r="G339" s="41"/>
      <c r="H339" s="47"/>
    </row>
    <row r="340" spans="1:8" s="2" customFormat="1" ht="16.8" customHeight="1">
      <c r="A340" s="41"/>
      <c r="B340" s="47"/>
      <c r="C340" s="324" t="s">
        <v>150</v>
      </c>
      <c r="D340" s="324" t="s">
        <v>151</v>
      </c>
      <c r="E340" s="20" t="s">
        <v>19</v>
      </c>
      <c r="F340" s="325">
        <v>18.3</v>
      </c>
      <c r="G340" s="41"/>
      <c r="H340" s="47"/>
    </row>
    <row r="341" spans="1:8" s="2" customFormat="1" ht="16.8" customHeight="1">
      <c r="A341" s="41"/>
      <c r="B341" s="47"/>
      <c r="C341" s="326" t="s">
        <v>5416</v>
      </c>
      <c r="D341" s="41"/>
      <c r="E341" s="41"/>
      <c r="F341" s="41"/>
      <c r="G341" s="41"/>
      <c r="H341" s="47"/>
    </row>
    <row r="342" spans="1:8" s="2" customFormat="1" ht="16.8" customHeight="1">
      <c r="A342" s="41"/>
      <c r="B342" s="47"/>
      <c r="C342" s="324" t="s">
        <v>1092</v>
      </c>
      <c r="D342" s="324" t="s">
        <v>1093</v>
      </c>
      <c r="E342" s="20" t="s">
        <v>271</v>
      </c>
      <c r="F342" s="325">
        <v>857.96</v>
      </c>
      <c r="G342" s="41"/>
      <c r="H342" s="47"/>
    </row>
    <row r="343" spans="1:8" s="2" customFormat="1" ht="12">
      <c r="A343" s="41"/>
      <c r="B343" s="47"/>
      <c r="C343" s="324" t="s">
        <v>1041</v>
      </c>
      <c r="D343" s="324" t="s">
        <v>1042</v>
      </c>
      <c r="E343" s="20" t="s">
        <v>285</v>
      </c>
      <c r="F343" s="325">
        <v>32.197</v>
      </c>
      <c r="G343" s="41"/>
      <c r="H343" s="47"/>
    </row>
    <row r="344" spans="1:8" s="2" customFormat="1" ht="12">
      <c r="A344" s="41"/>
      <c r="B344" s="47"/>
      <c r="C344" s="324" t="s">
        <v>1065</v>
      </c>
      <c r="D344" s="324" t="s">
        <v>1066</v>
      </c>
      <c r="E344" s="20" t="s">
        <v>285</v>
      </c>
      <c r="F344" s="325">
        <v>32.197</v>
      </c>
      <c r="G344" s="41"/>
      <c r="H344" s="47"/>
    </row>
    <row r="345" spans="1:8" s="2" customFormat="1" ht="16.8" customHeight="1">
      <c r="A345" s="41"/>
      <c r="B345" s="47"/>
      <c r="C345" s="324" t="s">
        <v>1077</v>
      </c>
      <c r="D345" s="324" t="s">
        <v>1078</v>
      </c>
      <c r="E345" s="20" t="s">
        <v>327</v>
      </c>
      <c r="F345" s="325">
        <v>1.562</v>
      </c>
      <c r="G345" s="41"/>
      <c r="H345" s="47"/>
    </row>
    <row r="346" spans="1:8" s="2" customFormat="1" ht="16.8" customHeight="1">
      <c r="A346" s="41"/>
      <c r="B346" s="47"/>
      <c r="C346" s="324" t="s">
        <v>1112</v>
      </c>
      <c r="D346" s="324" t="s">
        <v>1113</v>
      </c>
      <c r="E346" s="20" t="s">
        <v>285</v>
      </c>
      <c r="F346" s="325">
        <v>18.749</v>
      </c>
      <c r="G346" s="41"/>
      <c r="H346" s="47"/>
    </row>
    <row r="347" spans="1:8" s="2" customFormat="1" ht="16.8" customHeight="1">
      <c r="A347" s="41"/>
      <c r="B347" s="47"/>
      <c r="C347" s="324" t="s">
        <v>1956</v>
      </c>
      <c r="D347" s="324" t="s">
        <v>1957</v>
      </c>
      <c r="E347" s="20" t="s">
        <v>271</v>
      </c>
      <c r="F347" s="325">
        <v>68.02</v>
      </c>
      <c r="G347" s="41"/>
      <c r="H347" s="47"/>
    </row>
    <row r="348" spans="1:8" s="2" customFormat="1" ht="16.8" customHeight="1">
      <c r="A348" s="41"/>
      <c r="B348" s="47"/>
      <c r="C348" s="324" t="s">
        <v>3315</v>
      </c>
      <c r="D348" s="324" t="s">
        <v>3316</v>
      </c>
      <c r="E348" s="20" t="s">
        <v>271</v>
      </c>
      <c r="F348" s="325">
        <v>18.3</v>
      </c>
      <c r="G348" s="41"/>
      <c r="H348" s="47"/>
    </row>
    <row r="349" spans="1:8" s="2" customFormat="1" ht="16.8" customHeight="1">
      <c r="A349" s="41"/>
      <c r="B349" s="47"/>
      <c r="C349" s="324" t="s">
        <v>3321</v>
      </c>
      <c r="D349" s="324" t="s">
        <v>3322</v>
      </c>
      <c r="E349" s="20" t="s">
        <v>271</v>
      </c>
      <c r="F349" s="325">
        <v>18.3</v>
      </c>
      <c r="G349" s="41"/>
      <c r="H349" s="47"/>
    </row>
    <row r="350" spans="1:8" s="2" customFormat="1" ht="16.8" customHeight="1">
      <c r="A350" s="41"/>
      <c r="B350" s="47"/>
      <c r="C350" s="324" t="s">
        <v>3327</v>
      </c>
      <c r="D350" s="324" t="s">
        <v>3328</v>
      </c>
      <c r="E350" s="20" t="s">
        <v>271</v>
      </c>
      <c r="F350" s="325">
        <v>18.3</v>
      </c>
      <c r="G350" s="41"/>
      <c r="H350" s="47"/>
    </row>
    <row r="351" spans="1:8" s="2" customFormat="1" ht="16.8" customHeight="1">
      <c r="A351" s="41"/>
      <c r="B351" s="47"/>
      <c r="C351" s="324" t="s">
        <v>3333</v>
      </c>
      <c r="D351" s="324" t="s">
        <v>3334</v>
      </c>
      <c r="E351" s="20" t="s">
        <v>271</v>
      </c>
      <c r="F351" s="325">
        <v>18.3</v>
      </c>
      <c r="G351" s="41"/>
      <c r="H351" s="47"/>
    </row>
    <row r="352" spans="1:8" s="2" customFormat="1" ht="16.8" customHeight="1">
      <c r="A352" s="41"/>
      <c r="B352" s="47"/>
      <c r="C352" s="324" t="s">
        <v>1950</v>
      </c>
      <c r="D352" s="324" t="s">
        <v>1951</v>
      </c>
      <c r="E352" s="20" t="s">
        <v>271</v>
      </c>
      <c r="F352" s="325">
        <v>71.421</v>
      </c>
      <c r="G352" s="41"/>
      <c r="H352" s="47"/>
    </row>
    <row r="353" spans="1:8" s="2" customFormat="1" ht="16.8" customHeight="1">
      <c r="A353" s="41"/>
      <c r="B353" s="47"/>
      <c r="C353" s="320" t="s">
        <v>152</v>
      </c>
      <c r="D353" s="321" t="s">
        <v>19</v>
      </c>
      <c r="E353" s="322" t="s">
        <v>19</v>
      </c>
      <c r="F353" s="323">
        <v>12.9</v>
      </c>
      <c r="G353" s="41"/>
      <c r="H353" s="47"/>
    </row>
    <row r="354" spans="1:8" s="2" customFormat="1" ht="16.8" customHeight="1">
      <c r="A354" s="41"/>
      <c r="B354" s="47"/>
      <c r="C354" s="324" t="s">
        <v>152</v>
      </c>
      <c r="D354" s="324" t="s">
        <v>153</v>
      </c>
      <c r="E354" s="20" t="s">
        <v>19</v>
      </c>
      <c r="F354" s="325">
        <v>12.9</v>
      </c>
      <c r="G354" s="41"/>
      <c r="H354" s="47"/>
    </row>
    <row r="355" spans="1:8" s="2" customFormat="1" ht="16.8" customHeight="1">
      <c r="A355" s="41"/>
      <c r="B355" s="47"/>
      <c r="C355" s="326" t="s">
        <v>5416</v>
      </c>
      <c r="D355" s="41"/>
      <c r="E355" s="41"/>
      <c r="F355" s="41"/>
      <c r="G355" s="41"/>
      <c r="H355" s="47"/>
    </row>
    <row r="356" spans="1:8" s="2" customFormat="1" ht="16.8" customHeight="1">
      <c r="A356" s="41"/>
      <c r="B356" s="47"/>
      <c r="C356" s="324" t="s">
        <v>1092</v>
      </c>
      <c r="D356" s="324" t="s">
        <v>1093</v>
      </c>
      <c r="E356" s="20" t="s">
        <v>271</v>
      </c>
      <c r="F356" s="325">
        <v>857.96</v>
      </c>
      <c r="G356" s="41"/>
      <c r="H356" s="47"/>
    </row>
    <row r="357" spans="1:8" s="2" customFormat="1" ht="12">
      <c r="A357" s="41"/>
      <c r="B357" s="47"/>
      <c r="C357" s="324" t="s">
        <v>1041</v>
      </c>
      <c r="D357" s="324" t="s">
        <v>1042</v>
      </c>
      <c r="E357" s="20" t="s">
        <v>285</v>
      </c>
      <c r="F357" s="325">
        <v>32.197</v>
      </c>
      <c r="G357" s="41"/>
      <c r="H357" s="47"/>
    </row>
    <row r="358" spans="1:8" s="2" customFormat="1" ht="12">
      <c r="A358" s="41"/>
      <c r="B358" s="47"/>
      <c r="C358" s="324" t="s">
        <v>1065</v>
      </c>
      <c r="D358" s="324" t="s">
        <v>1066</v>
      </c>
      <c r="E358" s="20" t="s">
        <v>285</v>
      </c>
      <c r="F358" s="325">
        <v>32.197</v>
      </c>
      <c r="G358" s="41"/>
      <c r="H358" s="47"/>
    </row>
    <row r="359" spans="1:8" s="2" customFormat="1" ht="16.8" customHeight="1">
      <c r="A359" s="41"/>
      <c r="B359" s="47"/>
      <c r="C359" s="324" t="s">
        <v>1077</v>
      </c>
      <c r="D359" s="324" t="s">
        <v>1078</v>
      </c>
      <c r="E359" s="20" t="s">
        <v>327</v>
      </c>
      <c r="F359" s="325">
        <v>1.562</v>
      </c>
      <c r="G359" s="41"/>
      <c r="H359" s="47"/>
    </row>
    <row r="360" spans="1:8" s="2" customFormat="1" ht="16.8" customHeight="1">
      <c r="A360" s="41"/>
      <c r="B360" s="47"/>
      <c r="C360" s="324" t="s">
        <v>1956</v>
      </c>
      <c r="D360" s="324" t="s">
        <v>1957</v>
      </c>
      <c r="E360" s="20" t="s">
        <v>271</v>
      </c>
      <c r="F360" s="325">
        <v>250.64</v>
      </c>
      <c r="G360" s="41"/>
      <c r="H360" s="47"/>
    </row>
    <row r="361" spans="1:8" s="2" customFormat="1" ht="16.8" customHeight="1">
      <c r="A361" s="41"/>
      <c r="B361" s="47"/>
      <c r="C361" s="324" t="s">
        <v>3075</v>
      </c>
      <c r="D361" s="324" t="s">
        <v>3076</v>
      </c>
      <c r="E361" s="20" t="s">
        <v>271</v>
      </c>
      <c r="F361" s="325">
        <v>53.07</v>
      </c>
      <c r="G361" s="41"/>
      <c r="H361" s="47"/>
    </row>
    <row r="362" spans="1:8" s="2" customFormat="1" ht="16.8" customHeight="1">
      <c r="A362" s="41"/>
      <c r="B362" s="47"/>
      <c r="C362" s="324" t="s">
        <v>3098</v>
      </c>
      <c r="D362" s="324" t="s">
        <v>3099</v>
      </c>
      <c r="E362" s="20" t="s">
        <v>271</v>
      </c>
      <c r="F362" s="325">
        <v>55.42</v>
      </c>
      <c r="G362" s="41"/>
      <c r="H362" s="47"/>
    </row>
    <row r="363" spans="1:8" s="2" customFormat="1" ht="16.8" customHeight="1">
      <c r="A363" s="41"/>
      <c r="B363" s="47"/>
      <c r="C363" s="324" t="s">
        <v>1965</v>
      </c>
      <c r="D363" s="324" t="s">
        <v>1966</v>
      </c>
      <c r="E363" s="20" t="s">
        <v>271</v>
      </c>
      <c r="F363" s="325">
        <v>263.172</v>
      </c>
      <c r="G363" s="41"/>
      <c r="H363" s="47"/>
    </row>
    <row r="364" spans="1:8" s="2" customFormat="1" ht="16.8" customHeight="1">
      <c r="A364" s="41"/>
      <c r="B364" s="47"/>
      <c r="C364" s="320" t="s">
        <v>154</v>
      </c>
      <c r="D364" s="321" t="s">
        <v>19</v>
      </c>
      <c r="E364" s="322" t="s">
        <v>19</v>
      </c>
      <c r="F364" s="323">
        <v>19.38</v>
      </c>
      <c r="G364" s="41"/>
      <c r="H364" s="47"/>
    </row>
    <row r="365" spans="1:8" s="2" customFormat="1" ht="16.8" customHeight="1">
      <c r="A365" s="41"/>
      <c r="B365" s="47"/>
      <c r="C365" s="324" t="s">
        <v>154</v>
      </c>
      <c r="D365" s="324" t="s">
        <v>155</v>
      </c>
      <c r="E365" s="20" t="s">
        <v>19</v>
      </c>
      <c r="F365" s="325">
        <v>19.38</v>
      </c>
      <c r="G365" s="41"/>
      <c r="H365" s="47"/>
    </row>
    <row r="366" spans="1:8" s="2" customFormat="1" ht="16.8" customHeight="1">
      <c r="A366" s="41"/>
      <c r="B366" s="47"/>
      <c r="C366" s="326" t="s">
        <v>5416</v>
      </c>
      <c r="D366" s="41"/>
      <c r="E366" s="41"/>
      <c r="F366" s="41"/>
      <c r="G366" s="41"/>
      <c r="H366" s="47"/>
    </row>
    <row r="367" spans="1:8" s="2" customFormat="1" ht="16.8" customHeight="1">
      <c r="A367" s="41"/>
      <c r="B367" s="47"/>
      <c r="C367" s="324" t="s">
        <v>1092</v>
      </c>
      <c r="D367" s="324" t="s">
        <v>1093</v>
      </c>
      <c r="E367" s="20" t="s">
        <v>271</v>
      </c>
      <c r="F367" s="325">
        <v>857.96</v>
      </c>
      <c r="G367" s="41"/>
      <c r="H367" s="47"/>
    </row>
    <row r="368" spans="1:8" s="2" customFormat="1" ht="12">
      <c r="A368" s="41"/>
      <c r="B368" s="47"/>
      <c r="C368" s="324" t="s">
        <v>1041</v>
      </c>
      <c r="D368" s="324" t="s">
        <v>1042</v>
      </c>
      <c r="E368" s="20" t="s">
        <v>285</v>
      </c>
      <c r="F368" s="325">
        <v>32.197</v>
      </c>
      <c r="G368" s="41"/>
      <c r="H368" s="47"/>
    </row>
    <row r="369" spans="1:8" s="2" customFormat="1" ht="12">
      <c r="A369" s="41"/>
      <c r="B369" s="47"/>
      <c r="C369" s="324" t="s">
        <v>1065</v>
      </c>
      <c r="D369" s="324" t="s">
        <v>1066</v>
      </c>
      <c r="E369" s="20" t="s">
        <v>285</v>
      </c>
      <c r="F369" s="325">
        <v>32.197</v>
      </c>
      <c r="G369" s="41"/>
      <c r="H369" s="47"/>
    </row>
    <row r="370" spans="1:8" s="2" customFormat="1" ht="16.8" customHeight="1">
      <c r="A370" s="41"/>
      <c r="B370" s="47"/>
      <c r="C370" s="324" t="s">
        <v>1077</v>
      </c>
      <c r="D370" s="324" t="s">
        <v>1078</v>
      </c>
      <c r="E370" s="20" t="s">
        <v>327</v>
      </c>
      <c r="F370" s="325">
        <v>1.562</v>
      </c>
      <c r="G370" s="41"/>
      <c r="H370" s="47"/>
    </row>
    <row r="371" spans="1:8" s="2" customFormat="1" ht="16.8" customHeight="1">
      <c r="A371" s="41"/>
      <c r="B371" s="47"/>
      <c r="C371" s="324" t="s">
        <v>1112</v>
      </c>
      <c r="D371" s="324" t="s">
        <v>1113</v>
      </c>
      <c r="E371" s="20" t="s">
        <v>285</v>
      </c>
      <c r="F371" s="325">
        <v>18.749</v>
      </c>
      <c r="G371" s="41"/>
      <c r="H371" s="47"/>
    </row>
    <row r="372" spans="1:8" s="2" customFormat="1" ht="16.8" customHeight="1">
      <c r="A372" s="41"/>
      <c r="B372" s="47"/>
      <c r="C372" s="324" t="s">
        <v>1956</v>
      </c>
      <c r="D372" s="324" t="s">
        <v>1957</v>
      </c>
      <c r="E372" s="20" t="s">
        <v>271</v>
      </c>
      <c r="F372" s="325">
        <v>250.64</v>
      </c>
      <c r="G372" s="41"/>
      <c r="H372" s="47"/>
    </row>
    <row r="373" spans="1:8" s="2" customFormat="1" ht="16.8" customHeight="1">
      <c r="A373" s="41"/>
      <c r="B373" s="47"/>
      <c r="C373" s="324" t="s">
        <v>3022</v>
      </c>
      <c r="D373" s="324" t="s">
        <v>3023</v>
      </c>
      <c r="E373" s="20" t="s">
        <v>271</v>
      </c>
      <c r="F373" s="325">
        <v>627.18</v>
      </c>
      <c r="G373" s="41"/>
      <c r="H373" s="47"/>
    </row>
    <row r="374" spans="1:8" s="2" customFormat="1" ht="16.8" customHeight="1">
      <c r="A374" s="41"/>
      <c r="B374" s="47"/>
      <c r="C374" s="324" t="s">
        <v>3075</v>
      </c>
      <c r="D374" s="324" t="s">
        <v>3076</v>
      </c>
      <c r="E374" s="20" t="s">
        <v>271</v>
      </c>
      <c r="F374" s="325">
        <v>53.07</v>
      </c>
      <c r="G374" s="41"/>
      <c r="H374" s="47"/>
    </row>
    <row r="375" spans="1:8" s="2" customFormat="1" ht="16.8" customHeight="1">
      <c r="A375" s="41"/>
      <c r="B375" s="47"/>
      <c r="C375" s="324" t="s">
        <v>3098</v>
      </c>
      <c r="D375" s="324" t="s">
        <v>3099</v>
      </c>
      <c r="E375" s="20" t="s">
        <v>271</v>
      </c>
      <c r="F375" s="325">
        <v>55.42</v>
      </c>
      <c r="G375" s="41"/>
      <c r="H375" s="47"/>
    </row>
    <row r="376" spans="1:8" s="2" customFormat="1" ht="16.8" customHeight="1">
      <c r="A376" s="41"/>
      <c r="B376" s="47"/>
      <c r="C376" s="324" t="s">
        <v>1965</v>
      </c>
      <c r="D376" s="324" t="s">
        <v>1966</v>
      </c>
      <c r="E376" s="20" t="s">
        <v>271</v>
      </c>
      <c r="F376" s="325">
        <v>263.172</v>
      </c>
      <c r="G376" s="41"/>
      <c r="H376" s="47"/>
    </row>
    <row r="377" spans="1:8" s="2" customFormat="1" ht="16.8" customHeight="1">
      <c r="A377" s="41"/>
      <c r="B377" s="47"/>
      <c r="C377" s="320" t="s">
        <v>156</v>
      </c>
      <c r="D377" s="321" t="s">
        <v>19</v>
      </c>
      <c r="E377" s="322" t="s">
        <v>19</v>
      </c>
      <c r="F377" s="323">
        <v>218.36</v>
      </c>
      <c r="G377" s="41"/>
      <c r="H377" s="47"/>
    </row>
    <row r="378" spans="1:8" s="2" customFormat="1" ht="16.8" customHeight="1">
      <c r="A378" s="41"/>
      <c r="B378" s="47"/>
      <c r="C378" s="324" t="s">
        <v>156</v>
      </c>
      <c r="D378" s="324" t="s">
        <v>157</v>
      </c>
      <c r="E378" s="20" t="s">
        <v>19</v>
      </c>
      <c r="F378" s="325">
        <v>218.36</v>
      </c>
      <c r="G378" s="41"/>
      <c r="H378" s="47"/>
    </row>
    <row r="379" spans="1:8" s="2" customFormat="1" ht="16.8" customHeight="1">
      <c r="A379" s="41"/>
      <c r="B379" s="47"/>
      <c r="C379" s="326" t="s">
        <v>5416</v>
      </c>
      <c r="D379" s="41"/>
      <c r="E379" s="41"/>
      <c r="F379" s="41"/>
      <c r="G379" s="41"/>
      <c r="H379" s="47"/>
    </row>
    <row r="380" spans="1:8" s="2" customFormat="1" ht="16.8" customHeight="1">
      <c r="A380" s="41"/>
      <c r="B380" s="47"/>
      <c r="C380" s="324" t="s">
        <v>1092</v>
      </c>
      <c r="D380" s="324" t="s">
        <v>1093</v>
      </c>
      <c r="E380" s="20" t="s">
        <v>271</v>
      </c>
      <c r="F380" s="325">
        <v>857.96</v>
      </c>
      <c r="G380" s="41"/>
      <c r="H380" s="47"/>
    </row>
    <row r="381" spans="1:8" s="2" customFormat="1" ht="12">
      <c r="A381" s="41"/>
      <c r="B381" s="47"/>
      <c r="C381" s="324" t="s">
        <v>1041</v>
      </c>
      <c r="D381" s="324" t="s">
        <v>1042</v>
      </c>
      <c r="E381" s="20" t="s">
        <v>285</v>
      </c>
      <c r="F381" s="325">
        <v>32.197</v>
      </c>
      <c r="G381" s="41"/>
      <c r="H381" s="47"/>
    </row>
    <row r="382" spans="1:8" s="2" customFormat="1" ht="12">
      <c r="A382" s="41"/>
      <c r="B382" s="47"/>
      <c r="C382" s="324" t="s">
        <v>1065</v>
      </c>
      <c r="D382" s="324" t="s">
        <v>1066</v>
      </c>
      <c r="E382" s="20" t="s">
        <v>285</v>
      </c>
      <c r="F382" s="325">
        <v>32.197</v>
      </c>
      <c r="G382" s="41"/>
      <c r="H382" s="47"/>
    </row>
    <row r="383" spans="1:8" s="2" customFormat="1" ht="16.8" customHeight="1">
      <c r="A383" s="41"/>
      <c r="B383" s="47"/>
      <c r="C383" s="324" t="s">
        <v>1956</v>
      </c>
      <c r="D383" s="324" t="s">
        <v>1957</v>
      </c>
      <c r="E383" s="20" t="s">
        <v>271</v>
      </c>
      <c r="F383" s="325">
        <v>250.64</v>
      </c>
      <c r="G383" s="41"/>
      <c r="H383" s="47"/>
    </row>
    <row r="384" spans="1:8" s="2" customFormat="1" ht="16.8" customHeight="1">
      <c r="A384" s="41"/>
      <c r="B384" s="47"/>
      <c r="C384" s="324" t="s">
        <v>3022</v>
      </c>
      <c r="D384" s="324" t="s">
        <v>3023</v>
      </c>
      <c r="E384" s="20" t="s">
        <v>271</v>
      </c>
      <c r="F384" s="325">
        <v>627.18</v>
      </c>
      <c r="G384" s="41"/>
      <c r="H384" s="47"/>
    </row>
    <row r="385" spans="1:8" s="2" customFormat="1" ht="16.8" customHeight="1">
      <c r="A385" s="41"/>
      <c r="B385" s="47"/>
      <c r="C385" s="324" t="s">
        <v>3138</v>
      </c>
      <c r="D385" s="324" t="s">
        <v>3139</v>
      </c>
      <c r="E385" s="20" t="s">
        <v>271</v>
      </c>
      <c r="F385" s="325">
        <v>218.36</v>
      </c>
      <c r="G385" s="41"/>
      <c r="H385" s="47"/>
    </row>
    <row r="386" spans="1:8" s="2" customFormat="1" ht="16.8" customHeight="1">
      <c r="A386" s="41"/>
      <c r="B386" s="47"/>
      <c r="C386" s="324" t="s">
        <v>3144</v>
      </c>
      <c r="D386" s="324" t="s">
        <v>3145</v>
      </c>
      <c r="E386" s="20" t="s">
        <v>271</v>
      </c>
      <c r="F386" s="325">
        <v>218.36</v>
      </c>
      <c r="G386" s="41"/>
      <c r="H386" s="47"/>
    </row>
    <row r="387" spans="1:8" s="2" customFormat="1" ht="16.8" customHeight="1">
      <c r="A387" s="41"/>
      <c r="B387" s="47"/>
      <c r="C387" s="324" t="s">
        <v>3150</v>
      </c>
      <c r="D387" s="324" t="s">
        <v>3151</v>
      </c>
      <c r="E387" s="20" t="s">
        <v>271</v>
      </c>
      <c r="F387" s="325">
        <v>218.36</v>
      </c>
      <c r="G387" s="41"/>
      <c r="H387" s="47"/>
    </row>
    <row r="388" spans="1:8" s="2" customFormat="1" ht="16.8" customHeight="1">
      <c r="A388" s="41"/>
      <c r="B388" s="47"/>
      <c r="C388" s="324" t="s">
        <v>3162</v>
      </c>
      <c r="D388" s="324" t="s">
        <v>3163</v>
      </c>
      <c r="E388" s="20" t="s">
        <v>271</v>
      </c>
      <c r="F388" s="325">
        <v>218.36</v>
      </c>
      <c r="G388" s="41"/>
      <c r="H388" s="47"/>
    </row>
    <row r="389" spans="1:8" s="2" customFormat="1" ht="16.8" customHeight="1">
      <c r="A389" s="41"/>
      <c r="B389" s="47"/>
      <c r="C389" s="324" t="s">
        <v>1965</v>
      </c>
      <c r="D389" s="324" t="s">
        <v>1966</v>
      </c>
      <c r="E389" s="20" t="s">
        <v>271</v>
      </c>
      <c r="F389" s="325">
        <v>263.172</v>
      </c>
      <c r="G389" s="41"/>
      <c r="H389" s="47"/>
    </row>
    <row r="390" spans="1:8" s="2" customFormat="1" ht="16.8" customHeight="1">
      <c r="A390" s="41"/>
      <c r="B390" s="47"/>
      <c r="C390" s="320" t="s">
        <v>158</v>
      </c>
      <c r="D390" s="321" t="s">
        <v>19</v>
      </c>
      <c r="E390" s="322" t="s">
        <v>19</v>
      </c>
      <c r="F390" s="323">
        <v>35</v>
      </c>
      <c r="G390" s="41"/>
      <c r="H390" s="47"/>
    </row>
    <row r="391" spans="1:8" s="2" customFormat="1" ht="16.8" customHeight="1">
      <c r="A391" s="41"/>
      <c r="B391" s="47"/>
      <c r="C391" s="324" t="s">
        <v>158</v>
      </c>
      <c r="D391" s="324" t="s">
        <v>596</v>
      </c>
      <c r="E391" s="20" t="s">
        <v>19</v>
      </c>
      <c r="F391" s="325">
        <v>35</v>
      </c>
      <c r="G391" s="41"/>
      <c r="H391" s="47"/>
    </row>
    <row r="392" spans="1:8" s="2" customFormat="1" ht="16.8" customHeight="1">
      <c r="A392" s="41"/>
      <c r="B392" s="47"/>
      <c r="C392" s="326" t="s">
        <v>5416</v>
      </c>
      <c r="D392" s="41"/>
      <c r="E392" s="41"/>
      <c r="F392" s="41"/>
      <c r="G392" s="41"/>
      <c r="H392" s="47"/>
    </row>
    <row r="393" spans="1:8" s="2" customFormat="1" ht="12">
      <c r="A393" s="41"/>
      <c r="B393" s="47"/>
      <c r="C393" s="324" t="s">
        <v>591</v>
      </c>
      <c r="D393" s="324" t="s">
        <v>592</v>
      </c>
      <c r="E393" s="20" t="s">
        <v>271</v>
      </c>
      <c r="F393" s="325">
        <v>35</v>
      </c>
      <c r="G393" s="41"/>
      <c r="H393" s="47"/>
    </row>
    <row r="394" spans="1:8" s="2" customFormat="1" ht="16.8" customHeight="1">
      <c r="A394" s="41"/>
      <c r="B394" s="47"/>
      <c r="C394" s="324" t="s">
        <v>339</v>
      </c>
      <c r="D394" s="324" t="s">
        <v>340</v>
      </c>
      <c r="E394" s="20" t="s">
        <v>271</v>
      </c>
      <c r="F394" s="325">
        <v>58.1</v>
      </c>
      <c r="G394" s="41"/>
      <c r="H394" s="47"/>
    </row>
    <row r="395" spans="1:8" s="2" customFormat="1" ht="16.8" customHeight="1">
      <c r="A395" s="41"/>
      <c r="B395" s="47"/>
      <c r="C395" s="324" t="s">
        <v>579</v>
      </c>
      <c r="D395" s="324" t="s">
        <v>580</v>
      </c>
      <c r="E395" s="20" t="s">
        <v>271</v>
      </c>
      <c r="F395" s="325">
        <v>35</v>
      </c>
      <c r="G395" s="41"/>
      <c r="H395" s="47"/>
    </row>
    <row r="396" spans="1:8" s="2" customFormat="1" ht="12">
      <c r="A396" s="41"/>
      <c r="B396" s="47"/>
      <c r="C396" s="324" t="s">
        <v>598</v>
      </c>
      <c r="D396" s="324" t="s">
        <v>599</v>
      </c>
      <c r="E396" s="20" t="s">
        <v>271</v>
      </c>
      <c r="F396" s="325">
        <v>36.05</v>
      </c>
      <c r="G396" s="41"/>
      <c r="H396" s="47"/>
    </row>
    <row r="397" spans="1:8" s="2" customFormat="1" ht="16.8" customHeight="1">
      <c r="A397" s="41"/>
      <c r="B397" s="47"/>
      <c r="C397" s="320" t="s">
        <v>160</v>
      </c>
      <c r="D397" s="321" t="s">
        <v>19</v>
      </c>
      <c r="E397" s="322" t="s">
        <v>19</v>
      </c>
      <c r="F397" s="323">
        <v>143</v>
      </c>
      <c r="G397" s="41"/>
      <c r="H397" s="47"/>
    </row>
    <row r="398" spans="1:8" s="2" customFormat="1" ht="16.8" customHeight="1">
      <c r="A398" s="41"/>
      <c r="B398" s="47"/>
      <c r="C398" s="324" t="s">
        <v>160</v>
      </c>
      <c r="D398" s="324" t="s">
        <v>1841</v>
      </c>
      <c r="E398" s="20" t="s">
        <v>19</v>
      </c>
      <c r="F398" s="325">
        <v>143</v>
      </c>
      <c r="G398" s="41"/>
      <c r="H398" s="47"/>
    </row>
    <row r="399" spans="1:8" s="2" customFormat="1" ht="16.8" customHeight="1">
      <c r="A399" s="41"/>
      <c r="B399" s="47"/>
      <c r="C399" s="326" t="s">
        <v>5416</v>
      </c>
      <c r="D399" s="41"/>
      <c r="E399" s="41"/>
      <c r="F399" s="41"/>
      <c r="G399" s="41"/>
      <c r="H399" s="47"/>
    </row>
    <row r="400" spans="1:8" s="2" customFormat="1" ht="12">
      <c r="A400" s="41"/>
      <c r="B400" s="47"/>
      <c r="C400" s="324" t="s">
        <v>1836</v>
      </c>
      <c r="D400" s="324" t="s">
        <v>1837</v>
      </c>
      <c r="E400" s="20" t="s">
        <v>271</v>
      </c>
      <c r="F400" s="325">
        <v>143</v>
      </c>
      <c r="G400" s="41"/>
      <c r="H400" s="47"/>
    </row>
    <row r="401" spans="1:8" s="2" customFormat="1" ht="16.8" customHeight="1">
      <c r="A401" s="41"/>
      <c r="B401" s="47"/>
      <c r="C401" s="324" t="s">
        <v>1815</v>
      </c>
      <c r="D401" s="324" t="s">
        <v>1816</v>
      </c>
      <c r="E401" s="20" t="s">
        <v>271</v>
      </c>
      <c r="F401" s="325">
        <v>143</v>
      </c>
      <c r="G401" s="41"/>
      <c r="H401" s="47"/>
    </row>
    <row r="402" spans="1:8" s="2" customFormat="1" ht="16.8" customHeight="1">
      <c r="A402" s="41"/>
      <c r="B402" s="47"/>
      <c r="C402" s="324" t="s">
        <v>1827</v>
      </c>
      <c r="D402" s="324" t="s">
        <v>1828</v>
      </c>
      <c r="E402" s="20" t="s">
        <v>271</v>
      </c>
      <c r="F402" s="325">
        <v>143</v>
      </c>
      <c r="G402" s="41"/>
      <c r="H402" s="47"/>
    </row>
    <row r="403" spans="1:8" s="2" customFormat="1" ht="12">
      <c r="A403" s="41"/>
      <c r="B403" s="47"/>
      <c r="C403" s="324" t="s">
        <v>1845</v>
      </c>
      <c r="D403" s="324" t="s">
        <v>1846</v>
      </c>
      <c r="E403" s="20" t="s">
        <v>481</v>
      </c>
      <c r="F403" s="325">
        <v>1000</v>
      </c>
      <c r="G403" s="41"/>
      <c r="H403" s="47"/>
    </row>
    <row r="404" spans="1:8" s="2" customFormat="1" ht="16.8" customHeight="1">
      <c r="A404" s="41"/>
      <c r="B404" s="47"/>
      <c r="C404" s="324" t="s">
        <v>1893</v>
      </c>
      <c r="D404" s="324" t="s">
        <v>1894</v>
      </c>
      <c r="E404" s="20" t="s">
        <v>271</v>
      </c>
      <c r="F404" s="325">
        <v>143</v>
      </c>
      <c r="G404" s="41"/>
      <c r="H404" s="47"/>
    </row>
    <row r="405" spans="1:8" s="2" customFormat="1" ht="12">
      <c r="A405" s="41"/>
      <c r="B405" s="47"/>
      <c r="C405" s="324" t="s">
        <v>1981</v>
      </c>
      <c r="D405" s="324" t="s">
        <v>1982</v>
      </c>
      <c r="E405" s="20" t="s">
        <v>271</v>
      </c>
      <c r="F405" s="325">
        <v>286</v>
      </c>
      <c r="G405" s="41"/>
      <c r="H405" s="47"/>
    </row>
    <row r="406" spans="1:8" s="2" customFormat="1" ht="16.8" customHeight="1">
      <c r="A406" s="41"/>
      <c r="B406" s="47"/>
      <c r="C406" s="324" t="s">
        <v>1997</v>
      </c>
      <c r="D406" s="324" t="s">
        <v>1998</v>
      </c>
      <c r="E406" s="20" t="s">
        <v>271</v>
      </c>
      <c r="F406" s="325">
        <v>143</v>
      </c>
      <c r="G406" s="41"/>
      <c r="H406" s="47"/>
    </row>
    <row r="407" spans="1:8" s="2" customFormat="1" ht="16.8" customHeight="1">
      <c r="A407" s="41"/>
      <c r="B407" s="47"/>
      <c r="C407" s="324" t="s">
        <v>1771</v>
      </c>
      <c r="D407" s="324" t="s">
        <v>1772</v>
      </c>
      <c r="E407" s="20" t="s">
        <v>271</v>
      </c>
      <c r="F407" s="325">
        <v>166.667</v>
      </c>
      <c r="G407" s="41"/>
      <c r="H407" s="47"/>
    </row>
    <row r="408" spans="1:8" s="2" customFormat="1" ht="16.8" customHeight="1">
      <c r="A408" s="41"/>
      <c r="B408" s="47"/>
      <c r="C408" s="324" t="s">
        <v>2003</v>
      </c>
      <c r="D408" s="324" t="s">
        <v>2004</v>
      </c>
      <c r="E408" s="20" t="s">
        <v>285</v>
      </c>
      <c r="F408" s="325">
        <v>18.018</v>
      </c>
      <c r="G408" s="41"/>
      <c r="H408" s="47"/>
    </row>
    <row r="409" spans="1:8" s="2" customFormat="1" ht="16.8" customHeight="1">
      <c r="A409" s="41"/>
      <c r="B409" s="47"/>
      <c r="C409" s="324" t="s">
        <v>1851</v>
      </c>
      <c r="D409" s="324" t="s">
        <v>1852</v>
      </c>
      <c r="E409" s="20" t="s">
        <v>481</v>
      </c>
      <c r="F409" s="325">
        <v>1020</v>
      </c>
      <c r="G409" s="41"/>
      <c r="H409" s="47"/>
    </row>
    <row r="410" spans="1:8" s="2" customFormat="1" ht="12">
      <c r="A410" s="41"/>
      <c r="B410" s="47"/>
      <c r="C410" s="324" t="s">
        <v>1811</v>
      </c>
      <c r="D410" s="324" t="s">
        <v>1812</v>
      </c>
      <c r="E410" s="20" t="s">
        <v>271</v>
      </c>
      <c r="F410" s="325">
        <v>166.667</v>
      </c>
      <c r="G410" s="41"/>
      <c r="H410" s="47"/>
    </row>
    <row r="411" spans="1:8" s="2" customFormat="1" ht="12">
      <c r="A411" s="41"/>
      <c r="B411" s="47"/>
      <c r="C411" s="324" t="s">
        <v>1988</v>
      </c>
      <c r="D411" s="324" t="s">
        <v>1989</v>
      </c>
      <c r="E411" s="20" t="s">
        <v>271</v>
      </c>
      <c r="F411" s="325">
        <v>150.15</v>
      </c>
      <c r="G411" s="41"/>
      <c r="H411" s="47"/>
    </row>
    <row r="412" spans="1:8" s="2" customFormat="1" ht="16.8" customHeight="1">
      <c r="A412" s="41"/>
      <c r="B412" s="47"/>
      <c r="C412" s="320" t="s">
        <v>162</v>
      </c>
      <c r="D412" s="321" t="s">
        <v>19</v>
      </c>
      <c r="E412" s="322" t="s">
        <v>19</v>
      </c>
      <c r="F412" s="323">
        <v>34.07</v>
      </c>
      <c r="G412" s="41"/>
      <c r="H412" s="47"/>
    </row>
    <row r="413" spans="1:8" s="2" customFormat="1" ht="16.8" customHeight="1">
      <c r="A413" s="41"/>
      <c r="B413" s="47"/>
      <c r="C413" s="324" t="s">
        <v>162</v>
      </c>
      <c r="D413" s="324" t="s">
        <v>1484</v>
      </c>
      <c r="E413" s="20" t="s">
        <v>19</v>
      </c>
      <c r="F413" s="325">
        <v>34.07</v>
      </c>
      <c r="G413" s="41"/>
      <c r="H413" s="47"/>
    </row>
    <row r="414" spans="1:8" s="2" customFormat="1" ht="16.8" customHeight="1">
      <c r="A414" s="41"/>
      <c r="B414" s="47"/>
      <c r="C414" s="326" t="s">
        <v>5416</v>
      </c>
      <c r="D414" s="41"/>
      <c r="E414" s="41"/>
      <c r="F414" s="41"/>
      <c r="G414" s="41"/>
      <c r="H414" s="47"/>
    </row>
    <row r="415" spans="1:8" s="2" customFormat="1" ht="16.8" customHeight="1">
      <c r="A415" s="41"/>
      <c r="B415" s="47"/>
      <c r="C415" s="324" t="s">
        <v>1468</v>
      </c>
      <c r="D415" s="324" t="s">
        <v>1469</v>
      </c>
      <c r="E415" s="20" t="s">
        <v>271</v>
      </c>
      <c r="F415" s="325">
        <v>171.91</v>
      </c>
      <c r="G415" s="41"/>
      <c r="H415" s="47"/>
    </row>
    <row r="416" spans="1:8" s="2" customFormat="1" ht="12">
      <c r="A416" s="41"/>
      <c r="B416" s="47"/>
      <c r="C416" s="324" t="s">
        <v>1438</v>
      </c>
      <c r="D416" s="324" t="s">
        <v>1439</v>
      </c>
      <c r="E416" s="20" t="s">
        <v>285</v>
      </c>
      <c r="F416" s="325">
        <v>92.405</v>
      </c>
      <c r="G416" s="41"/>
      <c r="H416" s="47"/>
    </row>
    <row r="417" spans="1:8" s="2" customFormat="1" ht="12">
      <c r="A417" s="41"/>
      <c r="B417" s="47"/>
      <c r="C417" s="324" t="s">
        <v>1462</v>
      </c>
      <c r="D417" s="324" t="s">
        <v>1463</v>
      </c>
      <c r="E417" s="20" t="s">
        <v>285</v>
      </c>
      <c r="F417" s="325">
        <v>92.405</v>
      </c>
      <c r="G417" s="41"/>
      <c r="H417" s="47"/>
    </row>
    <row r="418" spans="1:8" s="2" customFormat="1" ht="16.8" customHeight="1">
      <c r="A418" s="41"/>
      <c r="B418" s="47"/>
      <c r="C418" s="320" t="s">
        <v>164</v>
      </c>
      <c r="D418" s="321" t="s">
        <v>19</v>
      </c>
      <c r="E418" s="322" t="s">
        <v>19</v>
      </c>
      <c r="F418" s="323">
        <v>149</v>
      </c>
      <c r="G418" s="41"/>
      <c r="H418" s="47"/>
    </row>
    <row r="419" spans="1:8" s="2" customFormat="1" ht="16.8" customHeight="1">
      <c r="A419" s="41"/>
      <c r="B419" s="47"/>
      <c r="C419" s="324" t="s">
        <v>164</v>
      </c>
      <c r="D419" s="324" t="s">
        <v>1485</v>
      </c>
      <c r="E419" s="20" t="s">
        <v>19</v>
      </c>
      <c r="F419" s="325">
        <v>149</v>
      </c>
      <c r="G419" s="41"/>
      <c r="H419" s="47"/>
    </row>
    <row r="420" spans="1:8" s="2" customFormat="1" ht="16.8" customHeight="1">
      <c r="A420" s="41"/>
      <c r="B420" s="47"/>
      <c r="C420" s="326" t="s">
        <v>5416</v>
      </c>
      <c r="D420" s="41"/>
      <c r="E420" s="41"/>
      <c r="F420" s="41"/>
      <c r="G420" s="41"/>
      <c r="H420" s="47"/>
    </row>
    <row r="421" spans="1:8" s="2" customFormat="1" ht="16.8" customHeight="1">
      <c r="A421" s="41"/>
      <c r="B421" s="47"/>
      <c r="C421" s="324" t="s">
        <v>1468</v>
      </c>
      <c r="D421" s="324" t="s">
        <v>1469</v>
      </c>
      <c r="E421" s="20" t="s">
        <v>271</v>
      </c>
      <c r="F421" s="325">
        <v>171.91</v>
      </c>
      <c r="G421" s="41"/>
      <c r="H421" s="47"/>
    </row>
    <row r="422" spans="1:8" s="2" customFormat="1" ht="16.8" customHeight="1">
      <c r="A422" s="41"/>
      <c r="B422" s="47"/>
      <c r="C422" s="324" t="s">
        <v>1719</v>
      </c>
      <c r="D422" s="324" t="s">
        <v>1720</v>
      </c>
      <c r="E422" s="20" t="s">
        <v>271</v>
      </c>
      <c r="F422" s="325">
        <v>149</v>
      </c>
      <c r="G422" s="41"/>
      <c r="H422" s="47"/>
    </row>
    <row r="423" spans="1:8" s="2" customFormat="1" ht="12">
      <c r="A423" s="41"/>
      <c r="B423" s="47"/>
      <c r="C423" s="324" t="s">
        <v>1438</v>
      </c>
      <c r="D423" s="324" t="s">
        <v>1439</v>
      </c>
      <c r="E423" s="20" t="s">
        <v>285</v>
      </c>
      <c r="F423" s="325">
        <v>92.405</v>
      </c>
      <c r="G423" s="41"/>
      <c r="H423" s="47"/>
    </row>
    <row r="424" spans="1:8" s="2" customFormat="1" ht="16.8" customHeight="1">
      <c r="A424" s="41"/>
      <c r="B424" s="47"/>
      <c r="C424" s="324" t="s">
        <v>1455</v>
      </c>
      <c r="D424" s="324" t="s">
        <v>1456</v>
      </c>
      <c r="E424" s="20" t="s">
        <v>271</v>
      </c>
      <c r="F424" s="325">
        <v>168.77</v>
      </c>
      <c r="G424" s="41"/>
      <c r="H424" s="47"/>
    </row>
    <row r="425" spans="1:8" s="2" customFormat="1" ht="12">
      <c r="A425" s="41"/>
      <c r="B425" s="47"/>
      <c r="C425" s="324" t="s">
        <v>1462</v>
      </c>
      <c r="D425" s="324" t="s">
        <v>1463</v>
      </c>
      <c r="E425" s="20" t="s">
        <v>285</v>
      </c>
      <c r="F425" s="325">
        <v>92.405</v>
      </c>
      <c r="G425" s="41"/>
      <c r="H425" s="47"/>
    </row>
    <row r="426" spans="1:8" s="2" customFormat="1" ht="16.8" customHeight="1">
      <c r="A426" s="41"/>
      <c r="B426" s="47"/>
      <c r="C426" s="324" t="s">
        <v>1494</v>
      </c>
      <c r="D426" s="324" t="s">
        <v>1495</v>
      </c>
      <c r="E426" s="20" t="s">
        <v>285</v>
      </c>
      <c r="F426" s="325">
        <v>81.27</v>
      </c>
      <c r="G426" s="41"/>
      <c r="H426" s="47"/>
    </row>
    <row r="427" spans="1:8" s="2" customFormat="1" ht="16.8" customHeight="1">
      <c r="A427" s="41"/>
      <c r="B427" s="47"/>
      <c r="C427" s="320" t="s">
        <v>166</v>
      </c>
      <c r="D427" s="321" t="s">
        <v>19</v>
      </c>
      <c r="E427" s="322" t="s">
        <v>19</v>
      </c>
      <c r="F427" s="323">
        <v>209.5</v>
      </c>
      <c r="G427" s="41"/>
      <c r="H427" s="47"/>
    </row>
    <row r="428" spans="1:8" s="2" customFormat="1" ht="16.8" customHeight="1">
      <c r="A428" s="41"/>
      <c r="B428" s="47"/>
      <c r="C428" s="324" t="s">
        <v>166</v>
      </c>
      <c r="D428" s="324" t="s">
        <v>1486</v>
      </c>
      <c r="E428" s="20" t="s">
        <v>19</v>
      </c>
      <c r="F428" s="325">
        <v>209.5</v>
      </c>
      <c r="G428" s="41"/>
      <c r="H428" s="47"/>
    </row>
    <row r="429" spans="1:8" s="2" customFormat="1" ht="16.8" customHeight="1">
      <c r="A429" s="41"/>
      <c r="B429" s="47"/>
      <c r="C429" s="326" t="s">
        <v>5416</v>
      </c>
      <c r="D429" s="41"/>
      <c r="E429" s="41"/>
      <c r="F429" s="41"/>
      <c r="G429" s="41"/>
      <c r="H429" s="47"/>
    </row>
    <row r="430" spans="1:8" s="2" customFormat="1" ht="16.8" customHeight="1">
      <c r="A430" s="41"/>
      <c r="B430" s="47"/>
      <c r="C430" s="324" t="s">
        <v>1468</v>
      </c>
      <c r="D430" s="324" t="s">
        <v>1469</v>
      </c>
      <c r="E430" s="20" t="s">
        <v>271</v>
      </c>
      <c r="F430" s="325">
        <v>171.91</v>
      </c>
      <c r="G430" s="41"/>
      <c r="H430" s="47"/>
    </row>
    <row r="431" spans="1:8" s="2" customFormat="1" ht="16.8" customHeight="1">
      <c r="A431" s="41"/>
      <c r="B431" s="47"/>
      <c r="C431" s="324" t="s">
        <v>2196</v>
      </c>
      <c r="D431" s="324" t="s">
        <v>2197</v>
      </c>
      <c r="E431" s="20" t="s">
        <v>271</v>
      </c>
      <c r="F431" s="325">
        <v>209.5</v>
      </c>
      <c r="G431" s="41"/>
      <c r="H431" s="47"/>
    </row>
    <row r="432" spans="1:8" s="2" customFormat="1" ht="16.8" customHeight="1">
      <c r="A432" s="41"/>
      <c r="B432" s="47"/>
      <c r="C432" s="324" t="s">
        <v>2202</v>
      </c>
      <c r="D432" s="324" t="s">
        <v>2203</v>
      </c>
      <c r="E432" s="20" t="s">
        <v>423</v>
      </c>
      <c r="F432" s="325">
        <v>254.745</v>
      </c>
      <c r="G432" s="41"/>
      <c r="H432" s="47"/>
    </row>
    <row r="433" spans="1:8" s="2" customFormat="1" ht="16.8" customHeight="1">
      <c r="A433" s="41"/>
      <c r="B433" s="47"/>
      <c r="C433" s="324" t="s">
        <v>2210</v>
      </c>
      <c r="D433" s="324" t="s">
        <v>2211</v>
      </c>
      <c r="E433" s="20" t="s">
        <v>271</v>
      </c>
      <c r="F433" s="325">
        <v>236.77</v>
      </c>
      <c r="G433" s="41"/>
      <c r="H433" s="47"/>
    </row>
    <row r="434" spans="1:8" s="2" customFormat="1" ht="16.8" customHeight="1">
      <c r="A434" s="41"/>
      <c r="B434" s="47"/>
      <c r="C434" s="324" t="s">
        <v>1513</v>
      </c>
      <c r="D434" s="324" t="s">
        <v>1514</v>
      </c>
      <c r="E434" s="20" t="s">
        <v>285</v>
      </c>
      <c r="F434" s="325">
        <v>92.18</v>
      </c>
      <c r="G434" s="41"/>
      <c r="H434" s="47"/>
    </row>
    <row r="435" spans="1:8" s="2" customFormat="1" ht="16.8" customHeight="1">
      <c r="A435" s="41"/>
      <c r="B435" s="47"/>
      <c r="C435" s="320" t="s">
        <v>168</v>
      </c>
      <c r="D435" s="321" t="s">
        <v>19</v>
      </c>
      <c r="E435" s="322" t="s">
        <v>19</v>
      </c>
      <c r="F435" s="323">
        <v>19.77</v>
      </c>
      <c r="G435" s="41"/>
      <c r="H435" s="47"/>
    </row>
    <row r="436" spans="1:8" s="2" customFormat="1" ht="16.8" customHeight="1">
      <c r="A436" s="41"/>
      <c r="B436" s="47"/>
      <c r="C436" s="324" t="s">
        <v>168</v>
      </c>
      <c r="D436" s="324" t="s">
        <v>1487</v>
      </c>
      <c r="E436" s="20" t="s">
        <v>19</v>
      </c>
      <c r="F436" s="325">
        <v>19.77</v>
      </c>
      <c r="G436" s="41"/>
      <c r="H436" s="47"/>
    </row>
    <row r="437" spans="1:8" s="2" customFormat="1" ht="16.8" customHeight="1">
      <c r="A437" s="41"/>
      <c r="B437" s="47"/>
      <c r="C437" s="326" t="s">
        <v>5416</v>
      </c>
      <c r="D437" s="41"/>
      <c r="E437" s="41"/>
      <c r="F437" s="41"/>
      <c r="G437" s="41"/>
      <c r="H437" s="47"/>
    </row>
    <row r="438" spans="1:8" s="2" customFormat="1" ht="16.8" customHeight="1">
      <c r="A438" s="41"/>
      <c r="B438" s="47"/>
      <c r="C438" s="324" t="s">
        <v>1468</v>
      </c>
      <c r="D438" s="324" t="s">
        <v>1469</v>
      </c>
      <c r="E438" s="20" t="s">
        <v>271</v>
      </c>
      <c r="F438" s="325">
        <v>171.91</v>
      </c>
      <c r="G438" s="41"/>
      <c r="H438" s="47"/>
    </row>
    <row r="439" spans="1:8" s="2" customFormat="1" ht="16.8" customHeight="1">
      <c r="A439" s="41"/>
      <c r="B439" s="47"/>
      <c r="C439" s="324" t="s">
        <v>2202</v>
      </c>
      <c r="D439" s="324" t="s">
        <v>2203</v>
      </c>
      <c r="E439" s="20" t="s">
        <v>423</v>
      </c>
      <c r="F439" s="325">
        <v>254.745</v>
      </c>
      <c r="G439" s="41"/>
      <c r="H439" s="47"/>
    </row>
    <row r="440" spans="1:8" s="2" customFormat="1" ht="16.8" customHeight="1">
      <c r="A440" s="41"/>
      <c r="B440" s="47"/>
      <c r="C440" s="324" t="s">
        <v>2210</v>
      </c>
      <c r="D440" s="324" t="s">
        <v>2211</v>
      </c>
      <c r="E440" s="20" t="s">
        <v>271</v>
      </c>
      <c r="F440" s="325">
        <v>236.77</v>
      </c>
      <c r="G440" s="41"/>
      <c r="H440" s="47"/>
    </row>
    <row r="441" spans="1:8" s="2" customFormat="1" ht="16.8" customHeight="1">
      <c r="A441" s="41"/>
      <c r="B441" s="47"/>
      <c r="C441" s="324" t="s">
        <v>1388</v>
      </c>
      <c r="D441" s="324" t="s">
        <v>1389</v>
      </c>
      <c r="E441" s="20" t="s">
        <v>271</v>
      </c>
      <c r="F441" s="325">
        <v>19.77</v>
      </c>
      <c r="G441" s="41"/>
      <c r="H441" s="47"/>
    </row>
    <row r="442" spans="1:8" s="2" customFormat="1" ht="16.8" customHeight="1">
      <c r="A442" s="41"/>
      <c r="B442" s="47"/>
      <c r="C442" s="324" t="s">
        <v>1426</v>
      </c>
      <c r="D442" s="324" t="s">
        <v>1427</v>
      </c>
      <c r="E442" s="20" t="s">
        <v>327</v>
      </c>
      <c r="F442" s="325">
        <v>0.577</v>
      </c>
      <c r="G442" s="41"/>
      <c r="H442" s="47"/>
    </row>
    <row r="443" spans="1:8" s="2" customFormat="1" ht="16.8" customHeight="1">
      <c r="A443" s="41"/>
      <c r="B443" s="47"/>
      <c r="C443" s="324" t="s">
        <v>1455</v>
      </c>
      <c r="D443" s="324" t="s">
        <v>1456</v>
      </c>
      <c r="E443" s="20" t="s">
        <v>271</v>
      </c>
      <c r="F443" s="325">
        <v>168.77</v>
      </c>
      <c r="G443" s="41"/>
      <c r="H443" s="47"/>
    </row>
    <row r="444" spans="1:8" s="2" customFormat="1" ht="16.8" customHeight="1">
      <c r="A444" s="41"/>
      <c r="B444" s="47"/>
      <c r="C444" s="320" t="s">
        <v>170</v>
      </c>
      <c r="D444" s="321" t="s">
        <v>19</v>
      </c>
      <c r="E444" s="322" t="s">
        <v>19</v>
      </c>
      <c r="F444" s="323">
        <v>5.38</v>
      </c>
      <c r="G444" s="41"/>
      <c r="H444" s="47"/>
    </row>
    <row r="445" spans="1:8" s="2" customFormat="1" ht="16.8" customHeight="1">
      <c r="A445" s="41"/>
      <c r="B445" s="47"/>
      <c r="C445" s="324" t="s">
        <v>170</v>
      </c>
      <c r="D445" s="324" t="s">
        <v>1488</v>
      </c>
      <c r="E445" s="20" t="s">
        <v>19</v>
      </c>
      <c r="F445" s="325">
        <v>5.38</v>
      </c>
      <c r="G445" s="41"/>
      <c r="H445" s="47"/>
    </row>
    <row r="446" spans="1:8" s="2" customFormat="1" ht="16.8" customHeight="1">
      <c r="A446" s="41"/>
      <c r="B446" s="47"/>
      <c r="C446" s="326" t="s">
        <v>5416</v>
      </c>
      <c r="D446" s="41"/>
      <c r="E446" s="41"/>
      <c r="F446" s="41"/>
      <c r="G446" s="41"/>
      <c r="H446" s="47"/>
    </row>
    <row r="447" spans="1:8" s="2" customFormat="1" ht="16.8" customHeight="1">
      <c r="A447" s="41"/>
      <c r="B447" s="47"/>
      <c r="C447" s="324" t="s">
        <v>1468</v>
      </c>
      <c r="D447" s="324" t="s">
        <v>1469</v>
      </c>
      <c r="E447" s="20" t="s">
        <v>271</v>
      </c>
      <c r="F447" s="325">
        <v>171.91</v>
      </c>
      <c r="G447" s="41"/>
      <c r="H447" s="47"/>
    </row>
    <row r="448" spans="1:8" s="2" customFormat="1" ht="16.8" customHeight="1">
      <c r="A448" s="41"/>
      <c r="B448" s="47"/>
      <c r="C448" s="324" t="s">
        <v>1401</v>
      </c>
      <c r="D448" s="324" t="s">
        <v>1402</v>
      </c>
      <c r="E448" s="20" t="s">
        <v>285</v>
      </c>
      <c r="F448" s="325">
        <v>0.861</v>
      </c>
      <c r="G448" s="41"/>
      <c r="H448" s="47"/>
    </row>
    <row r="449" spans="1:8" s="2" customFormat="1" ht="16.8" customHeight="1">
      <c r="A449" s="41"/>
      <c r="B449" s="47"/>
      <c r="C449" s="320" t="s">
        <v>172</v>
      </c>
      <c r="D449" s="321" t="s">
        <v>19</v>
      </c>
      <c r="E449" s="322" t="s">
        <v>19</v>
      </c>
      <c r="F449" s="323">
        <v>44.58</v>
      </c>
      <c r="G449" s="41"/>
      <c r="H449" s="47"/>
    </row>
    <row r="450" spans="1:8" s="2" customFormat="1" ht="16.8" customHeight="1">
      <c r="A450" s="41"/>
      <c r="B450" s="47"/>
      <c r="C450" s="324" t="s">
        <v>172</v>
      </c>
      <c r="D450" s="324" t="s">
        <v>1489</v>
      </c>
      <c r="E450" s="20" t="s">
        <v>19</v>
      </c>
      <c r="F450" s="325">
        <v>44.58</v>
      </c>
      <c r="G450" s="41"/>
      <c r="H450" s="47"/>
    </row>
    <row r="451" spans="1:8" s="2" customFormat="1" ht="16.8" customHeight="1">
      <c r="A451" s="41"/>
      <c r="B451" s="47"/>
      <c r="C451" s="326" t="s">
        <v>5416</v>
      </c>
      <c r="D451" s="41"/>
      <c r="E451" s="41"/>
      <c r="F451" s="41"/>
      <c r="G451" s="41"/>
      <c r="H451" s="47"/>
    </row>
    <row r="452" spans="1:8" s="2" customFormat="1" ht="16.8" customHeight="1">
      <c r="A452" s="41"/>
      <c r="B452" s="47"/>
      <c r="C452" s="324" t="s">
        <v>1468</v>
      </c>
      <c r="D452" s="324" t="s">
        <v>1469</v>
      </c>
      <c r="E452" s="20" t="s">
        <v>271</v>
      </c>
      <c r="F452" s="325">
        <v>171.91</v>
      </c>
      <c r="G452" s="41"/>
      <c r="H452" s="47"/>
    </row>
    <row r="453" spans="1:8" s="2" customFormat="1" ht="16.8" customHeight="1">
      <c r="A453" s="41"/>
      <c r="B453" s="47"/>
      <c r="C453" s="324" t="s">
        <v>1394</v>
      </c>
      <c r="D453" s="324" t="s">
        <v>1395</v>
      </c>
      <c r="E453" s="20" t="s">
        <v>271</v>
      </c>
      <c r="F453" s="325">
        <v>6.687</v>
      </c>
      <c r="G453" s="41"/>
      <c r="H453" s="47"/>
    </row>
    <row r="454" spans="1:8" s="2" customFormat="1" ht="16.8" customHeight="1">
      <c r="A454" s="41"/>
      <c r="B454" s="47"/>
      <c r="C454" s="320" t="s">
        <v>174</v>
      </c>
      <c r="D454" s="321" t="s">
        <v>19</v>
      </c>
      <c r="E454" s="322" t="s">
        <v>19</v>
      </c>
      <c r="F454" s="323">
        <v>7.5</v>
      </c>
      <c r="G454" s="41"/>
      <c r="H454" s="47"/>
    </row>
    <row r="455" spans="1:8" s="2" customFormat="1" ht="16.8" customHeight="1">
      <c r="A455" s="41"/>
      <c r="B455" s="47"/>
      <c r="C455" s="324" t="s">
        <v>174</v>
      </c>
      <c r="D455" s="324" t="s">
        <v>1490</v>
      </c>
      <c r="E455" s="20" t="s">
        <v>19</v>
      </c>
      <c r="F455" s="325">
        <v>7.5</v>
      </c>
      <c r="G455" s="41"/>
      <c r="H455" s="47"/>
    </row>
    <row r="456" spans="1:8" s="2" customFormat="1" ht="16.8" customHeight="1">
      <c r="A456" s="41"/>
      <c r="B456" s="47"/>
      <c r="C456" s="326" t="s">
        <v>5416</v>
      </c>
      <c r="D456" s="41"/>
      <c r="E456" s="41"/>
      <c r="F456" s="41"/>
      <c r="G456" s="41"/>
      <c r="H456" s="47"/>
    </row>
    <row r="457" spans="1:8" s="2" customFormat="1" ht="16.8" customHeight="1">
      <c r="A457" s="41"/>
      <c r="B457" s="47"/>
      <c r="C457" s="324" t="s">
        <v>1468</v>
      </c>
      <c r="D457" s="324" t="s">
        <v>1469</v>
      </c>
      <c r="E457" s="20" t="s">
        <v>271</v>
      </c>
      <c r="F457" s="325">
        <v>171.91</v>
      </c>
      <c r="G457" s="41"/>
      <c r="H457" s="47"/>
    </row>
    <row r="458" spans="1:8" s="2" customFormat="1" ht="16.8" customHeight="1">
      <c r="A458" s="41"/>
      <c r="B458" s="47"/>
      <c r="C458" s="324" t="s">
        <v>2210</v>
      </c>
      <c r="D458" s="324" t="s">
        <v>2211</v>
      </c>
      <c r="E458" s="20" t="s">
        <v>271</v>
      </c>
      <c r="F458" s="325">
        <v>236.77</v>
      </c>
      <c r="G458" s="41"/>
      <c r="H458" s="47"/>
    </row>
    <row r="459" spans="1:8" s="2" customFormat="1" ht="16.8" customHeight="1">
      <c r="A459" s="41"/>
      <c r="B459" s="47"/>
      <c r="C459" s="320" t="s">
        <v>176</v>
      </c>
      <c r="D459" s="321" t="s">
        <v>19</v>
      </c>
      <c r="E459" s="322" t="s">
        <v>19</v>
      </c>
      <c r="F459" s="323">
        <v>232.3</v>
      </c>
      <c r="G459" s="41"/>
      <c r="H459" s="47"/>
    </row>
    <row r="460" spans="1:8" s="2" customFormat="1" ht="16.8" customHeight="1">
      <c r="A460" s="41"/>
      <c r="B460" s="47"/>
      <c r="C460" s="324" t="s">
        <v>176</v>
      </c>
      <c r="D460" s="324" t="s">
        <v>2440</v>
      </c>
      <c r="E460" s="20" t="s">
        <v>19</v>
      </c>
      <c r="F460" s="325">
        <v>232.3</v>
      </c>
      <c r="G460" s="41"/>
      <c r="H460" s="47"/>
    </row>
    <row r="461" spans="1:8" s="2" customFormat="1" ht="16.8" customHeight="1">
      <c r="A461" s="41"/>
      <c r="B461" s="47"/>
      <c r="C461" s="326" t="s">
        <v>5416</v>
      </c>
      <c r="D461" s="41"/>
      <c r="E461" s="41"/>
      <c r="F461" s="41"/>
      <c r="G461" s="41"/>
      <c r="H461" s="47"/>
    </row>
    <row r="462" spans="1:8" s="2" customFormat="1" ht="16.8" customHeight="1">
      <c r="A462" s="41"/>
      <c r="B462" s="47"/>
      <c r="C462" s="324" t="s">
        <v>2435</v>
      </c>
      <c r="D462" s="324" t="s">
        <v>2436</v>
      </c>
      <c r="E462" s="20" t="s">
        <v>271</v>
      </c>
      <c r="F462" s="325">
        <v>232.3</v>
      </c>
      <c r="G462" s="41"/>
      <c r="H462" s="47"/>
    </row>
    <row r="463" spans="1:8" s="2" customFormat="1" ht="16.8" customHeight="1">
      <c r="A463" s="41"/>
      <c r="B463" s="47"/>
      <c r="C463" s="324" t="s">
        <v>2141</v>
      </c>
      <c r="D463" s="324" t="s">
        <v>2142</v>
      </c>
      <c r="E463" s="20" t="s">
        <v>271</v>
      </c>
      <c r="F463" s="325">
        <v>232.3</v>
      </c>
      <c r="G463" s="41"/>
      <c r="H463" s="47"/>
    </row>
    <row r="464" spans="1:8" s="2" customFormat="1" ht="16.8" customHeight="1">
      <c r="A464" s="41"/>
      <c r="B464" s="47"/>
      <c r="C464" s="320" t="s">
        <v>178</v>
      </c>
      <c r="D464" s="321" t="s">
        <v>19</v>
      </c>
      <c r="E464" s="322" t="s">
        <v>19</v>
      </c>
      <c r="F464" s="323">
        <v>35</v>
      </c>
      <c r="G464" s="41"/>
      <c r="H464" s="47"/>
    </row>
    <row r="465" spans="1:8" s="2" customFormat="1" ht="16.8" customHeight="1">
      <c r="A465" s="41"/>
      <c r="B465" s="47"/>
      <c r="C465" s="324" t="s">
        <v>178</v>
      </c>
      <c r="D465" s="324" t="s">
        <v>1491</v>
      </c>
      <c r="E465" s="20" t="s">
        <v>19</v>
      </c>
      <c r="F465" s="325">
        <v>35</v>
      </c>
      <c r="G465" s="41"/>
      <c r="H465" s="47"/>
    </row>
    <row r="466" spans="1:8" s="2" customFormat="1" ht="16.8" customHeight="1">
      <c r="A466" s="41"/>
      <c r="B466" s="47"/>
      <c r="C466" s="326" t="s">
        <v>5416</v>
      </c>
      <c r="D466" s="41"/>
      <c r="E466" s="41"/>
      <c r="F466" s="41"/>
      <c r="G466" s="41"/>
      <c r="H466" s="47"/>
    </row>
    <row r="467" spans="1:8" s="2" customFormat="1" ht="16.8" customHeight="1">
      <c r="A467" s="41"/>
      <c r="B467" s="47"/>
      <c r="C467" s="324" t="s">
        <v>1468</v>
      </c>
      <c r="D467" s="324" t="s">
        <v>1469</v>
      </c>
      <c r="E467" s="20" t="s">
        <v>271</v>
      </c>
      <c r="F467" s="325">
        <v>171.91</v>
      </c>
      <c r="G467" s="41"/>
      <c r="H467" s="47"/>
    </row>
    <row r="468" spans="1:8" s="2" customFormat="1" ht="16.8" customHeight="1">
      <c r="A468" s="41"/>
      <c r="B468" s="47"/>
      <c r="C468" s="324" t="s">
        <v>283</v>
      </c>
      <c r="D468" s="324" t="s">
        <v>284</v>
      </c>
      <c r="E468" s="20" t="s">
        <v>285</v>
      </c>
      <c r="F468" s="325">
        <v>7.291</v>
      </c>
      <c r="G468" s="41"/>
      <c r="H468" s="47"/>
    </row>
    <row r="469" spans="1:8" s="2" customFormat="1" ht="12">
      <c r="A469" s="41"/>
      <c r="B469" s="47"/>
      <c r="C469" s="324" t="s">
        <v>1438</v>
      </c>
      <c r="D469" s="324" t="s">
        <v>1439</v>
      </c>
      <c r="E469" s="20" t="s">
        <v>285</v>
      </c>
      <c r="F469" s="325">
        <v>92.405</v>
      </c>
      <c r="G469" s="41"/>
      <c r="H469" s="47"/>
    </row>
    <row r="470" spans="1:8" s="2" customFormat="1" ht="12">
      <c r="A470" s="41"/>
      <c r="B470" s="47"/>
      <c r="C470" s="324" t="s">
        <v>1462</v>
      </c>
      <c r="D470" s="324" t="s">
        <v>1463</v>
      </c>
      <c r="E470" s="20" t="s">
        <v>285</v>
      </c>
      <c r="F470" s="325">
        <v>92.405</v>
      </c>
      <c r="G470" s="41"/>
      <c r="H470" s="47"/>
    </row>
    <row r="471" spans="1:8" s="2" customFormat="1" ht="16.8" customHeight="1">
      <c r="A471" s="41"/>
      <c r="B471" s="47"/>
      <c r="C471" s="320" t="s">
        <v>179</v>
      </c>
      <c r="D471" s="321" t="s">
        <v>19</v>
      </c>
      <c r="E471" s="322" t="s">
        <v>19</v>
      </c>
      <c r="F471" s="323">
        <v>50.17</v>
      </c>
      <c r="G471" s="41"/>
      <c r="H471" s="47"/>
    </row>
    <row r="472" spans="1:8" s="2" customFormat="1" ht="16.8" customHeight="1">
      <c r="A472" s="41"/>
      <c r="B472" s="47"/>
      <c r="C472" s="324" t="s">
        <v>19</v>
      </c>
      <c r="D472" s="324" t="s">
        <v>1473</v>
      </c>
      <c r="E472" s="20" t="s">
        <v>19</v>
      </c>
      <c r="F472" s="325">
        <v>0</v>
      </c>
      <c r="G472" s="41"/>
      <c r="H472" s="47"/>
    </row>
    <row r="473" spans="1:8" s="2" customFormat="1" ht="16.8" customHeight="1">
      <c r="A473" s="41"/>
      <c r="B473" s="47"/>
      <c r="C473" s="324" t="s">
        <v>179</v>
      </c>
      <c r="D473" s="324" t="s">
        <v>1474</v>
      </c>
      <c r="E473" s="20" t="s">
        <v>19</v>
      </c>
      <c r="F473" s="325">
        <v>50.17</v>
      </c>
      <c r="G473" s="41"/>
      <c r="H473" s="47"/>
    </row>
    <row r="474" spans="1:8" s="2" customFormat="1" ht="16.8" customHeight="1">
      <c r="A474" s="41"/>
      <c r="B474" s="47"/>
      <c r="C474" s="326" t="s">
        <v>5416</v>
      </c>
      <c r="D474" s="41"/>
      <c r="E474" s="41"/>
      <c r="F474" s="41"/>
      <c r="G474" s="41"/>
      <c r="H474" s="47"/>
    </row>
    <row r="475" spans="1:8" s="2" customFormat="1" ht="16.8" customHeight="1">
      <c r="A475" s="41"/>
      <c r="B475" s="47"/>
      <c r="C475" s="324" t="s">
        <v>1468</v>
      </c>
      <c r="D475" s="324" t="s">
        <v>1469</v>
      </c>
      <c r="E475" s="20" t="s">
        <v>271</v>
      </c>
      <c r="F475" s="325">
        <v>171.91</v>
      </c>
      <c r="G475" s="41"/>
      <c r="H475" s="47"/>
    </row>
    <row r="476" spans="1:8" s="2" customFormat="1" ht="16.8" customHeight="1">
      <c r="A476" s="41"/>
      <c r="B476" s="47"/>
      <c r="C476" s="324" t="s">
        <v>1432</v>
      </c>
      <c r="D476" s="324" t="s">
        <v>1433</v>
      </c>
      <c r="E476" s="20" t="s">
        <v>271</v>
      </c>
      <c r="F476" s="325">
        <v>50.17</v>
      </c>
      <c r="G476" s="41"/>
      <c r="H476" s="47"/>
    </row>
    <row r="477" spans="1:8" s="2" customFormat="1" ht="12">
      <c r="A477" s="41"/>
      <c r="B477" s="47"/>
      <c r="C477" s="324" t="s">
        <v>1438</v>
      </c>
      <c r="D477" s="324" t="s">
        <v>1439</v>
      </c>
      <c r="E477" s="20" t="s">
        <v>285</v>
      </c>
      <c r="F477" s="325">
        <v>92.405</v>
      </c>
      <c r="G477" s="41"/>
      <c r="H477" s="47"/>
    </row>
    <row r="478" spans="1:8" s="2" customFormat="1" ht="12">
      <c r="A478" s="41"/>
      <c r="B478" s="47"/>
      <c r="C478" s="324" t="s">
        <v>1462</v>
      </c>
      <c r="D478" s="324" t="s">
        <v>1463</v>
      </c>
      <c r="E478" s="20" t="s">
        <v>285</v>
      </c>
      <c r="F478" s="325">
        <v>92.405</v>
      </c>
      <c r="G478" s="41"/>
      <c r="H478" s="47"/>
    </row>
    <row r="479" spans="1:8" s="2" customFormat="1" ht="16.8" customHeight="1">
      <c r="A479" s="41"/>
      <c r="B479" s="47"/>
      <c r="C479" s="320" t="s">
        <v>181</v>
      </c>
      <c r="D479" s="321" t="s">
        <v>19</v>
      </c>
      <c r="E479" s="322" t="s">
        <v>19</v>
      </c>
      <c r="F479" s="323">
        <v>39.29</v>
      </c>
      <c r="G479" s="41"/>
      <c r="H479" s="47"/>
    </row>
    <row r="480" spans="1:8" s="2" customFormat="1" ht="16.8" customHeight="1">
      <c r="A480" s="41"/>
      <c r="B480" s="47"/>
      <c r="C480" s="324" t="s">
        <v>181</v>
      </c>
      <c r="D480" s="324" t="s">
        <v>1475</v>
      </c>
      <c r="E480" s="20" t="s">
        <v>19</v>
      </c>
      <c r="F480" s="325">
        <v>39.29</v>
      </c>
      <c r="G480" s="41"/>
      <c r="H480" s="47"/>
    </row>
    <row r="481" spans="1:8" s="2" customFormat="1" ht="16.8" customHeight="1">
      <c r="A481" s="41"/>
      <c r="B481" s="47"/>
      <c r="C481" s="326" t="s">
        <v>5416</v>
      </c>
      <c r="D481" s="41"/>
      <c r="E481" s="41"/>
      <c r="F481" s="41"/>
      <c r="G481" s="41"/>
      <c r="H481" s="47"/>
    </row>
    <row r="482" spans="1:8" s="2" customFormat="1" ht="16.8" customHeight="1">
      <c r="A482" s="41"/>
      <c r="B482" s="47"/>
      <c r="C482" s="324" t="s">
        <v>1468</v>
      </c>
      <c r="D482" s="324" t="s">
        <v>1469</v>
      </c>
      <c r="E482" s="20" t="s">
        <v>271</v>
      </c>
      <c r="F482" s="325">
        <v>171.91</v>
      </c>
      <c r="G482" s="41"/>
      <c r="H482" s="47"/>
    </row>
    <row r="483" spans="1:8" s="2" customFormat="1" ht="16.8" customHeight="1">
      <c r="A483" s="41"/>
      <c r="B483" s="47"/>
      <c r="C483" s="320" t="s">
        <v>183</v>
      </c>
      <c r="D483" s="321" t="s">
        <v>19</v>
      </c>
      <c r="E483" s="322" t="s">
        <v>19</v>
      </c>
      <c r="F483" s="323">
        <v>15.57</v>
      </c>
      <c r="G483" s="41"/>
      <c r="H483" s="47"/>
    </row>
    <row r="484" spans="1:8" s="2" customFormat="1" ht="16.8" customHeight="1">
      <c r="A484" s="41"/>
      <c r="B484" s="47"/>
      <c r="C484" s="324" t="s">
        <v>183</v>
      </c>
      <c r="D484" s="324" t="s">
        <v>1476</v>
      </c>
      <c r="E484" s="20" t="s">
        <v>19</v>
      </c>
      <c r="F484" s="325">
        <v>15.57</v>
      </c>
      <c r="G484" s="41"/>
      <c r="H484" s="47"/>
    </row>
    <row r="485" spans="1:8" s="2" customFormat="1" ht="16.8" customHeight="1">
      <c r="A485" s="41"/>
      <c r="B485" s="47"/>
      <c r="C485" s="326" t="s">
        <v>5416</v>
      </c>
      <c r="D485" s="41"/>
      <c r="E485" s="41"/>
      <c r="F485" s="41"/>
      <c r="G485" s="41"/>
      <c r="H485" s="47"/>
    </row>
    <row r="486" spans="1:8" s="2" customFormat="1" ht="16.8" customHeight="1">
      <c r="A486" s="41"/>
      <c r="B486" s="47"/>
      <c r="C486" s="324" t="s">
        <v>1468</v>
      </c>
      <c r="D486" s="324" t="s">
        <v>1469</v>
      </c>
      <c r="E486" s="20" t="s">
        <v>271</v>
      </c>
      <c r="F486" s="325">
        <v>171.91</v>
      </c>
      <c r="G486" s="41"/>
      <c r="H486" s="47"/>
    </row>
    <row r="487" spans="1:8" s="2" customFormat="1" ht="12">
      <c r="A487" s="41"/>
      <c r="B487" s="47"/>
      <c r="C487" s="324" t="s">
        <v>1438</v>
      </c>
      <c r="D487" s="324" t="s">
        <v>1439</v>
      </c>
      <c r="E487" s="20" t="s">
        <v>285</v>
      </c>
      <c r="F487" s="325">
        <v>92.405</v>
      </c>
      <c r="G487" s="41"/>
      <c r="H487" s="47"/>
    </row>
    <row r="488" spans="1:8" s="2" customFormat="1" ht="12">
      <c r="A488" s="41"/>
      <c r="B488" s="47"/>
      <c r="C488" s="324" t="s">
        <v>1462</v>
      </c>
      <c r="D488" s="324" t="s">
        <v>1463</v>
      </c>
      <c r="E488" s="20" t="s">
        <v>285</v>
      </c>
      <c r="F488" s="325">
        <v>92.405</v>
      </c>
      <c r="G488" s="41"/>
      <c r="H488" s="47"/>
    </row>
    <row r="489" spans="1:8" s="2" customFormat="1" ht="16.8" customHeight="1">
      <c r="A489" s="41"/>
      <c r="B489" s="47"/>
      <c r="C489" s="320" t="s">
        <v>1477</v>
      </c>
      <c r="D489" s="321" t="s">
        <v>19</v>
      </c>
      <c r="E489" s="322" t="s">
        <v>19</v>
      </c>
      <c r="F489" s="323">
        <v>17.69</v>
      </c>
      <c r="G489" s="41"/>
      <c r="H489" s="47"/>
    </row>
    <row r="490" spans="1:8" s="2" customFormat="1" ht="16.8" customHeight="1">
      <c r="A490" s="41"/>
      <c r="B490" s="47"/>
      <c r="C490" s="324" t="s">
        <v>1477</v>
      </c>
      <c r="D490" s="324" t="s">
        <v>1478</v>
      </c>
      <c r="E490" s="20" t="s">
        <v>19</v>
      </c>
      <c r="F490" s="325">
        <v>17.69</v>
      </c>
      <c r="G490" s="41"/>
      <c r="H490" s="47"/>
    </row>
    <row r="491" spans="1:8" s="2" customFormat="1" ht="16.8" customHeight="1">
      <c r="A491" s="41"/>
      <c r="B491" s="47"/>
      <c r="C491" s="320" t="s">
        <v>185</v>
      </c>
      <c r="D491" s="321" t="s">
        <v>19</v>
      </c>
      <c r="E491" s="322" t="s">
        <v>19</v>
      </c>
      <c r="F491" s="323">
        <v>29.79</v>
      </c>
      <c r="G491" s="41"/>
      <c r="H491" s="47"/>
    </row>
    <row r="492" spans="1:8" s="2" customFormat="1" ht="16.8" customHeight="1">
      <c r="A492" s="41"/>
      <c r="B492" s="47"/>
      <c r="C492" s="324" t="s">
        <v>185</v>
      </c>
      <c r="D492" s="324" t="s">
        <v>1479</v>
      </c>
      <c r="E492" s="20" t="s">
        <v>19</v>
      </c>
      <c r="F492" s="325">
        <v>29.79</v>
      </c>
      <c r="G492" s="41"/>
      <c r="H492" s="47"/>
    </row>
    <row r="493" spans="1:8" s="2" customFormat="1" ht="16.8" customHeight="1">
      <c r="A493" s="41"/>
      <c r="B493" s="47"/>
      <c r="C493" s="326" t="s">
        <v>5416</v>
      </c>
      <c r="D493" s="41"/>
      <c r="E493" s="41"/>
      <c r="F493" s="41"/>
      <c r="G493" s="41"/>
      <c r="H493" s="47"/>
    </row>
    <row r="494" spans="1:8" s="2" customFormat="1" ht="16.8" customHeight="1">
      <c r="A494" s="41"/>
      <c r="B494" s="47"/>
      <c r="C494" s="324" t="s">
        <v>1468</v>
      </c>
      <c r="D494" s="324" t="s">
        <v>1469</v>
      </c>
      <c r="E494" s="20" t="s">
        <v>271</v>
      </c>
      <c r="F494" s="325">
        <v>171.91</v>
      </c>
      <c r="G494" s="41"/>
      <c r="H494" s="47"/>
    </row>
    <row r="495" spans="1:8" s="2" customFormat="1" ht="12">
      <c r="A495" s="41"/>
      <c r="B495" s="47"/>
      <c r="C495" s="324" t="s">
        <v>1438</v>
      </c>
      <c r="D495" s="324" t="s">
        <v>1439</v>
      </c>
      <c r="E495" s="20" t="s">
        <v>285</v>
      </c>
      <c r="F495" s="325">
        <v>92.405</v>
      </c>
      <c r="G495" s="41"/>
      <c r="H495" s="47"/>
    </row>
    <row r="496" spans="1:8" s="2" customFormat="1" ht="12">
      <c r="A496" s="41"/>
      <c r="B496" s="47"/>
      <c r="C496" s="324" t="s">
        <v>1462</v>
      </c>
      <c r="D496" s="324" t="s">
        <v>1463</v>
      </c>
      <c r="E496" s="20" t="s">
        <v>285</v>
      </c>
      <c r="F496" s="325">
        <v>92.405</v>
      </c>
      <c r="G496" s="41"/>
      <c r="H496" s="47"/>
    </row>
    <row r="497" spans="1:8" s="2" customFormat="1" ht="16.8" customHeight="1">
      <c r="A497" s="41"/>
      <c r="B497" s="47"/>
      <c r="C497" s="324" t="s">
        <v>1494</v>
      </c>
      <c r="D497" s="324" t="s">
        <v>1495</v>
      </c>
      <c r="E497" s="20" t="s">
        <v>285</v>
      </c>
      <c r="F497" s="325">
        <v>81.27</v>
      </c>
      <c r="G497" s="41"/>
      <c r="H497" s="47"/>
    </row>
    <row r="498" spans="1:8" s="2" customFormat="1" ht="16.8" customHeight="1">
      <c r="A498" s="41"/>
      <c r="B498" s="47"/>
      <c r="C498" s="320" t="s">
        <v>187</v>
      </c>
      <c r="D498" s="321" t="s">
        <v>19</v>
      </c>
      <c r="E498" s="322" t="s">
        <v>19</v>
      </c>
      <c r="F498" s="323">
        <v>20.11</v>
      </c>
      <c r="G498" s="41"/>
      <c r="H498" s="47"/>
    </row>
    <row r="499" spans="1:8" s="2" customFormat="1" ht="16.8" customHeight="1">
      <c r="A499" s="41"/>
      <c r="B499" s="47"/>
      <c r="C499" s="324" t="s">
        <v>187</v>
      </c>
      <c r="D499" s="324" t="s">
        <v>1480</v>
      </c>
      <c r="E499" s="20" t="s">
        <v>19</v>
      </c>
      <c r="F499" s="325">
        <v>20.11</v>
      </c>
      <c r="G499" s="41"/>
      <c r="H499" s="47"/>
    </row>
    <row r="500" spans="1:8" s="2" customFormat="1" ht="16.8" customHeight="1">
      <c r="A500" s="41"/>
      <c r="B500" s="47"/>
      <c r="C500" s="326" t="s">
        <v>5416</v>
      </c>
      <c r="D500" s="41"/>
      <c r="E500" s="41"/>
      <c r="F500" s="41"/>
      <c r="G500" s="41"/>
      <c r="H500" s="47"/>
    </row>
    <row r="501" spans="1:8" s="2" customFormat="1" ht="16.8" customHeight="1">
      <c r="A501" s="41"/>
      <c r="B501" s="47"/>
      <c r="C501" s="324" t="s">
        <v>1468</v>
      </c>
      <c r="D501" s="324" t="s">
        <v>1469</v>
      </c>
      <c r="E501" s="20" t="s">
        <v>271</v>
      </c>
      <c r="F501" s="325">
        <v>171.91</v>
      </c>
      <c r="G501" s="41"/>
      <c r="H501" s="47"/>
    </row>
    <row r="502" spans="1:8" s="2" customFormat="1" ht="12">
      <c r="A502" s="41"/>
      <c r="B502" s="47"/>
      <c r="C502" s="324" t="s">
        <v>1438</v>
      </c>
      <c r="D502" s="324" t="s">
        <v>1439</v>
      </c>
      <c r="E502" s="20" t="s">
        <v>285</v>
      </c>
      <c r="F502" s="325">
        <v>92.405</v>
      </c>
      <c r="G502" s="41"/>
      <c r="H502" s="47"/>
    </row>
    <row r="503" spans="1:8" s="2" customFormat="1" ht="12">
      <c r="A503" s="41"/>
      <c r="B503" s="47"/>
      <c r="C503" s="324" t="s">
        <v>1462</v>
      </c>
      <c r="D503" s="324" t="s">
        <v>1463</v>
      </c>
      <c r="E503" s="20" t="s">
        <v>285</v>
      </c>
      <c r="F503" s="325">
        <v>92.405</v>
      </c>
      <c r="G503" s="41"/>
      <c r="H503" s="47"/>
    </row>
    <row r="504" spans="1:8" s="2" customFormat="1" ht="16.8" customHeight="1">
      <c r="A504" s="41"/>
      <c r="B504" s="47"/>
      <c r="C504" s="324" t="s">
        <v>1494</v>
      </c>
      <c r="D504" s="324" t="s">
        <v>1495</v>
      </c>
      <c r="E504" s="20" t="s">
        <v>285</v>
      </c>
      <c r="F504" s="325">
        <v>81.27</v>
      </c>
      <c r="G504" s="41"/>
      <c r="H504" s="47"/>
    </row>
    <row r="505" spans="1:8" s="2" customFormat="1" ht="16.8" customHeight="1">
      <c r="A505" s="41"/>
      <c r="B505" s="47"/>
      <c r="C505" s="320" t="s">
        <v>189</v>
      </c>
      <c r="D505" s="321" t="s">
        <v>19</v>
      </c>
      <c r="E505" s="322" t="s">
        <v>19</v>
      </c>
      <c r="F505" s="323">
        <v>71.01</v>
      </c>
      <c r="G505" s="41"/>
      <c r="H505" s="47"/>
    </row>
    <row r="506" spans="1:8" s="2" customFormat="1" ht="16.8" customHeight="1">
      <c r="A506" s="41"/>
      <c r="B506" s="47"/>
      <c r="C506" s="324" t="s">
        <v>189</v>
      </c>
      <c r="D506" s="324" t="s">
        <v>1481</v>
      </c>
      <c r="E506" s="20" t="s">
        <v>19</v>
      </c>
      <c r="F506" s="325">
        <v>71.01</v>
      </c>
      <c r="G506" s="41"/>
      <c r="H506" s="47"/>
    </row>
    <row r="507" spans="1:8" s="2" customFormat="1" ht="16.8" customHeight="1">
      <c r="A507" s="41"/>
      <c r="B507" s="47"/>
      <c r="C507" s="326" t="s">
        <v>5416</v>
      </c>
      <c r="D507" s="41"/>
      <c r="E507" s="41"/>
      <c r="F507" s="41"/>
      <c r="G507" s="41"/>
      <c r="H507" s="47"/>
    </row>
    <row r="508" spans="1:8" s="2" customFormat="1" ht="16.8" customHeight="1">
      <c r="A508" s="41"/>
      <c r="B508" s="47"/>
      <c r="C508" s="324" t="s">
        <v>1468</v>
      </c>
      <c r="D508" s="324" t="s">
        <v>1469</v>
      </c>
      <c r="E508" s="20" t="s">
        <v>271</v>
      </c>
      <c r="F508" s="325">
        <v>171.91</v>
      </c>
      <c r="G508" s="41"/>
      <c r="H508" s="47"/>
    </row>
    <row r="509" spans="1:8" s="2" customFormat="1" ht="12">
      <c r="A509" s="41"/>
      <c r="B509" s="47"/>
      <c r="C509" s="324" t="s">
        <v>1438</v>
      </c>
      <c r="D509" s="324" t="s">
        <v>1439</v>
      </c>
      <c r="E509" s="20" t="s">
        <v>285</v>
      </c>
      <c r="F509" s="325">
        <v>92.405</v>
      </c>
      <c r="G509" s="41"/>
      <c r="H509" s="47"/>
    </row>
    <row r="510" spans="1:8" s="2" customFormat="1" ht="12">
      <c r="A510" s="41"/>
      <c r="B510" s="47"/>
      <c r="C510" s="324" t="s">
        <v>1462</v>
      </c>
      <c r="D510" s="324" t="s">
        <v>1463</v>
      </c>
      <c r="E510" s="20" t="s">
        <v>285</v>
      </c>
      <c r="F510" s="325">
        <v>92.405</v>
      </c>
      <c r="G510" s="41"/>
      <c r="H510" s="47"/>
    </row>
    <row r="511" spans="1:8" s="2" customFormat="1" ht="16.8" customHeight="1">
      <c r="A511" s="41"/>
      <c r="B511" s="47"/>
      <c r="C511" s="320" t="s">
        <v>191</v>
      </c>
      <c r="D511" s="321" t="s">
        <v>19</v>
      </c>
      <c r="E511" s="322" t="s">
        <v>19</v>
      </c>
      <c r="F511" s="323">
        <v>7.43</v>
      </c>
      <c r="G511" s="41"/>
      <c r="H511" s="47"/>
    </row>
    <row r="512" spans="1:8" s="2" customFormat="1" ht="16.8" customHeight="1">
      <c r="A512" s="41"/>
      <c r="B512" s="47"/>
      <c r="C512" s="324" t="s">
        <v>191</v>
      </c>
      <c r="D512" s="324" t="s">
        <v>1482</v>
      </c>
      <c r="E512" s="20" t="s">
        <v>19</v>
      </c>
      <c r="F512" s="325">
        <v>7.43</v>
      </c>
      <c r="G512" s="41"/>
      <c r="H512" s="47"/>
    </row>
    <row r="513" spans="1:8" s="2" customFormat="1" ht="16.8" customHeight="1">
      <c r="A513" s="41"/>
      <c r="B513" s="47"/>
      <c r="C513" s="326" t="s">
        <v>5416</v>
      </c>
      <c r="D513" s="41"/>
      <c r="E513" s="41"/>
      <c r="F513" s="41"/>
      <c r="G513" s="41"/>
      <c r="H513" s="47"/>
    </row>
    <row r="514" spans="1:8" s="2" customFormat="1" ht="16.8" customHeight="1">
      <c r="A514" s="41"/>
      <c r="B514" s="47"/>
      <c r="C514" s="324" t="s">
        <v>1468</v>
      </c>
      <c r="D514" s="324" t="s">
        <v>1469</v>
      </c>
      <c r="E514" s="20" t="s">
        <v>271</v>
      </c>
      <c r="F514" s="325">
        <v>171.91</v>
      </c>
      <c r="G514" s="41"/>
      <c r="H514" s="47"/>
    </row>
    <row r="515" spans="1:8" s="2" customFormat="1" ht="12">
      <c r="A515" s="41"/>
      <c r="B515" s="47"/>
      <c r="C515" s="324" t="s">
        <v>1438</v>
      </c>
      <c r="D515" s="324" t="s">
        <v>1439</v>
      </c>
      <c r="E515" s="20" t="s">
        <v>285</v>
      </c>
      <c r="F515" s="325">
        <v>92.405</v>
      </c>
      <c r="G515" s="41"/>
      <c r="H515" s="47"/>
    </row>
    <row r="516" spans="1:8" s="2" customFormat="1" ht="12">
      <c r="A516" s="41"/>
      <c r="B516" s="47"/>
      <c r="C516" s="324" t="s">
        <v>1462</v>
      </c>
      <c r="D516" s="324" t="s">
        <v>1463</v>
      </c>
      <c r="E516" s="20" t="s">
        <v>285</v>
      </c>
      <c r="F516" s="325">
        <v>92.405</v>
      </c>
      <c r="G516" s="41"/>
      <c r="H516" s="47"/>
    </row>
    <row r="517" spans="1:8" s="2" customFormat="1" ht="16.8" customHeight="1">
      <c r="A517" s="41"/>
      <c r="B517" s="47"/>
      <c r="C517" s="320" t="s">
        <v>193</v>
      </c>
      <c r="D517" s="321" t="s">
        <v>19</v>
      </c>
      <c r="E517" s="322" t="s">
        <v>19</v>
      </c>
      <c r="F517" s="323">
        <v>91.91</v>
      </c>
      <c r="G517" s="41"/>
      <c r="H517" s="47"/>
    </row>
    <row r="518" spans="1:8" s="2" customFormat="1" ht="16.8" customHeight="1">
      <c r="A518" s="41"/>
      <c r="B518" s="47"/>
      <c r="C518" s="324" t="s">
        <v>193</v>
      </c>
      <c r="D518" s="324" t="s">
        <v>1483</v>
      </c>
      <c r="E518" s="20" t="s">
        <v>19</v>
      </c>
      <c r="F518" s="325">
        <v>91.91</v>
      </c>
      <c r="G518" s="41"/>
      <c r="H518" s="47"/>
    </row>
    <row r="519" spans="1:8" s="2" customFormat="1" ht="16.8" customHeight="1">
      <c r="A519" s="41"/>
      <c r="B519" s="47"/>
      <c r="C519" s="326" t="s">
        <v>5416</v>
      </c>
      <c r="D519" s="41"/>
      <c r="E519" s="41"/>
      <c r="F519" s="41"/>
      <c r="G519" s="41"/>
      <c r="H519" s="47"/>
    </row>
    <row r="520" spans="1:8" s="2" customFormat="1" ht="16.8" customHeight="1">
      <c r="A520" s="41"/>
      <c r="B520" s="47"/>
      <c r="C520" s="324" t="s">
        <v>1468</v>
      </c>
      <c r="D520" s="324" t="s">
        <v>1469</v>
      </c>
      <c r="E520" s="20" t="s">
        <v>271</v>
      </c>
      <c r="F520" s="325">
        <v>171.91</v>
      </c>
      <c r="G520" s="41"/>
      <c r="H520" s="47"/>
    </row>
    <row r="521" spans="1:8" s="2" customFormat="1" ht="16.8" customHeight="1">
      <c r="A521" s="41"/>
      <c r="B521" s="47"/>
      <c r="C521" s="324" t="s">
        <v>2184</v>
      </c>
      <c r="D521" s="324" t="s">
        <v>2185</v>
      </c>
      <c r="E521" s="20" t="s">
        <v>271</v>
      </c>
      <c r="F521" s="325">
        <v>91.91</v>
      </c>
      <c r="G521" s="41"/>
      <c r="H521" s="47"/>
    </row>
    <row r="522" spans="1:8" s="2" customFormat="1" ht="16.8" customHeight="1">
      <c r="A522" s="41"/>
      <c r="B522" s="47"/>
      <c r="C522" s="324" t="s">
        <v>2190</v>
      </c>
      <c r="D522" s="324" t="s">
        <v>2191</v>
      </c>
      <c r="E522" s="20" t="s">
        <v>271</v>
      </c>
      <c r="F522" s="325">
        <v>91.91</v>
      </c>
      <c r="G522" s="41"/>
      <c r="H522" s="47"/>
    </row>
    <row r="523" spans="1:8" s="2" customFormat="1" ht="16.8" customHeight="1">
      <c r="A523" s="41"/>
      <c r="B523" s="47"/>
      <c r="C523" s="324" t="s">
        <v>3156</v>
      </c>
      <c r="D523" s="324" t="s">
        <v>3157</v>
      </c>
      <c r="E523" s="20" t="s">
        <v>271</v>
      </c>
      <c r="F523" s="325">
        <v>91.91</v>
      </c>
      <c r="G523" s="41"/>
      <c r="H523" s="47"/>
    </row>
    <row r="524" spans="1:8" s="2" customFormat="1" ht="16.8" customHeight="1">
      <c r="A524" s="41"/>
      <c r="B524" s="47"/>
      <c r="C524" s="320" t="s">
        <v>195</v>
      </c>
      <c r="D524" s="321" t="s">
        <v>19</v>
      </c>
      <c r="E524" s="322" t="s">
        <v>19</v>
      </c>
      <c r="F524" s="323">
        <v>278.45</v>
      </c>
      <c r="G524" s="41"/>
      <c r="H524" s="47"/>
    </row>
    <row r="525" spans="1:8" s="2" customFormat="1" ht="16.8" customHeight="1">
      <c r="A525" s="41"/>
      <c r="B525" s="47"/>
      <c r="C525" s="324" t="s">
        <v>19</v>
      </c>
      <c r="D525" s="324" t="s">
        <v>2282</v>
      </c>
      <c r="E525" s="20" t="s">
        <v>19</v>
      </c>
      <c r="F525" s="325">
        <v>0</v>
      </c>
      <c r="G525" s="41"/>
      <c r="H525" s="47"/>
    </row>
    <row r="526" spans="1:8" s="2" customFormat="1" ht="16.8" customHeight="1">
      <c r="A526" s="41"/>
      <c r="B526" s="47"/>
      <c r="C526" s="324" t="s">
        <v>19</v>
      </c>
      <c r="D526" s="324" t="s">
        <v>2283</v>
      </c>
      <c r="E526" s="20" t="s">
        <v>19</v>
      </c>
      <c r="F526" s="325">
        <v>1.28</v>
      </c>
      <c r="G526" s="41"/>
      <c r="H526" s="47"/>
    </row>
    <row r="527" spans="1:8" s="2" customFormat="1" ht="16.8" customHeight="1">
      <c r="A527" s="41"/>
      <c r="B527" s="47"/>
      <c r="C527" s="324" t="s">
        <v>19</v>
      </c>
      <c r="D527" s="324" t="s">
        <v>2284</v>
      </c>
      <c r="E527" s="20" t="s">
        <v>19</v>
      </c>
      <c r="F527" s="325">
        <v>0</v>
      </c>
      <c r="G527" s="41"/>
      <c r="H527" s="47"/>
    </row>
    <row r="528" spans="1:8" s="2" customFormat="1" ht="16.8" customHeight="1">
      <c r="A528" s="41"/>
      <c r="B528" s="47"/>
      <c r="C528" s="324" t="s">
        <v>19</v>
      </c>
      <c r="D528" s="324" t="s">
        <v>2285</v>
      </c>
      <c r="E528" s="20" t="s">
        <v>19</v>
      </c>
      <c r="F528" s="325">
        <v>1.59</v>
      </c>
      <c r="G528" s="41"/>
      <c r="H528" s="47"/>
    </row>
    <row r="529" spans="1:8" s="2" customFormat="1" ht="16.8" customHeight="1">
      <c r="A529" s="41"/>
      <c r="B529" s="47"/>
      <c r="C529" s="324" t="s">
        <v>19</v>
      </c>
      <c r="D529" s="324" t="s">
        <v>2286</v>
      </c>
      <c r="E529" s="20" t="s">
        <v>19</v>
      </c>
      <c r="F529" s="325">
        <v>0</v>
      </c>
      <c r="G529" s="41"/>
      <c r="H529" s="47"/>
    </row>
    <row r="530" spans="1:8" s="2" customFormat="1" ht="16.8" customHeight="1">
      <c r="A530" s="41"/>
      <c r="B530" s="47"/>
      <c r="C530" s="324" t="s">
        <v>19</v>
      </c>
      <c r="D530" s="324" t="s">
        <v>2287</v>
      </c>
      <c r="E530" s="20" t="s">
        <v>19</v>
      </c>
      <c r="F530" s="325">
        <v>1.11</v>
      </c>
      <c r="G530" s="41"/>
      <c r="H530" s="47"/>
    </row>
    <row r="531" spans="1:8" s="2" customFormat="1" ht="16.8" customHeight="1">
      <c r="A531" s="41"/>
      <c r="B531" s="47"/>
      <c r="C531" s="324" t="s">
        <v>19</v>
      </c>
      <c r="D531" s="324" t="s">
        <v>2288</v>
      </c>
      <c r="E531" s="20" t="s">
        <v>19</v>
      </c>
      <c r="F531" s="325">
        <v>0</v>
      </c>
      <c r="G531" s="41"/>
      <c r="H531" s="47"/>
    </row>
    <row r="532" spans="1:8" s="2" customFormat="1" ht="16.8" customHeight="1">
      <c r="A532" s="41"/>
      <c r="B532" s="47"/>
      <c r="C532" s="324" t="s">
        <v>19</v>
      </c>
      <c r="D532" s="324" t="s">
        <v>2289</v>
      </c>
      <c r="E532" s="20" t="s">
        <v>19</v>
      </c>
      <c r="F532" s="325">
        <v>7.74</v>
      </c>
      <c r="G532" s="41"/>
      <c r="H532" s="47"/>
    </row>
    <row r="533" spans="1:8" s="2" customFormat="1" ht="16.8" customHeight="1">
      <c r="A533" s="41"/>
      <c r="B533" s="47"/>
      <c r="C533" s="324" t="s">
        <v>19</v>
      </c>
      <c r="D533" s="324" t="s">
        <v>2290</v>
      </c>
      <c r="E533" s="20" t="s">
        <v>19</v>
      </c>
      <c r="F533" s="325">
        <v>0</v>
      </c>
      <c r="G533" s="41"/>
      <c r="H533" s="47"/>
    </row>
    <row r="534" spans="1:8" s="2" customFormat="1" ht="16.8" customHeight="1">
      <c r="A534" s="41"/>
      <c r="B534" s="47"/>
      <c r="C534" s="324" t="s">
        <v>19</v>
      </c>
      <c r="D534" s="324" t="s">
        <v>2291</v>
      </c>
      <c r="E534" s="20" t="s">
        <v>19</v>
      </c>
      <c r="F534" s="325">
        <v>18.3</v>
      </c>
      <c r="G534" s="41"/>
      <c r="H534" s="47"/>
    </row>
    <row r="535" spans="1:8" s="2" customFormat="1" ht="16.8" customHeight="1">
      <c r="A535" s="41"/>
      <c r="B535" s="47"/>
      <c r="C535" s="324" t="s">
        <v>19</v>
      </c>
      <c r="D535" s="324" t="s">
        <v>2292</v>
      </c>
      <c r="E535" s="20" t="s">
        <v>19</v>
      </c>
      <c r="F535" s="325">
        <v>0</v>
      </c>
      <c r="G535" s="41"/>
      <c r="H535" s="47"/>
    </row>
    <row r="536" spans="1:8" s="2" customFormat="1" ht="16.8" customHeight="1">
      <c r="A536" s="41"/>
      <c r="B536" s="47"/>
      <c r="C536" s="324" t="s">
        <v>19</v>
      </c>
      <c r="D536" s="324" t="s">
        <v>2293</v>
      </c>
      <c r="E536" s="20" t="s">
        <v>19</v>
      </c>
      <c r="F536" s="325">
        <v>1.26</v>
      </c>
      <c r="G536" s="41"/>
      <c r="H536" s="47"/>
    </row>
    <row r="537" spans="1:8" s="2" customFormat="1" ht="16.8" customHeight="1">
      <c r="A537" s="41"/>
      <c r="B537" s="47"/>
      <c r="C537" s="324" t="s">
        <v>19</v>
      </c>
      <c r="D537" s="324" t="s">
        <v>2294</v>
      </c>
      <c r="E537" s="20" t="s">
        <v>19</v>
      </c>
      <c r="F537" s="325">
        <v>0</v>
      </c>
      <c r="G537" s="41"/>
      <c r="H537" s="47"/>
    </row>
    <row r="538" spans="1:8" s="2" customFormat="1" ht="16.8" customHeight="1">
      <c r="A538" s="41"/>
      <c r="B538" s="47"/>
      <c r="C538" s="324" t="s">
        <v>19</v>
      </c>
      <c r="D538" s="324" t="s">
        <v>2285</v>
      </c>
      <c r="E538" s="20" t="s">
        <v>19</v>
      </c>
      <c r="F538" s="325">
        <v>1.59</v>
      </c>
      <c r="G538" s="41"/>
      <c r="H538" s="47"/>
    </row>
    <row r="539" spans="1:8" s="2" customFormat="1" ht="16.8" customHeight="1">
      <c r="A539" s="41"/>
      <c r="B539" s="47"/>
      <c r="C539" s="324" t="s">
        <v>19</v>
      </c>
      <c r="D539" s="324" t="s">
        <v>2295</v>
      </c>
      <c r="E539" s="20" t="s">
        <v>19</v>
      </c>
      <c r="F539" s="325">
        <v>0</v>
      </c>
      <c r="G539" s="41"/>
      <c r="H539" s="47"/>
    </row>
    <row r="540" spans="1:8" s="2" customFormat="1" ht="16.8" customHeight="1">
      <c r="A540" s="41"/>
      <c r="B540" s="47"/>
      <c r="C540" s="324" t="s">
        <v>19</v>
      </c>
      <c r="D540" s="324" t="s">
        <v>2296</v>
      </c>
      <c r="E540" s="20" t="s">
        <v>19</v>
      </c>
      <c r="F540" s="325">
        <v>1.3</v>
      </c>
      <c r="G540" s="41"/>
      <c r="H540" s="47"/>
    </row>
    <row r="541" spans="1:8" s="2" customFormat="1" ht="16.8" customHeight="1">
      <c r="A541" s="41"/>
      <c r="B541" s="47"/>
      <c r="C541" s="324" t="s">
        <v>19</v>
      </c>
      <c r="D541" s="324" t="s">
        <v>2297</v>
      </c>
      <c r="E541" s="20" t="s">
        <v>19</v>
      </c>
      <c r="F541" s="325">
        <v>0</v>
      </c>
      <c r="G541" s="41"/>
      <c r="H541" s="47"/>
    </row>
    <row r="542" spans="1:8" s="2" customFormat="1" ht="16.8" customHeight="1">
      <c r="A542" s="41"/>
      <c r="B542" s="47"/>
      <c r="C542" s="324" t="s">
        <v>19</v>
      </c>
      <c r="D542" s="324" t="s">
        <v>2298</v>
      </c>
      <c r="E542" s="20" t="s">
        <v>19</v>
      </c>
      <c r="F542" s="325">
        <v>2.84</v>
      </c>
      <c r="G542" s="41"/>
      <c r="H542" s="47"/>
    </row>
    <row r="543" spans="1:8" s="2" customFormat="1" ht="16.8" customHeight="1">
      <c r="A543" s="41"/>
      <c r="B543" s="47"/>
      <c r="C543" s="324" t="s">
        <v>19</v>
      </c>
      <c r="D543" s="324" t="s">
        <v>2299</v>
      </c>
      <c r="E543" s="20" t="s">
        <v>19</v>
      </c>
      <c r="F543" s="325">
        <v>0</v>
      </c>
      <c r="G543" s="41"/>
      <c r="H543" s="47"/>
    </row>
    <row r="544" spans="1:8" s="2" customFormat="1" ht="16.8" customHeight="1">
      <c r="A544" s="41"/>
      <c r="B544" s="47"/>
      <c r="C544" s="324" t="s">
        <v>19</v>
      </c>
      <c r="D544" s="324" t="s">
        <v>2300</v>
      </c>
      <c r="E544" s="20" t="s">
        <v>19</v>
      </c>
      <c r="F544" s="325">
        <v>43.03</v>
      </c>
      <c r="G544" s="41"/>
      <c r="H544" s="47"/>
    </row>
    <row r="545" spans="1:8" s="2" customFormat="1" ht="16.8" customHeight="1">
      <c r="A545" s="41"/>
      <c r="B545" s="47"/>
      <c r="C545" s="324" t="s">
        <v>19</v>
      </c>
      <c r="D545" s="324" t="s">
        <v>2301</v>
      </c>
      <c r="E545" s="20" t="s">
        <v>19</v>
      </c>
      <c r="F545" s="325">
        <v>0</v>
      </c>
      <c r="G545" s="41"/>
      <c r="H545" s="47"/>
    </row>
    <row r="546" spans="1:8" s="2" customFormat="1" ht="16.8" customHeight="1">
      <c r="A546" s="41"/>
      <c r="B546" s="47"/>
      <c r="C546" s="324" t="s">
        <v>19</v>
      </c>
      <c r="D546" s="324" t="s">
        <v>2302</v>
      </c>
      <c r="E546" s="20" t="s">
        <v>19</v>
      </c>
      <c r="F546" s="325">
        <v>50.18</v>
      </c>
      <c r="G546" s="41"/>
      <c r="H546" s="47"/>
    </row>
    <row r="547" spans="1:8" s="2" customFormat="1" ht="16.8" customHeight="1">
      <c r="A547" s="41"/>
      <c r="B547" s="47"/>
      <c r="C547" s="324" t="s">
        <v>19</v>
      </c>
      <c r="D547" s="324" t="s">
        <v>2303</v>
      </c>
      <c r="E547" s="20" t="s">
        <v>19</v>
      </c>
      <c r="F547" s="325">
        <v>0</v>
      </c>
      <c r="G547" s="41"/>
      <c r="H547" s="47"/>
    </row>
    <row r="548" spans="1:8" s="2" customFormat="1" ht="16.8" customHeight="1">
      <c r="A548" s="41"/>
      <c r="B548" s="47"/>
      <c r="C548" s="324" t="s">
        <v>19</v>
      </c>
      <c r="D548" s="324" t="s">
        <v>2304</v>
      </c>
      <c r="E548" s="20" t="s">
        <v>19</v>
      </c>
      <c r="F548" s="325">
        <v>13.53</v>
      </c>
      <c r="G548" s="41"/>
      <c r="H548" s="47"/>
    </row>
    <row r="549" spans="1:8" s="2" customFormat="1" ht="16.8" customHeight="1">
      <c r="A549" s="41"/>
      <c r="B549" s="47"/>
      <c r="C549" s="324" t="s">
        <v>19</v>
      </c>
      <c r="D549" s="324" t="s">
        <v>2305</v>
      </c>
      <c r="E549" s="20" t="s">
        <v>19</v>
      </c>
      <c r="F549" s="325">
        <v>0</v>
      </c>
      <c r="G549" s="41"/>
      <c r="H549" s="47"/>
    </row>
    <row r="550" spans="1:8" s="2" customFormat="1" ht="16.8" customHeight="1">
      <c r="A550" s="41"/>
      <c r="B550" s="47"/>
      <c r="C550" s="324" t="s">
        <v>19</v>
      </c>
      <c r="D550" s="324" t="s">
        <v>2306</v>
      </c>
      <c r="E550" s="20" t="s">
        <v>19</v>
      </c>
      <c r="F550" s="325">
        <v>1.57</v>
      </c>
      <c r="G550" s="41"/>
      <c r="H550" s="47"/>
    </row>
    <row r="551" spans="1:8" s="2" customFormat="1" ht="16.8" customHeight="1">
      <c r="A551" s="41"/>
      <c r="B551" s="47"/>
      <c r="C551" s="324" t="s">
        <v>19</v>
      </c>
      <c r="D551" s="324" t="s">
        <v>2307</v>
      </c>
      <c r="E551" s="20" t="s">
        <v>19</v>
      </c>
      <c r="F551" s="325">
        <v>0</v>
      </c>
      <c r="G551" s="41"/>
      <c r="H551" s="47"/>
    </row>
    <row r="552" spans="1:8" s="2" customFormat="1" ht="16.8" customHeight="1">
      <c r="A552" s="41"/>
      <c r="B552" s="47"/>
      <c r="C552" s="324" t="s">
        <v>19</v>
      </c>
      <c r="D552" s="324" t="s">
        <v>2308</v>
      </c>
      <c r="E552" s="20" t="s">
        <v>19</v>
      </c>
      <c r="F552" s="325">
        <v>9.77</v>
      </c>
      <c r="G552" s="41"/>
      <c r="H552" s="47"/>
    </row>
    <row r="553" spans="1:8" s="2" customFormat="1" ht="16.8" customHeight="1">
      <c r="A553" s="41"/>
      <c r="B553" s="47"/>
      <c r="C553" s="324" t="s">
        <v>19</v>
      </c>
      <c r="D553" s="324" t="s">
        <v>2309</v>
      </c>
      <c r="E553" s="20" t="s">
        <v>19</v>
      </c>
      <c r="F553" s="325">
        <v>0</v>
      </c>
      <c r="G553" s="41"/>
      <c r="H553" s="47"/>
    </row>
    <row r="554" spans="1:8" s="2" customFormat="1" ht="16.8" customHeight="1">
      <c r="A554" s="41"/>
      <c r="B554" s="47"/>
      <c r="C554" s="324" t="s">
        <v>19</v>
      </c>
      <c r="D554" s="324" t="s">
        <v>2310</v>
      </c>
      <c r="E554" s="20" t="s">
        <v>19</v>
      </c>
      <c r="F554" s="325">
        <v>7.4</v>
      </c>
      <c r="G554" s="41"/>
      <c r="H554" s="47"/>
    </row>
    <row r="555" spans="1:8" s="2" customFormat="1" ht="16.8" customHeight="1">
      <c r="A555" s="41"/>
      <c r="B555" s="47"/>
      <c r="C555" s="324" t="s">
        <v>19</v>
      </c>
      <c r="D555" s="324" t="s">
        <v>2311</v>
      </c>
      <c r="E555" s="20" t="s">
        <v>19</v>
      </c>
      <c r="F555" s="325">
        <v>0</v>
      </c>
      <c r="G555" s="41"/>
      <c r="H555" s="47"/>
    </row>
    <row r="556" spans="1:8" s="2" customFormat="1" ht="16.8" customHeight="1">
      <c r="A556" s="41"/>
      <c r="B556" s="47"/>
      <c r="C556" s="324" t="s">
        <v>19</v>
      </c>
      <c r="D556" s="324" t="s">
        <v>2312</v>
      </c>
      <c r="E556" s="20" t="s">
        <v>19</v>
      </c>
      <c r="F556" s="325">
        <v>1.45</v>
      </c>
      <c r="G556" s="41"/>
      <c r="H556" s="47"/>
    </row>
    <row r="557" spans="1:8" s="2" customFormat="1" ht="16.8" customHeight="1">
      <c r="A557" s="41"/>
      <c r="B557" s="47"/>
      <c r="C557" s="324" t="s">
        <v>19</v>
      </c>
      <c r="D557" s="324" t="s">
        <v>2313</v>
      </c>
      <c r="E557" s="20" t="s">
        <v>19</v>
      </c>
      <c r="F557" s="325">
        <v>0</v>
      </c>
      <c r="G557" s="41"/>
      <c r="H557" s="47"/>
    </row>
    <row r="558" spans="1:8" s="2" customFormat="1" ht="16.8" customHeight="1">
      <c r="A558" s="41"/>
      <c r="B558" s="47"/>
      <c r="C558" s="324" t="s">
        <v>19</v>
      </c>
      <c r="D558" s="324" t="s">
        <v>2306</v>
      </c>
      <c r="E558" s="20" t="s">
        <v>19</v>
      </c>
      <c r="F558" s="325">
        <v>1.57</v>
      </c>
      <c r="G558" s="41"/>
      <c r="H558" s="47"/>
    </row>
    <row r="559" spans="1:8" s="2" customFormat="1" ht="16.8" customHeight="1">
      <c r="A559" s="41"/>
      <c r="B559" s="47"/>
      <c r="C559" s="324" t="s">
        <v>19</v>
      </c>
      <c r="D559" s="324" t="s">
        <v>2314</v>
      </c>
      <c r="E559" s="20" t="s">
        <v>19</v>
      </c>
      <c r="F559" s="325">
        <v>0</v>
      </c>
      <c r="G559" s="41"/>
      <c r="H559" s="47"/>
    </row>
    <row r="560" spans="1:8" s="2" customFormat="1" ht="16.8" customHeight="1">
      <c r="A560" s="41"/>
      <c r="B560" s="47"/>
      <c r="C560" s="324" t="s">
        <v>19</v>
      </c>
      <c r="D560" s="324" t="s">
        <v>2315</v>
      </c>
      <c r="E560" s="20" t="s">
        <v>19</v>
      </c>
      <c r="F560" s="325">
        <v>1.32</v>
      </c>
      <c r="G560" s="41"/>
      <c r="H560" s="47"/>
    </row>
    <row r="561" spans="1:8" s="2" customFormat="1" ht="16.8" customHeight="1">
      <c r="A561" s="41"/>
      <c r="B561" s="47"/>
      <c r="C561" s="324" t="s">
        <v>19</v>
      </c>
      <c r="D561" s="324" t="s">
        <v>2316</v>
      </c>
      <c r="E561" s="20" t="s">
        <v>19</v>
      </c>
      <c r="F561" s="325">
        <v>0</v>
      </c>
      <c r="G561" s="41"/>
      <c r="H561" s="47"/>
    </row>
    <row r="562" spans="1:8" s="2" customFormat="1" ht="16.8" customHeight="1">
      <c r="A562" s="41"/>
      <c r="B562" s="47"/>
      <c r="C562" s="324" t="s">
        <v>19</v>
      </c>
      <c r="D562" s="324" t="s">
        <v>2317</v>
      </c>
      <c r="E562" s="20" t="s">
        <v>19</v>
      </c>
      <c r="F562" s="325">
        <v>42.88</v>
      </c>
      <c r="G562" s="41"/>
      <c r="H562" s="47"/>
    </row>
    <row r="563" spans="1:8" s="2" customFormat="1" ht="16.8" customHeight="1">
      <c r="A563" s="41"/>
      <c r="B563" s="47"/>
      <c r="C563" s="324" t="s">
        <v>19</v>
      </c>
      <c r="D563" s="324" t="s">
        <v>2318</v>
      </c>
      <c r="E563" s="20" t="s">
        <v>19</v>
      </c>
      <c r="F563" s="325">
        <v>0</v>
      </c>
      <c r="G563" s="41"/>
      <c r="H563" s="47"/>
    </row>
    <row r="564" spans="1:8" s="2" customFormat="1" ht="16.8" customHeight="1">
      <c r="A564" s="41"/>
      <c r="B564" s="47"/>
      <c r="C564" s="324" t="s">
        <v>19</v>
      </c>
      <c r="D564" s="324" t="s">
        <v>2319</v>
      </c>
      <c r="E564" s="20" t="s">
        <v>19</v>
      </c>
      <c r="F564" s="325">
        <v>50.02</v>
      </c>
      <c r="G564" s="41"/>
      <c r="H564" s="47"/>
    </row>
    <row r="565" spans="1:8" s="2" customFormat="1" ht="16.8" customHeight="1">
      <c r="A565" s="41"/>
      <c r="B565" s="47"/>
      <c r="C565" s="324" t="s">
        <v>19</v>
      </c>
      <c r="D565" s="324" t="s">
        <v>2320</v>
      </c>
      <c r="E565" s="20" t="s">
        <v>19</v>
      </c>
      <c r="F565" s="325">
        <v>0</v>
      </c>
      <c r="G565" s="41"/>
      <c r="H565" s="47"/>
    </row>
    <row r="566" spans="1:8" s="2" customFormat="1" ht="16.8" customHeight="1">
      <c r="A566" s="41"/>
      <c r="B566" s="47"/>
      <c r="C566" s="324" t="s">
        <v>19</v>
      </c>
      <c r="D566" s="324" t="s">
        <v>2321</v>
      </c>
      <c r="E566" s="20" t="s">
        <v>19</v>
      </c>
      <c r="F566" s="325">
        <v>18.72</v>
      </c>
      <c r="G566" s="41"/>
      <c r="H566" s="47"/>
    </row>
    <row r="567" spans="1:8" s="2" customFormat="1" ht="16.8" customHeight="1">
      <c r="A567" s="41"/>
      <c r="B567" s="47"/>
      <c r="C567" s="324" t="s">
        <v>195</v>
      </c>
      <c r="D567" s="324" t="s">
        <v>282</v>
      </c>
      <c r="E567" s="20" t="s">
        <v>19</v>
      </c>
      <c r="F567" s="325">
        <v>278.45</v>
      </c>
      <c r="G567" s="41"/>
      <c r="H567" s="47"/>
    </row>
    <row r="568" spans="1:8" s="2" customFormat="1" ht="16.8" customHeight="1">
      <c r="A568" s="41"/>
      <c r="B568" s="47"/>
      <c r="C568" s="326" t="s">
        <v>5416</v>
      </c>
      <c r="D568" s="41"/>
      <c r="E568" s="41"/>
      <c r="F568" s="41"/>
      <c r="G568" s="41"/>
      <c r="H568" s="47"/>
    </row>
    <row r="569" spans="1:8" s="2" customFormat="1" ht="16.8" customHeight="1">
      <c r="A569" s="41"/>
      <c r="B569" s="47"/>
      <c r="C569" s="324" t="s">
        <v>2277</v>
      </c>
      <c r="D569" s="324" t="s">
        <v>2278</v>
      </c>
      <c r="E569" s="20" t="s">
        <v>271</v>
      </c>
      <c r="F569" s="325">
        <v>278.45</v>
      </c>
      <c r="G569" s="41"/>
      <c r="H569" s="47"/>
    </row>
    <row r="570" spans="1:8" s="2" customFormat="1" ht="16.8" customHeight="1">
      <c r="A570" s="41"/>
      <c r="B570" s="47"/>
      <c r="C570" s="324" t="s">
        <v>2323</v>
      </c>
      <c r="D570" s="324" t="s">
        <v>2324</v>
      </c>
      <c r="E570" s="20" t="s">
        <v>271</v>
      </c>
      <c r="F570" s="325">
        <v>278.45</v>
      </c>
      <c r="G570" s="41"/>
      <c r="H570" s="47"/>
    </row>
    <row r="571" spans="1:8" s="2" customFormat="1" ht="16.8" customHeight="1">
      <c r="A571" s="41"/>
      <c r="B571" s="47"/>
      <c r="C571" s="320" t="s">
        <v>197</v>
      </c>
      <c r="D571" s="321" t="s">
        <v>19</v>
      </c>
      <c r="E571" s="322" t="s">
        <v>19</v>
      </c>
      <c r="F571" s="323">
        <v>31.018</v>
      </c>
      <c r="G571" s="41"/>
      <c r="H571" s="47"/>
    </row>
    <row r="572" spans="1:8" s="2" customFormat="1" ht="16.8" customHeight="1">
      <c r="A572" s="41"/>
      <c r="B572" s="47"/>
      <c r="C572" s="324" t="s">
        <v>197</v>
      </c>
      <c r="D572" s="324" t="s">
        <v>1928</v>
      </c>
      <c r="E572" s="20" t="s">
        <v>19</v>
      </c>
      <c r="F572" s="325">
        <v>31.018</v>
      </c>
      <c r="G572" s="41"/>
      <c r="H572" s="47"/>
    </row>
    <row r="573" spans="1:8" s="2" customFormat="1" ht="16.8" customHeight="1">
      <c r="A573" s="41"/>
      <c r="B573" s="47"/>
      <c r="C573" s="326" t="s">
        <v>5416</v>
      </c>
      <c r="D573" s="41"/>
      <c r="E573" s="41"/>
      <c r="F573" s="41"/>
      <c r="G573" s="41"/>
      <c r="H573" s="47"/>
    </row>
    <row r="574" spans="1:8" s="2" customFormat="1" ht="16.8" customHeight="1">
      <c r="A574" s="41"/>
      <c r="B574" s="47"/>
      <c r="C574" s="324" t="s">
        <v>1925</v>
      </c>
      <c r="D574" s="324" t="s">
        <v>1926</v>
      </c>
      <c r="E574" s="20" t="s">
        <v>271</v>
      </c>
      <c r="F574" s="325">
        <v>51.375</v>
      </c>
      <c r="G574" s="41"/>
      <c r="H574" s="47"/>
    </row>
    <row r="575" spans="1:8" s="2" customFormat="1" ht="16.8" customHeight="1">
      <c r="A575" s="41"/>
      <c r="B575" s="47"/>
      <c r="C575" s="324" t="s">
        <v>1904</v>
      </c>
      <c r="D575" s="324" t="s">
        <v>1905</v>
      </c>
      <c r="E575" s="20" t="s">
        <v>271</v>
      </c>
      <c r="F575" s="325">
        <v>51.375</v>
      </c>
      <c r="G575" s="41"/>
      <c r="H575" s="47"/>
    </row>
    <row r="576" spans="1:8" s="2" customFormat="1" ht="12">
      <c r="A576" s="41"/>
      <c r="B576" s="47"/>
      <c r="C576" s="324" t="s">
        <v>1912</v>
      </c>
      <c r="D576" s="324" t="s">
        <v>1913</v>
      </c>
      <c r="E576" s="20" t="s">
        <v>271</v>
      </c>
      <c r="F576" s="325">
        <v>51.375</v>
      </c>
      <c r="G576" s="41"/>
      <c r="H576" s="47"/>
    </row>
    <row r="577" spans="1:8" s="2" customFormat="1" ht="16.8" customHeight="1">
      <c r="A577" s="41"/>
      <c r="B577" s="47"/>
      <c r="C577" s="324" t="s">
        <v>1920</v>
      </c>
      <c r="D577" s="324" t="s">
        <v>1921</v>
      </c>
      <c r="E577" s="20" t="s">
        <v>271</v>
      </c>
      <c r="F577" s="325">
        <v>51.375</v>
      </c>
      <c r="G577" s="41"/>
      <c r="H577" s="47"/>
    </row>
    <row r="578" spans="1:8" s="2" customFormat="1" ht="12">
      <c r="A578" s="41"/>
      <c r="B578" s="47"/>
      <c r="C578" s="324" t="s">
        <v>2009</v>
      </c>
      <c r="D578" s="324" t="s">
        <v>2010</v>
      </c>
      <c r="E578" s="20" t="s">
        <v>271</v>
      </c>
      <c r="F578" s="325">
        <v>51.375</v>
      </c>
      <c r="G578" s="41"/>
      <c r="H578" s="47"/>
    </row>
    <row r="579" spans="1:8" s="2" customFormat="1" ht="16.8" customHeight="1">
      <c r="A579" s="41"/>
      <c r="B579" s="47"/>
      <c r="C579" s="324" t="s">
        <v>1821</v>
      </c>
      <c r="D579" s="324" t="s">
        <v>1822</v>
      </c>
      <c r="E579" s="20" t="s">
        <v>1823</v>
      </c>
      <c r="F579" s="325">
        <v>51.375</v>
      </c>
      <c r="G579" s="41"/>
      <c r="H579" s="47"/>
    </row>
    <row r="580" spans="1:8" s="2" customFormat="1" ht="16.8" customHeight="1">
      <c r="A580" s="41"/>
      <c r="B580" s="47"/>
      <c r="C580" s="324" t="s">
        <v>1771</v>
      </c>
      <c r="D580" s="324" t="s">
        <v>1772</v>
      </c>
      <c r="E580" s="20" t="s">
        <v>271</v>
      </c>
      <c r="F580" s="325">
        <v>59.878</v>
      </c>
      <c r="G580" s="41"/>
      <c r="H580" s="47"/>
    </row>
    <row r="581" spans="1:8" s="2" customFormat="1" ht="16.8" customHeight="1">
      <c r="A581" s="41"/>
      <c r="B581" s="47"/>
      <c r="C581" s="324" t="s">
        <v>1851</v>
      </c>
      <c r="D581" s="324" t="s">
        <v>1852</v>
      </c>
      <c r="E581" s="20" t="s">
        <v>481</v>
      </c>
      <c r="F581" s="325">
        <v>1020</v>
      </c>
      <c r="G581" s="41"/>
      <c r="H581" s="47"/>
    </row>
    <row r="582" spans="1:8" s="2" customFormat="1" ht="12">
      <c r="A582" s="41"/>
      <c r="B582" s="47"/>
      <c r="C582" s="324" t="s">
        <v>1811</v>
      </c>
      <c r="D582" s="324" t="s">
        <v>1812</v>
      </c>
      <c r="E582" s="20" t="s">
        <v>271</v>
      </c>
      <c r="F582" s="325">
        <v>59.878</v>
      </c>
      <c r="G582" s="41"/>
      <c r="H582" s="47"/>
    </row>
    <row r="583" spans="1:8" s="2" customFormat="1" ht="16.8" customHeight="1">
      <c r="A583" s="41"/>
      <c r="B583" s="47"/>
      <c r="C583" s="324" t="s">
        <v>2015</v>
      </c>
      <c r="D583" s="324" t="s">
        <v>2016</v>
      </c>
      <c r="E583" s="20" t="s">
        <v>271</v>
      </c>
      <c r="F583" s="325">
        <v>53.944</v>
      </c>
      <c r="G583" s="41"/>
      <c r="H583" s="47"/>
    </row>
    <row r="584" spans="1:8" s="2" customFormat="1" ht="16.8" customHeight="1">
      <c r="A584" s="41"/>
      <c r="B584" s="47"/>
      <c r="C584" s="324" t="s">
        <v>1899</v>
      </c>
      <c r="D584" s="324" t="s">
        <v>1900</v>
      </c>
      <c r="E584" s="20" t="s">
        <v>271</v>
      </c>
      <c r="F584" s="325">
        <v>51.375</v>
      </c>
      <c r="G584" s="41"/>
      <c r="H584" s="47"/>
    </row>
    <row r="585" spans="1:8" s="2" customFormat="1" ht="16.8" customHeight="1">
      <c r="A585" s="41"/>
      <c r="B585" s="47"/>
      <c r="C585" s="320" t="s">
        <v>199</v>
      </c>
      <c r="D585" s="321" t="s">
        <v>19</v>
      </c>
      <c r="E585" s="322" t="s">
        <v>19</v>
      </c>
      <c r="F585" s="323">
        <v>20.357</v>
      </c>
      <c r="G585" s="41"/>
      <c r="H585" s="47"/>
    </row>
    <row r="586" spans="1:8" s="2" customFormat="1" ht="16.8" customHeight="1">
      <c r="A586" s="41"/>
      <c r="B586" s="47"/>
      <c r="C586" s="324" t="s">
        <v>199</v>
      </c>
      <c r="D586" s="324" t="s">
        <v>1929</v>
      </c>
      <c r="E586" s="20" t="s">
        <v>19</v>
      </c>
      <c r="F586" s="325">
        <v>20.357</v>
      </c>
      <c r="G586" s="41"/>
      <c r="H586" s="47"/>
    </row>
    <row r="587" spans="1:8" s="2" customFormat="1" ht="16.8" customHeight="1">
      <c r="A587" s="41"/>
      <c r="B587" s="47"/>
      <c r="C587" s="326" t="s">
        <v>5416</v>
      </c>
      <c r="D587" s="41"/>
      <c r="E587" s="41"/>
      <c r="F587" s="41"/>
      <c r="G587" s="41"/>
      <c r="H587" s="47"/>
    </row>
    <row r="588" spans="1:8" s="2" customFormat="1" ht="16.8" customHeight="1">
      <c r="A588" s="41"/>
      <c r="B588" s="47"/>
      <c r="C588" s="324" t="s">
        <v>1925</v>
      </c>
      <c r="D588" s="324" t="s">
        <v>1926</v>
      </c>
      <c r="E588" s="20" t="s">
        <v>271</v>
      </c>
      <c r="F588" s="325">
        <v>51.375</v>
      </c>
      <c r="G588" s="41"/>
      <c r="H588" s="47"/>
    </row>
    <row r="589" spans="1:8" s="2" customFormat="1" ht="16.8" customHeight="1">
      <c r="A589" s="41"/>
      <c r="B589" s="47"/>
      <c r="C589" s="324" t="s">
        <v>1904</v>
      </c>
      <c r="D589" s="324" t="s">
        <v>1905</v>
      </c>
      <c r="E589" s="20" t="s">
        <v>271</v>
      </c>
      <c r="F589" s="325">
        <v>51.375</v>
      </c>
      <c r="G589" s="41"/>
      <c r="H589" s="47"/>
    </row>
    <row r="590" spans="1:8" s="2" customFormat="1" ht="12">
      <c r="A590" s="41"/>
      <c r="B590" s="47"/>
      <c r="C590" s="324" t="s">
        <v>1912</v>
      </c>
      <c r="D590" s="324" t="s">
        <v>1913</v>
      </c>
      <c r="E590" s="20" t="s">
        <v>271</v>
      </c>
      <c r="F590" s="325">
        <v>51.375</v>
      </c>
      <c r="G590" s="41"/>
      <c r="H590" s="47"/>
    </row>
    <row r="591" spans="1:8" s="2" customFormat="1" ht="16.8" customHeight="1">
      <c r="A591" s="41"/>
      <c r="B591" s="47"/>
      <c r="C591" s="324" t="s">
        <v>1920</v>
      </c>
      <c r="D591" s="324" t="s">
        <v>1921</v>
      </c>
      <c r="E591" s="20" t="s">
        <v>271</v>
      </c>
      <c r="F591" s="325">
        <v>51.375</v>
      </c>
      <c r="G591" s="41"/>
      <c r="H591" s="47"/>
    </row>
    <row r="592" spans="1:8" s="2" customFormat="1" ht="12">
      <c r="A592" s="41"/>
      <c r="B592" s="47"/>
      <c r="C592" s="324" t="s">
        <v>2009</v>
      </c>
      <c r="D592" s="324" t="s">
        <v>2010</v>
      </c>
      <c r="E592" s="20" t="s">
        <v>271</v>
      </c>
      <c r="F592" s="325">
        <v>51.375</v>
      </c>
      <c r="G592" s="41"/>
      <c r="H592" s="47"/>
    </row>
    <row r="593" spans="1:8" s="2" customFormat="1" ht="16.8" customHeight="1">
      <c r="A593" s="41"/>
      <c r="B593" s="47"/>
      <c r="C593" s="324" t="s">
        <v>1821</v>
      </c>
      <c r="D593" s="324" t="s">
        <v>1822</v>
      </c>
      <c r="E593" s="20" t="s">
        <v>1823</v>
      </c>
      <c r="F593" s="325">
        <v>51.375</v>
      </c>
      <c r="G593" s="41"/>
      <c r="H593" s="47"/>
    </row>
    <row r="594" spans="1:8" s="2" customFormat="1" ht="16.8" customHeight="1">
      <c r="A594" s="41"/>
      <c r="B594" s="47"/>
      <c r="C594" s="324" t="s">
        <v>1771</v>
      </c>
      <c r="D594" s="324" t="s">
        <v>1772</v>
      </c>
      <c r="E594" s="20" t="s">
        <v>271</v>
      </c>
      <c r="F594" s="325">
        <v>59.878</v>
      </c>
      <c r="G594" s="41"/>
      <c r="H594" s="47"/>
    </row>
    <row r="595" spans="1:8" s="2" customFormat="1" ht="16.8" customHeight="1">
      <c r="A595" s="41"/>
      <c r="B595" s="47"/>
      <c r="C595" s="324" t="s">
        <v>1851</v>
      </c>
      <c r="D595" s="324" t="s">
        <v>1852</v>
      </c>
      <c r="E595" s="20" t="s">
        <v>481</v>
      </c>
      <c r="F595" s="325">
        <v>1020</v>
      </c>
      <c r="G595" s="41"/>
      <c r="H595" s="47"/>
    </row>
    <row r="596" spans="1:8" s="2" customFormat="1" ht="12">
      <c r="A596" s="41"/>
      <c r="B596" s="47"/>
      <c r="C596" s="324" t="s">
        <v>1811</v>
      </c>
      <c r="D596" s="324" t="s">
        <v>1812</v>
      </c>
      <c r="E596" s="20" t="s">
        <v>271</v>
      </c>
      <c r="F596" s="325">
        <v>59.878</v>
      </c>
      <c r="G596" s="41"/>
      <c r="H596" s="47"/>
    </row>
    <row r="597" spans="1:8" s="2" customFormat="1" ht="16.8" customHeight="1">
      <c r="A597" s="41"/>
      <c r="B597" s="47"/>
      <c r="C597" s="324" t="s">
        <v>2015</v>
      </c>
      <c r="D597" s="324" t="s">
        <v>2016</v>
      </c>
      <c r="E597" s="20" t="s">
        <v>271</v>
      </c>
      <c r="F597" s="325">
        <v>53.944</v>
      </c>
      <c r="G597" s="41"/>
      <c r="H597" s="47"/>
    </row>
    <row r="598" spans="1:8" s="2" customFormat="1" ht="16.8" customHeight="1">
      <c r="A598" s="41"/>
      <c r="B598" s="47"/>
      <c r="C598" s="324" t="s">
        <v>1899</v>
      </c>
      <c r="D598" s="324" t="s">
        <v>1900</v>
      </c>
      <c r="E598" s="20" t="s">
        <v>271</v>
      </c>
      <c r="F598" s="325">
        <v>51.375</v>
      </c>
      <c r="G598" s="41"/>
      <c r="H598" s="47"/>
    </row>
    <row r="599" spans="1:8" s="2" customFormat="1" ht="16.8" customHeight="1">
      <c r="A599" s="41"/>
      <c r="B599" s="47"/>
      <c r="C599" s="320" t="s">
        <v>201</v>
      </c>
      <c r="D599" s="321" t="s">
        <v>19</v>
      </c>
      <c r="E599" s="322" t="s">
        <v>19</v>
      </c>
      <c r="F599" s="323">
        <v>17.394</v>
      </c>
      <c r="G599" s="41"/>
      <c r="H599" s="47"/>
    </row>
    <row r="600" spans="1:8" s="2" customFormat="1" ht="16.8" customHeight="1">
      <c r="A600" s="41"/>
      <c r="B600" s="47"/>
      <c r="C600" s="324" t="s">
        <v>201</v>
      </c>
      <c r="D600" s="324" t="s">
        <v>892</v>
      </c>
      <c r="E600" s="20" t="s">
        <v>19</v>
      </c>
      <c r="F600" s="325">
        <v>17.394</v>
      </c>
      <c r="G600" s="41"/>
      <c r="H600" s="47"/>
    </row>
    <row r="601" spans="1:8" s="2" customFormat="1" ht="16.8" customHeight="1">
      <c r="A601" s="41"/>
      <c r="B601" s="47"/>
      <c r="C601" s="326" t="s">
        <v>5416</v>
      </c>
      <c r="D601" s="41"/>
      <c r="E601" s="41"/>
      <c r="F601" s="41"/>
      <c r="G601" s="41"/>
      <c r="H601" s="47"/>
    </row>
    <row r="602" spans="1:8" s="2" customFormat="1" ht="12">
      <c r="A602" s="41"/>
      <c r="B602" s="47"/>
      <c r="C602" s="324" t="s">
        <v>885</v>
      </c>
      <c r="D602" s="324" t="s">
        <v>886</v>
      </c>
      <c r="E602" s="20" t="s">
        <v>271</v>
      </c>
      <c r="F602" s="325">
        <v>37.583</v>
      </c>
      <c r="G602" s="41"/>
      <c r="H602" s="47"/>
    </row>
    <row r="603" spans="1:8" s="2" customFormat="1" ht="16.8" customHeight="1">
      <c r="A603" s="41"/>
      <c r="B603" s="47"/>
      <c r="C603" s="324" t="s">
        <v>806</v>
      </c>
      <c r="D603" s="324" t="s">
        <v>807</v>
      </c>
      <c r="E603" s="20" t="s">
        <v>271</v>
      </c>
      <c r="F603" s="325">
        <v>399.336</v>
      </c>
      <c r="G603" s="41"/>
      <c r="H603" s="47"/>
    </row>
    <row r="604" spans="1:8" s="2" customFormat="1" ht="16.8" customHeight="1">
      <c r="A604" s="41"/>
      <c r="B604" s="47"/>
      <c r="C604" s="324" t="s">
        <v>831</v>
      </c>
      <c r="D604" s="324" t="s">
        <v>832</v>
      </c>
      <c r="E604" s="20" t="s">
        <v>271</v>
      </c>
      <c r="F604" s="325">
        <v>446.754</v>
      </c>
      <c r="G604" s="41"/>
      <c r="H604" s="47"/>
    </row>
    <row r="605" spans="1:8" s="2" customFormat="1" ht="16.8" customHeight="1">
      <c r="A605" s="41"/>
      <c r="B605" s="47"/>
      <c r="C605" s="324" t="s">
        <v>1008</v>
      </c>
      <c r="D605" s="324" t="s">
        <v>1009</v>
      </c>
      <c r="E605" s="20" t="s">
        <v>271</v>
      </c>
      <c r="F605" s="325">
        <v>446.754</v>
      </c>
      <c r="G605" s="41"/>
      <c r="H605" s="47"/>
    </row>
    <row r="606" spans="1:8" s="2" customFormat="1" ht="16.8" customHeight="1">
      <c r="A606" s="41"/>
      <c r="B606" s="47"/>
      <c r="C606" s="324" t="s">
        <v>1710</v>
      </c>
      <c r="D606" s="324" t="s">
        <v>1711</v>
      </c>
      <c r="E606" s="20" t="s">
        <v>271</v>
      </c>
      <c r="F606" s="325">
        <v>37.583</v>
      </c>
      <c r="G606" s="41"/>
      <c r="H606" s="47"/>
    </row>
    <row r="607" spans="1:8" s="2" customFormat="1" ht="16.8" customHeight="1">
      <c r="A607" s="41"/>
      <c r="B607" s="47"/>
      <c r="C607" s="324" t="s">
        <v>1736</v>
      </c>
      <c r="D607" s="324" t="s">
        <v>1737</v>
      </c>
      <c r="E607" s="20" t="s">
        <v>271</v>
      </c>
      <c r="F607" s="325">
        <v>75.166</v>
      </c>
      <c r="G607" s="41"/>
      <c r="H607" s="47"/>
    </row>
    <row r="608" spans="1:8" s="2" customFormat="1" ht="16.8" customHeight="1">
      <c r="A608" s="41"/>
      <c r="B608" s="47"/>
      <c r="C608" s="324" t="s">
        <v>1750</v>
      </c>
      <c r="D608" s="324" t="s">
        <v>1751</v>
      </c>
      <c r="E608" s="20" t="s">
        <v>271</v>
      </c>
      <c r="F608" s="325">
        <v>370.487</v>
      </c>
      <c r="G608" s="41"/>
      <c r="H608" s="47"/>
    </row>
    <row r="609" spans="1:8" s="2" customFormat="1" ht="16.8" customHeight="1">
      <c r="A609" s="41"/>
      <c r="B609" s="47"/>
      <c r="C609" s="324" t="s">
        <v>1704</v>
      </c>
      <c r="D609" s="324" t="s">
        <v>1705</v>
      </c>
      <c r="E609" s="20" t="s">
        <v>327</v>
      </c>
      <c r="F609" s="325">
        <v>0.013</v>
      </c>
      <c r="G609" s="41"/>
      <c r="H609" s="47"/>
    </row>
    <row r="610" spans="1:8" s="2" customFormat="1" ht="16.8" customHeight="1">
      <c r="A610" s="41"/>
      <c r="B610" s="47"/>
      <c r="C610" s="324" t="s">
        <v>895</v>
      </c>
      <c r="D610" s="324" t="s">
        <v>896</v>
      </c>
      <c r="E610" s="20" t="s">
        <v>271</v>
      </c>
      <c r="F610" s="325">
        <v>37.583</v>
      </c>
      <c r="G610" s="41"/>
      <c r="H610" s="47"/>
    </row>
    <row r="611" spans="1:8" s="2" customFormat="1" ht="12">
      <c r="A611" s="41"/>
      <c r="B611" s="47"/>
      <c r="C611" s="324" t="s">
        <v>1686</v>
      </c>
      <c r="D611" s="324" t="s">
        <v>1687</v>
      </c>
      <c r="E611" s="20" t="s">
        <v>271</v>
      </c>
      <c r="F611" s="325">
        <v>43.803</v>
      </c>
      <c r="G611" s="41"/>
      <c r="H611" s="47"/>
    </row>
    <row r="612" spans="1:8" s="2" customFormat="1" ht="12">
      <c r="A612" s="41"/>
      <c r="B612" s="47"/>
      <c r="C612" s="324" t="s">
        <v>1691</v>
      </c>
      <c r="D612" s="324" t="s">
        <v>1692</v>
      </c>
      <c r="E612" s="20" t="s">
        <v>271</v>
      </c>
      <c r="F612" s="325">
        <v>43.803</v>
      </c>
      <c r="G612" s="41"/>
      <c r="H612" s="47"/>
    </row>
    <row r="613" spans="1:8" s="2" customFormat="1" ht="16.8" customHeight="1">
      <c r="A613" s="41"/>
      <c r="B613" s="47"/>
      <c r="C613" s="320" t="s">
        <v>203</v>
      </c>
      <c r="D613" s="321" t="s">
        <v>19</v>
      </c>
      <c r="E613" s="322" t="s">
        <v>19</v>
      </c>
      <c r="F613" s="323">
        <v>20.189</v>
      </c>
      <c r="G613" s="41"/>
      <c r="H613" s="47"/>
    </row>
    <row r="614" spans="1:8" s="2" customFormat="1" ht="16.8" customHeight="1">
      <c r="A614" s="41"/>
      <c r="B614" s="47"/>
      <c r="C614" s="324" t="s">
        <v>203</v>
      </c>
      <c r="D614" s="324" t="s">
        <v>893</v>
      </c>
      <c r="E614" s="20" t="s">
        <v>19</v>
      </c>
      <c r="F614" s="325">
        <v>20.189</v>
      </c>
      <c r="G614" s="41"/>
      <c r="H614" s="47"/>
    </row>
    <row r="615" spans="1:8" s="2" customFormat="1" ht="16.8" customHeight="1">
      <c r="A615" s="41"/>
      <c r="B615" s="47"/>
      <c r="C615" s="326" t="s">
        <v>5416</v>
      </c>
      <c r="D615" s="41"/>
      <c r="E615" s="41"/>
      <c r="F615" s="41"/>
      <c r="G615" s="41"/>
      <c r="H615" s="47"/>
    </row>
    <row r="616" spans="1:8" s="2" customFormat="1" ht="12">
      <c r="A616" s="41"/>
      <c r="B616" s="47"/>
      <c r="C616" s="324" t="s">
        <v>885</v>
      </c>
      <c r="D616" s="324" t="s">
        <v>886</v>
      </c>
      <c r="E616" s="20" t="s">
        <v>271</v>
      </c>
      <c r="F616" s="325">
        <v>37.583</v>
      </c>
      <c r="G616" s="41"/>
      <c r="H616" s="47"/>
    </row>
    <row r="617" spans="1:8" s="2" customFormat="1" ht="16.8" customHeight="1">
      <c r="A617" s="41"/>
      <c r="B617" s="47"/>
      <c r="C617" s="324" t="s">
        <v>1710</v>
      </c>
      <c r="D617" s="324" t="s">
        <v>1711</v>
      </c>
      <c r="E617" s="20" t="s">
        <v>271</v>
      </c>
      <c r="F617" s="325">
        <v>37.583</v>
      </c>
      <c r="G617" s="41"/>
      <c r="H617" s="47"/>
    </row>
    <row r="618" spans="1:8" s="2" customFormat="1" ht="16.8" customHeight="1">
      <c r="A618" s="41"/>
      <c r="B618" s="47"/>
      <c r="C618" s="324" t="s">
        <v>1736</v>
      </c>
      <c r="D618" s="324" t="s">
        <v>1737</v>
      </c>
      <c r="E618" s="20" t="s">
        <v>271</v>
      </c>
      <c r="F618" s="325">
        <v>75.166</v>
      </c>
      <c r="G618" s="41"/>
      <c r="H618" s="47"/>
    </row>
    <row r="619" spans="1:8" s="2" customFormat="1" ht="16.8" customHeight="1">
      <c r="A619" s="41"/>
      <c r="B619" s="47"/>
      <c r="C619" s="324" t="s">
        <v>1743</v>
      </c>
      <c r="D619" s="324" t="s">
        <v>1744</v>
      </c>
      <c r="E619" s="20" t="s">
        <v>271</v>
      </c>
      <c r="F619" s="325">
        <v>26.309</v>
      </c>
      <c r="G619" s="41"/>
      <c r="H619" s="47"/>
    </row>
    <row r="620" spans="1:8" s="2" customFormat="1" ht="16.8" customHeight="1">
      <c r="A620" s="41"/>
      <c r="B620" s="47"/>
      <c r="C620" s="324" t="s">
        <v>1750</v>
      </c>
      <c r="D620" s="324" t="s">
        <v>1751</v>
      </c>
      <c r="E620" s="20" t="s">
        <v>271</v>
      </c>
      <c r="F620" s="325">
        <v>370.487</v>
      </c>
      <c r="G620" s="41"/>
      <c r="H620" s="47"/>
    </row>
    <row r="621" spans="1:8" s="2" customFormat="1" ht="16.8" customHeight="1">
      <c r="A621" s="41"/>
      <c r="B621" s="47"/>
      <c r="C621" s="324" t="s">
        <v>1704</v>
      </c>
      <c r="D621" s="324" t="s">
        <v>1705</v>
      </c>
      <c r="E621" s="20" t="s">
        <v>327</v>
      </c>
      <c r="F621" s="325">
        <v>0.013</v>
      </c>
      <c r="G621" s="41"/>
      <c r="H621" s="47"/>
    </row>
    <row r="622" spans="1:8" s="2" customFormat="1" ht="16.8" customHeight="1">
      <c r="A622" s="41"/>
      <c r="B622" s="47"/>
      <c r="C622" s="324" t="s">
        <v>895</v>
      </c>
      <c r="D622" s="324" t="s">
        <v>896</v>
      </c>
      <c r="E622" s="20" t="s">
        <v>271</v>
      </c>
      <c r="F622" s="325">
        <v>37.583</v>
      </c>
      <c r="G622" s="41"/>
      <c r="H622" s="47"/>
    </row>
    <row r="623" spans="1:8" s="2" customFormat="1" ht="12">
      <c r="A623" s="41"/>
      <c r="B623" s="47"/>
      <c r="C623" s="324" t="s">
        <v>1686</v>
      </c>
      <c r="D623" s="324" t="s">
        <v>1687</v>
      </c>
      <c r="E623" s="20" t="s">
        <v>271</v>
      </c>
      <c r="F623" s="325">
        <v>43.803</v>
      </c>
      <c r="G623" s="41"/>
      <c r="H623" s="47"/>
    </row>
    <row r="624" spans="1:8" s="2" customFormat="1" ht="12">
      <c r="A624" s="41"/>
      <c r="B624" s="47"/>
      <c r="C624" s="324" t="s">
        <v>1691</v>
      </c>
      <c r="D624" s="324" t="s">
        <v>1692</v>
      </c>
      <c r="E624" s="20" t="s">
        <v>271</v>
      </c>
      <c r="F624" s="325">
        <v>43.803</v>
      </c>
      <c r="G624" s="41"/>
      <c r="H624" s="47"/>
    </row>
    <row r="625" spans="1:8" s="2" customFormat="1" ht="16.8" customHeight="1">
      <c r="A625" s="41"/>
      <c r="B625" s="47"/>
      <c r="C625" s="320" t="s">
        <v>206</v>
      </c>
      <c r="D625" s="321" t="s">
        <v>19</v>
      </c>
      <c r="E625" s="322" t="s">
        <v>19</v>
      </c>
      <c r="F625" s="323">
        <v>30</v>
      </c>
      <c r="G625" s="41"/>
      <c r="H625" s="47"/>
    </row>
    <row r="626" spans="1:8" s="2" customFormat="1" ht="16.8" customHeight="1">
      <c r="A626" s="41"/>
      <c r="B626" s="47"/>
      <c r="C626" s="324" t="s">
        <v>206</v>
      </c>
      <c r="D626" s="324" t="s">
        <v>745</v>
      </c>
      <c r="E626" s="20" t="s">
        <v>19</v>
      </c>
      <c r="F626" s="325">
        <v>30</v>
      </c>
      <c r="G626" s="41"/>
      <c r="H626" s="47"/>
    </row>
    <row r="627" spans="1:8" s="2" customFormat="1" ht="16.8" customHeight="1">
      <c r="A627" s="41"/>
      <c r="B627" s="47"/>
      <c r="C627" s="326" t="s">
        <v>5416</v>
      </c>
      <c r="D627" s="41"/>
      <c r="E627" s="41"/>
      <c r="F627" s="41"/>
      <c r="G627" s="41"/>
      <c r="H627" s="47"/>
    </row>
    <row r="628" spans="1:8" s="2" customFormat="1" ht="16.8" customHeight="1">
      <c r="A628" s="41"/>
      <c r="B628" s="47"/>
      <c r="C628" s="324" t="s">
        <v>677</v>
      </c>
      <c r="D628" s="324" t="s">
        <v>678</v>
      </c>
      <c r="E628" s="20" t="s">
        <v>271</v>
      </c>
      <c r="F628" s="325">
        <v>1298.019</v>
      </c>
      <c r="G628" s="41"/>
      <c r="H628" s="47"/>
    </row>
    <row r="629" spans="1:8" s="2" customFormat="1" ht="12">
      <c r="A629" s="41"/>
      <c r="B629" s="47"/>
      <c r="C629" s="324" t="s">
        <v>405</v>
      </c>
      <c r="D629" s="324" t="s">
        <v>406</v>
      </c>
      <c r="E629" s="20" t="s">
        <v>271</v>
      </c>
      <c r="F629" s="325">
        <v>99.321</v>
      </c>
      <c r="G629" s="41"/>
      <c r="H629" s="47"/>
    </row>
    <row r="630" spans="1:8" s="2" customFormat="1" ht="16.8" customHeight="1">
      <c r="A630" s="41"/>
      <c r="B630" s="47"/>
      <c r="C630" s="324" t="s">
        <v>825</v>
      </c>
      <c r="D630" s="324" t="s">
        <v>826</v>
      </c>
      <c r="E630" s="20" t="s">
        <v>271</v>
      </c>
      <c r="F630" s="325">
        <v>30</v>
      </c>
      <c r="G630" s="41"/>
      <c r="H630" s="47"/>
    </row>
    <row r="631" spans="1:8" s="2" customFormat="1" ht="16.8" customHeight="1">
      <c r="A631" s="41"/>
      <c r="B631" s="47"/>
      <c r="C631" s="324" t="s">
        <v>831</v>
      </c>
      <c r="D631" s="324" t="s">
        <v>832</v>
      </c>
      <c r="E631" s="20" t="s">
        <v>271</v>
      </c>
      <c r="F631" s="325">
        <v>446.754</v>
      </c>
      <c r="G631" s="41"/>
      <c r="H631" s="47"/>
    </row>
    <row r="632" spans="1:8" s="2" customFormat="1" ht="16.8" customHeight="1">
      <c r="A632" s="41"/>
      <c r="B632" s="47"/>
      <c r="C632" s="324" t="s">
        <v>995</v>
      </c>
      <c r="D632" s="324" t="s">
        <v>996</v>
      </c>
      <c r="E632" s="20" t="s">
        <v>271</v>
      </c>
      <c r="F632" s="325">
        <v>30</v>
      </c>
      <c r="G632" s="41"/>
      <c r="H632" s="47"/>
    </row>
    <row r="633" spans="1:8" s="2" customFormat="1" ht="16.8" customHeight="1">
      <c r="A633" s="41"/>
      <c r="B633" s="47"/>
      <c r="C633" s="324" t="s">
        <v>1008</v>
      </c>
      <c r="D633" s="324" t="s">
        <v>1009</v>
      </c>
      <c r="E633" s="20" t="s">
        <v>271</v>
      </c>
      <c r="F633" s="325">
        <v>446.754</v>
      </c>
      <c r="G633" s="41"/>
      <c r="H633" s="47"/>
    </row>
    <row r="634" spans="1:8" s="2" customFormat="1" ht="7.4" customHeight="1">
      <c r="A634" s="41"/>
      <c r="B634" s="170"/>
      <c r="C634" s="171"/>
      <c r="D634" s="171"/>
      <c r="E634" s="171"/>
      <c r="F634" s="171"/>
      <c r="G634" s="171"/>
      <c r="H634" s="47"/>
    </row>
    <row r="635" spans="1:8" s="2" customFormat="1" ht="12">
      <c r="A635" s="41"/>
      <c r="B635" s="41"/>
      <c r="C635" s="41"/>
      <c r="D635" s="41"/>
      <c r="E635" s="41"/>
      <c r="F635" s="41"/>
      <c r="G635" s="41"/>
      <c r="H635" s="41"/>
    </row>
  </sheetData>
  <sheetProtection password="D520"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27" customWidth="1"/>
    <col min="2" max="2" width="1.7109375" style="327" customWidth="1"/>
    <col min="3" max="4" width="5.00390625" style="327" customWidth="1"/>
    <col min="5" max="5" width="11.7109375" style="327" customWidth="1"/>
    <col min="6" max="6" width="9.140625" style="327" customWidth="1"/>
    <col min="7" max="7" width="5.00390625" style="327" customWidth="1"/>
    <col min="8" max="8" width="77.8515625" style="327" customWidth="1"/>
    <col min="9" max="10" width="20.00390625" style="327" customWidth="1"/>
    <col min="11" max="11" width="1.7109375" style="327" customWidth="1"/>
  </cols>
  <sheetData>
    <row r="1" s="1" customFormat="1" ht="37.5" customHeight="1"/>
    <row r="2" spans="2:11" s="1" customFormat="1" ht="7.5" customHeight="1">
      <c r="B2" s="328"/>
      <c r="C2" s="329"/>
      <c r="D2" s="329"/>
      <c r="E2" s="329"/>
      <c r="F2" s="329"/>
      <c r="G2" s="329"/>
      <c r="H2" s="329"/>
      <c r="I2" s="329"/>
      <c r="J2" s="329"/>
      <c r="K2" s="330"/>
    </row>
    <row r="3" spans="2:11" s="18" customFormat="1" ht="45" customHeight="1">
      <c r="B3" s="331"/>
      <c r="C3" s="332" t="s">
        <v>5417</v>
      </c>
      <c r="D3" s="332"/>
      <c r="E3" s="332"/>
      <c r="F3" s="332"/>
      <c r="G3" s="332"/>
      <c r="H3" s="332"/>
      <c r="I3" s="332"/>
      <c r="J3" s="332"/>
      <c r="K3" s="333"/>
    </row>
    <row r="4" spans="2:11" s="1" customFormat="1" ht="25.5" customHeight="1">
      <c r="B4" s="334"/>
      <c r="C4" s="335" t="s">
        <v>5418</v>
      </c>
      <c r="D4" s="335"/>
      <c r="E4" s="335"/>
      <c r="F4" s="335"/>
      <c r="G4" s="335"/>
      <c r="H4" s="335"/>
      <c r="I4" s="335"/>
      <c r="J4" s="335"/>
      <c r="K4" s="336"/>
    </row>
    <row r="5" spans="2:11" s="1" customFormat="1" ht="5.25" customHeight="1">
      <c r="B5" s="334"/>
      <c r="C5" s="337"/>
      <c r="D5" s="337"/>
      <c r="E5" s="337"/>
      <c r="F5" s="337"/>
      <c r="G5" s="337"/>
      <c r="H5" s="337"/>
      <c r="I5" s="337"/>
      <c r="J5" s="337"/>
      <c r="K5" s="336"/>
    </row>
    <row r="6" spans="2:11" s="1" customFormat="1" ht="15" customHeight="1">
      <c r="B6" s="334"/>
      <c r="C6" s="338" t="s">
        <v>5419</v>
      </c>
      <c r="D6" s="338"/>
      <c r="E6" s="338"/>
      <c r="F6" s="338"/>
      <c r="G6" s="338"/>
      <c r="H6" s="338"/>
      <c r="I6" s="338"/>
      <c r="J6" s="338"/>
      <c r="K6" s="336"/>
    </row>
    <row r="7" spans="2:11" s="1" customFormat="1" ht="15" customHeight="1">
      <c r="B7" s="339"/>
      <c r="C7" s="338" t="s">
        <v>5420</v>
      </c>
      <c r="D7" s="338"/>
      <c r="E7" s="338"/>
      <c r="F7" s="338"/>
      <c r="G7" s="338"/>
      <c r="H7" s="338"/>
      <c r="I7" s="338"/>
      <c r="J7" s="338"/>
      <c r="K7" s="336"/>
    </row>
    <row r="8" spans="2:11" s="1" customFormat="1" ht="12.75" customHeight="1">
      <c r="B8" s="339"/>
      <c r="C8" s="338"/>
      <c r="D8" s="338"/>
      <c r="E8" s="338"/>
      <c r="F8" s="338"/>
      <c r="G8" s="338"/>
      <c r="H8" s="338"/>
      <c r="I8" s="338"/>
      <c r="J8" s="338"/>
      <c r="K8" s="336"/>
    </row>
    <row r="9" spans="2:11" s="1" customFormat="1" ht="15" customHeight="1">
      <c r="B9" s="339"/>
      <c r="C9" s="338" t="s">
        <v>5421</v>
      </c>
      <c r="D9" s="338"/>
      <c r="E9" s="338"/>
      <c r="F9" s="338"/>
      <c r="G9" s="338"/>
      <c r="H9" s="338"/>
      <c r="I9" s="338"/>
      <c r="J9" s="338"/>
      <c r="K9" s="336"/>
    </row>
    <row r="10" spans="2:11" s="1" customFormat="1" ht="15" customHeight="1">
      <c r="B10" s="339"/>
      <c r="C10" s="338"/>
      <c r="D10" s="338" t="s">
        <v>5422</v>
      </c>
      <c r="E10" s="338"/>
      <c r="F10" s="338"/>
      <c r="G10" s="338"/>
      <c r="H10" s="338"/>
      <c r="I10" s="338"/>
      <c r="J10" s="338"/>
      <c r="K10" s="336"/>
    </row>
    <row r="11" spans="2:11" s="1" customFormat="1" ht="15" customHeight="1">
      <c r="B11" s="339"/>
      <c r="C11" s="340"/>
      <c r="D11" s="338" t="s">
        <v>5423</v>
      </c>
      <c r="E11" s="338"/>
      <c r="F11" s="338"/>
      <c r="G11" s="338"/>
      <c r="H11" s="338"/>
      <c r="I11" s="338"/>
      <c r="J11" s="338"/>
      <c r="K11" s="336"/>
    </row>
    <row r="12" spans="2:11" s="1" customFormat="1" ht="15" customHeight="1">
      <c r="B12" s="339"/>
      <c r="C12" s="340"/>
      <c r="D12" s="338"/>
      <c r="E12" s="338"/>
      <c r="F12" s="338"/>
      <c r="G12" s="338"/>
      <c r="H12" s="338"/>
      <c r="I12" s="338"/>
      <c r="J12" s="338"/>
      <c r="K12" s="336"/>
    </row>
    <row r="13" spans="2:11" s="1" customFormat="1" ht="15" customHeight="1">
      <c r="B13" s="339"/>
      <c r="C13" s="340"/>
      <c r="D13" s="341" t="s">
        <v>5424</v>
      </c>
      <c r="E13" s="338"/>
      <c r="F13" s="338"/>
      <c r="G13" s="338"/>
      <c r="H13" s="338"/>
      <c r="I13" s="338"/>
      <c r="J13" s="338"/>
      <c r="K13" s="336"/>
    </row>
    <row r="14" spans="2:11" s="1" customFormat="1" ht="12.75" customHeight="1">
      <c r="B14" s="339"/>
      <c r="C14" s="340"/>
      <c r="D14" s="340"/>
      <c r="E14" s="340"/>
      <c r="F14" s="340"/>
      <c r="G14" s="340"/>
      <c r="H14" s="340"/>
      <c r="I14" s="340"/>
      <c r="J14" s="340"/>
      <c r="K14" s="336"/>
    </row>
    <row r="15" spans="2:11" s="1" customFormat="1" ht="15" customHeight="1">
      <c r="B15" s="339"/>
      <c r="C15" s="340"/>
      <c r="D15" s="338" t="s">
        <v>5425</v>
      </c>
      <c r="E15" s="338"/>
      <c r="F15" s="338"/>
      <c r="G15" s="338"/>
      <c r="H15" s="338"/>
      <c r="I15" s="338"/>
      <c r="J15" s="338"/>
      <c r="K15" s="336"/>
    </row>
    <row r="16" spans="2:11" s="1" customFormat="1" ht="15" customHeight="1">
      <c r="B16" s="339"/>
      <c r="C16" s="340"/>
      <c r="D16" s="338" t="s">
        <v>5426</v>
      </c>
      <c r="E16" s="338"/>
      <c r="F16" s="338"/>
      <c r="G16" s="338"/>
      <c r="H16" s="338"/>
      <c r="I16" s="338"/>
      <c r="J16" s="338"/>
      <c r="K16" s="336"/>
    </row>
    <row r="17" spans="2:11" s="1" customFormat="1" ht="15" customHeight="1">
      <c r="B17" s="339"/>
      <c r="C17" s="340"/>
      <c r="D17" s="338" t="s">
        <v>5427</v>
      </c>
      <c r="E17" s="338"/>
      <c r="F17" s="338"/>
      <c r="G17" s="338"/>
      <c r="H17" s="338"/>
      <c r="I17" s="338"/>
      <c r="J17" s="338"/>
      <c r="K17" s="336"/>
    </row>
    <row r="18" spans="2:11" s="1" customFormat="1" ht="15" customHeight="1">
      <c r="B18" s="339"/>
      <c r="C18" s="340"/>
      <c r="D18" s="340"/>
      <c r="E18" s="342" t="s">
        <v>79</v>
      </c>
      <c r="F18" s="338" t="s">
        <v>5428</v>
      </c>
      <c r="G18" s="338"/>
      <c r="H18" s="338"/>
      <c r="I18" s="338"/>
      <c r="J18" s="338"/>
      <c r="K18" s="336"/>
    </row>
    <row r="19" spans="2:11" s="1" customFormat="1" ht="15" customHeight="1">
      <c r="B19" s="339"/>
      <c r="C19" s="340"/>
      <c r="D19" s="340"/>
      <c r="E19" s="342" t="s">
        <v>5429</v>
      </c>
      <c r="F19" s="338" t="s">
        <v>5430</v>
      </c>
      <c r="G19" s="338"/>
      <c r="H19" s="338"/>
      <c r="I19" s="338"/>
      <c r="J19" s="338"/>
      <c r="K19" s="336"/>
    </row>
    <row r="20" spans="2:11" s="1" customFormat="1" ht="15" customHeight="1">
      <c r="B20" s="339"/>
      <c r="C20" s="340"/>
      <c r="D20" s="340"/>
      <c r="E20" s="342" t="s">
        <v>5431</v>
      </c>
      <c r="F20" s="338" t="s">
        <v>5432</v>
      </c>
      <c r="G20" s="338"/>
      <c r="H20" s="338"/>
      <c r="I20" s="338"/>
      <c r="J20" s="338"/>
      <c r="K20" s="336"/>
    </row>
    <row r="21" spans="2:11" s="1" customFormat="1" ht="15" customHeight="1">
      <c r="B21" s="339"/>
      <c r="C21" s="340"/>
      <c r="D21" s="340"/>
      <c r="E21" s="342" t="s">
        <v>114</v>
      </c>
      <c r="F21" s="338" t="s">
        <v>5433</v>
      </c>
      <c r="G21" s="338"/>
      <c r="H21" s="338"/>
      <c r="I21" s="338"/>
      <c r="J21" s="338"/>
      <c r="K21" s="336"/>
    </row>
    <row r="22" spans="2:11" s="1" customFormat="1" ht="15" customHeight="1">
      <c r="B22" s="339"/>
      <c r="C22" s="340"/>
      <c r="D22" s="340"/>
      <c r="E22" s="342" t="s">
        <v>5434</v>
      </c>
      <c r="F22" s="338" t="s">
        <v>4547</v>
      </c>
      <c r="G22" s="338"/>
      <c r="H22" s="338"/>
      <c r="I22" s="338"/>
      <c r="J22" s="338"/>
      <c r="K22" s="336"/>
    </row>
    <row r="23" spans="2:11" s="1" customFormat="1" ht="15" customHeight="1">
      <c r="B23" s="339"/>
      <c r="C23" s="340"/>
      <c r="D23" s="340"/>
      <c r="E23" s="342" t="s">
        <v>91</v>
      </c>
      <c r="F23" s="338" t="s">
        <v>5435</v>
      </c>
      <c r="G23" s="338"/>
      <c r="H23" s="338"/>
      <c r="I23" s="338"/>
      <c r="J23" s="338"/>
      <c r="K23" s="336"/>
    </row>
    <row r="24" spans="2:11" s="1" customFormat="1" ht="12.75" customHeight="1">
      <c r="B24" s="339"/>
      <c r="C24" s="340"/>
      <c r="D24" s="340"/>
      <c r="E24" s="340"/>
      <c r="F24" s="340"/>
      <c r="G24" s="340"/>
      <c r="H24" s="340"/>
      <c r="I24" s="340"/>
      <c r="J24" s="340"/>
      <c r="K24" s="336"/>
    </row>
    <row r="25" spans="2:11" s="1" customFormat="1" ht="15" customHeight="1">
      <c r="B25" s="339"/>
      <c r="C25" s="338" t="s">
        <v>5436</v>
      </c>
      <c r="D25" s="338"/>
      <c r="E25" s="338"/>
      <c r="F25" s="338"/>
      <c r="G25" s="338"/>
      <c r="H25" s="338"/>
      <c r="I25" s="338"/>
      <c r="J25" s="338"/>
      <c r="K25" s="336"/>
    </row>
    <row r="26" spans="2:11" s="1" customFormat="1" ht="15" customHeight="1">
      <c r="B26" s="339"/>
      <c r="C26" s="338" t="s">
        <v>5437</v>
      </c>
      <c r="D26" s="338"/>
      <c r="E26" s="338"/>
      <c r="F26" s="338"/>
      <c r="G26" s="338"/>
      <c r="H26" s="338"/>
      <c r="I26" s="338"/>
      <c r="J26" s="338"/>
      <c r="K26" s="336"/>
    </row>
    <row r="27" spans="2:11" s="1" customFormat="1" ht="15" customHeight="1">
      <c r="B27" s="339"/>
      <c r="C27" s="338"/>
      <c r="D27" s="338" t="s">
        <v>5438</v>
      </c>
      <c r="E27" s="338"/>
      <c r="F27" s="338"/>
      <c r="G27" s="338"/>
      <c r="H27" s="338"/>
      <c r="I27" s="338"/>
      <c r="J27" s="338"/>
      <c r="K27" s="336"/>
    </row>
    <row r="28" spans="2:11" s="1" customFormat="1" ht="15" customHeight="1">
      <c r="B28" s="339"/>
      <c r="C28" s="340"/>
      <c r="D28" s="338" t="s">
        <v>5439</v>
      </c>
      <c r="E28" s="338"/>
      <c r="F28" s="338"/>
      <c r="G28" s="338"/>
      <c r="H28" s="338"/>
      <c r="I28" s="338"/>
      <c r="J28" s="338"/>
      <c r="K28" s="336"/>
    </row>
    <row r="29" spans="2:11" s="1" customFormat="1" ht="12.75" customHeight="1">
      <c r="B29" s="339"/>
      <c r="C29" s="340"/>
      <c r="D29" s="340"/>
      <c r="E29" s="340"/>
      <c r="F29" s="340"/>
      <c r="G29" s="340"/>
      <c r="H29" s="340"/>
      <c r="I29" s="340"/>
      <c r="J29" s="340"/>
      <c r="K29" s="336"/>
    </row>
    <row r="30" spans="2:11" s="1" customFormat="1" ht="15" customHeight="1">
      <c r="B30" s="339"/>
      <c r="C30" s="340"/>
      <c r="D30" s="338" t="s">
        <v>5440</v>
      </c>
      <c r="E30" s="338"/>
      <c r="F30" s="338"/>
      <c r="G30" s="338"/>
      <c r="H30" s="338"/>
      <c r="I30" s="338"/>
      <c r="J30" s="338"/>
      <c r="K30" s="336"/>
    </row>
    <row r="31" spans="2:11" s="1" customFormat="1" ht="15" customHeight="1">
      <c r="B31" s="339"/>
      <c r="C31" s="340"/>
      <c r="D31" s="338" t="s">
        <v>5441</v>
      </c>
      <c r="E31" s="338"/>
      <c r="F31" s="338"/>
      <c r="G31" s="338"/>
      <c r="H31" s="338"/>
      <c r="I31" s="338"/>
      <c r="J31" s="338"/>
      <c r="K31" s="336"/>
    </row>
    <row r="32" spans="2:11" s="1" customFormat="1" ht="12.75" customHeight="1">
      <c r="B32" s="339"/>
      <c r="C32" s="340"/>
      <c r="D32" s="340"/>
      <c r="E32" s="340"/>
      <c r="F32" s="340"/>
      <c r="G32" s="340"/>
      <c r="H32" s="340"/>
      <c r="I32" s="340"/>
      <c r="J32" s="340"/>
      <c r="K32" s="336"/>
    </row>
    <row r="33" spans="2:11" s="1" customFormat="1" ht="15" customHeight="1">
      <c r="B33" s="339"/>
      <c r="C33" s="340"/>
      <c r="D33" s="338" t="s">
        <v>5442</v>
      </c>
      <c r="E33" s="338"/>
      <c r="F33" s="338"/>
      <c r="G33" s="338"/>
      <c r="H33" s="338"/>
      <c r="I33" s="338"/>
      <c r="J33" s="338"/>
      <c r="K33" s="336"/>
    </row>
    <row r="34" spans="2:11" s="1" customFormat="1" ht="15" customHeight="1">
      <c r="B34" s="339"/>
      <c r="C34" s="340"/>
      <c r="D34" s="338" t="s">
        <v>5443</v>
      </c>
      <c r="E34" s="338"/>
      <c r="F34" s="338"/>
      <c r="G34" s="338"/>
      <c r="H34" s="338"/>
      <c r="I34" s="338"/>
      <c r="J34" s="338"/>
      <c r="K34" s="336"/>
    </row>
    <row r="35" spans="2:11" s="1" customFormat="1" ht="15" customHeight="1">
      <c r="B35" s="339"/>
      <c r="C35" s="340"/>
      <c r="D35" s="338" t="s">
        <v>5444</v>
      </c>
      <c r="E35" s="338"/>
      <c r="F35" s="338"/>
      <c r="G35" s="338"/>
      <c r="H35" s="338"/>
      <c r="I35" s="338"/>
      <c r="J35" s="338"/>
      <c r="K35" s="336"/>
    </row>
    <row r="36" spans="2:11" s="1" customFormat="1" ht="15" customHeight="1">
      <c r="B36" s="339"/>
      <c r="C36" s="340"/>
      <c r="D36" s="338"/>
      <c r="E36" s="341" t="s">
        <v>252</v>
      </c>
      <c r="F36" s="338"/>
      <c r="G36" s="338" t="s">
        <v>5445</v>
      </c>
      <c r="H36" s="338"/>
      <c r="I36" s="338"/>
      <c r="J36" s="338"/>
      <c r="K36" s="336"/>
    </row>
    <row r="37" spans="2:11" s="1" customFormat="1" ht="30.75" customHeight="1">
      <c r="B37" s="339"/>
      <c r="C37" s="340"/>
      <c r="D37" s="338"/>
      <c r="E37" s="341" t="s">
        <v>5446</v>
      </c>
      <c r="F37" s="338"/>
      <c r="G37" s="338" t="s">
        <v>5447</v>
      </c>
      <c r="H37" s="338"/>
      <c r="I37" s="338"/>
      <c r="J37" s="338"/>
      <c r="K37" s="336"/>
    </row>
    <row r="38" spans="2:11" s="1" customFormat="1" ht="15" customHeight="1">
      <c r="B38" s="339"/>
      <c r="C38" s="340"/>
      <c r="D38" s="338"/>
      <c r="E38" s="341" t="s">
        <v>53</v>
      </c>
      <c r="F38" s="338"/>
      <c r="G38" s="338" t="s">
        <v>5448</v>
      </c>
      <c r="H38" s="338"/>
      <c r="I38" s="338"/>
      <c r="J38" s="338"/>
      <c r="K38" s="336"/>
    </row>
    <row r="39" spans="2:11" s="1" customFormat="1" ht="15" customHeight="1">
      <c r="B39" s="339"/>
      <c r="C39" s="340"/>
      <c r="D39" s="338"/>
      <c r="E39" s="341" t="s">
        <v>54</v>
      </c>
      <c r="F39" s="338"/>
      <c r="G39" s="338" t="s">
        <v>5449</v>
      </c>
      <c r="H39" s="338"/>
      <c r="I39" s="338"/>
      <c r="J39" s="338"/>
      <c r="K39" s="336"/>
    </row>
    <row r="40" spans="2:11" s="1" customFormat="1" ht="15" customHeight="1">
      <c r="B40" s="339"/>
      <c r="C40" s="340"/>
      <c r="D40" s="338"/>
      <c r="E40" s="341" t="s">
        <v>253</v>
      </c>
      <c r="F40" s="338"/>
      <c r="G40" s="338" t="s">
        <v>5450</v>
      </c>
      <c r="H40" s="338"/>
      <c r="I40" s="338"/>
      <c r="J40" s="338"/>
      <c r="K40" s="336"/>
    </row>
    <row r="41" spans="2:11" s="1" customFormat="1" ht="15" customHeight="1">
      <c r="B41" s="339"/>
      <c r="C41" s="340"/>
      <c r="D41" s="338"/>
      <c r="E41" s="341" t="s">
        <v>254</v>
      </c>
      <c r="F41" s="338"/>
      <c r="G41" s="338" t="s">
        <v>5451</v>
      </c>
      <c r="H41" s="338"/>
      <c r="I41" s="338"/>
      <c r="J41" s="338"/>
      <c r="K41" s="336"/>
    </row>
    <row r="42" spans="2:11" s="1" customFormat="1" ht="15" customHeight="1">
      <c r="B42" s="339"/>
      <c r="C42" s="340"/>
      <c r="D42" s="338"/>
      <c r="E42" s="341" t="s">
        <v>5452</v>
      </c>
      <c r="F42" s="338"/>
      <c r="G42" s="338" t="s">
        <v>5453</v>
      </c>
      <c r="H42" s="338"/>
      <c r="I42" s="338"/>
      <c r="J42" s="338"/>
      <c r="K42" s="336"/>
    </row>
    <row r="43" spans="2:11" s="1" customFormat="1" ht="15" customHeight="1">
      <c r="B43" s="339"/>
      <c r="C43" s="340"/>
      <c r="D43" s="338"/>
      <c r="E43" s="341"/>
      <c r="F43" s="338"/>
      <c r="G43" s="338" t="s">
        <v>5454</v>
      </c>
      <c r="H43" s="338"/>
      <c r="I43" s="338"/>
      <c r="J43" s="338"/>
      <c r="K43" s="336"/>
    </row>
    <row r="44" spans="2:11" s="1" customFormat="1" ht="15" customHeight="1">
      <c r="B44" s="339"/>
      <c r="C44" s="340"/>
      <c r="D44" s="338"/>
      <c r="E44" s="341" t="s">
        <v>5455</v>
      </c>
      <c r="F44" s="338"/>
      <c r="G44" s="338" t="s">
        <v>5456</v>
      </c>
      <c r="H44" s="338"/>
      <c r="I44" s="338"/>
      <c r="J44" s="338"/>
      <c r="K44" s="336"/>
    </row>
    <row r="45" spans="2:11" s="1" customFormat="1" ht="15" customHeight="1">
      <c r="B45" s="339"/>
      <c r="C45" s="340"/>
      <c r="D45" s="338"/>
      <c r="E45" s="341" t="s">
        <v>256</v>
      </c>
      <c r="F45" s="338"/>
      <c r="G45" s="338" t="s">
        <v>5457</v>
      </c>
      <c r="H45" s="338"/>
      <c r="I45" s="338"/>
      <c r="J45" s="338"/>
      <c r="K45" s="336"/>
    </row>
    <row r="46" spans="2:11" s="1" customFormat="1" ht="12.75" customHeight="1">
      <c r="B46" s="339"/>
      <c r="C46" s="340"/>
      <c r="D46" s="338"/>
      <c r="E46" s="338"/>
      <c r="F46" s="338"/>
      <c r="G46" s="338"/>
      <c r="H46" s="338"/>
      <c r="I46" s="338"/>
      <c r="J46" s="338"/>
      <c r="K46" s="336"/>
    </row>
    <row r="47" spans="2:11" s="1" customFormat="1" ht="15" customHeight="1">
      <c r="B47" s="339"/>
      <c r="C47" s="340"/>
      <c r="D47" s="338" t="s">
        <v>5458</v>
      </c>
      <c r="E47" s="338"/>
      <c r="F47" s="338"/>
      <c r="G47" s="338"/>
      <c r="H47" s="338"/>
      <c r="I47" s="338"/>
      <c r="J47" s="338"/>
      <c r="K47" s="336"/>
    </row>
    <row r="48" spans="2:11" s="1" customFormat="1" ht="15" customHeight="1">
      <c r="B48" s="339"/>
      <c r="C48" s="340"/>
      <c r="D48" s="340"/>
      <c r="E48" s="338" t="s">
        <v>5459</v>
      </c>
      <c r="F48" s="338"/>
      <c r="G48" s="338"/>
      <c r="H48" s="338"/>
      <c r="I48" s="338"/>
      <c r="J48" s="338"/>
      <c r="K48" s="336"/>
    </row>
    <row r="49" spans="2:11" s="1" customFormat="1" ht="15" customHeight="1">
      <c r="B49" s="339"/>
      <c r="C49" s="340"/>
      <c r="D49" s="340"/>
      <c r="E49" s="338" t="s">
        <v>5460</v>
      </c>
      <c r="F49" s="338"/>
      <c r="G49" s="338"/>
      <c r="H49" s="338"/>
      <c r="I49" s="338"/>
      <c r="J49" s="338"/>
      <c r="K49" s="336"/>
    </row>
    <row r="50" spans="2:11" s="1" customFormat="1" ht="15" customHeight="1">
      <c r="B50" s="339"/>
      <c r="C50" s="340"/>
      <c r="D50" s="340"/>
      <c r="E50" s="338" t="s">
        <v>5461</v>
      </c>
      <c r="F50" s="338"/>
      <c r="G50" s="338"/>
      <c r="H50" s="338"/>
      <c r="I50" s="338"/>
      <c r="J50" s="338"/>
      <c r="K50" s="336"/>
    </row>
    <row r="51" spans="2:11" s="1" customFormat="1" ht="15" customHeight="1">
      <c r="B51" s="339"/>
      <c r="C51" s="340"/>
      <c r="D51" s="338" t="s">
        <v>5462</v>
      </c>
      <c r="E51" s="338"/>
      <c r="F51" s="338"/>
      <c r="G51" s="338"/>
      <c r="H51" s="338"/>
      <c r="I51" s="338"/>
      <c r="J51" s="338"/>
      <c r="K51" s="336"/>
    </row>
    <row r="52" spans="2:11" s="1" customFormat="1" ht="25.5" customHeight="1">
      <c r="B52" s="334"/>
      <c r="C52" s="335" t="s">
        <v>5463</v>
      </c>
      <c r="D52" s="335"/>
      <c r="E52" s="335"/>
      <c r="F52" s="335"/>
      <c r="G52" s="335"/>
      <c r="H52" s="335"/>
      <c r="I52" s="335"/>
      <c r="J52" s="335"/>
      <c r="K52" s="336"/>
    </row>
    <row r="53" spans="2:11" s="1" customFormat="1" ht="5.25" customHeight="1">
      <c r="B53" s="334"/>
      <c r="C53" s="337"/>
      <c r="D53" s="337"/>
      <c r="E53" s="337"/>
      <c r="F53" s="337"/>
      <c r="G53" s="337"/>
      <c r="H53" s="337"/>
      <c r="I53" s="337"/>
      <c r="J53" s="337"/>
      <c r="K53" s="336"/>
    </row>
    <row r="54" spans="2:11" s="1" customFormat="1" ht="15" customHeight="1">
      <c r="B54" s="334"/>
      <c r="C54" s="338" t="s">
        <v>5464</v>
      </c>
      <c r="D54" s="338"/>
      <c r="E54" s="338"/>
      <c r="F54" s="338"/>
      <c r="G54" s="338"/>
      <c r="H54" s="338"/>
      <c r="I54" s="338"/>
      <c r="J54" s="338"/>
      <c r="K54" s="336"/>
    </row>
    <row r="55" spans="2:11" s="1" customFormat="1" ht="15" customHeight="1">
      <c r="B55" s="334"/>
      <c r="C55" s="338" t="s">
        <v>5465</v>
      </c>
      <c r="D55" s="338"/>
      <c r="E55" s="338"/>
      <c r="F55" s="338"/>
      <c r="G55" s="338"/>
      <c r="H55" s="338"/>
      <c r="I55" s="338"/>
      <c r="J55" s="338"/>
      <c r="K55" s="336"/>
    </row>
    <row r="56" spans="2:11" s="1" customFormat="1" ht="12.75" customHeight="1">
      <c r="B56" s="334"/>
      <c r="C56" s="338"/>
      <c r="D56" s="338"/>
      <c r="E56" s="338"/>
      <c r="F56" s="338"/>
      <c r="G56" s="338"/>
      <c r="H56" s="338"/>
      <c r="I56" s="338"/>
      <c r="J56" s="338"/>
      <c r="K56" s="336"/>
    </row>
    <row r="57" spans="2:11" s="1" customFormat="1" ht="15" customHeight="1">
      <c r="B57" s="334"/>
      <c r="C57" s="338" t="s">
        <v>5466</v>
      </c>
      <c r="D57" s="338"/>
      <c r="E57" s="338"/>
      <c r="F57" s="338"/>
      <c r="G57" s="338"/>
      <c r="H57" s="338"/>
      <c r="I57" s="338"/>
      <c r="J57" s="338"/>
      <c r="K57" s="336"/>
    </row>
    <row r="58" spans="2:11" s="1" customFormat="1" ht="15" customHeight="1">
      <c r="B58" s="334"/>
      <c r="C58" s="340"/>
      <c r="D58" s="338" t="s">
        <v>5467</v>
      </c>
      <c r="E58" s="338"/>
      <c r="F58" s="338"/>
      <c r="G58" s="338"/>
      <c r="H58" s="338"/>
      <c r="I58" s="338"/>
      <c r="J58" s="338"/>
      <c r="K58" s="336"/>
    </row>
    <row r="59" spans="2:11" s="1" customFormat="1" ht="15" customHeight="1">
      <c r="B59" s="334"/>
      <c r="C59" s="340"/>
      <c r="D59" s="338" t="s">
        <v>5468</v>
      </c>
      <c r="E59" s="338"/>
      <c r="F59" s="338"/>
      <c r="G59" s="338"/>
      <c r="H59" s="338"/>
      <c r="I59" s="338"/>
      <c r="J59" s="338"/>
      <c r="K59" s="336"/>
    </row>
    <row r="60" spans="2:11" s="1" customFormat="1" ht="15" customHeight="1">
      <c r="B60" s="334"/>
      <c r="C60" s="340"/>
      <c r="D60" s="338" t="s">
        <v>5469</v>
      </c>
      <c r="E60" s="338"/>
      <c r="F60" s="338"/>
      <c r="G60" s="338"/>
      <c r="H60" s="338"/>
      <c r="I60" s="338"/>
      <c r="J60" s="338"/>
      <c r="K60" s="336"/>
    </row>
    <row r="61" spans="2:11" s="1" customFormat="1" ht="15" customHeight="1">
      <c r="B61" s="334"/>
      <c r="C61" s="340"/>
      <c r="D61" s="338" t="s">
        <v>5470</v>
      </c>
      <c r="E61" s="338"/>
      <c r="F61" s="338"/>
      <c r="G61" s="338"/>
      <c r="H61" s="338"/>
      <c r="I61" s="338"/>
      <c r="J61" s="338"/>
      <c r="K61" s="336"/>
    </row>
    <row r="62" spans="2:11" s="1" customFormat="1" ht="15" customHeight="1">
      <c r="B62" s="334"/>
      <c r="C62" s="340"/>
      <c r="D62" s="343" t="s">
        <v>5471</v>
      </c>
      <c r="E62" s="343"/>
      <c r="F62" s="343"/>
      <c r="G62" s="343"/>
      <c r="H62" s="343"/>
      <c r="I62" s="343"/>
      <c r="J62" s="343"/>
      <c r="K62" s="336"/>
    </row>
    <row r="63" spans="2:11" s="1" customFormat="1" ht="15" customHeight="1">
      <c r="B63" s="334"/>
      <c r="C63" s="340"/>
      <c r="D63" s="338" t="s">
        <v>5472</v>
      </c>
      <c r="E63" s="338"/>
      <c r="F63" s="338"/>
      <c r="G63" s="338"/>
      <c r="H63" s="338"/>
      <c r="I63" s="338"/>
      <c r="J63" s="338"/>
      <c r="K63" s="336"/>
    </row>
    <row r="64" spans="2:11" s="1" customFormat="1" ht="12.75" customHeight="1">
      <c r="B64" s="334"/>
      <c r="C64" s="340"/>
      <c r="D64" s="340"/>
      <c r="E64" s="344"/>
      <c r="F64" s="340"/>
      <c r="G64" s="340"/>
      <c r="H64" s="340"/>
      <c r="I64" s="340"/>
      <c r="J64" s="340"/>
      <c r="K64" s="336"/>
    </row>
    <row r="65" spans="2:11" s="1" customFormat="1" ht="15" customHeight="1">
      <c r="B65" s="334"/>
      <c r="C65" s="340"/>
      <c r="D65" s="338" t="s">
        <v>5473</v>
      </c>
      <c r="E65" s="338"/>
      <c r="F65" s="338"/>
      <c r="G65" s="338"/>
      <c r="H65" s="338"/>
      <c r="I65" s="338"/>
      <c r="J65" s="338"/>
      <c r="K65" s="336"/>
    </row>
    <row r="66" spans="2:11" s="1" customFormat="1" ht="15" customHeight="1">
      <c r="B66" s="334"/>
      <c r="C66" s="340"/>
      <c r="D66" s="343" t="s">
        <v>5474</v>
      </c>
      <c r="E66" s="343"/>
      <c r="F66" s="343"/>
      <c r="G66" s="343"/>
      <c r="H66" s="343"/>
      <c r="I66" s="343"/>
      <c r="J66" s="343"/>
      <c r="K66" s="336"/>
    </row>
    <row r="67" spans="2:11" s="1" customFormat="1" ht="15" customHeight="1">
      <c r="B67" s="334"/>
      <c r="C67" s="340"/>
      <c r="D67" s="338" t="s">
        <v>5475</v>
      </c>
      <c r="E67" s="338"/>
      <c r="F67" s="338"/>
      <c r="G67" s="338"/>
      <c r="H67" s="338"/>
      <c r="I67" s="338"/>
      <c r="J67" s="338"/>
      <c r="K67" s="336"/>
    </row>
    <row r="68" spans="2:11" s="1" customFormat="1" ht="15" customHeight="1">
      <c r="B68" s="334"/>
      <c r="C68" s="340"/>
      <c r="D68" s="338" t="s">
        <v>5476</v>
      </c>
      <c r="E68" s="338"/>
      <c r="F68" s="338"/>
      <c r="G68" s="338"/>
      <c r="H68" s="338"/>
      <c r="I68" s="338"/>
      <c r="J68" s="338"/>
      <c r="K68" s="336"/>
    </row>
    <row r="69" spans="2:11" s="1" customFormat="1" ht="15" customHeight="1">
      <c r="B69" s="334"/>
      <c r="C69" s="340"/>
      <c r="D69" s="338" t="s">
        <v>5477</v>
      </c>
      <c r="E69" s="338"/>
      <c r="F69" s="338"/>
      <c r="G69" s="338"/>
      <c r="H69" s="338"/>
      <c r="I69" s="338"/>
      <c r="J69" s="338"/>
      <c r="K69" s="336"/>
    </row>
    <row r="70" spans="2:11" s="1" customFormat="1" ht="15" customHeight="1">
      <c r="B70" s="334"/>
      <c r="C70" s="340"/>
      <c r="D70" s="338" t="s">
        <v>5478</v>
      </c>
      <c r="E70" s="338"/>
      <c r="F70" s="338"/>
      <c r="G70" s="338"/>
      <c r="H70" s="338"/>
      <c r="I70" s="338"/>
      <c r="J70" s="338"/>
      <c r="K70" s="336"/>
    </row>
    <row r="71" spans="2:11" s="1" customFormat="1" ht="12.75" customHeight="1">
      <c r="B71" s="345"/>
      <c r="C71" s="346"/>
      <c r="D71" s="346"/>
      <c r="E71" s="346"/>
      <c r="F71" s="346"/>
      <c r="G71" s="346"/>
      <c r="H71" s="346"/>
      <c r="I71" s="346"/>
      <c r="J71" s="346"/>
      <c r="K71" s="347"/>
    </row>
    <row r="72" spans="2:11" s="1" customFormat="1" ht="18.75" customHeight="1">
      <c r="B72" s="348"/>
      <c r="C72" s="348"/>
      <c r="D72" s="348"/>
      <c r="E72" s="348"/>
      <c r="F72" s="348"/>
      <c r="G72" s="348"/>
      <c r="H72" s="348"/>
      <c r="I72" s="348"/>
      <c r="J72" s="348"/>
      <c r="K72" s="349"/>
    </row>
    <row r="73" spans="2:11" s="1" customFormat="1" ht="18.75" customHeight="1">
      <c r="B73" s="349"/>
      <c r="C73" s="349"/>
      <c r="D73" s="349"/>
      <c r="E73" s="349"/>
      <c r="F73" s="349"/>
      <c r="G73" s="349"/>
      <c r="H73" s="349"/>
      <c r="I73" s="349"/>
      <c r="J73" s="349"/>
      <c r="K73" s="349"/>
    </row>
    <row r="74" spans="2:11" s="1" customFormat="1" ht="7.5" customHeight="1">
      <c r="B74" s="350"/>
      <c r="C74" s="351"/>
      <c r="D74" s="351"/>
      <c r="E74" s="351"/>
      <c r="F74" s="351"/>
      <c r="G74" s="351"/>
      <c r="H74" s="351"/>
      <c r="I74" s="351"/>
      <c r="J74" s="351"/>
      <c r="K74" s="352"/>
    </row>
    <row r="75" spans="2:11" s="1" customFormat="1" ht="45" customHeight="1">
      <c r="B75" s="353"/>
      <c r="C75" s="354" t="s">
        <v>5479</v>
      </c>
      <c r="D75" s="354"/>
      <c r="E75" s="354"/>
      <c r="F75" s="354"/>
      <c r="G75" s="354"/>
      <c r="H75" s="354"/>
      <c r="I75" s="354"/>
      <c r="J75" s="354"/>
      <c r="K75" s="355"/>
    </row>
    <row r="76" spans="2:11" s="1" customFormat="1" ht="17.25" customHeight="1">
      <c r="B76" s="353"/>
      <c r="C76" s="356" t="s">
        <v>5480</v>
      </c>
      <c r="D76" s="356"/>
      <c r="E76" s="356"/>
      <c r="F76" s="356" t="s">
        <v>5481</v>
      </c>
      <c r="G76" s="357"/>
      <c r="H76" s="356" t="s">
        <v>54</v>
      </c>
      <c r="I76" s="356" t="s">
        <v>57</v>
      </c>
      <c r="J76" s="356" t="s">
        <v>5482</v>
      </c>
      <c r="K76" s="355"/>
    </row>
    <row r="77" spans="2:11" s="1" customFormat="1" ht="17.25" customHeight="1">
      <c r="B77" s="353"/>
      <c r="C77" s="358" t="s">
        <v>5483</v>
      </c>
      <c r="D77" s="358"/>
      <c r="E77" s="358"/>
      <c r="F77" s="359" t="s">
        <v>5484</v>
      </c>
      <c r="G77" s="360"/>
      <c r="H77" s="358"/>
      <c r="I77" s="358"/>
      <c r="J77" s="358" t="s">
        <v>5485</v>
      </c>
      <c r="K77" s="355"/>
    </row>
    <row r="78" spans="2:11" s="1" customFormat="1" ht="5.25" customHeight="1">
      <c r="B78" s="353"/>
      <c r="C78" s="361"/>
      <c r="D78" s="361"/>
      <c r="E78" s="361"/>
      <c r="F78" s="361"/>
      <c r="G78" s="362"/>
      <c r="H78" s="361"/>
      <c r="I78" s="361"/>
      <c r="J78" s="361"/>
      <c r="K78" s="355"/>
    </row>
    <row r="79" spans="2:11" s="1" customFormat="1" ht="15" customHeight="1">
      <c r="B79" s="353"/>
      <c r="C79" s="341" t="s">
        <v>53</v>
      </c>
      <c r="D79" s="363"/>
      <c r="E79" s="363"/>
      <c r="F79" s="364" t="s">
        <v>5486</v>
      </c>
      <c r="G79" s="365"/>
      <c r="H79" s="341" t="s">
        <v>5487</v>
      </c>
      <c r="I79" s="341" t="s">
        <v>5488</v>
      </c>
      <c r="J79" s="341">
        <v>20</v>
      </c>
      <c r="K79" s="355"/>
    </row>
    <row r="80" spans="2:11" s="1" customFormat="1" ht="15" customHeight="1">
      <c r="B80" s="353"/>
      <c r="C80" s="341" t="s">
        <v>5489</v>
      </c>
      <c r="D80" s="341"/>
      <c r="E80" s="341"/>
      <c r="F80" s="364" t="s">
        <v>5486</v>
      </c>
      <c r="G80" s="365"/>
      <c r="H80" s="341" t="s">
        <v>5490</v>
      </c>
      <c r="I80" s="341" t="s">
        <v>5488</v>
      </c>
      <c r="J80" s="341">
        <v>120</v>
      </c>
      <c r="K80" s="355"/>
    </row>
    <row r="81" spans="2:11" s="1" customFormat="1" ht="15" customHeight="1">
      <c r="B81" s="366"/>
      <c r="C81" s="341" t="s">
        <v>5491</v>
      </c>
      <c r="D81" s="341"/>
      <c r="E81" s="341"/>
      <c r="F81" s="364" t="s">
        <v>5492</v>
      </c>
      <c r="G81" s="365"/>
      <c r="H81" s="341" t="s">
        <v>5493</v>
      </c>
      <c r="I81" s="341" t="s">
        <v>5488</v>
      </c>
      <c r="J81" s="341">
        <v>50</v>
      </c>
      <c r="K81" s="355"/>
    </row>
    <row r="82" spans="2:11" s="1" customFormat="1" ht="15" customHeight="1">
      <c r="B82" s="366"/>
      <c r="C82" s="341" t="s">
        <v>5494</v>
      </c>
      <c r="D82" s="341"/>
      <c r="E82" s="341"/>
      <c r="F82" s="364" t="s">
        <v>5486</v>
      </c>
      <c r="G82" s="365"/>
      <c r="H82" s="341" t="s">
        <v>5495</v>
      </c>
      <c r="I82" s="341" t="s">
        <v>5496</v>
      </c>
      <c r="J82" s="341"/>
      <c r="K82" s="355"/>
    </row>
    <row r="83" spans="2:11" s="1" customFormat="1" ht="15" customHeight="1">
      <c r="B83" s="366"/>
      <c r="C83" s="367" t="s">
        <v>5497</v>
      </c>
      <c r="D83" s="367"/>
      <c r="E83" s="367"/>
      <c r="F83" s="368" t="s">
        <v>5492</v>
      </c>
      <c r="G83" s="367"/>
      <c r="H83" s="367" t="s">
        <v>5498</v>
      </c>
      <c r="I83" s="367" t="s">
        <v>5488</v>
      </c>
      <c r="J83" s="367">
        <v>15</v>
      </c>
      <c r="K83" s="355"/>
    </row>
    <row r="84" spans="2:11" s="1" customFormat="1" ht="15" customHeight="1">
      <c r="B84" s="366"/>
      <c r="C84" s="367" t="s">
        <v>5499</v>
      </c>
      <c r="D84" s="367"/>
      <c r="E84" s="367"/>
      <c r="F84" s="368" t="s">
        <v>5492</v>
      </c>
      <c r="G84" s="367"/>
      <c r="H84" s="367" t="s">
        <v>5500</v>
      </c>
      <c r="I84" s="367" t="s">
        <v>5488</v>
      </c>
      <c r="J84" s="367">
        <v>15</v>
      </c>
      <c r="K84" s="355"/>
    </row>
    <row r="85" spans="2:11" s="1" customFormat="1" ht="15" customHeight="1">
      <c r="B85" s="366"/>
      <c r="C85" s="367" t="s">
        <v>5501</v>
      </c>
      <c r="D85" s="367"/>
      <c r="E85" s="367"/>
      <c r="F85" s="368" t="s">
        <v>5492</v>
      </c>
      <c r="G85" s="367"/>
      <c r="H85" s="367" t="s">
        <v>5502</v>
      </c>
      <c r="I85" s="367" t="s">
        <v>5488</v>
      </c>
      <c r="J85" s="367">
        <v>20</v>
      </c>
      <c r="K85" s="355"/>
    </row>
    <row r="86" spans="2:11" s="1" customFormat="1" ht="15" customHeight="1">
      <c r="B86" s="366"/>
      <c r="C86" s="367" t="s">
        <v>5503</v>
      </c>
      <c r="D86" s="367"/>
      <c r="E86" s="367"/>
      <c r="F86" s="368" t="s">
        <v>5492</v>
      </c>
      <c r="G86" s="367"/>
      <c r="H86" s="367" t="s">
        <v>5504</v>
      </c>
      <c r="I86" s="367" t="s">
        <v>5488</v>
      </c>
      <c r="J86" s="367">
        <v>20</v>
      </c>
      <c r="K86" s="355"/>
    </row>
    <row r="87" spans="2:11" s="1" customFormat="1" ht="15" customHeight="1">
      <c r="B87" s="366"/>
      <c r="C87" s="341" t="s">
        <v>5505</v>
      </c>
      <c r="D87" s="341"/>
      <c r="E87" s="341"/>
      <c r="F87" s="364" t="s">
        <v>5492</v>
      </c>
      <c r="G87" s="365"/>
      <c r="H87" s="341" t="s">
        <v>5506</v>
      </c>
      <c r="I87" s="341" t="s">
        <v>5488</v>
      </c>
      <c r="J87" s="341">
        <v>50</v>
      </c>
      <c r="K87" s="355"/>
    </row>
    <row r="88" spans="2:11" s="1" customFormat="1" ht="15" customHeight="1">
      <c r="B88" s="366"/>
      <c r="C88" s="341" t="s">
        <v>5507</v>
      </c>
      <c r="D88" s="341"/>
      <c r="E88" s="341"/>
      <c r="F88" s="364" t="s">
        <v>5492</v>
      </c>
      <c r="G88" s="365"/>
      <c r="H88" s="341" t="s">
        <v>5508</v>
      </c>
      <c r="I88" s="341" t="s">
        <v>5488</v>
      </c>
      <c r="J88" s="341">
        <v>20</v>
      </c>
      <c r="K88" s="355"/>
    </row>
    <row r="89" spans="2:11" s="1" customFormat="1" ht="15" customHeight="1">
      <c r="B89" s="366"/>
      <c r="C89" s="341" t="s">
        <v>5509</v>
      </c>
      <c r="D89" s="341"/>
      <c r="E89" s="341"/>
      <c r="F89" s="364" t="s">
        <v>5492</v>
      </c>
      <c r="G89" s="365"/>
      <c r="H89" s="341" t="s">
        <v>5510</v>
      </c>
      <c r="I89" s="341" t="s">
        <v>5488</v>
      </c>
      <c r="J89" s="341">
        <v>20</v>
      </c>
      <c r="K89" s="355"/>
    </row>
    <row r="90" spans="2:11" s="1" customFormat="1" ht="15" customHeight="1">
      <c r="B90" s="366"/>
      <c r="C90" s="341" t="s">
        <v>5511</v>
      </c>
      <c r="D90" s="341"/>
      <c r="E90" s="341"/>
      <c r="F90" s="364" t="s">
        <v>5492</v>
      </c>
      <c r="G90" s="365"/>
      <c r="H90" s="341" t="s">
        <v>5512</v>
      </c>
      <c r="I90" s="341" t="s">
        <v>5488</v>
      </c>
      <c r="J90" s="341">
        <v>50</v>
      </c>
      <c r="K90" s="355"/>
    </row>
    <row r="91" spans="2:11" s="1" customFormat="1" ht="15" customHeight="1">
      <c r="B91" s="366"/>
      <c r="C91" s="341" t="s">
        <v>5513</v>
      </c>
      <c r="D91" s="341"/>
      <c r="E91" s="341"/>
      <c r="F91" s="364" t="s">
        <v>5492</v>
      </c>
      <c r="G91" s="365"/>
      <c r="H91" s="341" t="s">
        <v>5513</v>
      </c>
      <c r="I91" s="341" t="s">
        <v>5488</v>
      </c>
      <c r="J91" s="341">
        <v>50</v>
      </c>
      <c r="K91" s="355"/>
    </row>
    <row r="92" spans="2:11" s="1" customFormat="1" ht="15" customHeight="1">
      <c r="B92" s="366"/>
      <c r="C92" s="341" t="s">
        <v>5514</v>
      </c>
      <c r="D92" s="341"/>
      <c r="E92" s="341"/>
      <c r="F92" s="364" t="s">
        <v>5492</v>
      </c>
      <c r="G92" s="365"/>
      <c r="H92" s="341" t="s">
        <v>5515</v>
      </c>
      <c r="I92" s="341" t="s">
        <v>5488</v>
      </c>
      <c r="J92" s="341">
        <v>255</v>
      </c>
      <c r="K92" s="355"/>
    </row>
    <row r="93" spans="2:11" s="1" customFormat="1" ht="15" customHeight="1">
      <c r="B93" s="366"/>
      <c r="C93" s="341" t="s">
        <v>5516</v>
      </c>
      <c r="D93" s="341"/>
      <c r="E93" s="341"/>
      <c r="F93" s="364" t="s">
        <v>5486</v>
      </c>
      <c r="G93" s="365"/>
      <c r="H93" s="341" t="s">
        <v>5517</v>
      </c>
      <c r="I93" s="341" t="s">
        <v>5518</v>
      </c>
      <c r="J93" s="341"/>
      <c r="K93" s="355"/>
    </row>
    <row r="94" spans="2:11" s="1" customFormat="1" ht="15" customHeight="1">
      <c r="B94" s="366"/>
      <c r="C94" s="341" t="s">
        <v>5519</v>
      </c>
      <c r="D94" s="341"/>
      <c r="E94" s="341"/>
      <c r="F94" s="364" t="s">
        <v>5486</v>
      </c>
      <c r="G94" s="365"/>
      <c r="H94" s="341" t="s">
        <v>5520</v>
      </c>
      <c r="I94" s="341" t="s">
        <v>5521</v>
      </c>
      <c r="J94" s="341"/>
      <c r="K94" s="355"/>
    </row>
    <row r="95" spans="2:11" s="1" customFormat="1" ht="15" customHeight="1">
      <c r="B95" s="366"/>
      <c r="C95" s="341" t="s">
        <v>5522</v>
      </c>
      <c r="D95" s="341"/>
      <c r="E95" s="341"/>
      <c r="F95" s="364" t="s">
        <v>5486</v>
      </c>
      <c r="G95" s="365"/>
      <c r="H95" s="341" t="s">
        <v>5522</v>
      </c>
      <c r="I95" s="341" t="s">
        <v>5521</v>
      </c>
      <c r="J95" s="341"/>
      <c r="K95" s="355"/>
    </row>
    <row r="96" spans="2:11" s="1" customFormat="1" ht="15" customHeight="1">
      <c r="B96" s="366"/>
      <c r="C96" s="341" t="s">
        <v>38</v>
      </c>
      <c r="D96" s="341"/>
      <c r="E96" s="341"/>
      <c r="F96" s="364" t="s">
        <v>5486</v>
      </c>
      <c r="G96" s="365"/>
      <c r="H96" s="341" t="s">
        <v>5523</v>
      </c>
      <c r="I96" s="341" t="s">
        <v>5521</v>
      </c>
      <c r="J96" s="341"/>
      <c r="K96" s="355"/>
    </row>
    <row r="97" spans="2:11" s="1" customFormat="1" ht="15" customHeight="1">
      <c r="B97" s="366"/>
      <c r="C97" s="341" t="s">
        <v>48</v>
      </c>
      <c r="D97" s="341"/>
      <c r="E97" s="341"/>
      <c r="F97" s="364" t="s">
        <v>5486</v>
      </c>
      <c r="G97" s="365"/>
      <c r="H97" s="341" t="s">
        <v>5524</v>
      </c>
      <c r="I97" s="341" t="s">
        <v>5521</v>
      </c>
      <c r="J97" s="341"/>
      <c r="K97" s="355"/>
    </row>
    <row r="98" spans="2:11" s="1" customFormat="1" ht="15" customHeight="1">
      <c r="B98" s="369"/>
      <c r="C98" s="370"/>
      <c r="D98" s="370"/>
      <c r="E98" s="370"/>
      <c r="F98" s="370"/>
      <c r="G98" s="370"/>
      <c r="H98" s="370"/>
      <c r="I98" s="370"/>
      <c r="J98" s="370"/>
      <c r="K98" s="371"/>
    </row>
    <row r="99" spans="2:11" s="1" customFormat="1" ht="18.75" customHeight="1">
      <c r="B99" s="372"/>
      <c r="C99" s="373"/>
      <c r="D99" s="373"/>
      <c r="E99" s="373"/>
      <c r="F99" s="373"/>
      <c r="G99" s="373"/>
      <c r="H99" s="373"/>
      <c r="I99" s="373"/>
      <c r="J99" s="373"/>
      <c r="K99" s="372"/>
    </row>
    <row r="100" spans="2:11" s="1" customFormat="1" ht="18.75" customHeight="1">
      <c r="B100" s="349"/>
      <c r="C100" s="349"/>
      <c r="D100" s="349"/>
      <c r="E100" s="349"/>
      <c r="F100" s="349"/>
      <c r="G100" s="349"/>
      <c r="H100" s="349"/>
      <c r="I100" s="349"/>
      <c r="J100" s="349"/>
      <c r="K100" s="349"/>
    </row>
    <row r="101" spans="2:11" s="1" customFormat="1" ht="7.5" customHeight="1">
      <c r="B101" s="350"/>
      <c r="C101" s="351"/>
      <c r="D101" s="351"/>
      <c r="E101" s="351"/>
      <c r="F101" s="351"/>
      <c r="G101" s="351"/>
      <c r="H101" s="351"/>
      <c r="I101" s="351"/>
      <c r="J101" s="351"/>
      <c r="K101" s="352"/>
    </row>
    <row r="102" spans="2:11" s="1" customFormat="1" ht="45" customHeight="1">
      <c r="B102" s="353"/>
      <c r="C102" s="354" t="s">
        <v>5525</v>
      </c>
      <c r="D102" s="354"/>
      <c r="E102" s="354"/>
      <c r="F102" s="354"/>
      <c r="G102" s="354"/>
      <c r="H102" s="354"/>
      <c r="I102" s="354"/>
      <c r="J102" s="354"/>
      <c r="K102" s="355"/>
    </row>
    <row r="103" spans="2:11" s="1" customFormat="1" ht="17.25" customHeight="1">
      <c r="B103" s="353"/>
      <c r="C103" s="356" t="s">
        <v>5480</v>
      </c>
      <c r="D103" s="356"/>
      <c r="E103" s="356"/>
      <c r="F103" s="356" t="s">
        <v>5481</v>
      </c>
      <c r="G103" s="357"/>
      <c r="H103" s="356" t="s">
        <v>54</v>
      </c>
      <c r="I103" s="356" t="s">
        <v>57</v>
      </c>
      <c r="J103" s="356" t="s">
        <v>5482</v>
      </c>
      <c r="K103" s="355"/>
    </row>
    <row r="104" spans="2:11" s="1" customFormat="1" ht="17.25" customHeight="1">
      <c r="B104" s="353"/>
      <c r="C104" s="358" t="s">
        <v>5483</v>
      </c>
      <c r="D104" s="358"/>
      <c r="E104" s="358"/>
      <c r="F104" s="359" t="s">
        <v>5484</v>
      </c>
      <c r="G104" s="360"/>
      <c r="H104" s="358"/>
      <c r="I104" s="358"/>
      <c r="J104" s="358" t="s">
        <v>5485</v>
      </c>
      <c r="K104" s="355"/>
    </row>
    <row r="105" spans="2:11" s="1" customFormat="1" ht="5.25" customHeight="1">
      <c r="B105" s="353"/>
      <c r="C105" s="356"/>
      <c r="D105" s="356"/>
      <c r="E105" s="356"/>
      <c r="F105" s="356"/>
      <c r="G105" s="374"/>
      <c r="H105" s="356"/>
      <c r="I105" s="356"/>
      <c r="J105" s="356"/>
      <c r="K105" s="355"/>
    </row>
    <row r="106" spans="2:11" s="1" customFormat="1" ht="15" customHeight="1">
      <c r="B106" s="353"/>
      <c r="C106" s="341" t="s">
        <v>53</v>
      </c>
      <c r="D106" s="363"/>
      <c r="E106" s="363"/>
      <c r="F106" s="364" t="s">
        <v>5486</v>
      </c>
      <c r="G106" s="341"/>
      <c r="H106" s="341" t="s">
        <v>5526</v>
      </c>
      <c r="I106" s="341" t="s">
        <v>5488</v>
      </c>
      <c r="J106" s="341">
        <v>20</v>
      </c>
      <c r="K106" s="355"/>
    </row>
    <row r="107" spans="2:11" s="1" customFormat="1" ht="15" customHeight="1">
      <c r="B107" s="353"/>
      <c r="C107" s="341" t="s">
        <v>5489</v>
      </c>
      <c r="D107" s="341"/>
      <c r="E107" s="341"/>
      <c r="F107" s="364" t="s">
        <v>5486</v>
      </c>
      <c r="G107" s="341"/>
      <c r="H107" s="341" t="s">
        <v>5526</v>
      </c>
      <c r="I107" s="341" t="s">
        <v>5488</v>
      </c>
      <c r="J107" s="341">
        <v>120</v>
      </c>
      <c r="K107" s="355"/>
    </row>
    <row r="108" spans="2:11" s="1" customFormat="1" ht="15" customHeight="1">
      <c r="B108" s="366"/>
      <c r="C108" s="341" t="s">
        <v>5491</v>
      </c>
      <c r="D108" s="341"/>
      <c r="E108" s="341"/>
      <c r="F108" s="364" t="s">
        <v>5492</v>
      </c>
      <c r="G108" s="341"/>
      <c r="H108" s="341" t="s">
        <v>5526</v>
      </c>
      <c r="I108" s="341" t="s">
        <v>5488</v>
      </c>
      <c r="J108" s="341">
        <v>50</v>
      </c>
      <c r="K108" s="355"/>
    </row>
    <row r="109" spans="2:11" s="1" customFormat="1" ht="15" customHeight="1">
      <c r="B109" s="366"/>
      <c r="C109" s="341" t="s">
        <v>5494</v>
      </c>
      <c r="D109" s="341"/>
      <c r="E109" s="341"/>
      <c r="F109" s="364" t="s">
        <v>5486</v>
      </c>
      <c r="G109" s="341"/>
      <c r="H109" s="341" t="s">
        <v>5526</v>
      </c>
      <c r="I109" s="341" t="s">
        <v>5496</v>
      </c>
      <c r="J109" s="341"/>
      <c r="K109" s="355"/>
    </row>
    <row r="110" spans="2:11" s="1" customFormat="1" ht="15" customHeight="1">
      <c r="B110" s="366"/>
      <c r="C110" s="341" t="s">
        <v>5505</v>
      </c>
      <c r="D110" s="341"/>
      <c r="E110" s="341"/>
      <c r="F110" s="364" t="s">
        <v>5492</v>
      </c>
      <c r="G110" s="341"/>
      <c r="H110" s="341" t="s">
        <v>5526</v>
      </c>
      <c r="I110" s="341" t="s">
        <v>5488</v>
      </c>
      <c r="J110" s="341">
        <v>50</v>
      </c>
      <c r="K110" s="355"/>
    </row>
    <row r="111" spans="2:11" s="1" customFormat="1" ht="15" customHeight="1">
      <c r="B111" s="366"/>
      <c r="C111" s="341" t="s">
        <v>5513</v>
      </c>
      <c r="D111" s="341"/>
      <c r="E111" s="341"/>
      <c r="F111" s="364" t="s">
        <v>5492</v>
      </c>
      <c r="G111" s="341"/>
      <c r="H111" s="341" t="s">
        <v>5526</v>
      </c>
      <c r="I111" s="341" t="s">
        <v>5488</v>
      </c>
      <c r="J111" s="341">
        <v>50</v>
      </c>
      <c r="K111" s="355"/>
    </row>
    <row r="112" spans="2:11" s="1" customFormat="1" ht="15" customHeight="1">
      <c r="B112" s="366"/>
      <c r="C112" s="341" t="s">
        <v>5511</v>
      </c>
      <c r="D112" s="341"/>
      <c r="E112" s="341"/>
      <c r="F112" s="364" t="s">
        <v>5492</v>
      </c>
      <c r="G112" s="341"/>
      <c r="H112" s="341" t="s">
        <v>5526</v>
      </c>
      <c r="I112" s="341" t="s">
        <v>5488</v>
      </c>
      <c r="J112" s="341">
        <v>50</v>
      </c>
      <c r="K112" s="355"/>
    </row>
    <row r="113" spans="2:11" s="1" customFormat="1" ht="15" customHeight="1">
      <c r="B113" s="366"/>
      <c r="C113" s="341" t="s">
        <v>53</v>
      </c>
      <c r="D113" s="341"/>
      <c r="E113" s="341"/>
      <c r="F113" s="364" t="s">
        <v>5486</v>
      </c>
      <c r="G113" s="341"/>
      <c r="H113" s="341" t="s">
        <v>5527</v>
      </c>
      <c r="I113" s="341" t="s">
        <v>5488</v>
      </c>
      <c r="J113" s="341">
        <v>20</v>
      </c>
      <c r="K113" s="355"/>
    </row>
    <row r="114" spans="2:11" s="1" customFormat="1" ht="15" customHeight="1">
      <c r="B114" s="366"/>
      <c r="C114" s="341" t="s">
        <v>5528</v>
      </c>
      <c r="D114" s="341"/>
      <c r="E114" s="341"/>
      <c r="F114" s="364" t="s">
        <v>5486</v>
      </c>
      <c r="G114" s="341"/>
      <c r="H114" s="341" t="s">
        <v>5529</v>
      </c>
      <c r="I114" s="341" t="s">
        <v>5488</v>
      </c>
      <c r="J114" s="341">
        <v>120</v>
      </c>
      <c r="K114" s="355"/>
    </row>
    <row r="115" spans="2:11" s="1" customFormat="1" ht="15" customHeight="1">
      <c r="B115" s="366"/>
      <c r="C115" s="341" t="s">
        <v>38</v>
      </c>
      <c r="D115" s="341"/>
      <c r="E115" s="341"/>
      <c r="F115" s="364" t="s">
        <v>5486</v>
      </c>
      <c r="G115" s="341"/>
      <c r="H115" s="341" t="s">
        <v>5530</v>
      </c>
      <c r="I115" s="341" t="s">
        <v>5521</v>
      </c>
      <c r="J115" s="341"/>
      <c r="K115" s="355"/>
    </row>
    <row r="116" spans="2:11" s="1" customFormat="1" ht="15" customHeight="1">
      <c r="B116" s="366"/>
      <c r="C116" s="341" t="s">
        <v>48</v>
      </c>
      <c r="D116" s="341"/>
      <c r="E116" s="341"/>
      <c r="F116" s="364" t="s">
        <v>5486</v>
      </c>
      <c r="G116" s="341"/>
      <c r="H116" s="341" t="s">
        <v>5531</v>
      </c>
      <c r="I116" s="341" t="s">
        <v>5521</v>
      </c>
      <c r="J116" s="341"/>
      <c r="K116" s="355"/>
    </row>
    <row r="117" spans="2:11" s="1" customFormat="1" ht="15" customHeight="1">
      <c r="B117" s="366"/>
      <c r="C117" s="341" t="s">
        <v>57</v>
      </c>
      <c r="D117" s="341"/>
      <c r="E117" s="341"/>
      <c r="F117" s="364" t="s">
        <v>5486</v>
      </c>
      <c r="G117" s="341"/>
      <c r="H117" s="341" t="s">
        <v>5532</v>
      </c>
      <c r="I117" s="341" t="s">
        <v>5533</v>
      </c>
      <c r="J117" s="341"/>
      <c r="K117" s="355"/>
    </row>
    <row r="118" spans="2:11" s="1" customFormat="1" ht="15" customHeight="1">
      <c r="B118" s="369"/>
      <c r="C118" s="375"/>
      <c r="D118" s="375"/>
      <c r="E118" s="375"/>
      <c r="F118" s="375"/>
      <c r="G118" s="375"/>
      <c r="H118" s="375"/>
      <c r="I118" s="375"/>
      <c r="J118" s="375"/>
      <c r="K118" s="371"/>
    </row>
    <row r="119" spans="2:11" s="1" customFormat="1" ht="18.75" customHeight="1">
      <c r="B119" s="376"/>
      <c r="C119" s="377"/>
      <c r="D119" s="377"/>
      <c r="E119" s="377"/>
      <c r="F119" s="378"/>
      <c r="G119" s="377"/>
      <c r="H119" s="377"/>
      <c r="I119" s="377"/>
      <c r="J119" s="377"/>
      <c r="K119" s="376"/>
    </row>
    <row r="120" spans="2:11" s="1" customFormat="1" ht="18.75" customHeight="1">
      <c r="B120" s="349"/>
      <c r="C120" s="349"/>
      <c r="D120" s="349"/>
      <c r="E120" s="349"/>
      <c r="F120" s="349"/>
      <c r="G120" s="349"/>
      <c r="H120" s="349"/>
      <c r="I120" s="349"/>
      <c r="J120" s="349"/>
      <c r="K120" s="349"/>
    </row>
    <row r="121" spans="2:11" s="1" customFormat="1" ht="7.5" customHeight="1">
      <c r="B121" s="379"/>
      <c r="C121" s="380"/>
      <c r="D121" s="380"/>
      <c r="E121" s="380"/>
      <c r="F121" s="380"/>
      <c r="G121" s="380"/>
      <c r="H121" s="380"/>
      <c r="I121" s="380"/>
      <c r="J121" s="380"/>
      <c r="K121" s="381"/>
    </row>
    <row r="122" spans="2:11" s="1" customFormat="1" ht="45" customHeight="1">
      <c r="B122" s="382"/>
      <c r="C122" s="332" t="s">
        <v>5534</v>
      </c>
      <c r="D122" s="332"/>
      <c r="E122" s="332"/>
      <c r="F122" s="332"/>
      <c r="G122" s="332"/>
      <c r="H122" s="332"/>
      <c r="I122" s="332"/>
      <c r="J122" s="332"/>
      <c r="K122" s="383"/>
    </row>
    <row r="123" spans="2:11" s="1" customFormat="1" ht="17.25" customHeight="1">
      <c r="B123" s="384"/>
      <c r="C123" s="356" t="s">
        <v>5480</v>
      </c>
      <c r="D123" s="356"/>
      <c r="E123" s="356"/>
      <c r="F123" s="356" t="s">
        <v>5481</v>
      </c>
      <c r="G123" s="357"/>
      <c r="H123" s="356" t="s">
        <v>54</v>
      </c>
      <c r="I123" s="356" t="s">
        <v>57</v>
      </c>
      <c r="J123" s="356" t="s">
        <v>5482</v>
      </c>
      <c r="K123" s="385"/>
    </row>
    <row r="124" spans="2:11" s="1" customFormat="1" ht="17.25" customHeight="1">
      <c r="B124" s="384"/>
      <c r="C124" s="358" t="s">
        <v>5483</v>
      </c>
      <c r="D124" s="358"/>
      <c r="E124" s="358"/>
      <c r="F124" s="359" t="s">
        <v>5484</v>
      </c>
      <c r="G124" s="360"/>
      <c r="H124" s="358"/>
      <c r="I124" s="358"/>
      <c r="J124" s="358" t="s">
        <v>5485</v>
      </c>
      <c r="K124" s="385"/>
    </row>
    <row r="125" spans="2:11" s="1" customFormat="1" ht="5.25" customHeight="1">
      <c r="B125" s="386"/>
      <c r="C125" s="361"/>
      <c r="D125" s="361"/>
      <c r="E125" s="361"/>
      <c r="F125" s="361"/>
      <c r="G125" s="387"/>
      <c r="H125" s="361"/>
      <c r="I125" s="361"/>
      <c r="J125" s="361"/>
      <c r="K125" s="388"/>
    </row>
    <row r="126" spans="2:11" s="1" customFormat="1" ht="15" customHeight="1">
      <c r="B126" s="386"/>
      <c r="C126" s="341" t="s">
        <v>5489</v>
      </c>
      <c r="D126" s="363"/>
      <c r="E126" s="363"/>
      <c r="F126" s="364" t="s">
        <v>5486</v>
      </c>
      <c r="G126" s="341"/>
      <c r="H126" s="341" t="s">
        <v>5526</v>
      </c>
      <c r="I126" s="341" t="s">
        <v>5488</v>
      </c>
      <c r="J126" s="341">
        <v>120</v>
      </c>
      <c r="K126" s="389"/>
    </row>
    <row r="127" spans="2:11" s="1" customFormat="1" ht="15" customHeight="1">
      <c r="B127" s="386"/>
      <c r="C127" s="341" t="s">
        <v>5535</v>
      </c>
      <c r="D127" s="341"/>
      <c r="E127" s="341"/>
      <c r="F127" s="364" t="s">
        <v>5486</v>
      </c>
      <c r="G127" s="341"/>
      <c r="H127" s="341" t="s">
        <v>5536</v>
      </c>
      <c r="I127" s="341" t="s">
        <v>5488</v>
      </c>
      <c r="J127" s="341" t="s">
        <v>5537</v>
      </c>
      <c r="K127" s="389"/>
    </row>
    <row r="128" spans="2:11" s="1" customFormat="1" ht="15" customHeight="1">
      <c r="B128" s="386"/>
      <c r="C128" s="341" t="s">
        <v>91</v>
      </c>
      <c r="D128" s="341"/>
      <c r="E128" s="341"/>
      <c r="F128" s="364" t="s">
        <v>5486</v>
      </c>
      <c r="G128" s="341"/>
      <c r="H128" s="341" t="s">
        <v>5538</v>
      </c>
      <c r="I128" s="341" t="s">
        <v>5488</v>
      </c>
      <c r="J128" s="341" t="s">
        <v>5537</v>
      </c>
      <c r="K128" s="389"/>
    </row>
    <row r="129" spans="2:11" s="1" customFormat="1" ht="15" customHeight="1">
      <c r="B129" s="386"/>
      <c r="C129" s="341" t="s">
        <v>5497</v>
      </c>
      <c r="D129" s="341"/>
      <c r="E129" s="341"/>
      <c r="F129" s="364" t="s">
        <v>5492</v>
      </c>
      <c r="G129" s="341"/>
      <c r="H129" s="341" t="s">
        <v>5498</v>
      </c>
      <c r="I129" s="341" t="s">
        <v>5488</v>
      </c>
      <c r="J129" s="341">
        <v>15</v>
      </c>
      <c r="K129" s="389"/>
    </row>
    <row r="130" spans="2:11" s="1" customFormat="1" ht="15" customHeight="1">
      <c r="B130" s="386"/>
      <c r="C130" s="367" t="s">
        <v>5499</v>
      </c>
      <c r="D130" s="367"/>
      <c r="E130" s="367"/>
      <c r="F130" s="368" t="s">
        <v>5492</v>
      </c>
      <c r="G130" s="367"/>
      <c r="H130" s="367" t="s">
        <v>5500</v>
      </c>
      <c r="I130" s="367" t="s">
        <v>5488</v>
      </c>
      <c r="J130" s="367">
        <v>15</v>
      </c>
      <c r="K130" s="389"/>
    </row>
    <row r="131" spans="2:11" s="1" customFormat="1" ht="15" customHeight="1">
      <c r="B131" s="386"/>
      <c r="C131" s="367" t="s">
        <v>5501</v>
      </c>
      <c r="D131" s="367"/>
      <c r="E131" s="367"/>
      <c r="F131" s="368" t="s">
        <v>5492</v>
      </c>
      <c r="G131" s="367"/>
      <c r="H131" s="367" t="s">
        <v>5502</v>
      </c>
      <c r="I131" s="367" t="s">
        <v>5488</v>
      </c>
      <c r="J131" s="367">
        <v>20</v>
      </c>
      <c r="K131" s="389"/>
    </row>
    <row r="132" spans="2:11" s="1" customFormat="1" ht="15" customHeight="1">
      <c r="B132" s="386"/>
      <c r="C132" s="367" t="s">
        <v>5503</v>
      </c>
      <c r="D132" s="367"/>
      <c r="E132" s="367"/>
      <c r="F132" s="368" t="s">
        <v>5492</v>
      </c>
      <c r="G132" s="367"/>
      <c r="H132" s="367" t="s">
        <v>5504</v>
      </c>
      <c r="I132" s="367" t="s">
        <v>5488</v>
      </c>
      <c r="J132" s="367">
        <v>20</v>
      </c>
      <c r="K132" s="389"/>
    </row>
    <row r="133" spans="2:11" s="1" customFormat="1" ht="15" customHeight="1">
      <c r="B133" s="386"/>
      <c r="C133" s="341" t="s">
        <v>5491</v>
      </c>
      <c r="D133" s="341"/>
      <c r="E133" s="341"/>
      <c r="F133" s="364" t="s">
        <v>5492</v>
      </c>
      <c r="G133" s="341"/>
      <c r="H133" s="341" t="s">
        <v>5526</v>
      </c>
      <c r="I133" s="341" t="s">
        <v>5488</v>
      </c>
      <c r="J133" s="341">
        <v>50</v>
      </c>
      <c r="K133" s="389"/>
    </row>
    <row r="134" spans="2:11" s="1" customFormat="1" ht="15" customHeight="1">
      <c r="B134" s="386"/>
      <c r="C134" s="341" t="s">
        <v>5505</v>
      </c>
      <c r="D134" s="341"/>
      <c r="E134" s="341"/>
      <c r="F134" s="364" t="s">
        <v>5492</v>
      </c>
      <c r="G134" s="341"/>
      <c r="H134" s="341" t="s">
        <v>5526</v>
      </c>
      <c r="I134" s="341" t="s">
        <v>5488</v>
      </c>
      <c r="J134" s="341">
        <v>50</v>
      </c>
      <c r="K134" s="389"/>
    </row>
    <row r="135" spans="2:11" s="1" customFormat="1" ht="15" customHeight="1">
      <c r="B135" s="386"/>
      <c r="C135" s="341" t="s">
        <v>5511</v>
      </c>
      <c r="D135" s="341"/>
      <c r="E135" s="341"/>
      <c r="F135" s="364" t="s">
        <v>5492</v>
      </c>
      <c r="G135" s="341"/>
      <c r="H135" s="341" t="s">
        <v>5526</v>
      </c>
      <c r="I135" s="341" t="s">
        <v>5488</v>
      </c>
      <c r="J135" s="341">
        <v>50</v>
      </c>
      <c r="K135" s="389"/>
    </row>
    <row r="136" spans="2:11" s="1" customFormat="1" ht="15" customHeight="1">
      <c r="B136" s="386"/>
      <c r="C136" s="341" t="s">
        <v>5513</v>
      </c>
      <c r="D136" s="341"/>
      <c r="E136" s="341"/>
      <c r="F136" s="364" t="s">
        <v>5492</v>
      </c>
      <c r="G136" s="341"/>
      <c r="H136" s="341" t="s">
        <v>5526</v>
      </c>
      <c r="I136" s="341" t="s">
        <v>5488</v>
      </c>
      <c r="J136" s="341">
        <v>50</v>
      </c>
      <c r="K136" s="389"/>
    </row>
    <row r="137" spans="2:11" s="1" customFormat="1" ht="15" customHeight="1">
      <c r="B137" s="386"/>
      <c r="C137" s="341" t="s">
        <v>5514</v>
      </c>
      <c r="D137" s="341"/>
      <c r="E137" s="341"/>
      <c r="F137" s="364" t="s">
        <v>5492</v>
      </c>
      <c r="G137" s="341"/>
      <c r="H137" s="341" t="s">
        <v>5539</v>
      </c>
      <c r="I137" s="341" t="s">
        <v>5488</v>
      </c>
      <c r="J137" s="341">
        <v>255</v>
      </c>
      <c r="K137" s="389"/>
    </row>
    <row r="138" spans="2:11" s="1" customFormat="1" ht="15" customHeight="1">
      <c r="B138" s="386"/>
      <c r="C138" s="341" t="s">
        <v>5516</v>
      </c>
      <c r="D138" s="341"/>
      <c r="E138" s="341"/>
      <c r="F138" s="364" t="s">
        <v>5486</v>
      </c>
      <c r="G138" s="341"/>
      <c r="H138" s="341" t="s">
        <v>5540</v>
      </c>
      <c r="I138" s="341" t="s">
        <v>5518</v>
      </c>
      <c r="J138" s="341"/>
      <c r="K138" s="389"/>
    </row>
    <row r="139" spans="2:11" s="1" customFormat="1" ht="15" customHeight="1">
      <c r="B139" s="386"/>
      <c r="C139" s="341" t="s">
        <v>5519</v>
      </c>
      <c r="D139" s="341"/>
      <c r="E139" s="341"/>
      <c r="F139" s="364" t="s">
        <v>5486</v>
      </c>
      <c r="G139" s="341"/>
      <c r="H139" s="341" t="s">
        <v>5541</v>
      </c>
      <c r="I139" s="341" t="s">
        <v>5521</v>
      </c>
      <c r="J139" s="341"/>
      <c r="K139" s="389"/>
    </row>
    <row r="140" spans="2:11" s="1" customFormat="1" ht="15" customHeight="1">
      <c r="B140" s="386"/>
      <c r="C140" s="341" t="s">
        <v>5522</v>
      </c>
      <c r="D140" s="341"/>
      <c r="E140" s="341"/>
      <c r="F140" s="364" t="s">
        <v>5486</v>
      </c>
      <c r="G140" s="341"/>
      <c r="H140" s="341" t="s">
        <v>5522</v>
      </c>
      <c r="I140" s="341" t="s">
        <v>5521</v>
      </c>
      <c r="J140" s="341"/>
      <c r="K140" s="389"/>
    </row>
    <row r="141" spans="2:11" s="1" customFormat="1" ht="15" customHeight="1">
      <c r="B141" s="386"/>
      <c r="C141" s="341" t="s">
        <v>38</v>
      </c>
      <c r="D141" s="341"/>
      <c r="E141" s="341"/>
      <c r="F141" s="364" t="s">
        <v>5486</v>
      </c>
      <c r="G141" s="341"/>
      <c r="H141" s="341" t="s">
        <v>5542</v>
      </c>
      <c r="I141" s="341" t="s">
        <v>5521</v>
      </c>
      <c r="J141" s="341"/>
      <c r="K141" s="389"/>
    </row>
    <row r="142" spans="2:11" s="1" customFormat="1" ht="15" customHeight="1">
      <c r="B142" s="386"/>
      <c r="C142" s="341" t="s">
        <v>5543</v>
      </c>
      <c r="D142" s="341"/>
      <c r="E142" s="341"/>
      <c r="F142" s="364" t="s">
        <v>5486</v>
      </c>
      <c r="G142" s="341"/>
      <c r="H142" s="341" t="s">
        <v>5544</v>
      </c>
      <c r="I142" s="341" t="s">
        <v>5521</v>
      </c>
      <c r="J142" s="341"/>
      <c r="K142" s="389"/>
    </row>
    <row r="143" spans="2:11" s="1" customFormat="1" ht="15" customHeight="1">
      <c r="B143" s="390"/>
      <c r="C143" s="391"/>
      <c r="D143" s="391"/>
      <c r="E143" s="391"/>
      <c r="F143" s="391"/>
      <c r="G143" s="391"/>
      <c r="H143" s="391"/>
      <c r="I143" s="391"/>
      <c r="J143" s="391"/>
      <c r="K143" s="392"/>
    </row>
    <row r="144" spans="2:11" s="1" customFormat="1" ht="18.75" customHeight="1">
      <c r="B144" s="377"/>
      <c r="C144" s="377"/>
      <c r="D144" s="377"/>
      <c r="E144" s="377"/>
      <c r="F144" s="378"/>
      <c r="G144" s="377"/>
      <c r="H144" s="377"/>
      <c r="I144" s="377"/>
      <c r="J144" s="377"/>
      <c r="K144" s="377"/>
    </row>
    <row r="145" spans="2:11" s="1" customFormat="1" ht="18.75" customHeight="1">
      <c r="B145" s="349"/>
      <c r="C145" s="349"/>
      <c r="D145" s="349"/>
      <c r="E145" s="349"/>
      <c r="F145" s="349"/>
      <c r="G145" s="349"/>
      <c r="H145" s="349"/>
      <c r="I145" s="349"/>
      <c r="J145" s="349"/>
      <c r="K145" s="349"/>
    </row>
    <row r="146" spans="2:11" s="1" customFormat="1" ht="7.5" customHeight="1">
      <c r="B146" s="350"/>
      <c r="C146" s="351"/>
      <c r="D146" s="351"/>
      <c r="E146" s="351"/>
      <c r="F146" s="351"/>
      <c r="G146" s="351"/>
      <c r="H146" s="351"/>
      <c r="I146" s="351"/>
      <c r="J146" s="351"/>
      <c r="K146" s="352"/>
    </row>
    <row r="147" spans="2:11" s="1" customFormat="1" ht="45" customHeight="1">
      <c r="B147" s="353"/>
      <c r="C147" s="354" t="s">
        <v>5545</v>
      </c>
      <c r="D147" s="354"/>
      <c r="E147" s="354"/>
      <c r="F147" s="354"/>
      <c r="G147" s="354"/>
      <c r="H147" s="354"/>
      <c r="I147" s="354"/>
      <c r="J147" s="354"/>
      <c r="K147" s="355"/>
    </row>
    <row r="148" spans="2:11" s="1" customFormat="1" ht="17.25" customHeight="1">
      <c r="B148" s="353"/>
      <c r="C148" s="356" t="s">
        <v>5480</v>
      </c>
      <c r="D148" s="356"/>
      <c r="E148" s="356"/>
      <c r="F148" s="356" t="s">
        <v>5481</v>
      </c>
      <c r="G148" s="357"/>
      <c r="H148" s="356" t="s">
        <v>54</v>
      </c>
      <c r="I148" s="356" t="s">
        <v>57</v>
      </c>
      <c r="J148" s="356" t="s">
        <v>5482</v>
      </c>
      <c r="K148" s="355"/>
    </row>
    <row r="149" spans="2:11" s="1" customFormat="1" ht="17.25" customHeight="1">
      <c r="B149" s="353"/>
      <c r="C149" s="358" t="s">
        <v>5483</v>
      </c>
      <c r="D149" s="358"/>
      <c r="E149" s="358"/>
      <c r="F149" s="359" t="s">
        <v>5484</v>
      </c>
      <c r="G149" s="360"/>
      <c r="H149" s="358"/>
      <c r="I149" s="358"/>
      <c r="J149" s="358" t="s">
        <v>5485</v>
      </c>
      <c r="K149" s="355"/>
    </row>
    <row r="150" spans="2:11" s="1" customFormat="1" ht="5.25" customHeight="1">
      <c r="B150" s="366"/>
      <c r="C150" s="361"/>
      <c r="D150" s="361"/>
      <c r="E150" s="361"/>
      <c r="F150" s="361"/>
      <c r="G150" s="362"/>
      <c r="H150" s="361"/>
      <c r="I150" s="361"/>
      <c r="J150" s="361"/>
      <c r="K150" s="389"/>
    </row>
    <row r="151" spans="2:11" s="1" customFormat="1" ht="15" customHeight="1">
      <c r="B151" s="366"/>
      <c r="C151" s="393" t="s">
        <v>5489</v>
      </c>
      <c r="D151" s="341"/>
      <c r="E151" s="341"/>
      <c r="F151" s="394" t="s">
        <v>5486</v>
      </c>
      <c r="G151" s="341"/>
      <c r="H151" s="393" t="s">
        <v>5526</v>
      </c>
      <c r="I151" s="393" t="s">
        <v>5488</v>
      </c>
      <c r="J151" s="393">
        <v>120</v>
      </c>
      <c r="K151" s="389"/>
    </row>
    <row r="152" spans="2:11" s="1" customFormat="1" ht="15" customHeight="1">
      <c r="B152" s="366"/>
      <c r="C152" s="393" t="s">
        <v>5535</v>
      </c>
      <c r="D152" s="341"/>
      <c r="E152" s="341"/>
      <c r="F152" s="394" t="s">
        <v>5486</v>
      </c>
      <c r="G152" s="341"/>
      <c r="H152" s="393" t="s">
        <v>5546</v>
      </c>
      <c r="I152" s="393" t="s">
        <v>5488</v>
      </c>
      <c r="J152" s="393" t="s">
        <v>5537</v>
      </c>
      <c r="K152" s="389"/>
    </row>
    <row r="153" spans="2:11" s="1" customFormat="1" ht="15" customHeight="1">
      <c r="B153" s="366"/>
      <c r="C153" s="393" t="s">
        <v>91</v>
      </c>
      <c r="D153" s="341"/>
      <c r="E153" s="341"/>
      <c r="F153" s="394" t="s">
        <v>5486</v>
      </c>
      <c r="G153" s="341"/>
      <c r="H153" s="393" t="s">
        <v>5547</v>
      </c>
      <c r="I153" s="393" t="s">
        <v>5488</v>
      </c>
      <c r="J153" s="393" t="s">
        <v>5537</v>
      </c>
      <c r="K153" s="389"/>
    </row>
    <row r="154" spans="2:11" s="1" customFormat="1" ht="15" customHeight="1">
      <c r="B154" s="366"/>
      <c r="C154" s="393" t="s">
        <v>5491</v>
      </c>
      <c r="D154" s="341"/>
      <c r="E154" s="341"/>
      <c r="F154" s="394" t="s">
        <v>5492</v>
      </c>
      <c r="G154" s="341"/>
      <c r="H154" s="393" t="s">
        <v>5526</v>
      </c>
      <c r="I154" s="393" t="s">
        <v>5488</v>
      </c>
      <c r="J154" s="393">
        <v>50</v>
      </c>
      <c r="K154" s="389"/>
    </row>
    <row r="155" spans="2:11" s="1" customFormat="1" ht="15" customHeight="1">
      <c r="B155" s="366"/>
      <c r="C155" s="393" t="s">
        <v>5494</v>
      </c>
      <c r="D155" s="341"/>
      <c r="E155" s="341"/>
      <c r="F155" s="394" t="s">
        <v>5486</v>
      </c>
      <c r="G155" s="341"/>
      <c r="H155" s="393" t="s">
        <v>5526</v>
      </c>
      <c r="I155" s="393" t="s">
        <v>5496</v>
      </c>
      <c r="J155" s="393"/>
      <c r="K155" s="389"/>
    </row>
    <row r="156" spans="2:11" s="1" customFormat="1" ht="15" customHeight="1">
      <c r="B156" s="366"/>
      <c r="C156" s="393" t="s">
        <v>5505</v>
      </c>
      <c r="D156" s="341"/>
      <c r="E156" s="341"/>
      <c r="F156" s="394" t="s">
        <v>5492</v>
      </c>
      <c r="G156" s="341"/>
      <c r="H156" s="393" t="s">
        <v>5526</v>
      </c>
      <c r="I156" s="393" t="s">
        <v>5488</v>
      </c>
      <c r="J156" s="393">
        <v>50</v>
      </c>
      <c r="K156" s="389"/>
    </row>
    <row r="157" spans="2:11" s="1" customFormat="1" ht="15" customHeight="1">
      <c r="B157" s="366"/>
      <c r="C157" s="393" t="s">
        <v>5513</v>
      </c>
      <c r="D157" s="341"/>
      <c r="E157" s="341"/>
      <c r="F157" s="394" t="s">
        <v>5492</v>
      </c>
      <c r="G157" s="341"/>
      <c r="H157" s="393" t="s">
        <v>5526</v>
      </c>
      <c r="I157" s="393" t="s">
        <v>5488</v>
      </c>
      <c r="J157" s="393">
        <v>50</v>
      </c>
      <c r="K157" s="389"/>
    </row>
    <row r="158" spans="2:11" s="1" customFormat="1" ht="15" customHeight="1">
      <c r="B158" s="366"/>
      <c r="C158" s="393" t="s">
        <v>5511</v>
      </c>
      <c r="D158" s="341"/>
      <c r="E158" s="341"/>
      <c r="F158" s="394" t="s">
        <v>5492</v>
      </c>
      <c r="G158" s="341"/>
      <c r="H158" s="393" t="s">
        <v>5526</v>
      </c>
      <c r="I158" s="393" t="s">
        <v>5488</v>
      </c>
      <c r="J158" s="393">
        <v>50</v>
      </c>
      <c r="K158" s="389"/>
    </row>
    <row r="159" spans="2:11" s="1" customFormat="1" ht="15" customHeight="1">
      <c r="B159" s="366"/>
      <c r="C159" s="393" t="s">
        <v>208</v>
      </c>
      <c r="D159" s="341"/>
      <c r="E159" s="341"/>
      <c r="F159" s="394" t="s">
        <v>5486</v>
      </c>
      <c r="G159" s="341"/>
      <c r="H159" s="393" t="s">
        <v>5548</v>
      </c>
      <c r="I159" s="393" t="s">
        <v>5488</v>
      </c>
      <c r="J159" s="393" t="s">
        <v>5549</v>
      </c>
      <c r="K159" s="389"/>
    </row>
    <row r="160" spans="2:11" s="1" customFormat="1" ht="15" customHeight="1">
      <c r="B160" s="366"/>
      <c r="C160" s="393" t="s">
        <v>5550</v>
      </c>
      <c r="D160" s="341"/>
      <c r="E160" s="341"/>
      <c r="F160" s="394" t="s">
        <v>5486</v>
      </c>
      <c r="G160" s="341"/>
      <c r="H160" s="393" t="s">
        <v>5551</v>
      </c>
      <c r="I160" s="393" t="s">
        <v>5521</v>
      </c>
      <c r="J160" s="393"/>
      <c r="K160" s="389"/>
    </row>
    <row r="161" spans="2:11" s="1" customFormat="1" ht="15" customHeight="1">
      <c r="B161" s="395"/>
      <c r="C161" s="375"/>
      <c r="D161" s="375"/>
      <c r="E161" s="375"/>
      <c r="F161" s="375"/>
      <c r="G161" s="375"/>
      <c r="H161" s="375"/>
      <c r="I161" s="375"/>
      <c r="J161" s="375"/>
      <c r="K161" s="396"/>
    </row>
    <row r="162" spans="2:11" s="1" customFormat="1" ht="18.75" customHeight="1">
      <c r="B162" s="377"/>
      <c r="C162" s="387"/>
      <c r="D162" s="387"/>
      <c r="E162" s="387"/>
      <c r="F162" s="397"/>
      <c r="G162" s="387"/>
      <c r="H162" s="387"/>
      <c r="I162" s="387"/>
      <c r="J162" s="387"/>
      <c r="K162" s="377"/>
    </row>
    <row r="163" spans="2:11" s="1" customFormat="1" ht="18.75" customHeight="1">
      <c r="B163" s="349"/>
      <c r="C163" s="349"/>
      <c r="D163" s="349"/>
      <c r="E163" s="349"/>
      <c r="F163" s="349"/>
      <c r="G163" s="349"/>
      <c r="H163" s="349"/>
      <c r="I163" s="349"/>
      <c r="J163" s="349"/>
      <c r="K163" s="349"/>
    </row>
    <row r="164" spans="2:11" s="1" customFormat="1" ht="7.5" customHeight="1">
      <c r="B164" s="328"/>
      <c r="C164" s="329"/>
      <c r="D164" s="329"/>
      <c r="E164" s="329"/>
      <c r="F164" s="329"/>
      <c r="G164" s="329"/>
      <c r="H164" s="329"/>
      <c r="I164" s="329"/>
      <c r="J164" s="329"/>
      <c r="K164" s="330"/>
    </row>
    <row r="165" spans="2:11" s="1" customFormat="1" ht="45" customHeight="1">
      <c r="B165" s="331"/>
      <c r="C165" s="332" t="s">
        <v>5552</v>
      </c>
      <c r="D165" s="332"/>
      <c r="E165" s="332"/>
      <c r="F165" s="332"/>
      <c r="G165" s="332"/>
      <c r="H165" s="332"/>
      <c r="I165" s="332"/>
      <c r="J165" s="332"/>
      <c r="K165" s="333"/>
    </row>
    <row r="166" spans="2:11" s="1" customFormat="1" ht="17.25" customHeight="1">
      <c r="B166" s="331"/>
      <c r="C166" s="356" t="s">
        <v>5480</v>
      </c>
      <c r="D166" s="356"/>
      <c r="E166" s="356"/>
      <c r="F166" s="356" t="s">
        <v>5481</v>
      </c>
      <c r="G166" s="398"/>
      <c r="H166" s="399" t="s">
        <v>54</v>
      </c>
      <c r="I166" s="399" t="s">
        <v>57</v>
      </c>
      <c r="J166" s="356" t="s">
        <v>5482</v>
      </c>
      <c r="K166" s="333"/>
    </row>
    <row r="167" spans="2:11" s="1" customFormat="1" ht="17.25" customHeight="1">
      <c r="B167" s="334"/>
      <c r="C167" s="358" t="s">
        <v>5483</v>
      </c>
      <c r="D167" s="358"/>
      <c r="E167" s="358"/>
      <c r="F167" s="359" t="s">
        <v>5484</v>
      </c>
      <c r="G167" s="400"/>
      <c r="H167" s="401"/>
      <c r="I167" s="401"/>
      <c r="J167" s="358" t="s">
        <v>5485</v>
      </c>
      <c r="K167" s="336"/>
    </row>
    <row r="168" spans="2:11" s="1" customFormat="1" ht="5.25" customHeight="1">
      <c r="B168" s="366"/>
      <c r="C168" s="361"/>
      <c r="D168" s="361"/>
      <c r="E168" s="361"/>
      <c r="F168" s="361"/>
      <c r="G168" s="362"/>
      <c r="H168" s="361"/>
      <c r="I168" s="361"/>
      <c r="J168" s="361"/>
      <c r="K168" s="389"/>
    </row>
    <row r="169" spans="2:11" s="1" customFormat="1" ht="15" customHeight="1">
      <c r="B169" s="366"/>
      <c r="C169" s="341" t="s">
        <v>5489</v>
      </c>
      <c r="D169" s="341"/>
      <c r="E169" s="341"/>
      <c r="F169" s="364" t="s">
        <v>5486</v>
      </c>
      <c r="G169" s="341"/>
      <c r="H169" s="341" t="s">
        <v>5526</v>
      </c>
      <c r="I169" s="341" t="s">
        <v>5488</v>
      </c>
      <c r="J169" s="341">
        <v>120</v>
      </c>
      <c r="K169" s="389"/>
    </row>
    <row r="170" spans="2:11" s="1" customFormat="1" ht="15" customHeight="1">
      <c r="B170" s="366"/>
      <c r="C170" s="341" t="s">
        <v>5535</v>
      </c>
      <c r="D170" s="341"/>
      <c r="E170" s="341"/>
      <c r="F170" s="364" t="s">
        <v>5486</v>
      </c>
      <c r="G170" s="341"/>
      <c r="H170" s="341" t="s">
        <v>5536</v>
      </c>
      <c r="I170" s="341" t="s">
        <v>5488</v>
      </c>
      <c r="J170" s="341" t="s">
        <v>5537</v>
      </c>
      <c r="K170" s="389"/>
    </row>
    <row r="171" spans="2:11" s="1" customFormat="1" ht="15" customHeight="1">
      <c r="B171" s="366"/>
      <c r="C171" s="341" t="s">
        <v>91</v>
      </c>
      <c r="D171" s="341"/>
      <c r="E171" s="341"/>
      <c r="F171" s="364" t="s">
        <v>5486</v>
      </c>
      <c r="G171" s="341"/>
      <c r="H171" s="341" t="s">
        <v>5553</v>
      </c>
      <c r="I171" s="341" t="s">
        <v>5488</v>
      </c>
      <c r="J171" s="341" t="s">
        <v>5537</v>
      </c>
      <c r="K171" s="389"/>
    </row>
    <row r="172" spans="2:11" s="1" customFormat="1" ht="15" customHeight="1">
      <c r="B172" s="366"/>
      <c r="C172" s="341" t="s">
        <v>5491</v>
      </c>
      <c r="D172" s="341"/>
      <c r="E172" s="341"/>
      <c r="F172" s="364" t="s">
        <v>5492</v>
      </c>
      <c r="G172" s="341"/>
      <c r="H172" s="341" t="s">
        <v>5553</v>
      </c>
      <c r="I172" s="341" t="s">
        <v>5488</v>
      </c>
      <c r="J172" s="341">
        <v>50</v>
      </c>
      <c r="K172" s="389"/>
    </row>
    <row r="173" spans="2:11" s="1" customFormat="1" ht="15" customHeight="1">
      <c r="B173" s="366"/>
      <c r="C173" s="341" t="s">
        <v>5494</v>
      </c>
      <c r="D173" s="341"/>
      <c r="E173" s="341"/>
      <c r="F173" s="364" t="s">
        <v>5486</v>
      </c>
      <c r="G173" s="341"/>
      <c r="H173" s="341" t="s">
        <v>5553</v>
      </c>
      <c r="I173" s="341" t="s">
        <v>5496</v>
      </c>
      <c r="J173" s="341"/>
      <c r="K173" s="389"/>
    </row>
    <row r="174" spans="2:11" s="1" customFormat="1" ht="15" customHeight="1">
      <c r="B174" s="366"/>
      <c r="C174" s="341" t="s">
        <v>5505</v>
      </c>
      <c r="D174" s="341"/>
      <c r="E174" s="341"/>
      <c r="F174" s="364" t="s">
        <v>5492</v>
      </c>
      <c r="G174" s="341"/>
      <c r="H174" s="341" t="s">
        <v>5553</v>
      </c>
      <c r="I174" s="341" t="s">
        <v>5488</v>
      </c>
      <c r="J174" s="341">
        <v>50</v>
      </c>
      <c r="K174" s="389"/>
    </row>
    <row r="175" spans="2:11" s="1" customFormat="1" ht="15" customHeight="1">
      <c r="B175" s="366"/>
      <c r="C175" s="341" t="s">
        <v>5513</v>
      </c>
      <c r="D175" s="341"/>
      <c r="E175" s="341"/>
      <c r="F175" s="364" t="s">
        <v>5492</v>
      </c>
      <c r="G175" s="341"/>
      <c r="H175" s="341" t="s">
        <v>5553</v>
      </c>
      <c r="I175" s="341" t="s">
        <v>5488</v>
      </c>
      <c r="J175" s="341">
        <v>50</v>
      </c>
      <c r="K175" s="389"/>
    </row>
    <row r="176" spans="2:11" s="1" customFormat="1" ht="15" customHeight="1">
      <c r="B176" s="366"/>
      <c r="C176" s="341" t="s">
        <v>5511</v>
      </c>
      <c r="D176" s="341"/>
      <c r="E176" s="341"/>
      <c r="F176" s="364" t="s">
        <v>5492</v>
      </c>
      <c r="G176" s="341"/>
      <c r="H176" s="341" t="s">
        <v>5553</v>
      </c>
      <c r="I176" s="341" t="s">
        <v>5488</v>
      </c>
      <c r="J176" s="341">
        <v>50</v>
      </c>
      <c r="K176" s="389"/>
    </row>
    <row r="177" spans="2:11" s="1" customFormat="1" ht="15" customHeight="1">
      <c r="B177" s="366"/>
      <c r="C177" s="341" t="s">
        <v>252</v>
      </c>
      <c r="D177" s="341"/>
      <c r="E177" s="341"/>
      <c r="F177" s="364" t="s">
        <v>5486</v>
      </c>
      <c r="G177" s="341"/>
      <c r="H177" s="341" t="s">
        <v>5554</v>
      </c>
      <c r="I177" s="341" t="s">
        <v>5555</v>
      </c>
      <c r="J177" s="341"/>
      <c r="K177" s="389"/>
    </row>
    <row r="178" spans="2:11" s="1" customFormat="1" ht="15" customHeight="1">
      <c r="B178" s="366"/>
      <c r="C178" s="341" t="s">
        <v>57</v>
      </c>
      <c r="D178" s="341"/>
      <c r="E178" s="341"/>
      <c r="F178" s="364" t="s">
        <v>5486</v>
      </c>
      <c r="G178" s="341"/>
      <c r="H178" s="341" t="s">
        <v>5556</v>
      </c>
      <c r="I178" s="341" t="s">
        <v>5557</v>
      </c>
      <c r="J178" s="341">
        <v>1</v>
      </c>
      <c r="K178" s="389"/>
    </row>
    <row r="179" spans="2:11" s="1" customFormat="1" ht="15" customHeight="1">
      <c r="B179" s="366"/>
      <c r="C179" s="341" t="s">
        <v>53</v>
      </c>
      <c r="D179" s="341"/>
      <c r="E179" s="341"/>
      <c r="F179" s="364" t="s">
        <v>5486</v>
      </c>
      <c r="G179" s="341"/>
      <c r="H179" s="341" t="s">
        <v>5558</v>
      </c>
      <c r="I179" s="341" t="s">
        <v>5488</v>
      </c>
      <c r="J179" s="341">
        <v>20</v>
      </c>
      <c r="K179" s="389"/>
    </row>
    <row r="180" spans="2:11" s="1" customFormat="1" ht="15" customHeight="1">
      <c r="B180" s="366"/>
      <c r="C180" s="341" t="s">
        <v>54</v>
      </c>
      <c r="D180" s="341"/>
      <c r="E180" s="341"/>
      <c r="F180" s="364" t="s">
        <v>5486</v>
      </c>
      <c r="G180" s="341"/>
      <c r="H180" s="341" t="s">
        <v>5559</v>
      </c>
      <c r="I180" s="341" t="s">
        <v>5488</v>
      </c>
      <c r="J180" s="341">
        <v>255</v>
      </c>
      <c r="K180" s="389"/>
    </row>
    <row r="181" spans="2:11" s="1" customFormat="1" ht="15" customHeight="1">
      <c r="B181" s="366"/>
      <c r="C181" s="341" t="s">
        <v>253</v>
      </c>
      <c r="D181" s="341"/>
      <c r="E181" s="341"/>
      <c r="F181" s="364" t="s">
        <v>5486</v>
      </c>
      <c r="G181" s="341"/>
      <c r="H181" s="341" t="s">
        <v>5450</v>
      </c>
      <c r="I181" s="341" t="s">
        <v>5488</v>
      </c>
      <c r="J181" s="341">
        <v>10</v>
      </c>
      <c r="K181" s="389"/>
    </row>
    <row r="182" spans="2:11" s="1" customFormat="1" ht="15" customHeight="1">
      <c r="B182" s="366"/>
      <c r="C182" s="341" t="s">
        <v>254</v>
      </c>
      <c r="D182" s="341"/>
      <c r="E182" s="341"/>
      <c r="F182" s="364" t="s">
        <v>5486</v>
      </c>
      <c r="G182" s="341"/>
      <c r="H182" s="341" t="s">
        <v>5560</v>
      </c>
      <c r="I182" s="341" t="s">
        <v>5521</v>
      </c>
      <c r="J182" s="341"/>
      <c r="K182" s="389"/>
    </row>
    <row r="183" spans="2:11" s="1" customFormat="1" ht="15" customHeight="1">
      <c r="B183" s="366"/>
      <c r="C183" s="341" t="s">
        <v>5561</v>
      </c>
      <c r="D183" s="341"/>
      <c r="E183" s="341"/>
      <c r="F183" s="364" t="s">
        <v>5486</v>
      </c>
      <c r="G183" s="341"/>
      <c r="H183" s="341" t="s">
        <v>5562</v>
      </c>
      <c r="I183" s="341" t="s">
        <v>5521</v>
      </c>
      <c r="J183" s="341"/>
      <c r="K183" s="389"/>
    </row>
    <row r="184" spans="2:11" s="1" customFormat="1" ht="15" customHeight="1">
      <c r="B184" s="366"/>
      <c r="C184" s="341" t="s">
        <v>5550</v>
      </c>
      <c r="D184" s="341"/>
      <c r="E184" s="341"/>
      <c r="F184" s="364" t="s">
        <v>5486</v>
      </c>
      <c r="G184" s="341"/>
      <c r="H184" s="341" t="s">
        <v>5563</v>
      </c>
      <c r="I184" s="341" t="s">
        <v>5521</v>
      </c>
      <c r="J184" s="341"/>
      <c r="K184" s="389"/>
    </row>
    <row r="185" spans="2:11" s="1" customFormat="1" ht="15" customHeight="1">
      <c r="B185" s="366"/>
      <c r="C185" s="341" t="s">
        <v>256</v>
      </c>
      <c r="D185" s="341"/>
      <c r="E185" s="341"/>
      <c r="F185" s="364" t="s">
        <v>5492</v>
      </c>
      <c r="G185" s="341"/>
      <c r="H185" s="341" t="s">
        <v>5564</v>
      </c>
      <c r="I185" s="341" t="s">
        <v>5488</v>
      </c>
      <c r="J185" s="341">
        <v>50</v>
      </c>
      <c r="K185" s="389"/>
    </row>
    <row r="186" spans="2:11" s="1" customFormat="1" ht="15" customHeight="1">
      <c r="B186" s="366"/>
      <c r="C186" s="341" t="s">
        <v>5565</v>
      </c>
      <c r="D186" s="341"/>
      <c r="E186" s="341"/>
      <c r="F186" s="364" t="s">
        <v>5492</v>
      </c>
      <c r="G186" s="341"/>
      <c r="H186" s="341" t="s">
        <v>5566</v>
      </c>
      <c r="I186" s="341" t="s">
        <v>5567</v>
      </c>
      <c r="J186" s="341"/>
      <c r="K186" s="389"/>
    </row>
    <row r="187" spans="2:11" s="1" customFormat="1" ht="15" customHeight="1">
      <c r="B187" s="366"/>
      <c r="C187" s="341" t="s">
        <v>5568</v>
      </c>
      <c r="D187" s="341"/>
      <c r="E187" s="341"/>
      <c r="F187" s="364" t="s">
        <v>5492</v>
      </c>
      <c r="G187" s="341"/>
      <c r="H187" s="341" t="s">
        <v>5569</v>
      </c>
      <c r="I187" s="341" t="s">
        <v>5567</v>
      </c>
      <c r="J187" s="341"/>
      <c r="K187" s="389"/>
    </row>
    <row r="188" spans="2:11" s="1" customFormat="1" ht="15" customHeight="1">
      <c r="B188" s="366"/>
      <c r="C188" s="341" t="s">
        <v>5570</v>
      </c>
      <c r="D188" s="341"/>
      <c r="E188" s="341"/>
      <c r="F188" s="364" t="s">
        <v>5492</v>
      </c>
      <c r="G188" s="341"/>
      <c r="H188" s="341" t="s">
        <v>5571</v>
      </c>
      <c r="I188" s="341" t="s">
        <v>5567</v>
      </c>
      <c r="J188" s="341"/>
      <c r="K188" s="389"/>
    </row>
    <row r="189" spans="2:11" s="1" customFormat="1" ht="15" customHeight="1">
      <c r="B189" s="366"/>
      <c r="C189" s="402" t="s">
        <v>5572</v>
      </c>
      <c r="D189" s="341"/>
      <c r="E189" s="341"/>
      <c r="F189" s="364" t="s">
        <v>5492</v>
      </c>
      <c r="G189" s="341"/>
      <c r="H189" s="341" t="s">
        <v>5573</v>
      </c>
      <c r="I189" s="341" t="s">
        <v>5574</v>
      </c>
      <c r="J189" s="403" t="s">
        <v>5575</v>
      </c>
      <c r="K189" s="389"/>
    </row>
    <row r="190" spans="2:11" s="1" customFormat="1" ht="15" customHeight="1">
      <c r="B190" s="366"/>
      <c r="C190" s="402" t="s">
        <v>42</v>
      </c>
      <c r="D190" s="341"/>
      <c r="E190" s="341"/>
      <c r="F190" s="364" t="s">
        <v>5486</v>
      </c>
      <c r="G190" s="341"/>
      <c r="H190" s="338" t="s">
        <v>5576</v>
      </c>
      <c r="I190" s="341" t="s">
        <v>5577</v>
      </c>
      <c r="J190" s="341"/>
      <c r="K190" s="389"/>
    </row>
    <row r="191" spans="2:11" s="1" customFormat="1" ht="15" customHeight="1">
      <c r="B191" s="366"/>
      <c r="C191" s="402" t="s">
        <v>5578</v>
      </c>
      <c r="D191" s="341"/>
      <c r="E191" s="341"/>
      <c r="F191" s="364" t="s">
        <v>5486</v>
      </c>
      <c r="G191" s="341"/>
      <c r="H191" s="341" t="s">
        <v>5579</v>
      </c>
      <c r="I191" s="341" t="s">
        <v>5521</v>
      </c>
      <c r="J191" s="341"/>
      <c r="K191" s="389"/>
    </row>
    <row r="192" spans="2:11" s="1" customFormat="1" ht="15" customHeight="1">
      <c r="B192" s="366"/>
      <c r="C192" s="402" t="s">
        <v>5580</v>
      </c>
      <c r="D192" s="341"/>
      <c r="E192" s="341"/>
      <c r="F192" s="364" t="s">
        <v>5486</v>
      </c>
      <c r="G192" s="341"/>
      <c r="H192" s="341" t="s">
        <v>5581</v>
      </c>
      <c r="I192" s="341" t="s">
        <v>5521</v>
      </c>
      <c r="J192" s="341"/>
      <c r="K192" s="389"/>
    </row>
    <row r="193" spans="2:11" s="1" customFormat="1" ht="15" customHeight="1">
      <c r="B193" s="366"/>
      <c r="C193" s="402" t="s">
        <v>5582</v>
      </c>
      <c r="D193" s="341"/>
      <c r="E193" s="341"/>
      <c r="F193" s="364" t="s">
        <v>5492</v>
      </c>
      <c r="G193" s="341"/>
      <c r="H193" s="341" t="s">
        <v>5583</v>
      </c>
      <c r="I193" s="341" t="s">
        <v>5521</v>
      </c>
      <c r="J193" s="341"/>
      <c r="K193" s="389"/>
    </row>
    <row r="194" spans="2:11" s="1" customFormat="1" ht="15" customHeight="1">
      <c r="B194" s="395"/>
      <c r="C194" s="404"/>
      <c r="D194" s="375"/>
      <c r="E194" s="375"/>
      <c r="F194" s="375"/>
      <c r="G194" s="375"/>
      <c r="H194" s="375"/>
      <c r="I194" s="375"/>
      <c r="J194" s="375"/>
      <c r="K194" s="396"/>
    </row>
    <row r="195" spans="2:11" s="1" customFormat="1" ht="18.75" customHeight="1">
      <c r="B195" s="377"/>
      <c r="C195" s="387"/>
      <c r="D195" s="387"/>
      <c r="E195" s="387"/>
      <c r="F195" s="397"/>
      <c r="G195" s="387"/>
      <c r="H195" s="387"/>
      <c r="I195" s="387"/>
      <c r="J195" s="387"/>
      <c r="K195" s="377"/>
    </row>
    <row r="196" spans="2:11" s="1" customFormat="1" ht="18.75" customHeight="1">
      <c r="B196" s="377"/>
      <c r="C196" s="387"/>
      <c r="D196" s="387"/>
      <c r="E196" s="387"/>
      <c r="F196" s="397"/>
      <c r="G196" s="387"/>
      <c r="H196" s="387"/>
      <c r="I196" s="387"/>
      <c r="J196" s="387"/>
      <c r="K196" s="377"/>
    </row>
    <row r="197" spans="2:11" s="1" customFormat="1" ht="18.75" customHeight="1">
      <c r="B197" s="349"/>
      <c r="C197" s="349"/>
      <c r="D197" s="349"/>
      <c r="E197" s="349"/>
      <c r="F197" s="349"/>
      <c r="G197" s="349"/>
      <c r="H197" s="349"/>
      <c r="I197" s="349"/>
      <c r="J197" s="349"/>
      <c r="K197" s="349"/>
    </row>
    <row r="198" spans="2:11" s="1" customFormat="1" ht="13.5">
      <c r="B198" s="328"/>
      <c r="C198" s="329"/>
      <c r="D198" s="329"/>
      <c r="E198" s="329"/>
      <c r="F198" s="329"/>
      <c r="G198" s="329"/>
      <c r="H198" s="329"/>
      <c r="I198" s="329"/>
      <c r="J198" s="329"/>
      <c r="K198" s="330"/>
    </row>
    <row r="199" spans="2:11" s="1" customFormat="1" ht="21">
      <c r="B199" s="331"/>
      <c r="C199" s="332" t="s">
        <v>5584</v>
      </c>
      <c r="D199" s="332"/>
      <c r="E199" s="332"/>
      <c r="F199" s="332"/>
      <c r="G199" s="332"/>
      <c r="H199" s="332"/>
      <c r="I199" s="332"/>
      <c r="J199" s="332"/>
      <c r="K199" s="333"/>
    </row>
    <row r="200" spans="2:11" s="1" customFormat="1" ht="25.5" customHeight="1">
      <c r="B200" s="331"/>
      <c r="C200" s="405" t="s">
        <v>5585</v>
      </c>
      <c r="D200" s="405"/>
      <c r="E200" s="405"/>
      <c r="F200" s="405" t="s">
        <v>5586</v>
      </c>
      <c r="G200" s="406"/>
      <c r="H200" s="405" t="s">
        <v>5587</v>
      </c>
      <c r="I200" s="405"/>
      <c r="J200" s="405"/>
      <c r="K200" s="333"/>
    </row>
    <row r="201" spans="2:11" s="1" customFormat="1" ht="5.25" customHeight="1">
      <c r="B201" s="366"/>
      <c r="C201" s="361"/>
      <c r="D201" s="361"/>
      <c r="E201" s="361"/>
      <c r="F201" s="361"/>
      <c r="G201" s="387"/>
      <c r="H201" s="361"/>
      <c r="I201" s="361"/>
      <c r="J201" s="361"/>
      <c r="K201" s="389"/>
    </row>
    <row r="202" spans="2:11" s="1" customFormat="1" ht="15" customHeight="1">
      <c r="B202" s="366"/>
      <c r="C202" s="341" t="s">
        <v>5577</v>
      </c>
      <c r="D202" s="341"/>
      <c r="E202" s="341"/>
      <c r="F202" s="364" t="s">
        <v>43</v>
      </c>
      <c r="G202" s="341"/>
      <c r="H202" s="341" t="s">
        <v>5588</v>
      </c>
      <c r="I202" s="341"/>
      <c r="J202" s="341"/>
      <c r="K202" s="389"/>
    </row>
    <row r="203" spans="2:11" s="1" customFormat="1" ht="15" customHeight="1">
      <c r="B203" s="366"/>
      <c r="C203" s="341"/>
      <c r="D203" s="341"/>
      <c r="E203" s="341"/>
      <c r="F203" s="364" t="s">
        <v>44</v>
      </c>
      <c r="G203" s="341"/>
      <c r="H203" s="341" t="s">
        <v>5589</v>
      </c>
      <c r="I203" s="341"/>
      <c r="J203" s="341"/>
      <c r="K203" s="389"/>
    </row>
    <row r="204" spans="2:11" s="1" customFormat="1" ht="15" customHeight="1">
      <c r="B204" s="366"/>
      <c r="C204" s="341"/>
      <c r="D204" s="341"/>
      <c r="E204" s="341"/>
      <c r="F204" s="364" t="s">
        <v>47</v>
      </c>
      <c r="G204" s="341"/>
      <c r="H204" s="341" t="s">
        <v>5590</v>
      </c>
      <c r="I204" s="341"/>
      <c r="J204" s="341"/>
      <c r="K204" s="389"/>
    </row>
    <row r="205" spans="2:11" s="1" customFormat="1" ht="15" customHeight="1">
      <c r="B205" s="366"/>
      <c r="C205" s="341"/>
      <c r="D205" s="341"/>
      <c r="E205" s="341"/>
      <c r="F205" s="364" t="s">
        <v>45</v>
      </c>
      <c r="G205" s="341"/>
      <c r="H205" s="341" t="s">
        <v>5591</v>
      </c>
      <c r="I205" s="341"/>
      <c r="J205" s="341"/>
      <c r="K205" s="389"/>
    </row>
    <row r="206" spans="2:11" s="1" customFormat="1" ht="15" customHeight="1">
      <c r="B206" s="366"/>
      <c r="C206" s="341"/>
      <c r="D206" s="341"/>
      <c r="E206" s="341"/>
      <c r="F206" s="364" t="s">
        <v>46</v>
      </c>
      <c r="G206" s="341"/>
      <c r="H206" s="341" t="s">
        <v>5592</v>
      </c>
      <c r="I206" s="341"/>
      <c r="J206" s="341"/>
      <c r="K206" s="389"/>
    </row>
    <row r="207" spans="2:11" s="1" customFormat="1" ht="15" customHeight="1">
      <c r="B207" s="366"/>
      <c r="C207" s="341"/>
      <c r="D207" s="341"/>
      <c r="E207" s="341"/>
      <c r="F207" s="364"/>
      <c r="G207" s="341"/>
      <c r="H207" s="341"/>
      <c r="I207" s="341"/>
      <c r="J207" s="341"/>
      <c r="K207" s="389"/>
    </row>
    <row r="208" spans="2:11" s="1" customFormat="1" ht="15" customHeight="1">
      <c r="B208" s="366"/>
      <c r="C208" s="341" t="s">
        <v>5533</v>
      </c>
      <c r="D208" s="341"/>
      <c r="E208" s="341"/>
      <c r="F208" s="364" t="s">
        <v>79</v>
      </c>
      <c r="G208" s="341"/>
      <c r="H208" s="341" t="s">
        <v>5593</v>
      </c>
      <c r="I208" s="341"/>
      <c r="J208" s="341"/>
      <c r="K208" s="389"/>
    </row>
    <row r="209" spans="2:11" s="1" customFormat="1" ht="15" customHeight="1">
      <c r="B209" s="366"/>
      <c r="C209" s="341"/>
      <c r="D209" s="341"/>
      <c r="E209" s="341"/>
      <c r="F209" s="364" t="s">
        <v>5431</v>
      </c>
      <c r="G209" s="341"/>
      <c r="H209" s="341" t="s">
        <v>5432</v>
      </c>
      <c r="I209" s="341"/>
      <c r="J209" s="341"/>
      <c r="K209" s="389"/>
    </row>
    <row r="210" spans="2:11" s="1" customFormat="1" ht="15" customHeight="1">
      <c r="B210" s="366"/>
      <c r="C210" s="341"/>
      <c r="D210" s="341"/>
      <c r="E210" s="341"/>
      <c r="F210" s="364" t="s">
        <v>5429</v>
      </c>
      <c r="G210" s="341"/>
      <c r="H210" s="341" t="s">
        <v>5594</v>
      </c>
      <c r="I210" s="341"/>
      <c r="J210" s="341"/>
      <c r="K210" s="389"/>
    </row>
    <row r="211" spans="2:11" s="1" customFormat="1" ht="15" customHeight="1">
      <c r="B211" s="407"/>
      <c r="C211" s="341"/>
      <c r="D211" s="341"/>
      <c r="E211" s="341"/>
      <c r="F211" s="364" t="s">
        <v>114</v>
      </c>
      <c r="G211" s="402"/>
      <c r="H211" s="393" t="s">
        <v>5433</v>
      </c>
      <c r="I211" s="393"/>
      <c r="J211" s="393"/>
      <c r="K211" s="408"/>
    </row>
    <row r="212" spans="2:11" s="1" customFormat="1" ht="15" customHeight="1">
      <c r="B212" s="407"/>
      <c r="C212" s="341"/>
      <c r="D212" s="341"/>
      <c r="E212" s="341"/>
      <c r="F212" s="364" t="s">
        <v>5434</v>
      </c>
      <c r="G212" s="402"/>
      <c r="H212" s="393" t="s">
        <v>4810</v>
      </c>
      <c r="I212" s="393"/>
      <c r="J212" s="393"/>
      <c r="K212" s="408"/>
    </row>
    <row r="213" spans="2:11" s="1" customFormat="1" ht="15" customHeight="1">
      <c r="B213" s="407"/>
      <c r="C213" s="341"/>
      <c r="D213" s="341"/>
      <c r="E213" s="341"/>
      <c r="F213" s="364"/>
      <c r="G213" s="402"/>
      <c r="H213" s="393"/>
      <c r="I213" s="393"/>
      <c r="J213" s="393"/>
      <c r="K213" s="408"/>
    </row>
    <row r="214" spans="2:11" s="1" customFormat="1" ht="15" customHeight="1">
      <c r="B214" s="407"/>
      <c r="C214" s="341" t="s">
        <v>5557</v>
      </c>
      <c r="D214" s="341"/>
      <c r="E214" s="341"/>
      <c r="F214" s="364">
        <v>1</v>
      </c>
      <c r="G214" s="402"/>
      <c r="H214" s="393" t="s">
        <v>5595</v>
      </c>
      <c r="I214" s="393"/>
      <c r="J214" s="393"/>
      <c r="K214" s="408"/>
    </row>
    <row r="215" spans="2:11" s="1" customFormat="1" ht="15" customHeight="1">
      <c r="B215" s="407"/>
      <c r="C215" s="341"/>
      <c r="D215" s="341"/>
      <c r="E215" s="341"/>
      <c r="F215" s="364">
        <v>2</v>
      </c>
      <c r="G215" s="402"/>
      <c r="H215" s="393" t="s">
        <v>5596</v>
      </c>
      <c r="I215" s="393"/>
      <c r="J215" s="393"/>
      <c r="K215" s="408"/>
    </row>
    <row r="216" spans="2:11" s="1" customFormat="1" ht="15" customHeight="1">
      <c r="B216" s="407"/>
      <c r="C216" s="341"/>
      <c r="D216" s="341"/>
      <c r="E216" s="341"/>
      <c r="F216" s="364">
        <v>3</v>
      </c>
      <c r="G216" s="402"/>
      <c r="H216" s="393" t="s">
        <v>5597</v>
      </c>
      <c r="I216" s="393"/>
      <c r="J216" s="393"/>
      <c r="K216" s="408"/>
    </row>
    <row r="217" spans="2:11" s="1" customFormat="1" ht="15" customHeight="1">
      <c r="B217" s="407"/>
      <c r="C217" s="341"/>
      <c r="D217" s="341"/>
      <c r="E217" s="341"/>
      <c r="F217" s="364">
        <v>4</v>
      </c>
      <c r="G217" s="402"/>
      <c r="H217" s="393" t="s">
        <v>5598</v>
      </c>
      <c r="I217" s="393"/>
      <c r="J217" s="393"/>
      <c r="K217" s="408"/>
    </row>
    <row r="218" spans="2:11" s="1" customFormat="1" ht="12.75" customHeight="1">
      <c r="B218" s="409"/>
      <c r="C218" s="410"/>
      <c r="D218" s="410"/>
      <c r="E218" s="410"/>
      <c r="F218" s="410"/>
      <c r="G218" s="410"/>
      <c r="H218" s="410"/>
      <c r="I218" s="410"/>
      <c r="J218" s="410"/>
      <c r="K218" s="41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8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20" t="s">
        <v>81</v>
      </c>
      <c r="AZ2" s="141" t="s">
        <v>117</v>
      </c>
      <c r="BA2" s="141" t="s">
        <v>19</v>
      </c>
      <c r="BB2" s="141" t="s">
        <v>19</v>
      </c>
      <c r="BC2" s="141" t="s">
        <v>118</v>
      </c>
      <c r="BD2" s="141" t="s">
        <v>82</v>
      </c>
    </row>
    <row r="3" spans="2:56" s="1" customFormat="1" ht="6.95" customHeight="1">
      <c r="B3" s="142"/>
      <c r="C3" s="143"/>
      <c r="D3" s="143"/>
      <c r="E3" s="143"/>
      <c r="F3" s="143"/>
      <c r="G3" s="143"/>
      <c r="H3" s="143"/>
      <c r="I3" s="143"/>
      <c r="J3" s="143"/>
      <c r="K3" s="143"/>
      <c r="L3" s="23"/>
      <c r="AT3" s="20" t="s">
        <v>82</v>
      </c>
      <c r="AZ3" s="141" t="s">
        <v>119</v>
      </c>
      <c r="BA3" s="141" t="s">
        <v>19</v>
      </c>
      <c r="BB3" s="141" t="s">
        <v>19</v>
      </c>
      <c r="BC3" s="141" t="s">
        <v>120</v>
      </c>
      <c r="BD3" s="141" t="s">
        <v>82</v>
      </c>
    </row>
    <row r="4" spans="2:56" s="1" customFormat="1" ht="24.95" customHeight="1">
      <c r="B4" s="23"/>
      <c r="D4" s="144" t="s">
        <v>121</v>
      </c>
      <c r="L4" s="23"/>
      <c r="M4" s="145" t="s">
        <v>10</v>
      </c>
      <c r="AT4" s="20" t="s">
        <v>4</v>
      </c>
      <c r="AZ4" s="141" t="s">
        <v>122</v>
      </c>
      <c r="BA4" s="141" t="s">
        <v>19</v>
      </c>
      <c r="BB4" s="141" t="s">
        <v>19</v>
      </c>
      <c r="BC4" s="141" t="s">
        <v>123</v>
      </c>
      <c r="BD4" s="141" t="s">
        <v>82</v>
      </c>
    </row>
    <row r="5" spans="2:56" s="1" customFormat="1" ht="6.95" customHeight="1">
      <c r="B5" s="23"/>
      <c r="L5" s="23"/>
      <c r="AZ5" s="141" t="s">
        <v>124</v>
      </c>
      <c r="BA5" s="141" t="s">
        <v>19</v>
      </c>
      <c r="BB5" s="141" t="s">
        <v>19</v>
      </c>
      <c r="BC5" s="141" t="s">
        <v>125</v>
      </c>
      <c r="BD5" s="141" t="s">
        <v>82</v>
      </c>
    </row>
    <row r="6" spans="2:56" s="1" customFormat="1" ht="12" customHeight="1">
      <c r="B6" s="23"/>
      <c r="D6" s="146" t="s">
        <v>16</v>
      </c>
      <c r="L6" s="23"/>
      <c r="AZ6" s="141" t="s">
        <v>126</v>
      </c>
      <c r="BA6" s="141" t="s">
        <v>19</v>
      </c>
      <c r="BB6" s="141" t="s">
        <v>19</v>
      </c>
      <c r="BC6" s="141" t="s">
        <v>127</v>
      </c>
      <c r="BD6" s="141" t="s">
        <v>82</v>
      </c>
    </row>
    <row r="7" spans="2:56" s="1" customFormat="1" ht="26.25" customHeight="1">
      <c r="B7" s="23"/>
      <c r="E7" s="147" t="str">
        <f>'Rekapitulace stavby'!K6</f>
        <v>STAVEBNÍ ÚPRAVY A NÁSTAVBA - KŘIMICKÁ 291/94, PLZEŇ 3 - SKVRŇANY</v>
      </c>
      <c r="F7" s="146"/>
      <c r="G7" s="146"/>
      <c r="H7" s="146"/>
      <c r="L7" s="23"/>
      <c r="AZ7" s="141" t="s">
        <v>128</v>
      </c>
      <c r="BA7" s="141" t="s">
        <v>19</v>
      </c>
      <c r="BB7" s="141" t="s">
        <v>19</v>
      </c>
      <c r="BC7" s="141" t="s">
        <v>129</v>
      </c>
      <c r="BD7" s="141" t="s">
        <v>82</v>
      </c>
    </row>
    <row r="8" spans="1:56" s="2" customFormat="1" ht="12" customHeight="1">
      <c r="A8" s="41"/>
      <c r="B8" s="47"/>
      <c r="C8" s="41"/>
      <c r="D8" s="146" t="s">
        <v>130</v>
      </c>
      <c r="E8" s="41"/>
      <c r="F8" s="41"/>
      <c r="G8" s="41"/>
      <c r="H8" s="41"/>
      <c r="I8" s="41"/>
      <c r="J8" s="41"/>
      <c r="K8" s="41"/>
      <c r="L8" s="148"/>
      <c r="S8" s="41"/>
      <c r="T8" s="41"/>
      <c r="U8" s="41"/>
      <c r="V8" s="41"/>
      <c r="W8" s="41"/>
      <c r="X8" s="41"/>
      <c r="Y8" s="41"/>
      <c r="Z8" s="41"/>
      <c r="AA8" s="41"/>
      <c r="AB8" s="41"/>
      <c r="AC8" s="41"/>
      <c r="AD8" s="41"/>
      <c r="AE8" s="41"/>
      <c r="AZ8" s="141" t="s">
        <v>131</v>
      </c>
      <c r="BA8" s="141" t="s">
        <v>19</v>
      </c>
      <c r="BB8" s="141" t="s">
        <v>19</v>
      </c>
      <c r="BC8" s="141" t="s">
        <v>132</v>
      </c>
      <c r="BD8" s="141" t="s">
        <v>82</v>
      </c>
    </row>
    <row r="9" spans="1:56" s="2" customFormat="1" ht="16.5" customHeight="1">
      <c r="A9" s="41"/>
      <c r="B9" s="47"/>
      <c r="C9" s="41"/>
      <c r="D9" s="41"/>
      <c r="E9" s="149" t="s">
        <v>133</v>
      </c>
      <c r="F9" s="41"/>
      <c r="G9" s="41"/>
      <c r="H9" s="41"/>
      <c r="I9" s="41"/>
      <c r="J9" s="41"/>
      <c r="K9" s="41"/>
      <c r="L9" s="148"/>
      <c r="S9" s="41"/>
      <c r="T9" s="41"/>
      <c r="U9" s="41"/>
      <c r="V9" s="41"/>
      <c r="W9" s="41"/>
      <c r="X9" s="41"/>
      <c r="Y9" s="41"/>
      <c r="Z9" s="41"/>
      <c r="AA9" s="41"/>
      <c r="AB9" s="41"/>
      <c r="AC9" s="41"/>
      <c r="AD9" s="41"/>
      <c r="AE9" s="41"/>
      <c r="AZ9" s="141" t="s">
        <v>134</v>
      </c>
      <c r="BA9" s="141" t="s">
        <v>19</v>
      </c>
      <c r="BB9" s="141" t="s">
        <v>19</v>
      </c>
      <c r="BC9" s="141" t="s">
        <v>135</v>
      </c>
      <c r="BD9" s="141" t="s">
        <v>82</v>
      </c>
    </row>
    <row r="10" spans="1:56" s="2" customFormat="1" ht="12">
      <c r="A10" s="41"/>
      <c r="B10" s="47"/>
      <c r="C10" s="41"/>
      <c r="D10" s="41"/>
      <c r="E10" s="41"/>
      <c r="F10" s="41"/>
      <c r="G10" s="41"/>
      <c r="H10" s="41"/>
      <c r="I10" s="41"/>
      <c r="J10" s="41"/>
      <c r="K10" s="41"/>
      <c r="L10" s="148"/>
      <c r="S10" s="41"/>
      <c r="T10" s="41"/>
      <c r="U10" s="41"/>
      <c r="V10" s="41"/>
      <c r="W10" s="41"/>
      <c r="X10" s="41"/>
      <c r="Y10" s="41"/>
      <c r="Z10" s="41"/>
      <c r="AA10" s="41"/>
      <c r="AB10" s="41"/>
      <c r="AC10" s="41"/>
      <c r="AD10" s="41"/>
      <c r="AE10" s="41"/>
      <c r="AZ10" s="141" t="s">
        <v>136</v>
      </c>
      <c r="BA10" s="141" t="s">
        <v>19</v>
      </c>
      <c r="BB10" s="141" t="s">
        <v>19</v>
      </c>
      <c r="BC10" s="141" t="s">
        <v>137</v>
      </c>
      <c r="BD10" s="141" t="s">
        <v>82</v>
      </c>
    </row>
    <row r="11" spans="1:56" s="2" customFormat="1" ht="12" customHeight="1">
      <c r="A11" s="41"/>
      <c r="B11" s="47"/>
      <c r="C11" s="41"/>
      <c r="D11" s="146" t="s">
        <v>18</v>
      </c>
      <c r="E11" s="41"/>
      <c r="F11" s="136" t="s">
        <v>19</v>
      </c>
      <c r="G11" s="41"/>
      <c r="H11" s="41"/>
      <c r="I11" s="146" t="s">
        <v>20</v>
      </c>
      <c r="J11" s="136" t="s">
        <v>19</v>
      </c>
      <c r="K11" s="41"/>
      <c r="L11" s="148"/>
      <c r="S11" s="41"/>
      <c r="T11" s="41"/>
      <c r="U11" s="41"/>
      <c r="V11" s="41"/>
      <c r="W11" s="41"/>
      <c r="X11" s="41"/>
      <c r="Y11" s="41"/>
      <c r="Z11" s="41"/>
      <c r="AA11" s="41"/>
      <c r="AB11" s="41"/>
      <c r="AC11" s="41"/>
      <c r="AD11" s="41"/>
      <c r="AE11" s="41"/>
      <c r="AZ11" s="141" t="s">
        <v>138</v>
      </c>
      <c r="BA11" s="141" t="s">
        <v>19</v>
      </c>
      <c r="BB11" s="141" t="s">
        <v>19</v>
      </c>
      <c r="BC11" s="141" t="s">
        <v>139</v>
      </c>
      <c r="BD11" s="141" t="s">
        <v>82</v>
      </c>
    </row>
    <row r="12" spans="1:56" s="2" customFormat="1" ht="12" customHeight="1">
      <c r="A12" s="41"/>
      <c r="B12" s="47"/>
      <c r="C12" s="41"/>
      <c r="D12" s="146" t="s">
        <v>21</v>
      </c>
      <c r="E12" s="41"/>
      <c r="F12" s="136" t="s">
        <v>22</v>
      </c>
      <c r="G12" s="41"/>
      <c r="H12" s="41"/>
      <c r="I12" s="146" t="s">
        <v>23</v>
      </c>
      <c r="J12" s="150" t="str">
        <f>'Rekapitulace stavby'!AN8</f>
        <v>16. 12. 2022</v>
      </c>
      <c r="K12" s="41"/>
      <c r="L12" s="148"/>
      <c r="S12" s="41"/>
      <c r="T12" s="41"/>
      <c r="U12" s="41"/>
      <c r="V12" s="41"/>
      <c r="W12" s="41"/>
      <c r="X12" s="41"/>
      <c r="Y12" s="41"/>
      <c r="Z12" s="41"/>
      <c r="AA12" s="41"/>
      <c r="AB12" s="41"/>
      <c r="AC12" s="41"/>
      <c r="AD12" s="41"/>
      <c r="AE12" s="41"/>
      <c r="AZ12" s="141" t="s">
        <v>140</v>
      </c>
      <c r="BA12" s="141" t="s">
        <v>19</v>
      </c>
      <c r="BB12" s="141" t="s">
        <v>19</v>
      </c>
      <c r="BC12" s="141" t="s">
        <v>141</v>
      </c>
      <c r="BD12" s="141" t="s">
        <v>82</v>
      </c>
    </row>
    <row r="13" spans="1:56" s="2" customFormat="1" ht="10.8" customHeight="1">
      <c r="A13" s="41"/>
      <c r="B13" s="47"/>
      <c r="C13" s="41"/>
      <c r="D13" s="41"/>
      <c r="E13" s="41"/>
      <c r="F13" s="41"/>
      <c r="G13" s="41"/>
      <c r="H13" s="41"/>
      <c r="I13" s="41"/>
      <c r="J13" s="41"/>
      <c r="K13" s="41"/>
      <c r="L13" s="148"/>
      <c r="S13" s="41"/>
      <c r="T13" s="41"/>
      <c r="U13" s="41"/>
      <c r="V13" s="41"/>
      <c r="W13" s="41"/>
      <c r="X13" s="41"/>
      <c r="Y13" s="41"/>
      <c r="Z13" s="41"/>
      <c r="AA13" s="41"/>
      <c r="AB13" s="41"/>
      <c r="AC13" s="41"/>
      <c r="AD13" s="41"/>
      <c r="AE13" s="41"/>
      <c r="AZ13" s="141" t="s">
        <v>142</v>
      </c>
      <c r="BA13" s="141" t="s">
        <v>19</v>
      </c>
      <c r="BB13" s="141" t="s">
        <v>19</v>
      </c>
      <c r="BC13" s="141" t="s">
        <v>143</v>
      </c>
      <c r="BD13" s="141" t="s">
        <v>82</v>
      </c>
    </row>
    <row r="14" spans="1:56" s="2" customFormat="1" ht="12" customHeight="1">
      <c r="A14" s="41"/>
      <c r="B14" s="47"/>
      <c r="C14" s="41"/>
      <c r="D14" s="146" t="s">
        <v>25</v>
      </c>
      <c r="E14" s="41"/>
      <c r="F14" s="41"/>
      <c r="G14" s="41"/>
      <c r="H14" s="41"/>
      <c r="I14" s="146" t="s">
        <v>26</v>
      </c>
      <c r="J14" s="136" t="s">
        <v>19</v>
      </c>
      <c r="K14" s="41"/>
      <c r="L14" s="148"/>
      <c r="S14" s="41"/>
      <c r="T14" s="41"/>
      <c r="U14" s="41"/>
      <c r="V14" s="41"/>
      <c r="W14" s="41"/>
      <c r="X14" s="41"/>
      <c r="Y14" s="41"/>
      <c r="Z14" s="41"/>
      <c r="AA14" s="41"/>
      <c r="AB14" s="41"/>
      <c r="AC14" s="41"/>
      <c r="AD14" s="41"/>
      <c r="AE14" s="41"/>
      <c r="AZ14" s="141" t="s">
        <v>144</v>
      </c>
      <c r="BA14" s="141" t="s">
        <v>19</v>
      </c>
      <c r="BB14" s="141" t="s">
        <v>19</v>
      </c>
      <c r="BC14" s="141" t="s">
        <v>145</v>
      </c>
      <c r="BD14" s="141" t="s">
        <v>82</v>
      </c>
    </row>
    <row r="15" spans="1:56" s="2" customFormat="1" ht="18" customHeight="1">
      <c r="A15" s="41"/>
      <c r="B15" s="47"/>
      <c r="C15" s="41"/>
      <c r="D15" s="41"/>
      <c r="E15" s="136" t="s">
        <v>27</v>
      </c>
      <c r="F15" s="41"/>
      <c r="G15" s="41"/>
      <c r="H15" s="41"/>
      <c r="I15" s="146" t="s">
        <v>28</v>
      </c>
      <c r="J15" s="136" t="s">
        <v>19</v>
      </c>
      <c r="K15" s="41"/>
      <c r="L15" s="148"/>
      <c r="S15" s="41"/>
      <c r="T15" s="41"/>
      <c r="U15" s="41"/>
      <c r="V15" s="41"/>
      <c r="W15" s="41"/>
      <c r="X15" s="41"/>
      <c r="Y15" s="41"/>
      <c r="Z15" s="41"/>
      <c r="AA15" s="41"/>
      <c r="AB15" s="41"/>
      <c r="AC15" s="41"/>
      <c r="AD15" s="41"/>
      <c r="AE15" s="41"/>
      <c r="AZ15" s="141" t="s">
        <v>146</v>
      </c>
      <c r="BA15" s="141" t="s">
        <v>19</v>
      </c>
      <c r="BB15" s="141" t="s">
        <v>19</v>
      </c>
      <c r="BC15" s="141" t="s">
        <v>147</v>
      </c>
      <c r="BD15" s="141" t="s">
        <v>82</v>
      </c>
    </row>
    <row r="16" spans="1:56" s="2" customFormat="1" ht="6.95" customHeight="1">
      <c r="A16" s="41"/>
      <c r="B16" s="47"/>
      <c r="C16" s="41"/>
      <c r="D16" s="41"/>
      <c r="E16" s="41"/>
      <c r="F16" s="41"/>
      <c r="G16" s="41"/>
      <c r="H16" s="41"/>
      <c r="I16" s="41"/>
      <c r="J16" s="41"/>
      <c r="K16" s="41"/>
      <c r="L16" s="148"/>
      <c r="S16" s="41"/>
      <c r="T16" s="41"/>
      <c r="U16" s="41"/>
      <c r="V16" s="41"/>
      <c r="W16" s="41"/>
      <c r="X16" s="41"/>
      <c r="Y16" s="41"/>
      <c r="Z16" s="41"/>
      <c r="AA16" s="41"/>
      <c r="AB16" s="41"/>
      <c r="AC16" s="41"/>
      <c r="AD16" s="41"/>
      <c r="AE16" s="41"/>
      <c r="AZ16" s="141" t="s">
        <v>148</v>
      </c>
      <c r="BA16" s="141" t="s">
        <v>19</v>
      </c>
      <c r="BB16" s="141" t="s">
        <v>19</v>
      </c>
      <c r="BC16" s="141" t="s">
        <v>149</v>
      </c>
      <c r="BD16" s="141" t="s">
        <v>82</v>
      </c>
    </row>
    <row r="17" spans="1:56" s="2" customFormat="1" ht="12" customHeight="1">
      <c r="A17" s="41"/>
      <c r="B17" s="47"/>
      <c r="C17" s="41"/>
      <c r="D17" s="146" t="s">
        <v>29</v>
      </c>
      <c r="E17" s="41"/>
      <c r="F17" s="41"/>
      <c r="G17" s="41"/>
      <c r="H17" s="41"/>
      <c r="I17" s="146" t="s">
        <v>26</v>
      </c>
      <c r="J17" s="36" t="str">
        <f>'Rekapitulace stavby'!AN13</f>
        <v>Vyplň údaj</v>
      </c>
      <c r="K17" s="41"/>
      <c r="L17" s="148"/>
      <c r="S17" s="41"/>
      <c r="T17" s="41"/>
      <c r="U17" s="41"/>
      <c r="V17" s="41"/>
      <c r="W17" s="41"/>
      <c r="X17" s="41"/>
      <c r="Y17" s="41"/>
      <c r="Z17" s="41"/>
      <c r="AA17" s="41"/>
      <c r="AB17" s="41"/>
      <c r="AC17" s="41"/>
      <c r="AD17" s="41"/>
      <c r="AE17" s="41"/>
      <c r="AZ17" s="141" t="s">
        <v>150</v>
      </c>
      <c r="BA17" s="141" t="s">
        <v>19</v>
      </c>
      <c r="BB17" s="141" t="s">
        <v>19</v>
      </c>
      <c r="BC17" s="141" t="s">
        <v>151</v>
      </c>
      <c r="BD17" s="141" t="s">
        <v>82</v>
      </c>
    </row>
    <row r="18" spans="1:56" s="2" customFormat="1" ht="18" customHeight="1">
      <c r="A18" s="41"/>
      <c r="B18" s="47"/>
      <c r="C18" s="41"/>
      <c r="D18" s="41"/>
      <c r="E18" s="36" t="str">
        <f>'Rekapitulace stavby'!E14</f>
        <v>Vyplň údaj</v>
      </c>
      <c r="F18" s="136"/>
      <c r="G18" s="136"/>
      <c r="H18" s="136"/>
      <c r="I18" s="146" t="s">
        <v>28</v>
      </c>
      <c r="J18" s="36" t="str">
        <f>'Rekapitulace stavby'!AN14</f>
        <v>Vyplň údaj</v>
      </c>
      <c r="K18" s="41"/>
      <c r="L18" s="148"/>
      <c r="S18" s="41"/>
      <c r="T18" s="41"/>
      <c r="U18" s="41"/>
      <c r="V18" s="41"/>
      <c r="W18" s="41"/>
      <c r="X18" s="41"/>
      <c r="Y18" s="41"/>
      <c r="Z18" s="41"/>
      <c r="AA18" s="41"/>
      <c r="AB18" s="41"/>
      <c r="AC18" s="41"/>
      <c r="AD18" s="41"/>
      <c r="AE18" s="41"/>
      <c r="AZ18" s="141" t="s">
        <v>152</v>
      </c>
      <c r="BA18" s="141" t="s">
        <v>19</v>
      </c>
      <c r="BB18" s="141" t="s">
        <v>19</v>
      </c>
      <c r="BC18" s="141" t="s">
        <v>153</v>
      </c>
      <c r="BD18" s="141" t="s">
        <v>82</v>
      </c>
    </row>
    <row r="19" spans="1:56" s="2" customFormat="1" ht="6.95" customHeight="1">
      <c r="A19" s="41"/>
      <c r="B19" s="47"/>
      <c r="C19" s="41"/>
      <c r="D19" s="41"/>
      <c r="E19" s="41"/>
      <c r="F19" s="41"/>
      <c r="G19" s="41"/>
      <c r="H19" s="41"/>
      <c r="I19" s="41"/>
      <c r="J19" s="41"/>
      <c r="K19" s="41"/>
      <c r="L19" s="148"/>
      <c r="S19" s="41"/>
      <c r="T19" s="41"/>
      <c r="U19" s="41"/>
      <c r="V19" s="41"/>
      <c r="W19" s="41"/>
      <c r="X19" s="41"/>
      <c r="Y19" s="41"/>
      <c r="Z19" s="41"/>
      <c r="AA19" s="41"/>
      <c r="AB19" s="41"/>
      <c r="AC19" s="41"/>
      <c r="AD19" s="41"/>
      <c r="AE19" s="41"/>
      <c r="AZ19" s="141" t="s">
        <v>154</v>
      </c>
      <c r="BA19" s="141" t="s">
        <v>19</v>
      </c>
      <c r="BB19" s="141" t="s">
        <v>19</v>
      </c>
      <c r="BC19" s="141" t="s">
        <v>155</v>
      </c>
      <c r="BD19" s="141" t="s">
        <v>82</v>
      </c>
    </row>
    <row r="20" spans="1:56" s="2" customFormat="1" ht="12" customHeight="1">
      <c r="A20" s="41"/>
      <c r="B20" s="47"/>
      <c r="C20" s="41"/>
      <c r="D20" s="146" t="s">
        <v>31</v>
      </c>
      <c r="E20" s="41"/>
      <c r="F20" s="41"/>
      <c r="G20" s="41"/>
      <c r="H20" s="41"/>
      <c r="I20" s="146" t="s">
        <v>26</v>
      </c>
      <c r="J20" s="136" t="s">
        <v>19</v>
      </c>
      <c r="K20" s="41"/>
      <c r="L20" s="148"/>
      <c r="S20" s="41"/>
      <c r="T20" s="41"/>
      <c r="U20" s="41"/>
      <c r="V20" s="41"/>
      <c r="W20" s="41"/>
      <c r="X20" s="41"/>
      <c r="Y20" s="41"/>
      <c r="Z20" s="41"/>
      <c r="AA20" s="41"/>
      <c r="AB20" s="41"/>
      <c r="AC20" s="41"/>
      <c r="AD20" s="41"/>
      <c r="AE20" s="41"/>
      <c r="AZ20" s="141" t="s">
        <v>156</v>
      </c>
      <c r="BA20" s="141" t="s">
        <v>19</v>
      </c>
      <c r="BB20" s="141" t="s">
        <v>19</v>
      </c>
      <c r="BC20" s="141" t="s">
        <v>157</v>
      </c>
      <c r="BD20" s="141" t="s">
        <v>82</v>
      </c>
    </row>
    <row r="21" spans="1:56" s="2" customFormat="1" ht="18" customHeight="1">
      <c r="A21" s="41"/>
      <c r="B21" s="47"/>
      <c r="C21" s="41"/>
      <c r="D21" s="41"/>
      <c r="E21" s="136" t="s">
        <v>32</v>
      </c>
      <c r="F21" s="41"/>
      <c r="G21" s="41"/>
      <c r="H21" s="41"/>
      <c r="I21" s="146" t="s">
        <v>28</v>
      </c>
      <c r="J21" s="136" t="s">
        <v>19</v>
      </c>
      <c r="K21" s="41"/>
      <c r="L21" s="148"/>
      <c r="S21" s="41"/>
      <c r="T21" s="41"/>
      <c r="U21" s="41"/>
      <c r="V21" s="41"/>
      <c r="W21" s="41"/>
      <c r="X21" s="41"/>
      <c r="Y21" s="41"/>
      <c r="Z21" s="41"/>
      <c r="AA21" s="41"/>
      <c r="AB21" s="41"/>
      <c r="AC21" s="41"/>
      <c r="AD21" s="41"/>
      <c r="AE21" s="41"/>
      <c r="AZ21" s="141" t="s">
        <v>158</v>
      </c>
      <c r="BA21" s="141" t="s">
        <v>19</v>
      </c>
      <c r="BB21" s="141" t="s">
        <v>19</v>
      </c>
      <c r="BC21" s="141" t="s">
        <v>159</v>
      </c>
      <c r="BD21" s="141" t="s">
        <v>82</v>
      </c>
    </row>
    <row r="22" spans="1:56" s="2" customFormat="1" ht="6.95" customHeight="1">
      <c r="A22" s="41"/>
      <c r="B22" s="47"/>
      <c r="C22" s="41"/>
      <c r="D22" s="41"/>
      <c r="E22" s="41"/>
      <c r="F22" s="41"/>
      <c r="G22" s="41"/>
      <c r="H22" s="41"/>
      <c r="I22" s="41"/>
      <c r="J22" s="41"/>
      <c r="K22" s="41"/>
      <c r="L22" s="148"/>
      <c r="S22" s="41"/>
      <c r="T22" s="41"/>
      <c r="U22" s="41"/>
      <c r="V22" s="41"/>
      <c r="W22" s="41"/>
      <c r="X22" s="41"/>
      <c r="Y22" s="41"/>
      <c r="Z22" s="41"/>
      <c r="AA22" s="41"/>
      <c r="AB22" s="41"/>
      <c r="AC22" s="41"/>
      <c r="AD22" s="41"/>
      <c r="AE22" s="41"/>
      <c r="AZ22" s="141" t="s">
        <v>160</v>
      </c>
      <c r="BA22" s="141" t="s">
        <v>19</v>
      </c>
      <c r="BB22" s="141" t="s">
        <v>19</v>
      </c>
      <c r="BC22" s="141" t="s">
        <v>161</v>
      </c>
      <c r="BD22" s="141" t="s">
        <v>82</v>
      </c>
    </row>
    <row r="23" spans="1:56" s="2" customFormat="1" ht="12" customHeight="1">
      <c r="A23" s="41"/>
      <c r="B23" s="47"/>
      <c r="C23" s="41"/>
      <c r="D23" s="146" t="s">
        <v>34</v>
      </c>
      <c r="E23" s="41"/>
      <c r="F23" s="41"/>
      <c r="G23" s="41"/>
      <c r="H23" s="41"/>
      <c r="I23" s="146" t="s">
        <v>26</v>
      </c>
      <c r="J23" s="136" t="s">
        <v>19</v>
      </c>
      <c r="K23" s="41"/>
      <c r="L23" s="148"/>
      <c r="S23" s="41"/>
      <c r="T23" s="41"/>
      <c r="U23" s="41"/>
      <c r="V23" s="41"/>
      <c r="W23" s="41"/>
      <c r="X23" s="41"/>
      <c r="Y23" s="41"/>
      <c r="Z23" s="41"/>
      <c r="AA23" s="41"/>
      <c r="AB23" s="41"/>
      <c r="AC23" s="41"/>
      <c r="AD23" s="41"/>
      <c r="AE23" s="41"/>
      <c r="AZ23" s="141" t="s">
        <v>162</v>
      </c>
      <c r="BA23" s="141" t="s">
        <v>19</v>
      </c>
      <c r="BB23" s="141" t="s">
        <v>19</v>
      </c>
      <c r="BC23" s="141" t="s">
        <v>163</v>
      </c>
      <c r="BD23" s="141" t="s">
        <v>82</v>
      </c>
    </row>
    <row r="24" spans="1:56" s="2" customFormat="1" ht="18" customHeight="1">
      <c r="A24" s="41"/>
      <c r="B24" s="47"/>
      <c r="C24" s="41"/>
      <c r="D24" s="41"/>
      <c r="E24" s="136" t="s">
        <v>35</v>
      </c>
      <c r="F24" s="41"/>
      <c r="G24" s="41"/>
      <c r="H24" s="41"/>
      <c r="I24" s="146" t="s">
        <v>28</v>
      </c>
      <c r="J24" s="136" t="s">
        <v>19</v>
      </c>
      <c r="K24" s="41"/>
      <c r="L24" s="148"/>
      <c r="S24" s="41"/>
      <c r="T24" s="41"/>
      <c r="U24" s="41"/>
      <c r="V24" s="41"/>
      <c r="W24" s="41"/>
      <c r="X24" s="41"/>
      <c r="Y24" s="41"/>
      <c r="Z24" s="41"/>
      <c r="AA24" s="41"/>
      <c r="AB24" s="41"/>
      <c r="AC24" s="41"/>
      <c r="AD24" s="41"/>
      <c r="AE24" s="41"/>
      <c r="AZ24" s="141" t="s">
        <v>164</v>
      </c>
      <c r="BA24" s="141" t="s">
        <v>19</v>
      </c>
      <c r="BB24" s="141" t="s">
        <v>19</v>
      </c>
      <c r="BC24" s="141" t="s">
        <v>165</v>
      </c>
      <c r="BD24" s="141" t="s">
        <v>82</v>
      </c>
    </row>
    <row r="25" spans="1:56" s="2" customFormat="1" ht="6.95" customHeight="1">
      <c r="A25" s="41"/>
      <c r="B25" s="47"/>
      <c r="C25" s="41"/>
      <c r="D25" s="41"/>
      <c r="E25" s="41"/>
      <c r="F25" s="41"/>
      <c r="G25" s="41"/>
      <c r="H25" s="41"/>
      <c r="I25" s="41"/>
      <c r="J25" s="41"/>
      <c r="K25" s="41"/>
      <c r="L25" s="148"/>
      <c r="S25" s="41"/>
      <c r="T25" s="41"/>
      <c r="U25" s="41"/>
      <c r="V25" s="41"/>
      <c r="W25" s="41"/>
      <c r="X25" s="41"/>
      <c r="Y25" s="41"/>
      <c r="Z25" s="41"/>
      <c r="AA25" s="41"/>
      <c r="AB25" s="41"/>
      <c r="AC25" s="41"/>
      <c r="AD25" s="41"/>
      <c r="AE25" s="41"/>
      <c r="AZ25" s="141" t="s">
        <v>166</v>
      </c>
      <c r="BA25" s="141" t="s">
        <v>19</v>
      </c>
      <c r="BB25" s="141" t="s">
        <v>19</v>
      </c>
      <c r="BC25" s="141" t="s">
        <v>167</v>
      </c>
      <c r="BD25" s="141" t="s">
        <v>82</v>
      </c>
    </row>
    <row r="26" spans="1:56" s="2" customFormat="1" ht="12" customHeight="1">
      <c r="A26" s="41"/>
      <c r="B26" s="47"/>
      <c r="C26" s="41"/>
      <c r="D26" s="146" t="s">
        <v>36</v>
      </c>
      <c r="E26" s="41"/>
      <c r="F26" s="41"/>
      <c r="G26" s="41"/>
      <c r="H26" s="41"/>
      <c r="I26" s="41"/>
      <c r="J26" s="41"/>
      <c r="K26" s="41"/>
      <c r="L26" s="148"/>
      <c r="S26" s="41"/>
      <c r="T26" s="41"/>
      <c r="U26" s="41"/>
      <c r="V26" s="41"/>
      <c r="W26" s="41"/>
      <c r="X26" s="41"/>
      <c r="Y26" s="41"/>
      <c r="Z26" s="41"/>
      <c r="AA26" s="41"/>
      <c r="AB26" s="41"/>
      <c r="AC26" s="41"/>
      <c r="AD26" s="41"/>
      <c r="AE26" s="41"/>
      <c r="AZ26" s="141" t="s">
        <v>168</v>
      </c>
      <c r="BA26" s="141" t="s">
        <v>19</v>
      </c>
      <c r="BB26" s="141" t="s">
        <v>19</v>
      </c>
      <c r="BC26" s="141" t="s">
        <v>169</v>
      </c>
      <c r="BD26" s="141" t="s">
        <v>82</v>
      </c>
    </row>
    <row r="27" spans="1:56" s="8" customFormat="1" ht="71.25" customHeight="1">
      <c r="A27" s="151"/>
      <c r="B27" s="152"/>
      <c r="C27" s="151"/>
      <c r="D27" s="151"/>
      <c r="E27" s="153" t="s">
        <v>37</v>
      </c>
      <c r="F27" s="153"/>
      <c r="G27" s="153"/>
      <c r="H27" s="153"/>
      <c r="I27" s="151"/>
      <c r="J27" s="151"/>
      <c r="K27" s="151"/>
      <c r="L27" s="154"/>
      <c r="S27" s="151"/>
      <c r="T27" s="151"/>
      <c r="U27" s="151"/>
      <c r="V27" s="151"/>
      <c r="W27" s="151"/>
      <c r="X27" s="151"/>
      <c r="Y27" s="151"/>
      <c r="Z27" s="151"/>
      <c r="AA27" s="151"/>
      <c r="AB27" s="151"/>
      <c r="AC27" s="151"/>
      <c r="AD27" s="151"/>
      <c r="AE27" s="151"/>
      <c r="AZ27" s="155" t="s">
        <v>170</v>
      </c>
      <c r="BA27" s="155" t="s">
        <v>19</v>
      </c>
      <c r="BB27" s="155" t="s">
        <v>19</v>
      </c>
      <c r="BC27" s="155" t="s">
        <v>171</v>
      </c>
      <c r="BD27" s="155" t="s">
        <v>82</v>
      </c>
    </row>
    <row r="28" spans="1:56" s="2" customFormat="1" ht="6.95" customHeight="1">
      <c r="A28" s="41"/>
      <c r="B28" s="47"/>
      <c r="C28" s="41"/>
      <c r="D28" s="41"/>
      <c r="E28" s="41"/>
      <c r="F28" s="41"/>
      <c r="G28" s="41"/>
      <c r="H28" s="41"/>
      <c r="I28" s="41"/>
      <c r="J28" s="41"/>
      <c r="K28" s="41"/>
      <c r="L28" s="148"/>
      <c r="S28" s="41"/>
      <c r="T28" s="41"/>
      <c r="U28" s="41"/>
      <c r="V28" s="41"/>
      <c r="W28" s="41"/>
      <c r="X28" s="41"/>
      <c r="Y28" s="41"/>
      <c r="Z28" s="41"/>
      <c r="AA28" s="41"/>
      <c r="AB28" s="41"/>
      <c r="AC28" s="41"/>
      <c r="AD28" s="41"/>
      <c r="AE28" s="41"/>
      <c r="AZ28" s="141" t="s">
        <v>172</v>
      </c>
      <c r="BA28" s="141" t="s">
        <v>19</v>
      </c>
      <c r="BB28" s="141" t="s">
        <v>19</v>
      </c>
      <c r="BC28" s="141" t="s">
        <v>173</v>
      </c>
      <c r="BD28" s="141" t="s">
        <v>82</v>
      </c>
    </row>
    <row r="29" spans="1:56" s="2" customFormat="1" ht="6.95" customHeight="1">
      <c r="A29" s="41"/>
      <c r="B29" s="47"/>
      <c r="C29" s="41"/>
      <c r="D29" s="156"/>
      <c r="E29" s="156"/>
      <c r="F29" s="156"/>
      <c r="G29" s="156"/>
      <c r="H29" s="156"/>
      <c r="I29" s="156"/>
      <c r="J29" s="156"/>
      <c r="K29" s="156"/>
      <c r="L29" s="148"/>
      <c r="S29" s="41"/>
      <c r="T29" s="41"/>
      <c r="U29" s="41"/>
      <c r="V29" s="41"/>
      <c r="W29" s="41"/>
      <c r="X29" s="41"/>
      <c r="Y29" s="41"/>
      <c r="Z29" s="41"/>
      <c r="AA29" s="41"/>
      <c r="AB29" s="41"/>
      <c r="AC29" s="41"/>
      <c r="AD29" s="41"/>
      <c r="AE29" s="41"/>
      <c r="AZ29" s="141" t="s">
        <v>174</v>
      </c>
      <c r="BA29" s="141" t="s">
        <v>19</v>
      </c>
      <c r="BB29" s="141" t="s">
        <v>19</v>
      </c>
      <c r="BC29" s="141" t="s">
        <v>175</v>
      </c>
      <c r="BD29" s="141" t="s">
        <v>82</v>
      </c>
    </row>
    <row r="30" spans="1:56" s="2" customFormat="1" ht="25.4" customHeight="1">
      <c r="A30" s="41"/>
      <c r="B30" s="47"/>
      <c r="C30" s="41"/>
      <c r="D30" s="157" t="s">
        <v>38</v>
      </c>
      <c r="E30" s="41"/>
      <c r="F30" s="41"/>
      <c r="G30" s="41"/>
      <c r="H30" s="41"/>
      <c r="I30" s="41"/>
      <c r="J30" s="158">
        <f>ROUND(J119,2)</f>
        <v>0</v>
      </c>
      <c r="K30" s="41"/>
      <c r="L30" s="148"/>
      <c r="S30" s="41"/>
      <c r="T30" s="41"/>
      <c r="U30" s="41"/>
      <c r="V30" s="41"/>
      <c r="W30" s="41"/>
      <c r="X30" s="41"/>
      <c r="Y30" s="41"/>
      <c r="Z30" s="41"/>
      <c r="AA30" s="41"/>
      <c r="AB30" s="41"/>
      <c r="AC30" s="41"/>
      <c r="AD30" s="41"/>
      <c r="AE30" s="41"/>
      <c r="AZ30" s="141" t="s">
        <v>176</v>
      </c>
      <c r="BA30" s="141" t="s">
        <v>19</v>
      </c>
      <c r="BB30" s="141" t="s">
        <v>19</v>
      </c>
      <c r="BC30" s="141" t="s">
        <v>177</v>
      </c>
      <c r="BD30" s="141" t="s">
        <v>82</v>
      </c>
    </row>
    <row r="31" spans="1:56"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c r="AZ31" s="141" t="s">
        <v>178</v>
      </c>
      <c r="BA31" s="141" t="s">
        <v>19</v>
      </c>
      <c r="BB31" s="141" t="s">
        <v>19</v>
      </c>
      <c r="BC31" s="141" t="s">
        <v>159</v>
      </c>
      <c r="BD31" s="141" t="s">
        <v>82</v>
      </c>
    </row>
    <row r="32" spans="1:56" s="2" customFormat="1" ht="14.4" customHeight="1">
      <c r="A32" s="41"/>
      <c r="B32" s="47"/>
      <c r="C32" s="41"/>
      <c r="D32" s="41"/>
      <c r="E32" s="41"/>
      <c r="F32" s="159" t="s">
        <v>40</v>
      </c>
      <c r="G32" s="41"/>
      <c r="H32" s="41"/>
      <c r="I32" s="159" t="s">
        <v>39</v>
      </c>
      <c r="J32" s="159" t="s">
        <v>41</v>
      </c>
      <c r="K32" s="41"/>
      <c r="L32" s="148"/>
      <c r="S32" s="41"/>
      <c r="T32" s="41"/>
      <c r="U32" s="41"/>
      <c r="V32" s="41"/>
      <c r="W32" s="41"/>
      <c r="X32" s="41"/>
      <c r="Y32" s="41"/>
      <c r="Z32" s="41"/>
      <c r="AA32" s="41"/>
      <c r="AB32" s="41"/>
      <c r="AC32" s="41"/>
      <c r="AD32" s="41"/>
      <c r="AE32" s="41"/>
      <c r="AZ32" s="141" t="s">
        <v>179</v>
      </c>
      <c r="BA32" s="141" t="s">
        <v>19</v>
      </c>
      <c r="BB32" s="141" t="s">
        <v>19</v>
      </c>
      <c r="BC32" s="141" t="s">
        <v>180</v>
      </c>
      <c r="BD32" s="141" t="s">
        <v>82</v>
      </c>
    </row>
    <row r="33" spans="1:56" s="2" customFormat="1" ht="14.4" customHeight="1">
      <c r="A33" s="41"/>
      <c r="B33" s="47"/>
      <c r="C33" s="41"/>
      <c r="D33" s="160" t="s">
        <v>42</v>
      </c>
      <c r="E33" s="146" t="s">
        <v>43</v>
      </c>
      <c r="F33" s="161">
        <f>ROUND((SUM(BE119:BE2887)),2)</f>
        <v>0</v>
      </c>
      <c r="G33" s="41"/>
      <c r="H33" s="41"/>
      <c r="I33" s="162">
        <v>0.21</v>
      </c>
      <c r="J33" s="161">
        <f>ROUND(((SUM(BE119:BE2887))*I33),2)</f>
        <v>0</v>
      </c>
      <c r="K33" s="41"/>
      <c r="L33" s="148"/>
      <c r="S33" s="41"/>
      <c r="T33" s="41"/>
      <c r="U33" s="41"/>
      <c r="V33" s="41"/>
      <c r="W33" s="41"/>
      <c r="X33" s="41"/>
      <c r="Y33" s="41"/>
      <c r="Z33" s="41"/>
      <c r="AA33" s="41"/>
      <c r="AB33" s="41"/>
      <c r="AC33" s="41"/>
      <c r="AD33" s="41"/>
      <c r="AE33" s="41"/>
      <c r="AZ33" s="141" t="s">
        <v>181</v>
      </c>
      <c r="BA33" s="141" t="s">
        <v>19</v>
      </c>
      <c r="BB33" s="141" t="s">
        <v>19</v>
      </c>
      <c r="BC33" s="141" t="s">
        <v>182</v>
      </c>
      <c r="BD33" s="141" t="s">
        <v>82</v>
      </c>
    </row>
    <row r="34" spans="1:56" s="2" customFormat="1" ht="14.4" customHeight="1">
      <c r="A34" s="41"/>
      <c r="B34" s="47"/>
      <c r="C34" s="41"/>
      <c r="D34" s="41"/>
      <c r="E34" s="146" t="s">
        <v>44</v>
      </c>
      <c r="F34" s="161">
        <f>ROUND((SUM(BF119:BF2887)),2)</f>
        <v>0</v>
      </c>
      <c r="G34" s="41"/>
      <c r="H34" s="41"/>
      <c r="I34" s="162">
        <v>0.15</v>
      </c>
      <c r="J34" s="161">
        <f>ROUND(((SUM(BF119:BF2887))*I34),2)</f>
        <v>0</v>
      </c>
      <c r="K34" s="41"/>
      <c r="L34" s="148"/>
      <c r="S34" s="41"/>
      <c r="T34" s="41"/>
      <c r="U34" s="41"/>
      <c r="V34" s="41"/>
      <c r="W34" s="41"/>
      <c r="X34" s="41"/>
      <c r="Y34" s="41"/>
      <c r="Z34" s="41"/>
      <c r="AA34" s="41"/>
      <c r="AB34" s="41"/>
      <c r="AC34" s="41"/>
      <c r="AD34" s="41"/>
      <c r="AE34" s="41"/>
      <c r="AZ34" s="141" t="s">
        <v>183</v>
      </c>
      <c r="BA34" s="141" t="s">
        <v>19</v>
      </c>
      <c r="BB34" s="141" t="s">
        <v>19</v>
      </c>
      <c r="BC34" s="141" t="s">
        <v>184</v>
      </c>
      <c r="BD34" s="141" t="s">
        <v>82</v>
      </c>
    </row>
    <row r="35" spans="1:56" s="2" customFormat="1" ht="14.4" customHeight="1" hidden="1">
      <c r="A35" s="41"/>
      <c r="B35" s="47"/>
      <c r="C35" s="41"/>
      <c r="D35" s="41"/>
      <c r="E35" s="146" t="s">
        <v>45</v>
      </c>
      <c r="F35" s="161">
        <f>ROUND((SUM(BG119:BG2887)),2)</f>
        <v>0</v>
      </c>
      <c r="G35" s="41"/>
      <c r="H35" s="41"/>
      <c r="I35" s="162">
        <v>0.21</v>
      </c>
      <c r="J35" s="161">
        <f>0</f>
        <v>0</v>
      </c>
      <c r="K35" s="41"/>
      <c r="L35" s="148"/>
      <c r="S35" s="41"/>
      <c r="T35" s="41"/>
      <c r="U35" s="41"/>
      <c r="V35" s="41"/>
      <c r="W35" s="41"/>
      <c r="X35" s="41"/>
      <c r="Y35" s="41"/>
      <c r="Z35" s="41"/>
      <c r="AA35" s="41"/>
      <c r="AB35" s="41"/>
      <c r="AC35" s="41"/>
      <c r="AD35" s="41"/>
      <c r="AE35" s="41"/>
      <c r="AZ35" s="141" t="s">
        <v>185</v>
      </c>
      <c r="BA35" s="141" t="s">
        <v>19</v>
      </c>
      <c r="BB35" s="141" t="s">
        <v>19</v>
      </c>
      <c r="BC35" s="141" t="s">
        <v>186</v>
      </c>
      <c r="BD35" s="141" t="s">
        <v>82</v>
      </c>
    </row>
    <row r="36" spans="1:56" s="2" customFormat="1" ht="14.4" customHeight="1" hidden="1">
      <c r="A36" s="41"/>
      <c r="B36" s="47"/>
      <c r="C36" s="41"/>
      <c r="D36" s="41"/>
      <c r="E36" s="146" t="s">
        <v>46</v>
      </c>
      <c r="F36" s="161">
        <f>ROUND((SUM(BH119:BH2887)),2)</f>
        <v>0</v>
      </c>
      <c r="G36" s="41"/>
      <c r="H36" s="41"/>
      <c r="I36" s="162">
        <v>0.15</v>
      </c>
      <c r="J36" s="161">
        <f>0</f>
        <v>0</v>
      </c>
      <c r="K36" s="41"/>
      <c r="L36" s="148"/>
      <c r="S36" s="41"/>
      <c r="T36" s="41"/>
      <c r="U36" s="41"/>
      <c r="V36" s="41"/>
      <c r="W36" s="41"/>
      <c r="X36" s="41"/>
      <c r="Y36" s="41"/>
      <c r="Z36" s="41"/>
      <c r="AA36" s="41"/>
      <c r="AB36" s="41"/>
      <c r="AC36" s="41"/>
      <c r="AD36" s="41"/>
      <c r="AE36" s="41"/>
      <c r="AZ36" s="141" t="s">
        <v>187</v>
      </c>
      <c r="BA36" s="141" t="s">
        <v>19</v>
      </c>
      <c r="BB36" s="141" t="s">
        <v>19</v>
      </c>
      <c r="BC36" s="141" t="s">
        <v>188</v>
      </c>
      <c r="BD36" s="141" t="s">
        <v>82</v>
      </c>
    </row>
    <row r="37" spans="1:56" s="2" customFormat="1" ht="14.4" customHeight="1" hidden="1">
      <c r="A37" s="41"/>
      <c r="B37" s="47"/>
      <c r="C37" s="41"/>
      <c r="D37" s="41"/>
      <c r="E37" s="146" t="s">
        <v>47</v>
      </c>
      <c r="F37" s="161">
        <f>ROUND((SUM(BI119:BI2887)),2)</f>
        <v>0</v>
      </c>
      <c r="G37" s="41"/>
      <c r="H37" s="41"/>
      <c r="I37" s="162">
        <v>0</v>
      </c>
      <c r="J37" s="161">
        <f>0</f>
        <v>0</v>
      </c>
      <c r="K37" s="41"/>
      <c r="L37" s="148"/>
      <c r="S37" s="41"/>
      <c r="T37" s="41"/>
      <c r="U37" s="41"/>
      <c r="V37" s="41"/>
      <c r="W37" s="41"/>
      <c r="X37" s="41"/>
      <c r="Y37" s="41"/>
      <c r="Z37" s="41"/>
      <c r="AA37" s="41"/>
      <c r="AB37" s="41"/>
      <c r="AC37" s="41"/>
      <c r="AD37" s="41"/>
      <c r="AE37" s="41"/>
      <c r="AZ37" s="141" t="s">
        <v>189</v>
      </c>
      <c r="BA37" s="141" t="s">
        <v>19</v>
      </c>
      <c r="BB37" s="141" t="s">
        <v>19</v>
      </c>
      <c r="BC37" s="141" t="s">
        <v>190</v>
      </c>
      <c r="BD37" s="141" t="s">
        <v>82</v>
      </c>
    </row>
    <row r="38" spans="1:56" s="2" customFormat="1" ht="6.95" customHeight="1">
      <c r="A38" s="41"/>
      <c r="B38" s="47"/>
      <c r="C38" s="41"/>
      <c r="D38" s="41"/>
      <c r="E38" s="41"/>
      <c r="F38" s="41"/>
      <c r="G38" s="41"/>
      <c r="H38" s="41"/>
      <c r="I38" s="41"/>
      <c r="J38" s="41"/>
      <c r="K38" s="41"/>
      <c r="L38" s="148"/>
      <c r="S38" s="41"/>
      <c r="T38" s="41"/>
      <c r="U38" s="41"/>
      <c r="V38" s="41"/>
      <c r="W38" s="41"/>
      <c r="X38" s="41"/>
      <c r="Y38" s="41"/>
      <c r="Z38" s="41"/>
      <c r="AA38" s="41"/>
      <c r="AB38" s="41"/>
      <c r="AC38" s="41"/>
      <c r="AD38" s="41"/>
      <c r="AE38" s="41"/>
      <c r="AZ38" s="141" t="s">
        <v>191</v>
      </c>
      <c r="BA38" s="141" t="s">
        <v>19</v>
      </c>
      <c r="BB38" s="141" t="s">
        <v>19</v>
      </c>
      <c r="BC38" s="141" t="s">
        <v>192</v>
      </c>
      <c r="BD38" s="141" t="s">
        <v>82</v>
      </c>
    </row>
    <row r="39" spans="1:56" s="2" customFormat="1" ht="25.4" customHeight="1">
      <c r="A39" s="41"/>
      <c r="B39" s="47"/>
      <c r="C39" s="163"/>
      <c r="D39" s="164" t="s">
        <v>48</v>
      </c>
      <c r="E39" s="165"/>
      <c r="F39" s="165"/>
      <c r="G39" s="166" t="s">
        <v>49</v>
      </c>
      <c r="H39" s="167" t="s">
        <v>50</v>
      </c>
      <c r="I39" s="165"/>
      <c r="J39" s="168">
        <f>SUM(J30:J37)</f>
        <v>0</v>
      </c>
      <c r="K39" s="169"/>
      <c r="L39" s="148"/>
      <c r="S39" s="41"/>
      <c r="T39" s="41"/>
      <c r="U39" s="41"/>
      <c r="V39" s="41"/>
      <c r="W39" s="41"/>
      <c r="X39" s="41"/>
      <c r="Y39" s="41"/>
      <c r="Z39" s="41"/>
      <c r="AA39" s="41"/>
      <c r="AB39" s="41"/>
      <c r="AC39" s="41"/>
      <c r="AD39" s="41"/>
      <c r="AE39" s="41"/>
      <c r="AZ39" s="141" t="s">
        <v>193</v>
      </c>
      <c r="BA39" s="141" t="s">
        <v>19</v>
      </c>
      <c r="BB39" s="141" t="s">
        <v>19</v>
      </c>
      <c r="BC39" s="141" t="s">
        <v>194</v>
      </c>
      <c r="BD39" s="141" t="s">
        <v>82</v>
      </c>
    </row>
    <row r="40" spans="1:56" s="2" customFormat="1" ht="14.4" customHeight="1">
      <c r="A40" s="41"/>
      <c r="B40" s="170"/>
      <c r="C40" s="171"/>
      <c r="D40" s="171"/>
      <c r="E40" s="171"/>
      <c r="F40" s="171"/>
      <c r="G40" s="171"/>
      <c r="H40" s="171"/>
      <c r="I40" s="171"/>
      <c r="J40" s="171"/>
      <c r="K40" s="171"/>
      <c r="L40" s="148"/>
      <c r="S40" s="41"/>
      <c r="T40" s="41"/>
      <c r="U40" s="41"/>
      <c r="V40" s="41"/>
      <c r="W40" s="41"/>
      <c r="X40" s="41"/>
      <c r="Y40" s="41"/>
      <c r="Z40" s="41"/>
      <c r="AA40" s="41"/>
      <c r="AB40" s="41"/>
      <c r="AC40" s="41"/>
      <c r="AD40" s="41"/>
      <c r="AE40" s="41"/>
      <c r="AZ40" s="141" t="s">
        <v>195</v>
      </c>
      <c r="BA40" s="141" t="s">
        <v>19</v>
      </c>
      <c r="BB40" s="141" t="s">
        <v>19</v>
      </c>
      <c r="BC40" s="141" t="s">
        <v>196</v>
      </c>
      <c r="BD40" s="141" t="s">
        <v>82</v>
      </c>
    </row>
    <row r="41" spans="52:56" ht="12">
      <c r="AZ41" s="141" t="s">
        <v>197</v>
      </c>
      <c r="BA41" s="141" t="s">
        <v>19</v>
      </c>
      <c r="BB41" s="141" t="s">
        <v>19</v>
      </c>
      <c r="BC41" s="141" t="s">
        <v>198</v>
      </c>
      <c r="BD41" s="141" t="s">
        <v>82</v>
      </c>
    </row>
    <row r="42" spans="52:56" ht="12">
      <c r="AZ42" s="141" t="s">
        <v>199</v>
      </c>
      <c r="BA42" s="141" t="s">
        <v>19</v>
      </c>
      <c r="BB42" s="141" t="s">
        <v>19</v>
      </c>
      <c r="BC42" s="141" t="s">
        <v>200</v>
      </c>
      <c r="BD42" s="141" t="s">
        <v>82</v>
      </c>
    </row>
    <row r="43" spans="52:56" ht="12">
      <c r="AZ43" s="141" t="s">
        <v>201</v>
      </c>
      <c r="BA43" s="141" t="s">
        <v>19</v>
      </c>
      <c r="BB43" s="141" t="s">
        <v>19</v>
      </c>
      <c r="BC43" s="141" t="s">
        <v>202</v>
      </c>
      <c r="BD43" s="141" t="s">
        <v>82</v>
      </c>
    </row>
    <row r="44" spans="1:56" s="2" customFormat="1" ht="6.95" customHeight="1">
      <c r="A44" s="41"/>
      <c r="B44" s="172"/>
      <c r="C44" s="173"/>
      <c r="D44" s="173"/>
      <c r="E44" s="173"/>
      <c r="F44" s="173"/>
      <c r="G44" s="173"/>
      <c r="H44" s="173"/>
      <c r="I44" s="173"/>
      <c r="J44" s="173"/>
      <c r="K44" s="173"/>
      <c r="L44" s="148"/>
      <c r="S44" s="41"/>
      <c r="T44" s="41"/>
      <c r="U44" s="41"/>
      <c r="V44" s="41"/>
      <c r="W44" s="41"/>
      <c r="X44" s="41"/>
      <c r="Y44" s="41"/>
      <c r="Z44" s="41"/>
      <c r="AA44" s="41"/>
      <c r="AB44" s="41"/>
      <c r="AC44" s="41"/>
      <c r="AD44" s="41"/>
      <c r="AE44" s="41"/>
      <c r="AZ44" s="141" t="s">
        <v>203</v>
      </c>
      <c r="BA44" s="141" t="s">
        <v>19</v>
      </c>
      <c r="BB44" s="141" t="s">
        <v>19</v>
      </c>
      <c r="BC44" s="141" t="s">
        <v>204</v>
      </c>
      <c r="BD44" s="141" t="s">
        <v>82</v>
      </c>
    </row>
    <row r="45" spans="1:56" s="2" customFormat="1" ht="24.95" customHeight="1">
      <c r="A45" s="41"/>
      <c r="B45" s="42"/>
      <c r="C45" s="26" t="s">
        <v>205</v>
      </c>
      <c r="D45" s="43"/>
      <c r="E45" s="43"/>
      <c r="F45" s="43"/>
      <c r="G45" s="43"/>
      <c r="H45" s="43"/>
      <c r="I45" s="43"/>
      <c r="J45" s="43"/>
      <c r="K45" s="43"/>
      <c r="L45" s="148"/>
      <c r="S45" s="41"/>
      <c r="T45" s="41"/>
      <c r="U45" s="41"/>
      <c r="V45" s="41"/>
      <c r="W45" s="41"/>
      <c r="X45" s="41"/>
      <c r="Y45" s="41"/>
      <c r="Z45" s="41"/>
      <c r="AA45" s="41"/>
      <c r="AB45" s="41"/>
      <c r="AC45" s="41"/>
      <c r="AD45" s="41"/>
      <c r="AE45" s="41"/>
      <c r="AZ45" s="141" t="s">
        <v>206</v>
      </c>
      <c r="BA45" s="141" t="s">
        <v>19</v>
      </c>
      <c r="BB45" s="141" t="s">
        <v>19</v>
      </c>
      <c r="BC45" s="141" t="s">
        <v>207</v>
      </c>
      <c r="BD45" s="141" t="s">
        <v>82</v>
      </c>
    </row>
    <row r="46" spans="1:31" s="2" customFormat="1" ht="6.95" customHeight="1">
      <c r="A46" s="41"/>
      <c r="B46" s="42"/>
      <c r="C46" s="43"/>
      <c r="D46" s="43"/>
      <c r="E46" s="43"/>
      <c r="F46" s="43"/>
      <c r="G46" s="43"/>
      <c r="H46" s="43"/>
      <c r="I46" s="43"/>
      <c r="J46" s="43"/>
      <c r="K46" s="43"/>
      <c r="L46" s="148"/>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26.25" customHeight="1">
      <c r="A48" s="41"/>
      <c r="B48" s="42"/>
      <c r="C48" s="43"/>
      <c r="D48" s="43"/>
      <c r="E48" s="174" t="str">
        <f>E7</f>
        <v>STAVEBNÍ ÚPRAVY A NÁSTAVBA - KŘIMICKÁ 291/94, PLZEŇ 3 - SKVRŇANY</v>
      </c>
      <c r="F48" s="35"/>
      <c r="G48" s="35"/>
      <c r="H48" s="35"/>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130</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72" t="str">
        <f>E9</f>
        <v>D.1.1. - Architektonicko stavební řešení</v>
      </c>
      <c r="F50" s="43"/>
      <c r="G50" s="43"/>
      <c r="H50" s="43"/>
      <c r="I50" s="43"/>
      <c r="J50" s="43"/>
      <c r="K50" s="43"/>
      <c r="L50" s="148"/>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8"/>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Křimická 291/94, 318 00 Plzeň 3 - Skvrňany</v>
      </c>
      <c r="G52" s="43"/>
      <c r="H52" s="43"/>
      <c r="I52" s="35" t="s">
        <v>23</v>
      </c>
      <c r="J52" s="75" t="str">
        <f>IF(J12="","",J12)</f>
        <v>16. 12. 2022</v>
      </c>
      <c r="K52" s="43"/>
      <c r="L52" s="148"/>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SOU stavební, Borská 2718/55, 301 00 Plzeň</v>
      </c>
      <c r="G54" s="43"/>
      <c r="H54" s="43"/>
      <c r="I54" s="35" t="s">
        <v>31</v>
      </c>
      <c r="J54" s="39" t="str">
        <f>E21</f>
        <v>ATELIER SOUKUP OPL ŠVEHLA s.r.o.</v>
      </c>
      <c r="K54" s="43"/>
      <c r="L54" s="148"/>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35" t="s">
        <v>34</v>
      </c>
      <c r="J55" s="39" t="str">
        <f>E24</f>
        <v>Michal Jirka</v>
      </c>
      <c r="K55" s="43"/>
      <c r="L55" s="148"/>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8"/>
      <c r="S56" s="41"/>
      <c r="T56" s="41"/>
      <c r="U56" s="41"/>
      <c r="V56" s="41"/>
      <c r="W56" s="41"/>
      <c r="X56" s="41"/>
      <c r="Y56" s="41"/>
      <c r="Z56" s="41"/>
      <c r="AA56" s="41"/>
      <c r="AB56" s="41"/>
      <c r="AC56" s="41"/>
      <c r="AD56" s="41"/>
      <c r="AE56" s="41"/>
    </row>
    <row r="57" spans="1:31" s="2" customFormat="1" ht="29.25" customHeight="1">
      <c r="A57" s="41"/>
      <c r="B57" s="42"/>
      <c r="C57" s="175" t="s">
        <v>208</v>
      </c>
      <c r="D57" s="176"/>
      <c r="E57" s="176"/>
      <c r="F57" s="176"/>
      <c r="G57" s="176"/>
      <c r="H57" s="176"/>
      <c r="I57" s="176"/>
      <c r="J57" s="177" t="s">
        <v>209</v>
      </c>
      <c r="K57" s="176"/>
      <c r="L57" s="148"/>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8"/>
      <c r="S58" s="41"/>
      <c r="T58" s="41"/>
      <c r="U58" s="41"/>
      <c r="V58" s="41"/>
      <c r="W58" s="41"/>
      <c r="X58" s="41"/>
      <c r="Y58" s="41"/>
      <c r="Z58" s="41"/>
      <c r="AA58" s="41"/>
      <c r="AB58" s="41"/>
      <c r="AC58" s="41"/>
      <c r="AD58" s="41"/>
      <c r="AE58" s="41"/>
    </row>
    <row r="59" spans="1:47" s="2" customFormat="1" ht="22.8" customHeight="1">
      <c r="A59" s="41"/>
      <c r="B59" s="42"/>
      <c r="C59" s="178" t="s">
        <v>70</v>
      </c>
      <c r="D59" s="43"/>
      <c r="E59" s="43"/>
      <c r="F59" s="43"/>
      <c r="G59" s="43"/>
      <c r="H59" s="43"/>
      <c r="I59" s="43"/>
      <c r="J59" s="105">
        <f>J119</f>
        <v>0</v>
      </c>
      <c r="K59" s="43"/>
      <c r="L59" s="148"/>
      <c r="S59" s="41"/>
      <c r="T59" s="41"/>
      <c r="U59" s="41"/>
      <c r="V59" s="41"/>
      <c r="W59" s="41"/>
      <c r="X59" s="41"/>
      <c r="Y59" s="41"/>
      <c r="Z59" s="41"/>
      <c r="AA59" s="41"/>
      <c r="AB59" s="41"/>
      <c r="AC59" s="41"/>
      <c r="AD59" s="41"/>
      <c r="AE59" s="41"/>
      <c r="AU59" s="20" t="s">
        <v>210</v>
      </c>
    </row>
    <row r="60" spans="1:31" s="9" customFormat="1" ht="24.95" customHeight="1">
      <c r="A60" s="9"/>
      <c r="B60" s="179"/>
      <c r="C60" s="180"/>
      <c r="D60" s="181" t="s">
        <v>211</v>
      </c>
      <c r="E60" s="182"/>
      <c r="F60" s="182"/>
      <c r="G60" s="182"/>
      <c r="H60" s="182"/>
      <c r="I60" s="182"/>
      <c r="J60" s="183">
        <f>J120</f>
        <v>0</v>
      </c>
      <c r="K60" s="180"/>
      <c r="L60" s="184"/>
      <c r="S60" s="9"/>
      <c r="T60" s="9"/>
      <c r="U60" s="9"/>
      <c r="V60" s="9"/>
      <c r="W60" s="9"/>
      <c r="X60" s="9"/>
      <c r="Y60" s="9"/>
      <c r="Z60" s="9"/>
      <c r="AA60" s="9"/>
      <c r="AB60" s="9"/>
      <c r="AC60" s="9"/>
      <c r="AD60" s="9"/>
      <c r="AE60" s="9"/>
    </row>
    <row r="61" spans="1:31" s="10" customFormat="1" ht="19.9" customHeight="1">
      <c r="A61" s="10"/>
      <c r="B61" s="185"/>
      <c r="C61" s="128"/>
      <c r="D61" s="186" t="s">
        <v>212</v>
      </c>
      <c r="E61" s="187"/>
      <c r="F61" s="187"/>
      <c r="G61" s="187"/>
      <c r="H61" s="187"/>
      <c r="I61" s="187"/>
      <c r="J61" s="188">
        <f>J121</f>
        <v>0</v>
      </c>
      <c r="K61" s="128"/>
      <c r="L61" s="189"/>
      <c r="S61" s="10"/>
      <c r="T61" s="10"/>
      <c r="U61" s="10"/>
      <c r="V61" s="10"/>
      <c r="W61" s="10"/>
      <c r="X61" s="10"/>
      <c r="Y61" s="10"/>
      <c r="Z61" s="10"/>
      <c r="AA61" s="10"/>
      <c r="AB61" s="10"/>
      <c r="AC61" s="10"/>
      <c r="AD61" s="10"/>
      <c r="AE61" s="10"/>
    </row>
    <row r="62" spans="1:31" s="10" customFormat="1" ht="19.9" customHeight="1">
      <c r="A62" s="10"/>
      <c r="B62" s="185"/>
      <c r="C62" s="128"/>
      <c r="D62" s="186" t="s">
        <v>213</v>
      </c>
      <c r="E62" s="187"/>
      <c r="F62" s="187"/>
      <c r="G62" s="187"/>
      <c r="H62" s="187"/>
      <c r="I62" s="187"/>
      <c r="J62" s="188">
        <f>J170</f>
        <v>0</v>
      </c>
      <c r="K62" s="128"/>
      <c r="L62" s="189"/>
      <c r="S62" s="10"/>
      <c r="T62" s="10"/>
      <c r="U62" s="10"/>
      <c r="V62" s="10"/>
      <c r="W62" s="10"/>
      <c r="X62" s="10"/>
      <c r="Y62" s="10"/>
      <c r="Z62" s="10"/>
      <c r="AA62" s="10"/>
      <c r="AB62" s="10"/>
      <c r="AC62" s="10"/>
      <c r="AD62" s="10"/>
      <c r="AE62" s="10"/>
    </row>
    <row r="63" spans="1:31" s="10" customFormat="1" ht="19.9" customHeight="1">
      <c r="A63" s="10"/>
      <c r="B63" s="185"/>
      <c r="C63" s="128"/>
      <c r="D63" s="186" t="s">
        <v>214</v>
      </c>
      <c r="E63" s="187"/>
      <c r="F63" s="187"/>
      <c r="G63" s="187"/>
      <c r="H63" s="187"/>
      <c r="I63" s="187"/>
      <c r="J63" s="188">
        <f>J315</f>
        <v>0</v>
      </c>
      <c r="K63" s="128"/>
      <c r="L63" s="189"/>
      <c r="S63" s="10"/>
      <c r="T63" s="10"/>
      <c r="U63" s="10"/>
      <c r="V63" s="10"/>
      <c r="W63" s="10"/>
      <c r="X63" s="10"/>
      <c r="Y63" s="10"/>
      <c r="Z63" s="10"/>
      <c r="AA63" s="10"/>
      <c r="AB63" s="10"/>
      <c r="AC63" s="10"/>
      <c r="AD63" s="10"/>
      <c r="AE63" s="10"/>
    </row>
    <row r="64" spans="1:31" s="10" customFormat="1" ht="19.9" customHeight="1">
      <c r="A64" s="10"/>
      <c r="B64" s="185"/>
      <c r="C64" s="128"/>
      <c r="D64" s="186" t="s">
        <v>215</v>
      </c>
      <c r="E64" s="187"/>
      <c r="F64" s="187"/>
      <c r="G64" s="187"/>
      <c r="H64" s="187"/>
      <c r="I64" s="187"/>
      <c r="J64" s="188">
        <f>J354</f>
        <v>0</v>
      </c>
      <c r="K64" s="128"/>
      <c r="L64" s="189"/>
      <c r="S64" s="10"/>
      <c r="T64" s="10"/>
      <c r="U64" s="10"/>
      <c r="V64" s="10"/>
      <c r="W64" s="10"/>
      <c r="X64" s="10"/>
      <c r="Y64" s="10"/>
      <c r="Z64" s="10"/>
      <c r="AA64" s="10"/>
      <c r="AB64" s="10"/>
      <c r="AC64" s="10"/>
      <c r="AD64" s="10"/>
      <c r="AE64" s="10"/>
    </row>
    <row r="65" spans="1:31" s="10" customFormat="1" ht="19.9" customHeight="1">
      <c r="A65" s="10"/>
      <c r="B65" s="185"/>
      <c r="C65" s="128"/>
      <c r="D65" s="186" t="s">
        <v>216</v>
      </c>
      <c r="E65" s="187"/>
      <c r="F65" s="187"/>
      <c r="G65" s="187"/>
      <c r="H65" s="187"/>
      <c r="I65" s="187"/>
      <c r="J65" s="188">
        <f>J373</f>
        <v>0</v>
      </c>
      <c r="K65" s="128"/>
      <c r="L65" s="189"/>
      <c r="S65" s="10"/>
      <c r="T65" s="10"/>
      <c r="U65" s="10"/>
      <c r="V65" s="10"/>
      <c r="W65" s="10"/>
      <c r="X65" s="10"/>
      <c r="Y65" s="10"/>
      <c r="Z65" s="10"/>
      <c r="AA65" s="10"/>
      <c r="AB65" s="10"/>
      <c r="AC65" s="10"/>
      <c r="AD65" s="10"/>
      <c r="AE65" s="10"/>
    </row>
    <row r="66" spans="1:31" s="10" customFormat="1" ht="14.85" customHeight="1">
      <c r="A66" s="10"/>
      <c r="B66" s="185"/>
      <c r="C66" s="128"/>
      <c r="D66" s="186" t="s">
        <v>217</v>
      </c>
      <c r="E66" s="187"/>
      <c r="F66" s="187"/>
      <c r="G66" s="187"/>
      <c r="H66" s="187"/>
      <c r="I66" s="187"/>
      <c r="J66" s="188">
        <f>J374</f>
        <v>0</v>
      </c>
      <c r="K66" s="128"/>
      <c r="L66" s="189"/>
      <c r="S66" s="10"/>
      <c r="T66" s="10"/>
      <c r="U66" s="10"/>
      <c r="V66" s="10"/>
      <c r="W66" s="10"/>
      <c r="X66" s="10"/>
      <c r="Y66" s="10"/>
      <c r="Z66" s="10"/>
      <c r="AA66" s="10"/>
      <c r="AB66" s="10"/>
      <c r="AC66" s="10"/>
      <c r="AD66" s="10"/>
      <c r="AE66" s="10"/>
    </row>
    <row r="67" spans="1:31" s="10" customFormat="1" ht="14.85" customHeight="1">
      <c r="A67" s="10"/>
      <c r="B67" s="185"/>
      <c r="C67" s="128"/>
      <c r="D67" s="186" t="s">
        <v>218</v>
      </c>
      <c r="E67" s="187"/>
      <c r="F67" s="187"/>
      <c r="G67" s="187"/>
      <c r="H67" s="187"/>
      <c r="I67" s="187"/>
      <c r="J67" s="188">
        <f>J652</f>
        <v>0</v>
      </c>
      <c r="K67" s="128"/>
      <c r="L67" s="189"/>
      <c r="S67" s="10"/>
      <c r="T67" s="10"/>
      <c r="U67" s="10"/>
      <c r="V67" s="10"/>
      <c r="W67" s="10"/>
      <c r="X67" s="10"/>
      <c r="Y67" s="10"/>
      <c r="Z67" s="10"/>
      <c r="AA67" s="10"/>
      <c r="AB67" s="10"/>
      <c r="AC67" s="10"/>
      <c r="AD67" s="10"/>
      <c r="AE67" s="10"/>
    </row>
    <row r="68" spans="1:31" s="10" customFormat="1" ht="14.85" customHeight="1">
      <c r="A68" s="10"/>
      <c r="B68" s="185"/>
      <c r="C68" s="128"/>
      <c r="D68" s="186" t="s">
        <v>219</v>
      </c>
      <c r="E68" s="187"/>
      <c r="F68" s="187"/>
      <c r="G68" s="187"/>
      <c r="H68" s="187"/>
      <c r="I68" s="187"/>
      <c r="J68" s="188">
        <f>J847</f>
        <v>0</v>
      </c>
      <c r="K68" s="128"/>
      <c r="L68" s="189"/>
      <c r="S68" s="10"/>
      <c r="T68" s="10"/>
      <c r="U68" s="10"/>
      <c r="V68" s="10"/>
      <c r="W68" s="10"/>
      <c r="X68" s="10"/>
      <c r="Y68" s="10"/>
      <c r="Z68" s="10"/>
      <c r="AA68" s="10"/>
      <c r="AB68" s="10"/>
      <c r="AC68" s="10"/>
      <c r="AD68" s="10"/>
      <c r="AE68" s="10"/>
    </row>
    <row r="69" spans="1:31" s="10" customFormat="1" ht="14.85" customHeight="1">
      <c r="A69" s="10"/>
      <c r="B69" s="185"/>
      <c r="C69" s="128"/>
      <c r="D69" s="186" t="s">
        <v>220</v>
      </c>
      <c r="E69" s="187"/>
      <c r="F69" s="187"/>
      <c r="G69" s="187"/>
      <c r="H69" s="187"/>
      <c r="I69" s="187"/>
      <c r="J69" s="188">
        <f>J945</f>
        <v>0</v>
      </c>
      <c r="K69" s="128"/>
      <c r="L69" s="189"/>
      <c r="S69" s="10"/>
      <c r="T69" s="10"/>
      <c r="U69" s="10"/>
      <c r="V69" s="10"/>
      <c r="W69" s="10"/>
      <c r="X69" s="10"/>
      <c r="Y69" s="10"/>
      <c r="Z69" s="10"/>
      <c r="AA69" s="10"/>
      <c r="AB69" s="10"/>
      <c r="AC69" s="10"/>
      <c r="AD69" s="10"/>
      <c r="AE69" s="10"/>
    </row>
    <row r="70" spans="1:31" s="10" customFormat="1" ht="19.9" customHeight="1">
      <c r="A70" s="10"/>
      <c r="B70" s="185"/>
      <c r="C70" s="128"/>
      <c r="D70" s="186" t="s">
        <v>221</v>
      </c>
      <c r="E70" s="187"/>
      <c r="F70" s="187"/>
      <c r="G70" s="187"/>
      <c r="H70" s="187"/>
      <c r="I70" s="187"/>
      <c r="J70" s="188">
        <f>J1020</f>
        <v>0</v>
      </c>
      <c r="K70" s="128"/>
      <c r="L70" s="189"/>
      <c r="S70" s="10"/>
      <c r="T70" s="10"/>
      <c r="U70" s="10"/>
      <c r="V70" s="10"/>
      <c r="W70" s="10"/>
      <c r="X70" s="10"/>
      <c r="Y70" s="10"/>
      <c r="Z70" s="10"/>
      <c r="AA70" s="10"/>
      <c r="AB70" s="10"/>
      <c r="AC70" s="10"/>
      <c r="AD70" s="10"/>
      <c r="AE70" s="10"/>
    </row>
    <row r="71" spans="1:31" s="10" customFormat="1" ht="14.85" customHeight="1">
      <c r="A71" s="10"/>
      <c r="B71" s="185"/>
      <c r="C71" s="128"/>
      <c r="D71" s="186" t="s">
        <v>222</v>
      </c>
      <c r="E71" s="187"/>
      <c r="F71" s="187"/>
      <c r="G71" s="187"/>
      <c r="H71" s="187"/>
      <c r="I71" s="187"/>
      <c r="J71" s="188">
        <f>J1021</f>
        <v>0</v>
      </c>
      <c r="K71" s="128"/>
      <c r="L71" s="189"/>
      <c r="S71" s="10"/>
      <c r="T71" s="10"/>
      <c r="U71" s="10"/>
      <c r="V71" s="10"/>
      <c r="W71" s="10"/>
      <c r="X71" s="10"/>
      <c r="Y71" s="10"/>
      <c r="Z71" s="10"/>
      <c r="AA71" s="10"/>
      <c r="AB71" s="10"/>
      <c r="AC71" s="10"/>
      <c r="AD71" s="10"/>
      <c r="AE71" s="10"/>
    </row>
    <row r="72" spans="1:31" s="10" customFormat="1" ht="14.85" customHeight="1">
      <c r="A72" s="10"/>
      <c r="B72" s="185"/>
      <c r="C72" s="128"/>
      <c r="D72" s="186" t="s">
        <v>223</v>
      </c>
      <c r="E72" s="187"/>
      <c r="F72" s="187"/>
      <c r="G72" s="187"/>
      <c r="H72" s="187"/>
      <c r="I72" s="187"/>
      <c r="J72" s="188">
        <f>J1060</f>
        <v>0</v>
      </c>
      <c r="K72" s="128"/>
      <c r="L72" s="189"/>
      <c r="S72" s="10"/>
      <c r="T72" s="10"/>
      <c r="U72" s="10"/>
      <c r="V72" s="10"/>
      <c r="W72" s="10"/>
      <c r="X72" s="10"/>
      <c r="Y72" s="10"/>
      <c r="Z72" s="10"/>
      <c r="AA72" s="10"/>
      <c r="AB72" s="10"/>
      <c r="AC72" s="10"/>
      <c r="AD72" s="10"/>
      <c r="AE72" s="10"/>
    </row>
    <row r="73" spans="1:31" s="10" customFormat="1" ht="14.85" customHeight="1">
      <c r="A73" s="10"/>
      <c r="B73" s="185"/>
      <c r="C73" s="128"/>
      <c r="D73" s="186" t="s">
        <v>224</v>
      </c>
      <c r="E73" s="187"/>
      <c r="F73" s="187"/>
      <c r="G73" s="187"/>
      <c r="H73" s="187"/>
      <c r="I73" s="187"/>
      <c r="J73" s="188">
        <f>J1136</f>
        <v>0</v>
      </c>
      <c r="K73" s="128"/>
      <c r="L73" s="189"/>
      <c r="S73" s="10"/>
      <c r="T73" s="10"/>
      <c r="U73" s="10"/>
      <c r="V73" s="10"/>
      <c r="W73" s="10"/>
      <c r="X73" s="10"/>
      <c r="Y73" s="10"/>
      <c r="Z73" s="10"/>
      <c r="AA73" s="10"/>
      <c r="AB73" s="10"/>
      <c r="AC73" s="10"/>
      <c r="AD73" s="10"/>
      <c r="AE73" s="10"/>
    </row>
    <row r="74" spans="1:31" s="10" customFormat="1" ht="14.85" customHeight="1">
      <c r="A74" s="10"/>
      <c r="B74" s="185"/>
      <c r="C74" s="128"/>
      <c r="D74" s="186" t="s">
        <v>225</v>
      </c>
      <c r="E74" s="187"/>
      <c r="F74" s="187"/>
      <c r="G74" s="187"/>
      <c r="H74" s="187"/>
      <c r="I74" s="187"/>
      <c r="J74" s="188">
        <f>J1355</f>
        <v>0</v>
      </c>
      <c r="K74" s="128"/>
      <c r="L74" s="189"/>
      <c r="S74" s="10"/>
      <c r="T74" s="10"/>
      <c r="U74" s="10"/>
      <c r="V74" s="10"/>
      <c r="W74" s="10"/>
      <c r="X74" s="10"/>
      <c r="Y74" s="10"/>
      <c r="Z74" s="10"/>
      <c r="AA74" s="10"/>
      <c r="AB74" s="10"/>
      <c r="AC74" s="10"/>
      <c r="AD74" s="10"/>
      <c r="AE74" s="10"/>
    </row>
    <row r="75" spans="1:31" s="10" customFormat="1" ht="14.85" customHeight="1">
      <c r="A75" s="10"/>
      <c r="B75" s="185"/>
      <c r="C75" s="128"/>
      <c r="D75" s="186" t="s">
        <v>226</v>
      </c>
      <c r="E75" s="187"/>
      <c r="F75" s="187"/>
      <c r="G75" s="187"/>
      <c r="H75" s="187"/>
      <c r="I75" s="187"/>
      <c r="J75" s="188">
        <f>J1488</f>
        <v>0</v>
      </c>
      <c r="K75" s="128"/>
      <c r="L75" s="189"/>
      <c r="S75" s="10"/>
      <c r="T75" s="10"/>
      <c r="U75" s="10"/>
      <c r="V75" s="10"/>
      <c r="W75" s="10"/>
      <c r="X75" s="10"/>
      <c r="Y75" s="10"/>
      <c r="Z75" s="10"/>
      <c r="AA75" s="10"/>
      <c r="AB75" s="10"/>
      <c r="AC75" s="10"/>
      <c r="AD75" s="10"/>
      <c r="AE75" s="10"/>
    </row>
    <row r="76" spans="1:31" s="10" customFormat="1" ht="21.8" customHeight="1">
      <c r="A76" s="10"/>
      <c r="B76" s="185"/>
      <c r="C76" s="128"/>
      <c r="D76" s="186" t="s">
        <v>227</v>
      </c>
      <c r="E76" s="187"/>
      <c r="F76" s="187"/>
      <c r="G76" s="187"/>
      <c r="H76" s="187"/>
      <c r="I76" s="187"/>
      <c r="J76" s="188">
        <f>J1489</f>
        <v>0</v>
      </c>
      <c r="K76" s="128"/>
      <c r="L76" s="189"/>
      <c r="S76" s="10"/>
      <c r="T76" s="10"/>
      <c r="U76" s="10"/>
      <c r="V76" s="10"/>
      <c r="W76" s="10"/>
      <c r="X76" s="10"/>
      <c r="Y76" s="10"/>
      <c r="Z76" s="10"/>
      <c r="AA76" s="10"/>
      <c r="AB76" s="10"/>
      <c r="AC76" s="10"/>
      <c r="AD76" s="10"/>
      <c r="AE76" s="10"/>
    </row>
    <row r="77" spans="1:31" s="10" customFormat="1" ht="21.8" customHeight="1">
      <c r="A77" s="10"/>
      <c r="B77" s="185"/>
      <c r="C77" s="128"/>
      <c r="D77" s="186" t="s">
        <v>228</v>
      </c>
      <c r="E77" s="187"/>
      <c r="F77" s="187"/>
      <c r="G77" s="187"/>
      <c r="H77" s="187"/>
      <c r="I77" s="187"/>
      <c r="J77" s="188">
        <f>J1503</f>
        <v>0</v>
      </c>
      <c r="K77" s="128"/>
      <c r="L77" s="189"/>
      <c r="S77" s="10"/>
      <c r="T77" s="10"/>
      <c r="U77" s="10"/>
      <c r="V77" s="10"/>
      <c r="W77" s="10"/>
      <c r="X77" s="10"/>
      <c r="Y77" s="10"/>
      <c r="Z77" s="10"/>
      <c r="AA77" s="10"/>
      <c r="AB77" s="10"/>
      <c r="AC77" s="10"/>
      <c r="AD77" s="10"/>
      <c r="AE77" s="10"/>
    </row>
    <row r="78" spans="1:31" s="9" customFormat="1" ht="24.95" customHeight="1">
      <c r="A78" s="9"/>
      <c r="B78" s="179"/>
      <c r="C78" s="180"/>
      <c r="D78" s="181" t="s">
        <v>229</v>
      </c>
      <c r="E78" s="182"/>
      <c r="F78" s="182"/>
      <c r="G78" s="182"/>
      <c r="H78" s="182"/>
      <c r="I78" s="182"/>
      <c r="J78" s="183">
        <f>J1507</f>
        <v>0</v>
      </c>
      <c r="K78" s="180"/>
      <c r="L78" s="184"/>
      <c r="S78" s="9"/>
      <c r="T78" s="9"/>
      <c r="U78" s="9"/>
      <c r="V78" s="9"/>
      <c r="W78" s="9"/>
      <c r="X78" s="9"/>
      <c r="Y78" s="9"/>
      <c r="Z78" s="9"/>
      <c r="AA78" s="9"/>
      <c r="AB78" s="9"/>
      <c r="AC78" s="9"/>
      <c r="AD78" s="9"/>
      <c r="AE78" s="9"/>
    </row>
    <row r="79" spans="1:31" s="10" customFormat="1" ht="19.9" customHeight="1">
      <c r="A79" s="10"/>
      <c r="B79" s="185"/>
      <c r="C79" s="128"/>
      <c r="D79" s="186" t="s">
        <v>230</v>
      </c>
      <c r="E79" s="187"/>
      <c r="F79" s="187"/>
      <c r="G79" s="187"/>
      <c r="H79" s="187"/>
      <c r="I79" s="187"/>
      <c r="J79" s="188">
        <f>J1508</f>
        <v>0</v>
      </c>
      <c r="K79" s="128"/>
      <c r="L79" s="189"/>
      <c r="S79" s="10"/>
      <c r="T79" s="10"/>
      <c r="U79" s="10"/>
      <c r="V79" s="10"/>
      <c r="W79" s="10"/>
      <c r="X79" s="10"/>
      <c r="Y79" s="10"/>
      <c r="Z79" s="10"/>
      <c r="AA79" s="10"/>
      <c r="AB79" s="10"/>
      <c r="AC79" s="10"/>
      <c r="AD79" s="10"/>
      <c r="AE79" s="10"/>
    </row>
    <row r="80" spans="1:31" s="10" customFormat="1" ht="19.9" customHeight="1">
      <c r="A80" s="10"/>
      <c r="B80" s="185"/>
      <c r="C80" s="128"/>
      <c r="D80" s="186" t="s">
        <v>231</v>
      </c>
      <c r="E80" s="187"/>
      <c r="F80" s="187"/>
      <c r="G80" s="187"/>
      <c r="H80" s="187"/>
      <c r="I80" s="187"/>
      <c r="J80" s="188">
        <f>J1577</f>
        <v>0</v>
      </c>
      <c r="K80" s="128"/>
      <c r="L80" s="189"/>
      <c r="S80" s="10"/>
      <c r="T80" s="10"/>
      <c r="U80" s="10"/>
      <c r="V80" s="10"/>
      <c r="W80" s="10"/>
      <c r="X80" s="10"/>
      <c r="Y80" s="10"/>
      <c r="Z80" s="10"/>
      <c r="AA80" s="10"/>
      <c r="AB80" s="10"/>
      <c r="AC80" s="10"/>
      <c r="AD80" s="10"/>
      <c r="AE80" s="10"/>
    </row>
    <row r="81" spans="1:31" s="10" customFormat="1" ht="19.9" customHeight="1">
      <c r="A81" s="10"/>
      <c r="B81" s="185"/>
      <c r="C81" s="128"/>
      <c r="D81" s="186" t="s">
        <v>232</v>
      </c>
      <c r="E81" s="187"/>
      <c r="F81" s="187"/>
      <c r="G81" s="187"/>
      <c r="H81" s="187"/>
      <c r="I81" s="187"/>
      <c r="J81" s="188">
        <f>J1732</f>
        <v>0</v>
      </c>
      <c r="K81" s="128"/>
      <c r="L81" s="189"/>
      <c r="S81" s="10"/>
      <c r="T81" s="10"/>
      <c r="U81" s="10"/>
      <c r="V81" s="10"/>
      <c r="W81" s="10"/>
      <c r="X81" s="10"/>
      <c r="Y81" s="10"/>
      <c r="Z81" s="10"/>
      <c r="AA81" s="10"/>
      <c r="AB81" s="10"/>
      <c r="AC81" s="10"/>
      <c r="AD81" s="10"/>
      <c r="AE81" s="10"/>
    </row>
    <row r="82" spans="1:31" s="10" customFormat="1" ht="19.9" customHeight="1">
      <c r="A82" s="10"/>
      <c r="B82" s="185"/>
      <c r="C82" s="128"/>
      <c r="D82" s="186" t="s">
        <v>233</v>
      </c>
      <c r="E82" s="187"/>
      <c r="F82" s="187"/>
      <c r="G82" s="187"/>
      <c r="H82" s="187"/>
      <c r="I82" s="187"/>
      <c r="J82" s="188">
        <f>J1790</f>
        <v>0</v>
      </c>
      <c r="K82" s="128"/>
      <c r="L82" s="189"/>
      <c r="S82" s="10"/>
      <c r="T82" s="10"/>
      <c r="U82" s="10"/>
      <c r="V82" s="10"/>
      <c r="W82" s="10"/>
      <c r="X82" s="10"/>
      <c r="Y82" s="10"/>
      <c r="Z82" s="10"/>
      <c r="AA82" s="10"/>
      <c r="AB82" s="10"/>
      <c r="AC82" s="10"/>
      <c r="AD82" s="10"/>
      <c r="AE82" s="10"/>
    </row>
    <row r="83" spans="1:31" s="10" customFormat="1" ht="19.9" customHeight="1">
      <c r="A83" s="10"/>
      <c r="B83" s="185"/>
      <c r="C83" s="128"/>
      <c r="D83" s="186" t="s">
        <v>234</v>
      </c>
      <c r="E83" s="187"/>
      <c r="F83" s="187"/>
      <c r="G83" s="187"/>
      <c r="H83" s="187"/>
      <c r="I83" s="187"/>
      <c r="J83" s="188">
        <f>J1804</f>
        <v>0</v>
      </c>
      <c r="K83" s="128"/>
      <c r="L83" s="189"/>
      <c r="S83" s="10"/>
      <c r="T83" s="10"/>
      <c r="U83" s="10"/>
      <c r="V83" s="10"/>
      <c r="W83" s="10"/>
      <c r="X83" s="10"/>
      <c r="Y83" s="10"/>
      <c r="Z83" s="10"/>
      <c r="AA83" s="10"/>
      <c r="AB83" s="10"/>
      <c r="AC83" s="10"/>
      <c r="AD83" s="10"/>
      <c r="AE83" s="10"/>
    </row>
    <row r="84" spans="1:31" s="10" customFormat="1" ht="19.9" customHeight="1">
      <c r="A84" s="10"/>
      <c r="B84" s="185"/>
      <c r="C84" s="128"/>
      <c r="D84" s="186" t="s">
        <v>235</v>
      </c>
      <c r="E84" s="187"/>
      <c r="F84" s="187"/>
      <c r="G84" s="187"/>
      <c r="H84" s="187"/>
      <c r="I84" s="187"/>
      <c r="J84" s="188">
        <f>J1820</f>
        <v>0</v>
      </c>
      <c r="K84" s="128"/>
      <c r="L84" s="189"/>
      <c r="S84" s="10"/>
      <c r="T84" s="10"/>
      <c r="U84" s="10"/>
      <c r="V84" s="10"/>
      <c r="W84" s="10"/>
      <c r="X84" s="10"/>
      <c r="Y84" s="10"/>
      <c r="Z84" s="10"/>
      <c r="AA84" s="10"/>
      <c r="AB84" s="10"/>
      <c r="AC84" s="10"/>
      <c r="AD84" s="10"/>
      <c r="AE84" s="10"/>
    </row>
    <row r="85" spans="1:31" s="10" customFormat="1" ht="19.9" customHeight="1">
      <c r="A85" s="10"/>
      <c r="B85" s="185"/>
      <c r="C85" s="128"/>
      <c r="D85" s="186" t="s">
        <v>236</v>
      </c>
      <c r="E85" s="187"/>
      <c r="F85" s="187"/>
      <c r="G85" s="187"/>
      <c r="H85" s="187"/>
      <c r="I85" s="187"/>
      <c r="J85" s="188">
        <f>J1916</f>
        <v>0</v>
      </c>
      <c r="K85" s="128"/>
      <c r="L85" s="189"/>
      <c r="S85" s="10"/>
      <c r="T85" s="10"/>
      <c r="U85" s="10"/>
      <c r="V85" s="10"/>
      <c r="W85" s="10"/>
      <c r="X85" s="10"/>
      <c r="Y85" s="10"/>
      <c r="Z85" s="10"/>
      <c r="AA85" s="10"/>
      <c r="AB85" s="10"/>
      <c r="AC85" s="10"/>
      <c r="AD85" s="10"/>
      <c r="AE85" s="10"/>
    </row>
    <row r="86" spans="1:31" s="10" customFormat="1" ht="19.9" customHeight="1">
      <c r="A86" s="10"/>
      <c r="B86" s="185"/>
      <c r="C86" s="128"/>
      <c r="D86" s="186" t="s">
        <v>237</v>
      </c>
      <c r="E86" s="187"/>
      <c r="F86" s="187"/>
      <c r="G86" s="187"/>
      <c r="H86" s="187"/>
      <c r="I86" s="187"/>
      <c r="J86" s="188">
        <f>J2069</f>
        <v>0</v>
      </c>
      <c r="K86" s="128"/>
      <c r="L86" s="189"/>
      <c r="S86" s="10"/>
      <c r="T86" s="10"/>
      <c r="U86" s="10"/>
      <c r="V86" s="10"/>
      <c r="W86" s="10"/>
      <c r="X86" s="10"/>
      <c r="Y86" s="10"/>
      <c r="Z86" s="10"/>
      <c r="AA86" s="10"/>
      <c r="AB86" s="10"/>
      <c r="AC86" s="10"/>
      <c r="AD86" s="10"/>
      <c r="AE86" s="10"/>
    </row>
    <row r="87" spans="1:31" s="10" customFormat="1" ht="19.9" customHeight="1">
      <c r="A87" s="10"/>
      <c r="B87" s="185"/>
      <c r="C87" s="128"/>
      <c r="D87" s="186" t="s">
        <v>238</v>
      </c>
      <c r="E87" s="187"/>
      <c r="F87" s="187"/>
      <c r="G87" s="187"/>
      <c r="H87" s="187"/>
      <c r="I87" s="187"/>
      <c r="J87" s="188">
        <f>J2141</f>
        <v>0</v>
      </c>
      <c r="K87" s="128"/>
      <c r="L87" s="189"/>
      <c r="S87" s="10"/>
      <c r="T87" s="10"/>
      <c r="U87" s="10"/>
      <c r="V87" s="10"/>
      <c r="W87" s="10"/>
      <c r="X87" s="10"/>
      <c r="Y87" s="10"/>
      <c r="Z87" s="10"/>
      <c r="AA87" s="10"/>
      <c r="AB87" s="10"/>
      <c r="AC87" s="10"/>
      <c r="AD87" s="10"/>
      <c r="AE87" s="10"/>
    </row>
    <row r="88" spans="1:31" s="10" customFormat="1" ht="19.9" customHeight="1">
      <c r="A88" s="10"/>
      <c r="B88" s="185"/>
      <c r="C88" s="128"/>
      <c r="D88" s="186" t="s">
        <v>239</v>
      </c>
      <c r="E88" s="187"/>
      <c r="F88" s="187"/>
      <c r="G88" s="187"/>
      <c r="H88" s="187"/>
      <c r="I88" s="187"/>
      <c r="J88" s="188">
        <f>J2165</f>
        <v>0</v>
      </c>
      <c r="K88" s="128"/>
      <c r="L88" s="189"/>
      <c r="S88" s="10"/>
      <c r="T88" s="10"/>
      <c r="U88" s="10"/>
      <c r="V88" s="10"/>
      <c r="W88" s="10"/>
      <c r="X88" s="10"/>
      <c r="Y88" s="10"/>
      <c r="Z88" s="10"/>
      <c r="AA88" s="10"/>
      <c r="AB88" s="10"/>
      <c r="AC88" s="10"/>
      <c r="AD88" s="10"/>
      <c r="AE88" s="10"/>
    </row>
    <row r="89" spans="1:31" s="10" customFormat="1" ht="19.9" customHeight="1">
      <c r="A89" s="10"/>
      <c r="B89" s="185"/>
      <c r="C89" s="128"/>
      <c r="D89" s="186" t="s">
        <v>240</v>
      </c>
      <c r="E89" s="187"/>
      <c r="F89" s="187"/>
      <c r="G89" s="187"/>
      <c r="H89" s="187"/>
      <c r="I89" s="187"/>
      <c r="J89" s="188">
        <f>J2413</f>
        <v>0</v>
      </c>
      <c r="K89" s="128"/>
      <c r="L89" s="189"/>
      <c r="S89" s="10"/>
      <c r="T89" s="10"/>
      <c r="U89" s="10"/>
      <c r="V89" s="10"/>
      <c r="W89" s="10"/>
      <c r="X89" s="10"/>
      <c r="Y89" s="10"/>
      <c r="Z89" s="10"/>
      <c r="AA89" s="10"/>
      <c r="AB89" s="10"/>
      <c r="AC89" s="10"/>
      <c r="AD89" s="10"/>
      <c r="AE89" s="10"/>
    </row>
    <row r="90" spans="1:31" s="10" customFormat="1" ht="19.9" customHeight="1">
      <c r="A90" s="10"/>
      <c r="B90" s="185"/>
      <c r="C90" s="128"/>
      <c r="D90" s="186" t="s">
        <v>241</v>
      </c>
      <c r="E90" s="187"/>
      <c r="F90" s="187"/>
      <c r="G90" s="187"/>
      <c r="H90" s="187"/>
      <c r="I90" s="187"/>
      <c r="J90" s="188">
        <f>J2496</f>
        <v>0</v>
      </c>
      <c r="K90" s="128"/>
      <c r="L90" s="189"/>
      <c r="S90" s="10"/>
      <c r="T90" s="10"/>
      <c r="U90" s="10"/>
      <c r="V90" s="10"/>
      <c r="W90" s="10"/>
      <c r="X90" s="10"/>
      <c r="Y90" s="10"/>
      <c r="Z90" s="10"/>
      <c r="AA90" s="10"/>
      <c r="AB90" s="10"/>
      <c r="AC90" s="10"/>
      <c r="AD90" s="10"/>
      <c r="AE90" s="10"/>
    </row>
    <row r="91" spans="1:31" s="10" customFormat="1" ht="19.9" customHeight="1">
      <c r="A91" s="10"/>
      <c r="B91" s="185"/>
      <c r="C91" s="128"/>
      <c r="D91" s="186" t="s">
        <v>242</v>
      </c>
      <c r="E91" s="187"/>
      <c r="F91" s="187"/>
      <c r="G91" s="187"/>
      <c r="H91" s="187"/>
      <c r="I91" s="187"/>
      <c r="J91" s="188">
        <f>J2512</f>
        <v>0</v>
      </c>
      <c r="K91" s="128"/>
      <c r="L91" s="189"/>
      <c r="S91" s="10"/>
      <c r="T91" s="10"/>
      <c r="U91" s="10"/>
      <c r="V91" s="10"/>
      <c r="W91" s="10"/>
      <c r="X91" s="10"/>
      <c r="Y91" s="10"/>
      <c r="Z91" s="10"/>
      <c r="AA91" s="10"/>
      <c r="AB91" s="10"/>
      <c r="AC91" s="10"/>
      <c r="AD91" s="10"/>
      <c r="AE91" s="10"/>
    </row>
    <row r="92" spans="1:31" s="10" customFormat="1" ht="19.9" customHeight="1">
      <c r="A92" s="10"/>
      <c r="B92" s="185"/>
      <c r="C92" s="128"/>
      <c r="D92" s="186" t="s">
        <v>243</v>
      </c>
      <c r="E92" s="187"/>
      <c r="F92" s="187"/>
      <c r="G92" s="187"/>
      <c r="H92" s="187"/>
      <c r="I92" s="187"/>
      <c r="J92" s="188">
        <f>J2555</f>
        <v>0</v>
      </c>
      <c r="K92" s="128"/>
      <c r="L92" s="189"/>
      <c r="S92" s="10"/>
      <c r="T92" s="10"/>
      <c r="U92" s="10"/>
      <c r="V92" s="10"/>
      <c r="W92" s="10"/>
      <c r="X92" s="10"/>
      <c r="Y92" s="10"/>
      <c r="Z92" s="10"/>
      <c r="AA92" s="10"/>
      <c r="AB92" s="10"/>
      <c r="AC92" s="10"/>
      <c r="AD92" s="10"/>
      <c r="AE92" s="10"/>
    </row>
    <row r="93" spans="1:31" s="10" customFormat="1" ht="19.9" customHeight="1">
      <c r="A93" s="10"/>
      <c r="B93" s="185"/>
      <c r="C93" s="128"/>
      <c r="D93" s="186" t="s">
        <v>244</v>
      </c>
      <c r="E93" s="187"/>
      <c r="F93" s="187"/>
      <c r="G93" s="187"/>
      <c r="H93" s="187"/>
      <c r="I93" s="187"/>
      <c r="J93" s="188">
        <f>J2582</f>
        <v>0</v>
      </c>
      <c r="K93" s="128"/>
      <c r="L93" s="189"/>
      <c r="S93" s="10"/>
      <c r="T93" s="10"/>
      <c r="U93" s="10"/>
      <c r="V93" s="10"/>
      <c r="W93" s="10"/>
      <c r="X93" s="10"/>
      <c r="Y93" s="10"/>
      <c r="Z93" s="10"/>
      <c r="AA93" s="10"/>
      <c r="AB93" s="10"/>
      <c r="AC93" s="10"/>
      <c r="AD93" s="10"/>
      <c r="AE93" s="10"/>
    </row>
    <row r="94" spans="1:31" s="10" customFormat="1" ht="19.9" customHeight="1">
      <c r="A94" s="10"/>
      <c r="B94" s="185"/>
      <c r="C94" s="128"/>
      <c r="D94" s="186" t="s">
        <v>245</v>
      </c>
      <c r="E94" s="187"/>
      <c r="F94" s="187"/>
      <c r="G94" s="187"/>
      <c r="H94" s="187"/>
      <c r="I94" s="187"/>
      <c r="J94" s="188">
        <f>J2612</f>
        <v>0</v>
      </c>
      <c r="K94" s="128"/>
      <c r="L94" s="189"/>
      <c r="S94" s="10"/>
      <c r="T94" s="10"/>
      <c r="U94" s="10"/>
      <c r="V94" s="10"/>
      <c r="W94" s="10"/>
      <c r="X94" s="10"/>
      <c r="Y94" s="10"/>
      <c r="Z94" s="10"/>
      <c r="AA94" s="10"/>
      <c r="AB94" s="10"/>
      <c r="AC94" s="10"/>
      <c r="AD94" s="10"/>
      <c r="AE94" s="10"/>
    </row>
    <row r="95" spans="1:31" s="10" customFormat="1" ht="19.9" customHeight="1">
      <c r="A95" s="10"/>
      <c r="B95" s="185"/>
      <c r="C95" s="128"/>
      <c r="D95" s="186" t="s">
        <v>246</v>
      </c>
      <c r="E95" s="187"/>
      <c r="F95" s="187"/>
      <c r="G95" s="187"/>
      <c r="H95" s="187"/>
      <c r="I95" s="187"/>
      <c r="J95" s="188">
        <f>J2624</f>
        <v>0</v>
      </c>
      <c r="K95" s="128"/>
      <c r="L95" s="189"/>
      <c r="S95" s="10"/>
      <c r="T95" s="10"/>
      <c r="U95" s="10"/>
      <c r="V95" s="10"/>
      <c r="W95" s="10"/>
      <c r="X95" s="10"/>
      <c r="Y95" s="10"/>
      <c r="Z95" s="10"/>
      <c r="AA95" s="10"/>
      <c r="AB95" s="10"/>
      <c r="AC95" s="10"/>
      <c r="AD95" s="10"/>
      <c r="AE95" s="10"/>
    </row>
    <row r="96" spans="1:31" s="10" customFormat="1" ht="19.9" customHeight="1">
      <c r="A96" s="10"/>
      <c r="B96" s="185"/>
      <c r="C96" s="128"/>
      <c r="D96" s="186" t="s">
        <v>247</v>
      </c>
      <c r="E96" s="187"/>
      <c r="F96" s="187"/>
      <c r="G96" s="187"/>
      <c r="H96" s="187"/>
      <c r="I96" s="187"/>
      <c r="J96" s="188">
        <f>J2680</f>
        <v>0</v>
      </c>
      <c r="K96" s="128"/>
      <c r="L96" s="189"/>
      <c r="S96" s="10"/>
      <c r="T96" s="10"/>
      <c r="U96" s="10"/>
      <c r="V96" s="10"/>
      <c r="W96" s="10"/>
      <c r="X96" s="10"/>
      <c r="Y96" s="10"/>
      <c r="Z96" s="10"/>
      <c r="AA96" s="10"/>
      <c r="AB96" s="10"/>
      <c r="AC96" s="10"/>
      <c r="AD96" s="10"/>
      <c r="AE96" s="10"/>
    </row>
    <row r="97" spans="1:31" s="9" customFormat="1" ht="24.95" customHeight="1">
      <c r="A97" s="9"/>
      <c r="B97" s="179"/>
      <c r="C97" s="180"/>
      <c r="D97" s="181" t="s">
        <v>248</v>
      </c>
      <c r="E97" s="182"/>
      <c r="F97" s="182"/>
      <c r="G97" s="182"/>
      <c r="H97" s="182"/>
      <c r="I97" s="182"/>
      <c r="J97" s="183">
        <f>J2877</f>
        <v>0</v>
      </c>
      <c r="K97" s="180"/>
      <c r="L97" s="184"/>
      <c r="S97" s="9"/>
      <c r="T97" s="9"/>
      <c r="U97" s="9"/>
      <c r="V97" s="9"/>
      <c r="W97" s="9"/>
      <c r="X97" s="9"/>
      <c r="Y97" s="9"/>
      <c r="Z97" s="9"/>
      <c r="AA97" s="9"/>
      <c r="AB97" s="9"/>
      <c r="AC97" s="9"/>
      <c r="AD97" s="9"/>
      <c r="AE97" s="9"/>
    </row>
    <row r="98" spans="1:31" s="10" customFormat="1" ht="19.9" customHeight="1">
      <c r="A98" s="10"/>
      <c r="B98" s="185"/>
      <c r="C98" s="128"/>
      <c r="D98" s="186" t="s">
        <v>249</v>
      </c>
      <c r="E98" s="187"/>
      <c r="F98" s="187"/>
      <c r="G98" s="187"/>
      <c r="H98" s="187"/>
      <c r="I98" s="187"/>
      <c r="J98" s="188">
        <f>J2878</f>
        <v>0</v>
      </c>
      <c r="K98" s="128"/>
      <c r="L98" s="189"/>
      <c r="S98" s="10"/>
      <c r="T98" s="10"/>
      <c r="U98" s="10"/>
      <c r="V98" s="10"/>
      <c r="W98" s="10"/>
      <c r="X98" s="10"/>
      <c r="Y98" s="10"/>
      <c r="Z98" s="10"/>
      <c r="AA98" s="10"/>
      <c r="AB98" s="10"/>
      <c r="AC98" s="10"/>
      <c r="AD98" s="10"/>
      <c r="AE98" s="10"/>
    </row>
    <row r="99" spans="1:31" s="10" customFormat="1" ht="19.9" customHeight="1">
      <c r="A99" s="10"/>
      <c r="B99" s="185"/>
      <c r="C99" s="128"/>
      <c r="D99" s="186" t="s">
        <v>250</v>
      </c>
      <c r="E99" s="187"/>
      <c r="F99" s="187"/>
      <c r="G99" s="187"/>
      <c r="H99" s="187"/>
      <c r="I99" s="187"/>
      <c r="J99" s="188">
        <f>J2883</f>
        <v>0</v>
      </c>
      <c r="K99" s="128"/>
      <c r="L99" s="189"/>
      <c r="S99" s="10"/>
      <c r="T99" s="10"/>
      <c r="U99" s="10"/>
      <c r="V99" s="10"/>
      <c r="W99" s="10"/>
      <c r="X99" s="10"/>
      <c r="Y99" s="10"/>
      <c r="Z99" s="10"/>
      <c r="AA99" s="10"/>
      <c r="AB99" s="10"/>
      <c r="AC99" s="10"/>
      <c r="AD99" s="10"/>
      <c r="AE99" s="10"/>
    </row>
    <row r="100" spans="1:31" s="2" customFormat="1" ht="21.8" customHeight="1">
      <c r="A100" s="41"/>
      <c r="B100" s="42"/>
      <c r="C100" s="43"/>
      <c r="D100" s="43"/>
      <c r="E100" s="43"/>
      <c r="F100" s="43"/>
      <c r="G100" s="43"/>
      <c r="H100" s="43"/>
      <c r="I100" s="43"/>
      <c r="J100" s="43"/>
      <c r="K100" s="43"/>
      <c r="L100" s="148"/>
      <c r="S100" s="41"/>
      <c r="T100" s="41"/>
      <c r="U100" s="41"/>
      <c r="V100" s="41"/>
      <c r="W100" s="41"/>
      <c r="X100" s="41"/>
      <c r="Y100" s="41"/>
      <c r="Z100" s="41"/>
      <c r="AA100" s="41"/>
      <c r="AB100" s="41"/>
      <c r="AC100" s="41"/>
      <c r="AD100" s="41"/>
      <c r="AE100" s="41"/>
    </row>
    <row r="101" spans="1:31" s="2" customFormat="1" ht="6.95" customHeight="1">
      <c r="A101" s="41"/>
      <c r="B101" s="62"/>
      <c r="C101" s="63"/>
      <c r="D101" s="63"/>
      <c r="E101" s="63"/>
      <c r="F101" s="63"/>
      <c r="G101" s="63"/>
      <c r="H101" s="63"/>
      <c r="I101" s="63"/>
      <c r="J101" s="63"/>
      <c r="K101" s="63"/>
      <c r="L101" s="148"/>
      <c r="S101" s="41"/>
      <c r="T101" s="41"/>
      <c r="U101" s="41"/>
      <c r="V101" s="41"/>
      <c r="W101" s="41"/>
      <c r="X101" s="41"/>
      <c r="Y101" s="41"/>
      <c r="Z101" s="41"/>
      <c r="AA101" s="41"/>
      <c r="AB101" s="41"/>
      <c r="AC101" s="41"/>
      <c r="AD101" s="41"/>
      <c r="AE101" s="41"/>
    </row>
    <row r="105" spans="1:31" s="2" customFormat="1" ht="6.95" customHeight="1">
      <c r="A105" s="41"/>
      <c r="B105" s="64"/>
      <c r="C105" s="65"/>
      <c r="D105" s="65"/>
      <c r="E105" s="65"/>
      <c r="F105" s="65"/>
      <c r="G105" s="65"/>
      <c r="H105" s="65"/>
      <c r="I105" s="65"/>
      <c r="J105" s="65"/>
      <c r="K105" s="65"/>
      <c r="L105" s="148"/>
      <c r="S105" s="41"/>
      <c r="T105" s="41"/>
      <c r="U105" s="41"/>
      <c r="V105" s="41"/>
      <c r="W105" s="41"/>
      <c r="X105" s="41"/>
      <c r="Y105" s="41"/>
      <c r="Z105" s="41"/>
      <c r="AA105" s="41"/>
      <c r="AB105" s="41"/>
      <c r="AC105" s="41"/>
      <c r="AD105" s="41"/>
      <c r="AE105" s="41"/>
    </row>
    <row r="106" spans="1:31" s="2" customFormat="1" ht="24.95" customHeight="1">
      <c r="A106" s="41"/>
      <c r="B106" s="42"/>
      <c r="C106" s="26" t="s">
        <v>251</v>
      </c>
      <c r="D106" s="43"/>
      <c r="E106" s="43"/>
      <c r="F106" s="43"/>
      <c r="G106" s="43"/>
      <c r="H106" s="43"/>
      <c r="I106" s="43"/>
      <c r="J106" s="43"/>
      <c r="K106" s="43"/>
      <c r="L106" s="148"/>
      <c r="S106" s="41"/>
      <c r="T106" s="41"/>
      <c r="U106" s="41"/>
      <c r="V106" s="41"/>
      <c r="W106" s="41"/>
      <c r="X106" s="41"/>
      <c r="Y106" s="41"/>
      <c r="Z106" s="41"/>
      <c r="AA106" s="41"/>
      <c r="AB106" s="41"/>
      <c r="AC106" s="41"/>
      <c r="AD106" s="41"/>
      <c r="AE106" s="41"/>
    </row>
    <row r="107" spans="1:31" s="2" customFormat="1" ht="6.95" customHeight="1">
      <c r="A107" s="41"/>
      <c r="B107" s="42"/>
      <c r="C107" s="43"/>
      <c r="D107" s="43"/>
      <c r="E107" s="43"/>
      <c r="F107" s="43"/>
      <c r="G107" s="43"/>
      <c r="H107" s="43"/>
      <c r="I107" s="43"/>
      <c r="J107" s="43"/>
      <c r="K107" s="43"/>
      <c r="L107" s="148"/>
      <c r="S107" s="41"/>
      <c r="T107" s="41"/>
      <c r="U107" s="41"/>
      <c r="V107" s="41"/>
      <c r="W107" s="41"/>
      <c r="X107" s="41"/>
      <c r="Y107" s="41"/>
      <c r="Z107" s="41"/>
      <c r="AA107" s="41"/>
      <c r="AB107" s="41"/>
      <c r="AC107" s="41"/>
      <c r="AD107" s="41"/>
      <c r="AE107" s="41"/>
    </row>
    <row r="108" spans="1:31" s="2" customFormat="1" ht="12" customHeight="1">
      <c r="A108" s="41"/>
      <c r="B108" s="42"/>
      <c r="C108" s="35" t="s">
        <v>16</v>
      </c>
      <c r="D108" s="43"/>
      <c r="E108" s="43"/>
      <c r="F108" s="43"/>
      <c r="G108" s="43"/>
      <c r="H108" s="43"/>
      <c r="I108" s="43"/>
      <c r="J108" s="43"/>
      <c r="K108" s="43"/>
      <c r="L108" s="148"/>
      <c r="S108" s="41"/>
      <c r="T108" s="41"/>
      <c r="U108" s="41"/>
      <c r="V108" s="41"/>
      <c r="W108" s="41"/>
      <c r="X108" s="41"/>
      <c r="Y108" s="41"/>
      <c r="Z108" s="41"/>
      <c r="AA108" s="41"/>
      <c r="AB108" s="41"/>
      <c r="AC108" s="41"/>
      <c r="AD108" s="41"/>
      <c r="AE108" s="41"/>
    </row>
    <row r="109" spans="1:31" s="2" customFormat="1" ht="26.25" customHeight="1">
      <c r="A109" s="41"/>
      <c r="B109" s="42"/>
      <c r="C109" s="43"/>
      <c r="D109" s="43"/>
      <c r="E109" s="174" t="str">
        <f>E7</f>
        <v>STAVEBNÍ ÚPRAVY A NÁSTAVBA - KŘIMICKÁ 291/94, PLZEŇ 3 - SKVRŇANY</v>
      </c>
      <c r="F109" s="35"/>
      <c r="G109" s="35"/>
      <c r="H109" s="35"/>
      <c r="I109" s="43"/>
      <c r="J109" s="43"/>
      <c r="K109" s="43"/>
      <c r="L109" s="148"/>
      <c r="S109" s="41"/>
      <c r="T109" s="41"/>
      <c r="U109" s="41"/>
      <c r="V109" s="41"/>
      <c r="W109" s="41"/>
      <c r="X109" s="41"/>
      <c r="Y109" s="41"/>
      <c r="Z109" s="41"/>
      <c r="AA109" s="41"/>
      <c r="AB109" s="41"/>
      <c r="AC109" s="41"/>
      <c r="AD109" s="41"/>
      <c r="AE109" s="41"/>
    </row>
    <row r="110" spans="1:31" s="2" customFormat="1" ht="12" customHeight="1">
      <c r="A110" s="41"/>
      <c r="B110" s="42"/>
      <c r="C110" s="35" t="s">
        <v>130</v>
      </c>
      <c r="D110" s="43"/>
      <c r="E110" s="43"/>
      <c r="F110" s="43"/>
      <c r="G110" s="43"/>
      <c r="H110" s="43"/>
      <c r="I110" s="43"/>
      <c r="J110" s="43"/>
      <c r="K110" s="43"/>
      <c r="L110" s="148"/>
      <c r="S110" s="41"/>
      <c r="T110" s="41"/>
      <c r="U110" s="41"/>
      <c r="V110" s="41"/>
      <c r="W110" s="41"/>
      <c r="X110" s="41"/>
      <c r="Y110" s="41"/>
      <c r="Z110" s="41"/>
      <c r="AA110" s="41"/>
      <c r="AB110" s="41"/>
      <c r="AC110" s="41"/>
      <c r="AD110" s="41"/>
      <c r="AE110" s="41"/>
    </row>
    <row r="111" spans="1:31" s="2" customFormat="1" ht="16.5" customHeight="1">
      <c r="A111" s="41"/>
      <c r="B111" s="42"/>
      <c r="C111" s="43"/>
      <c r="D111" s="43"/>
      <c r="E111" s="72" t="str">
        <f>E9</f>
        <v>D.1.1. - Architektonicko stavební řešení</v>
      </c>
      <c r="F111" s="43"/>
      <c r="G111" s="43"/>
      <c r="H111" s="43"/>
      <c r="I111" s="43"/>
      <c r="J111" s="43"/>
      <c r="K111" s="43"/>
      <c r="L111" s="148"/>
      <c r="S111" s="41"/>
      <c r="T111" s="41"/>
      <c r="U111" s="41"/>
      <c r="V111" s="41"/>
      <c r="W111" s="41"/>
      <c r="X111" s="41"/>
      <c r="Y111" s="41"/>
      <c r="Z111" s="41"/>
      <c r="AA111" s="41"/>
      <c r="AB111" s="41"/>
      <c r="AC111" s="41"/>
      <c r="AD111" s="41"/>
      <c r="AE111" s="41"/>
    </row>
    <row r="112" spans="1:31" s="2" customFormat="1" ht="6.95" customHeight="1">
      <c r="A112" s="41"/>
      <c r="B112" s="42"/>
      <c r="C112" s="43"/>
      <c r="D112" s="43"/>
      <c r="E112" s="43"/>
      <c r="F112" s="43"/>
      <c r="G112" s="43"/>
      <c r="H112" s="43"/>
      <c r="I112" s="43"/>
      <c r="J112" s="43"/>
      <c r="K112" s="43"/>
      <c r="L112" s="148"/>
      <c r="S112" s="41"/>
      <c r="T112" s="41"/>
      <c r="U112" s="41"/>
      <c r="V112" s="41"/>
      <c r="W112" s="41"/>
      <c r="X112" s="41"/>
      <c r="Y112" s="41"/>
      <c r="Z112" s="41"/>
      <c r="AA112" s="41"/>
      <c r="AB112" s="41"/>
      <c r="AC112" s="41"/>
      <c r="AD112" s="41"/>
      <c r="AE112" s="41"/>
    </row>
    <row r="113" spans="1:31" s="2" customFormat="1" ht="12" customHeight="1">
      <c r="A113" s="41"/>
      <c r="B113" s="42"/>
      <c r="C113" s="35" t="s">
        <v>21</v>
      </c>
      <c r="D113" s="43"/>
      <c r="E113" s="43"/>
      <c r="F113" s="30" t="str">
        <f>F12</f>
        <v>Křimická 291/94, 318 00 Plzeň 3 - Skvrňany</v>
      </c>
      <c r="G113" s="43"/>
      <c r="H113" s="43"/>
      <c r="I113" s="35" t="s">
        <v>23</v>
      </c>
      <c r="J113" s="75" t="str">
        <f>IF(J12="","",J12)</f>
        <v>16. 12. 2022</v>
      </c>
      <c r="K113" s="43"/>
      <c r="L113" s="148"/>
      <c r="S113" s="41"/>
      <c r="T113" s="41"/>
      <c r="U113" s="41"/>
      <c r="V113" s="41"/>
      <c r="W113" s="41"/>
      <c r="X113" s="41"/>
      <c r="Y113" s="41"/>
      <c r="Z113" s="41"/>
      <c r="AA113" s="41"/>
      <c r="AB113" s="41"/>
      <c r="AC113" s="41"/>
      <c r="AD113" s="41"/>
      <c r="AE113" s="41"/>
    </row>
    <row r="114" spans="1:31" s="2" customFormat="1" ht="6.95" customHeight="1">
      <c r="A114" s="41"/>
      <c r="B114" s="42"/>
      <c r="C114" s="43"/>
      <c r="D114" s="43"/>
      <c r="E114" s="43"/>
      <c r="F114" s="43"/>
      <c r="G114" s="43"/>
      <c r="H114" s="43"/>
      <c r="I114" s="43"/>
      <c r="J114" s="43"/>
      <c r="K114" s="43"/>
      <c r="L114" s="148"/>
      <c r="S114" s="41"/>
      <c r="T114" s="41"/>
      <c r="U114" s="41"/>
      <c r="V114" s="41"/>
      <c r="W114" s="41"/>
      <c r="X114" s="41"/>
      <c r="Y114" s="41"/>
      <c r="Z114" s="41"/>
      <c r="AA114" s="41"/>
      <c r="AB114" s="41"/>
      <c r="AC114" s="41"/>
      <c r="AD114" s="41"/>
      <c r="AE114" s="41"/>
    </row>
    <row r="115" spans="1:31" s="2" customFormat="1" ht="25.65" customHeight="1">
      <c r="A115" s="41"/>
      <c r="B115" s="42"/>
      <c r="C115" s="35" t="s">
        <v>25</v>
      </c>
      <c r="D115" s="43"/>
      <c r="E115" s="43"/>
      <c r="F115" s="30" t="str">
        <f>E15</f>
        <v>SOU stavební, Borská 2718/55, 301 00 Plzeň</v>
      </c>
      <c r="G115" s="43"/>
      <c r="H115" s="43"/>
      <c r="I115" s="35" t="s">
        <v>31</v>
      </c>
      <c r="J115" s="39" t="str">
        <f>E21</f>
        <v>ATELIER SOUKUP OPL ŠVEHLA s.r.o.</v>
      </c>
      <c r="K115" s="43"/>
      <c r="L115" s="148"/>
      <c r="S115" s="41"/>
      <c r="T115" s="41"/>
      <c r="U115" s="41"/>
      <c r="V115" s="41"/>
      <c r="W115" s="41"/>
      <c r="X115" s="41"/>
      <c r="Y115" s="41"/>
      <c r="Z115" s="41"/>
      <c r="AA115" s="41"/>
      <c r="AB115" s="41"/>
      <c r="AC115" s="41"/>
      <c r="AD115" s="41"/>
      <c r="AE115" s="41"/>
    </row>
    <row r="116" spans="1:31" s="2" customFormat="1" ht="15.15" customHeight="1">
      <c r="A116" s="41"/>
      <c r="B116" s="42"/>
      <c r="C116" s="35" t="s">
        <v>29</v>
      </c>
      <c r="D116" s="43"/>
      <c r="E116" s="43"/>
      <c r="F116" s="30" t="str">
        <f>IF(E18="","",E18)</f>
        <v>Vyplň údaj</v>
      </c>
      <c r="G116" s="43"/>
      <c r="H116" s="43"/>
      <c r="I116" s="35" t="s">
        <v>34</v>
      </c>
      <c r="J116" s="39" t="str">
        <f>E24</f>
        <v>Michal Jirka</v>
      </c>
      <c r="K116" s="43"/>
      <c r="L116" s="148"/>
      <c r="S116" s="41"/>
      <c r="T116" s="41"/>
      <c r="U116" s="41"/>
      <c r="V116" s="41"/>
      <c r="W116" s="41"/>
      <c r="X116" s="41"/>
      <c r="Y116" s="41"/>
      <c r="Z116" s="41"/>
      <c r="AA116" s="41"/>
      <c r="AB116" s="41"/>
      <c r="AC116" s="41"/>
      <c r="AD116" s="41"/>
      <c r="AE116" s="41"/>
    </row>
    <row r="117" spans="1:31" s="2" customFormat="1" ht="10.3" customHeight="1">
      <c r="A117" s="41"/>
      <c r="B117" s="42"/>
      <c r="C117" s="43"/>
      <c r="D117" s="43"/>
      <c r="E117" s="43"/>
      <c r="F117" s="43"/>
      <c r="G117" s="43"/>
      <c r="H117" s="43"/>
      <c r="I117" s="43"/>
      <c r="J117" s="43"/>
      <c r="K117" s="43"/>
      <c r="L117" s="148"/>
      <c r="S117" s="41"/>
      <c r="T117" s="41"/>
      <c r="U117" s="41"/>
      <c r="V117" s="41"/>
      <c r="W117" s="41"/>
      <c r="X117" s="41"/>
      <c r="Y117" s="41"/>
      <c r="Z117" s="41"/>
      <c r="AA117" s="41"/>
      <c r="AB117" s="41"/>
      <c r="AC117" s="41"/>
      <c r="AD117" s="41"/>
      <c r="AE117" s="41"/>
    </row>
    <row r="118" spans="1:31" s="11" customFormat="1" ht="29.25" customHeight="1">
      <c r="A118" s="190"/>
      <c r="B118" s="191"/>
      <c r="C118" s="192" t="s">
        <v>252</v>
      </c>
      <c r="D118" s="193" t="s">
        <v>57</v>
      </c>
      <c r="E118" s="193" t="s">
        <v>53</v>
      </c>
      <c r="F118" s="193" t="s">
        <v>54</v>
      </c>
      <c r="G118" s="193" t="s">
        <v>253</v>
      </c>
      <c r="H118" s="193" t="s">
        <v>254</v>
      </c>
      <c r="I118" s="193" t="s">
        <v>255</v>
      </c>
      <c r="J118" s="193" t="s">
        <v>209</v>
      </c>
      <c r="K118" s="194" t="s">
        <v>256</v>
      </c>
      <c r="L118" s="195"/>
      <c r="M118" s="95" t="s">
        <v>19</v>
      </c>
      <c r="N118" s="96" t="s">
        <v>42</v>
      </c>
      <c r="O118" s="96" t="s">
        <v>257</v>
      </c>
      <c r="P118" s="96" t="s">
        <v>258</v>
      </c>
      <c r="Q118" s="96" t="s">
        <v>259</v>
      </c>
      <c r="R118" s="96" t="s">
        <v>260</v>
      </c>
      <c r="S118" s="96" t="s">
        <v>261</v>
      </c>
      <c r="T118" s="97" t="s">
        <v>262</v>
      </c>
      <c r="U118" s="190"/>
      <c r="V118" s="190"/>
      <c r="W118" s="190"/>
      <c r="X118" s="190"/>
      <c r="Y118" s="190"/>
      <c r="Z118" s="190"/>
      <c r="AA118" s="190"/>
      <c r="AB118" s="190"/>
      <c r="AC118" s="190"/>
      <c r="AD118" s="190"/>
      <c r="AE118" s="190"/>
    </row>
    <row r="119" spans="1:63" s="2" customFormat="1" ht="22.8" customHeight="1">
      <c r="A119" s="41"/>
      <c r="B119" s="42"/>
      <c r="C119" s="102" t="s">
        <v>263</v>
      </c>
      <c r="D119" s="43"/>
      <c r="E119" s="43"/>
      <c r="F119" s="43"/>
      <c r="G119" s="43"/>
      <c r="H119" s="43"/>
      <c r="I119" s="43"/>
      <c r="J119" s="196">
        <f>BK119</f>
        <v>0</v>
      </c>
      <c r="K119" s="43"/>
      <c r="L119" s="47"/>
      <c r="M119" s="98"/>
      <c r="N119" s="197"/>
      <c r="O119" s="99"/>
      <c r="P119" s="198">
        <f>P120+P1507+P2877</f>
        <v>0</v>
      </c>
      <c r="Q119" s="99"/>
      <c r="R119" s="198">
        <f>R120+R1507+R2877</f>
        <v>441.82189288600006</v>
      </c>
      <c r="S119" s="99"/>
      <c r="T119" s="199">
        <f>T120+T1507+T2877</f>
        <v>725.8632775900002</v>
      </c>
      <c r="U119" s="41"/>
      <c r="V119" s="41"/>
      <c r="W119" s="41"/>
      <c r="X119" s="41"/>
      <c r="Y119" s="41"/>
      <c r="Z119" s="41"/>
      <c r="AA119" s="41"/>
      <c r="AB119" s="41"/>
      <c r="AC119" s="41"/>
      <c r="AD119" s="41"/>
      <c r="AE119" s="41"/>
      <c r="AT119" s="20" t="s">
        <v>71</v>
      </c>
      <c r="AU119" s="20" t="s">
        <v>210</v>
      </c>
      <c r="BK119" s="200">
        <f>BK120+BK1507+BK2877</f>
        <v>0</v>
      </c>
    </row>
    <row r="120" spans="1:63" s="12" customFormat="1" ht="25.9" customHeight="1">
      <c r="A120" s="12"/>
      <c r="B120" s="201"/>
      <c r="C120" s="202"/>
      <c r="D120" s="203" t="s">
        <v>71</v>
      </c>
      <c r="E120" s="204" t="s">
        <v>264</v>
      </c>
      <c r="F120" s="204" t="s">
        <v>265</v>
      </c>
      <c r="G120" s="202"/>
      <c r="H120" s="202"/>
      <c r="I120" s="205"/>
      <c r="J120" s="206">
        <f>BK120</f>
        <v>0</v>
      </c>
      <c r="K120" s="202"/>
      <c r="L120" s="207"/>
      <c r="M120" s="208"/>
      <c r="N120" s="209"/>
      <c r="O120" s="209"/>
      <c r="P120" s="210">
        <f>P121+P170+P315+P354+P373+P1020</f>
        <v>0</v>
      </c>
      <c r="Q120" s="209"/>
      <c r="R120" s="210">
        <f>R121+R170+R315+R354+R373+R1020</f>
        <v>403.81694825600005</v>
      </c>
      <c r="S120" s="209"/>
      <c r="T120" s="211">
        <f>T121+T170+T315+T354+T373+T1020</f>
        <v>687.0960574300002</v>
      </c>
      <c r="U120" s="12"/>
      <c r="V120" s="12"/>
      <c r="W120" s="12"/>
      <c r="X120" s="12"/>
      <c r="Y120" s="12"/>
      <c r="Z120" s="12"/>
      <c r="AA120" s="12"/>
      <c r="AB120" s="12"/>
      <c r="AC120" s="12"/>
      <c r="AD120" s="12"/>
      <c r="AE120" s="12"/>
      <c r="AR120" s="212" t="s">
        <v>80</v>
      </c>
      <c r="AT120" s="213" t="s">
        <v>71</v>
      </c>
      <c r="AU120" s="213" t="s">
        <v>72</v>
      </c>
      <c r="AY120" s="212" t="s">
        <v>266</v>
      </c>
      <c r="BK120" s="214">
        <f>BK121+BK170+BK315+BK354+BK373+BK1020</f>
        <v>0</v>
      </c>
    </row>
    <row r="121" spans="1:63" s="12" customFormat="1" ht="22.8" customHeight="1">
      <c r="A121" s="12"/>
      <c r="B121" s="201"/>
      <c r="C121" s="202"/>
      <c r="D121" s="203" t="s">
        <v>71</v>
      </c>
      <c r="E121" s="215" t="s">
        <v>80</v>
      </c>
      <c r="F121" s="215" t="s">
        <v>267</v>
      </c>
      <c r="G121" s="202"/>
      <c r="H121" s="202"/>
      <c r="I121" s="205"/>
      <c r="J121" s="216">
        <f>BK121</f>
        <v>0</v>
      </c>
      <c r="K121" s="202"/>
      <c r="L121" s="207"/>
      <c r="M121" s="208"/>
      <c r="N121" s="209"/>
      <c r="O121" s="209"/>
      <c r="P121" s="210">
        <f>SUM(P122:P169)</f>
        <v>0</v>
      </c>
      <c r="Q121" s="209"/>
      <c r="R121" s="210">
        <f>SUM(R122:R169)</f>
        <v>0</v>
      </c>
      <c r="S121" s="209"/>
      <c r="T121" s="211">
        <f>SUM(T122:T169)</f>
        <v>6.006</v>
      </c>
      <c r="U121" s="12"/>
      <c r="V121" s="12"/>
      <c r="W121" s="12"/>
      <c r="X121" s="12"/>
      <c r="Y121" s="12"/>
      <c r="Z121" s="12"/>
      <c r="AA121" s="12"/>
      <c r="AB121" s="12"/>
      <c r="AC121" s="12"/>
      <c r="AD121" s="12"/>
      <c r="AE121" s="12"/>
      <c r="AR121" s="212" t="s">
        <v>80</v>
      </c>
      <c r="AT121" s="213" t="s">
        <v>71</v>
      </c>
      <c r="AU121" s="213" t="s">
        <v>80</v>
      </c>
      <c r="AY121" s="212" t="s">
        <v>266</v>
      </c>
      <c r="BK121" s="214">
        <f>SUM(BK122:BK169)</f>
        <v>0</v>
      </c>
    </row>
    <row r="122" spans="1:65" s="2" customFormat="1" ht="24.15" customHeight="1">
      <c r="A122" s="41"/>
      <c r="B122" s="42"/>
      <c r="C122" s="217" t="s">
        <v>80</v>
      </c>
      <c r="D122" s="217" t="s">
        <v>268</v>
      </c>
      <c r="E122" s="218" t="s">
        <v>269</v>
      </c>
      <c r="F122" s="219" t="s">
        <v>270</v>
      </c>
      <c r="G122" s="220" t="s">
        <v>271</v>
      </c>
      <c r="H122" s="221">
        <v>23.1</v>
      </c>
      <c r="I122" s="222"/>
      <c r="J122" s="223">
        <f>ROUND(I122*H122,2)</f>
        <v>0</v>
      </c>
      <c r="K122" s="219" t="s">
        <v>272</v>
      </c>
      <c r="L122" s="47"/>
      <c r="M122" s="224" t="s">
        <v>19</v>
      </c>
      <c r="N122" s="225" t="s">
        <v>43</v>
      </c>
      <c r="O122" s="87"/>
      <c r="P122" s="226">
        <f>O122*H122</f>
        <v>0</v>
      </c>
      <c r="Q122" s="226">
        <v>0</v>
      </c>
      <c r="R122" s="226">
        <f>Q122*H122</f>
        <v>0</v>
      </c>
      <c r="S122" s="226">
        <v>0.26</v>
      </c>
      <c r="T122" s="227">
        <f>S122*H122</f>
        <v>6.006</v>
      </c>
      <c r="U122" s="41"/>
      <c r="V122" s="41"/>
      <c r="W122" s="41"/>
      <c r="X122" s="41"/>
      <c r="Y122" s="41"/>
      <c r="Z122" s="41"/>
      <c r="AA122" s="41"/>
      <c r="AB122" s="41"/>
      <c r="AC122" s="41"/>
      <c r="AD122" s="41"/>
      <c r="AE122" s="41"/>
      <c r="AR122" s="228" t="s">
        <v>273</v>
      </c>
      <c r="AT122" s="228" t="s">
        <v>268</v>
      </c>
      <c r="AU122" s="228" t="s">
        <v>82</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273</v>
      </c>
      <c r="BM122" s="228" t="s">
        <v>274</v>
      </c>
    </row>
    <row r="123" spans="1:47" s="2" customFormat="1" ht="12">
      <c r="A123" s="41"/>
      <c r="B123" s="42"/>
      <c r="C123" s="43"/>
      <c r="D123" s="230" t="s">
        <v>275</v>
      </c>
      <c r="E123" s="43"/>
      <c r="F123" s="231" t="s">
        <v>276</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82</v>
      </c>
    </row>
    <row r="124" spans="1:47" s="2" customFormat="1" ht="12">
      <c r="A124" s="41"/>
      <c r="B124" s="42"/>
      <c r="C124" s="43"/>
      <c r="D124" s="235" t="s">
        <v>277</v>
      </c>
      <c r="E124" s="43"/>
      <c r="F124" s="236" t="s">
        <v>278</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277</v>
      </c>
      <c r="AU124" s="20" t="s">
        <v>82</v>
      </c>
    </row>
    <row r="125" spans="1:51" s="13" customFormat="1" ht="12">
      <c r="A125" s="13"/>
      <c r="B125" s="237"/>
      <c r="C125" s="238"/>
      <c r="D125" s="230" t="s">
        <v>279</v>
      </c>
      <c r="E125" s="239" t="s">
        <v>19</v>
      </c>
      <c r="F125" s="240" t="s">
        <v>280</v>
      </c>
      <c r="G125" s="238"/>
      <c r="H125" s="239" t="s">
        <v>19</v>
      </c>
      <c r="I125" s="241"/>
      <c r="J125" s="238"/>
      <c r="K125" s="238"/>
      <c r="L125" s="242"/>
      <c r="M125" s="243"/>
      <c r="N125" s="244"/>
      <c r="O125" s="244"/>
      <c r="P125" s="244"/>
      <c r="Q125" s="244"/>
      <c r="R125" s="244"/>
      <c r="S125" s="244"/>
      <c r="T125" s="245"/>
      <c r="U125" s="13"/>
      <c r="V125" s="13"/>
      <c r="W125" s="13"/>
      <c r="X125" s="13"/>
      <c r="Y125" s="13"/>
      <c r="Z125" s="13"/>
      <c r="AA125" s="13"/>
      <c r="AB125" s="13"/>
      <c r="AC125" s="13"/>
      <c r="AD125" s="13"/>
      <c r="AE125" s="13"/>
      <c r="AT125" s="246" t="s">
        <v>279</v>
      </c>
      <c r="AU125" s="246" t="s">
        <v>82</v>
      </c>
      <c r="AV125" s="13" t="s">
        <v>80</v>
      </c>
      <c r="AW125" s="13" t="s">
        <v>33</v>
      </c>
      <c r="AX125" s="13" t="s">
        <v>72</v>
      </c>
      <c r="AY125" s="246" t="s">
        <v>266</v>
      </c>
    </row>
    <row r="126" spans="1:51" s="14" customFormat="1" ht="12">
      <c r="A126" s="14"/>
      <c r="B126" s="247"/>
      <c r="C126" s="248"/>
      <c r="D126" s="230" t="s">
        <v>279</v>
      </c>
      <c r="E126" s="249" t="s">
        <v>19</v>
      </c>
      <c r="F126" s="250" t="s">
        <v>281</v>
      </c>
      <c r="G126" s="248"/>
      <c r="H126" s="251">
        <v>23.1</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279</v>
      </c>
      <c r="AU126" s="257" t="s">
        <v>82</v>
      </c>
      <c r="AV126" s="14" t="s">
        <v>82</v>
      </c>
      <c r="AW126" s="14" t="s">
        <v>33</v>
      </c>
      <c r="AX126" s="14" t="s">
        <v>72</v>
      </c>
      <c r="AY126" s="257" t="s">
        <v>266</v>
      </c>
    </row>
    <row r="127" spans="1:51" s="15" customFormat="1" ht="12">
      <c r="A127" s="15"/>
      <c r="B127" s="258"/>
      <c r="C127" s="259"/>
      <c r="D127" s="230" t="s">
        <v>279</v>
      </c>
      <c r="E127" s="260" t="s">
        <v>19</v>
      </c>
      <c r="F127" s="261" t="s">
        <v>282</v>
      </c>
      <c r="G127" s="259"/>
      <c r="H127" s="262">
        <v>23.1</v>
      </c>
      <c r="I127" s="263"/>
      <c r="J127" s="259"/>
      <c r="K127" s="259"/>
      <c r="L127" s="264"/>
      <c r="M127" s="265"/>
      <c r="N127" s="266"/>
      <c r="O127" s="266"/>
      <c r="P127" s="266"/>
      <c r="Q127" s="266"/>
      <c r="R127" s="266"/>
      <c r="S127" s="266"/>
      <c r="T127" s="267"/>
      <c r="U127" s="15"/>
      <c r="V127" s="15"/>
      <c r="W127" s="15"/>
      <c r="X127" s="15"/>
      <c r="Y127" s="15"/>
      <c r="Z127" s="15"/>
      <c r="AA127" s="15"/>
      <c r="AB127" s="15"/>
      <c r="AC127" s="15"/>
      <c r="AD127" s="15"/>
      <c r="AE127" s="15"/>
      <c r="AT127" s="268" t="s">
        <v>279</v>
      </c>
      <c r="AU127" s="268" t="s">
        <v>82</v>
      </c>
      <c r="AV127" s="15" t="s">
        <v>273</v>
      </c>
      <c r="AW127" s="15" t="s">
        <v>33</v>
      </c>
      <c r="AX127" s="15" t="s">
        <v>80</v>
      </c>
      <c r="AY127" s="268" t="s">
        <v>266</v>
      </c>
    </row>
    <row r="128" spans="1:65" s="2" customFormat="1" ht="24.15" customHeight="1">
      <c r="A128" s="41"/>
      <c r="B128" s="42"/>
      <c r="C128" s="217" t="s">
        <v>82</v>
      </c>
      <c r="D128" s="217" t="s">
        <v>268</v>
      </c>
      <c r="E128" s="218" t="s">
        <v>283</v>
      </c>
      <c r="F128" s="219" t="s">
        <v>284</v>
      </c>
      <c r="G128" s="220" t="s">
        <v>285</v>
      </c>
      <c r="H128" s="221">
        <v>7.291</v>
      </c>
      <c r="I128" s="222"/>
      <c r="J128" s="223">
        <f>ROUND(I128*H128,2)</f>
        <v>0</v>
      </c>
      <c r="K128" s="219" t="s">
        <v>272</v>
      </c>
      <c r="L128" s="47"/>
      <c r="M128" s="224" t="s">
        <v>19</v>
      </c>
      <c r="N128" s="225"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273</v>
      </c>
      <c r="AT128" s="228" t="s">
        <v>268</v>
      </c>
      <c r="AU128" s="228" t="s">
        <v>82</v>
      </c>
      <c r="AY128" s="20" t="s">
        <v>266</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273</v>
      </c>
      <c r="BM128" s="228" t="s">
        <v>286</v>
      </c>
    </row>
    <row r="129" spans="1:47" s="2" customFormat="1" ht="12">
      <c r="A129" s="41"/>
      <c r="B129" s="42"/>
      <c r="C129" s="43"/>
      <c r="D129" s="230" t="s">
        <v>275</v>
      </c>
      <c r="E129" s="43"/>
      <c r="F129" s="231" t="s">
        <v>287</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275</v>
      </c>
      <c r="AU129" s="20" t="s">
        <v>82</v>
      </c>
    </row>
    <row r="130" spans="1:47" s="2" customFormat="1" ht="12">
      <c r="A130" s="41"/>
      <c r="B130" s="42"/>
      <c r="C130" s="43"/>
      <c r="D130" s="235" t="s">
        <v>277</v>
      </c>
      <c r="E130" s="43"/>
      <c r="F130" s="236" t="s">
        <v>288</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277</v>
      </c>
      <c r="AU130" s="20" t="s">
        <v>82</v>
      </c>
    </row>
    <row r="131" spans="1:51" s="14" customFormat="1" ht="12">
      <c r="A131" s="14"/>
      <c r="B131" s="247"/>
      <c r="C131" s="248"/>
      <c r="D131" s="230" t="s">
        <v>279</v>
      </c>
      <c r="E131" s="249" t="s">
        <v>19</v>
      </c>
      <c r="F131" s="250" t="s">
        <v>289</v>
      </c>
      <c r="G131" s="248"/>
      <c r="H131" s="251">
        <v>5.6</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279</v>
      </c>
      <c r="AU131" s="257" t="s">
        <v>82</v>
      </c>
      <c r="AV131" s="14" t="s">
        <v>82</v>
      </c>
      <c r="AW131" s="14" t="s">
        <v>33</v>
      </c>
      <c r="AX131" s="14" t="s">
        <v>72</v>
      </c>
      <c r="AY131" s="257" t="s">
        <v>266</v>
      </c>
    </row>
    <row r="132" spans="1:51" s="14" customFormat="1" ht="12">
      <c r="A132" s="14"/>
      <c r="B132" s="247"/>
      <c r="C132" s="248"/>
      <c r="D132" s="230" t="s">
        <v>279</v>
      </c>
      <c r="E132" s="249" t="s">
        <v>19</v>
      </c>
      <c r="F132" s="250" t="s">
        <v>290</v>
      </c>
      <c r="G132" s="248"/>
      <c r="H132" s="251">
        <v>1.691</v>
      </c>
      <c r="I132" s="252"/>
      <c r="J132" s="248"/>
      <c r="K132" s="248"/>
      <c r="L132" s="253"/>
      <c r="M132" s="254"/>
      <c r="N132" s="255"/>
      <c r="O132" s="255"/>
      <c r="P132" s="255"/>
      <c r="Q132" s="255"/>
      <c r="R132" s="255"/>
      <c r="S132" s="255"/>
      <c r="T132" s="256"/>
      <c r="U132" s="14"/>
      <c r="V132" s="14"/>
      <c r="W132" s="14"/>
      <c r="X132" s="14"/>
      <c r="Y132" s="14"/>
      <c r="Z132" s="14"/>
      <c r="AA132" s="14"/>
      <c r="AB132" s="14"/>
      <c r="AC132" s="14"/>
      <c r="AD132" s="14"/>
      <c r="AE132" s="14"/>
      <c r="AT132" s="257" t="s">
        <v>279</v>
      </c>
      <c r="AU132" s="257" t="s">
        <v>82</v>
      </c>
      <c r="AV132" s="14" t="s">
        <v>82</v>
      </c>
      <c r="AW132" s="14" t="s">
        <v>33</v>
      </c>
      <c r="AX132" s="14" t="s">
        <v>72</v>
      </c>
      <c r="AY132" s="257" t="s">
        <v>266</v>
      </c>
    </row>
    <row r="133" spans="1:51" s="15" customFormat="1" ht="12">
      <c r="A133" s="15"/>
      <c r="B133" s="258"/>
      <c r="C133" s="259"/>
      <c r="D133" s="230" t="s">
        <v>279</v>
      </c>
      <c r="E133" s="260" t="s">
        <v>19</v>
      </c>
      <c r="F133" s="261" t="s">
        <v>282</v>
      </c>
      <c r="G133" s="259"/>
      <c r="H133" s="262">
        <v>7.291</v>
      </c>
      <c r="I133" s="263"/>
      <c r="J133" s="259"/>
      <c r="K133" s="259"/>
      <c r="L133" s="264"/>
      <c r="M133" s="265"/>
      <c r="N133" s="266"/>
      <c r="O133" s="266"/>
      <c r="P133" s="266"/>
      <c r="Q133" s="266"/>
      <c r="R133" s="266"/>
      <c r="S133" s="266"/>
      <c r="T133" s="267"/>
      <c r="U133" s="15"/>
      <c r="V133" s="15"/>
      <c r="W133" s="15"/>
      <c r="X133" s="15"/>
      <c r="Y133" s="15"/>
      <c r="Z133" s="15"/>
      <c r="AA133" s="15"/>
      <c r="AB133" s="15"/>
      <c r="AC133" s="15"/>
      <c r="AD133" s="15"/>
      <c r="AE133" s="15"/>
      <c r="AT133" s="268" t="s">
        <v>279</v>
      </c>
      <c r="AU133" s="268" t="s">
        <v>82</v>
      </c>
      <c r="AV133" s="15" t="s">
        <v>273</v>
      </c>
      <c r="AW133" s="15" t="s">
        <v>33</v>
      </c>
      <c r="AX133" s="15" t="s">
        <v>80</v>
      </c>
      <c r="AY133" s="268" t="s">
        <v>266</v>
      </c>
    </row>
    <row r="134" spans="1:65" s="2" customFormat="1" ht="33" customHeight="1">
      <c r="A134" s="41"/>
      <c r="B134" s="42"/>
      <c r="C134" s="217" t="s">
        <v>291</v>
      </c>
      <c r="D134" s="217" t="s">
        <v>268</v>
      </c>
      <c r="E134" s="218" t="s">
        <v>292</v>
      </c>
      <c r="F134" s="219" t="s">
        <v>293</v>
      </c>
      <c r="G134" s="220" t="s">
        <v>285</v>
      </c>
      <c r="H134" s="221">
        <v>16.66</v>
      </c>
      <c r="I134" s="222"/>
      <c r="J134" s="223">
        <f>ROUND(I134*H134,2)</f>
        <v>0</v>
      </c>
      <c r="K134" s="219" t="s">
        <v>272</v>
      </c>
      <c r="L134" s="47"/>
      <c r="M134" s="224" t="s">
        <v>19</v>
      </c>
      <c r="N134" s="225"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273</v>
      </c>
      <c r="AT134" s="228" t="s">
        <v>268</v>
      </c>
      <c r="AU134" s="228" t="s">
        <v>82</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294</v>
      </c>
    </row>
    <row r="135" spans="1:47" s="2" customFormat="1" ht="12">
      <c r="A135" s="41"/>
      <c r="B135" s="42"/>
      <c r="C135" s="43"/>
      <c r="D135" s="230" t="s">
        <v>275</v>
      </c>
      <c r="E135" s="43"/>
      <c r="F135" s="231" t="s">
        <v>295</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82</v>
      </c>
    </row>
    <row r="136" spans="1:47" s="2" customFormat="1" ht="12">
      <c r="A136" s="41"/>
      <c r="B136" s="42"/>
      <c r="C136" s="43"/>
      <c r="D136" s="235" t="s">
        <v>277</v>
      </c>
      <c r="E136" s="43"/>
      <c r="F136" s="236" t="s">
        <v>296</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277</v>
      </c>
      <c r="AU136" s="20" t="s">
        <v>82</v>
      </c>
    </row>
    <row r="137" spans="1:51" s="14" customFormat="1" ht="12">
      <c r="A137" s="14"/>
      <c r="B137" s="247"/>
      <c r="C137" s="248"/>
      <c r="D137" s="230" t="s">
        <v>279</v>
      </c>
      <c r="E137" s="249" t="s">
        <v>19</v>
      </c>
      <c r="F137" s="250" t="s">
        <v>297</v>
      </c>
      <c r="G137" s="248"/>
      <c r="H137" s="251">
        <v>12.012</v>
      </c>
      <c r="I137" s="252"/>
      <c r="J137" s="248"/>
      <c r="K137" s="248"/>
      <c r="L137" s="253"/>
      <c r="M137" s="254"/>
      <c r="N137" s="255"/>
      <c r="O137" s="255"/>
      <c r="P137" s="255"/>
      <c r="Q137" s="255"/>
      <c r="R137" s="255"/>
      <c r="S137" s="255"/>
      <c r="T137" s="256"/>
      <c r="U137" s="14"/>
      <c r="V137" s="14"/>
      <c r="W137" s="14"/>
      <c r="X137" s="14"/>
      <c r="Y137" s="14"/>
      <c r="Z137" s="14"/>
      <c r="AA137" s="14"/>
      <c r="AB137" s="14"/>
      <c r="AC137" s="14"/>
      <c r="AD137" s="14"/>
      <c r="AE137" s="14"/>
      <c r="AT137" s="257" t="s">
        <v>279</v>
      </c>
      <c r="AU137" s="257" t="s">
        <v>82</v>
      </c>
      <c r="AV137" s="14" t="s">
        <v>82</v>
      </c>
      <c r="AW137" s="14" t="s">
        <v>33</v>
      </c>
      <c r="AX137" s="14" t="s">
        <v>72</v>
      </c>
      <c r="AY137" s="257" t="s">
        <v>266</v>
      </c>
    </row>
    <row r="138" spans="1:51" s="14" customFormat="1" ht="12">
      <c r="A138" s="14"/>
      <c r="B138" s="247"/>
      <c r="C138" s="248"/>
      <c r="D138" s="230" t="s">
        <v>279</v>
      </c>
      <c r="E138" s="249" t="s">
        <v>19</v>
      </c>
      <c r="F138" s="250" t="s">
        <v>298</v>
      </c>
      <c r="G138" s="248"/>
      <c r="H138" s="251">
        <v>4.648</v>
      </c>
      <c r="I138" s="252"/>
      <c r="J138" s="248"/>
      <c r="K138" s="248"/>
      <c r="L138" s="253"/>
      <c r="M138" s="254"/>
      <c r="N138" s="255"/>
      <c r="O138" s="255"/>
      <c r="P138" s="255"/>
      <c r="Q138" s="255"/>
      <c r="R138" s="255"/>
      <c r="S138" s="255"/>
      <c r="T138" s="256"/>
      <c r="U138" s="14"/>
      <c r="V138" s="14"/>
      <c r="W138" s="14"/>
      <c r="X138" s="14"/>
      <c r="Y138" s="14"/>
      <c r="Z138" s="14"/>
      <c r="AA138" s="14"/>
      <c r="AB138" s="14"/>
      <c r="AC138" s="14"/>
      <c r="AD138" s="14"/>
      <c r="AE138" s="14"/>
      <c r="AT138" s="257" t="s">
        <v>279</v>
      </c>
      <c r="AU138" s="257" t="s">
        <v>82</v>
      </c>
      <c r="AV138" s="14" t="s">
        <v>82</v>
      </c>
      <c r="AW138" s="14" t="s">
        <v>33</v>
      </c>
      <c r="AX138" s="14" t="s">
        <v>72</v>
      </c>
      <c r="AY138" s="257" t="s">
        <v>266</v>
      </c>
    </row>
    <row r="139" spans="1:51" s="15" customFormat="1" ht="12">
      <c r="A139" s="15"/>
      <c r="B139" s="258"/>
      <c r="C139" s="259"/>
      <c r="D139" s="230" t="s">
        <v>279</v>
      </c>
      <c r="E139" s="260" t="s">
        <v>19</v>
      </c>
      <c r="F139" s="261" t="s">
        <v>282</v>
      </c>
      <c r="G139" s="259"/>
      <c r="H139" s="262">
        <v>16.66</v>
      </c>
      <c r="I139" s="263"/>
      <c r="J139" s="259"/>
      <c r="K139" s="259"/>
      <c r="L139" s="264"/>
      <c r="M139" s="265"/>
      <c r="N139" s="266"/>
      <c r="O139" s="266"/>
      <c r="P139" s="266"/>
      <c r="Q139" s="266"/>
      <c r="R139" s="266"/>
      <c r="S139" s="266"/>
      <c r="T139" s="267"/>
      <c r="U139" s="15"/>
      <c r="V139" s="15"/>
      <c r="W139" s="15"/>
      <c r="X139" s="15"/>
      <c r="Y139" s="15"/>
      <c r="Z139" s="15"/>
      <c r="AA139" s="15"/>
      <c r="AB139" s="15"/>
      <c r="AC139" s="15"/>
      <c r="AD139" s="15"/>
      <c r="AE139" s="15"/>
      <c r="AT139" s="268" t="s">
        <v>279</v>
      </c>
      <c r="AU139" s="268" t="s">
        <v>82</v>
      </c>
      <c r="AV139" s="15" t="s">
        <v>273</v>
      </c>
      <c r="AW139" s="15" t="s">
        <v>33</v>
      </c>
      <c r="AX139" s="15" t="s">
        <v>80</v>
      </c>
      <c r="AY139" s="268" t="s">
        <v>266</v>
      </c>
    </row>
    <row r="140" spans="1:65" s="2" customFormat="1" ht="37.8" customHeight="1">
      <c r="A140" s="41"/>
      <c r="B140" s="42"/>
      <c r="C140" s="217" t="s">
        <v>273</v>
      </c>
      <c r="D140" s="217" t="s">
        <v>268</v>
      </c>
      <c r="E140" s="218" t="s">
        <v>299</v>
      </c>
      <c r="F140" s="219" t="s">
        <v>300</v>
      </c>
      <c r="G140" s="220" t="s">
        <v>285</v>
      </c>
      <c r="H140" s="221">
        <v>7.291</v>
      </c>
      <c r="I140" s="222"/>
      <c r="J140" s="223">
        <f>ROUND(I140*H140,2)</f>
        <v>0</v>
      </c>
      <c r="K140" s="219" t="s">
        <v>272</v>
      </c>
      <c r="L140" s="47"/>
      <c r="M140" s="224" t="s">
        <v>19</v>
      </c>
      <c r="N140" s="225"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273</v>
      </c>
      <c r="AT140" s="228" t="s">
        <v>268</v>
      </c>
      <c r="AU140" s="228" t="s">
        <v>82</v>
      </c>
      <c r="AY140" s="20" t="s">
        <v>266</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273</v>
      </c>
      <c r="BM140" s="228" t="s">
        <v>301</v>
      </c>
    </row>
    <row r="141" spans="1:47" s="2" customFormat="1" ht="12">
      <c r="A141" s="41"/>
      <c r="B141" s="42"/>
      <c r="C141" s="43"/>
      <c r="D141" s="230" t="s">
        <v>275</v>
      </c>
      <c r="E141" s="43"/>
      <c r="F141" s="231" t="s">
        <v>302</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275</v>
      </c>
      <c r="AU141" s="20" t="s">
        <v>82</v>
      </c>
    </row>
    <row r="142" spans="1:47" s="2" customFormat="1" ht="12">
      <c r="A142" s="41"/>
      <c r="B142" s="42"/>
      <c r="C142" s="43"/>
      <c r="D142" s="235" t="s">
        <v>277</v>
      </c>
      <c r="E142" s="43"/>
      <c r="F142" s="236" t="s">
        <v>303</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277</v>
      </c>
      <c r="AU142" s="20" t="s">
        <v>82</v>
      </c>
    </row>
    <row r="143" spans="1:65" s="2" customFormat="1" ht="37.8" customHeight="1">
      <c r="A143" s="41"/>
      <c r="B143" s="42"/>
      <c r="C143" s="217" t="s">
        <v>304</v>
      </c>
      <c r="D143" s="217" t="s">
        <v>268</v>
      </c>
      <c r="E143" s="218" t="s">
        <v>305</v>
      </c>
      <c r="F143" s="219" t="s">
        <v>306</v>
      </c>
      <c r="G143" s="220" t="s">
        <v>285</v>
      </c>
      <c r="H143" s="221">
        <v>7.291</v>
      </c>
      <c r="I143" s="222"/>
      <c r="J143" s="223">
        <f>ROUND(I143*H143,2)</f>
        <v>0</v>
      </c>
      <c r="K143" s="219" t="s">
        <v>272</v>
      </c>
      <c r="L143" s="47"/>
      <c r="M143" s="224" t="s">
        <v>19</v>
      </c>
      <c r="N143" s="225" t="s">
        <v>43</v>
      </c>
      <c r="O143" s="87"/>
      <c r="P143" s="226">
        <f>O143*H143</f>
        <v>0</v>
      </c>
      <c r="Q143" s="226">
        <v>0</v>
      </c>
      <c r="R143" s="226">
        <f>Q143*H143</f>
        <v>0</v>
      </c>
      <c r="S143" s="226">
        <v>0</v>
      </c>
      <c r="T143" s="227">
        <f>S143*H143</f>
        <v>0</v>
      </c>
      <c r="U143" s="41"/>
      <c r="V143" s="41"/>
      <c r="W143" s="41"/>
      <c r="X143" s="41"/>
      <c r="Y143" s="41"/>
      <c r="Z143" s="41"/>
      <c r="AA143" s="41"/>
      <c r="AB143" s="41"/>
      <c r="AC143" s="41"/>
      <c r="AD143" s="41"/>
      <c r="AE143" s="41"/>
      <c r="AR143" s="228" t="s">
        <v>273</v>
      </c>
      <c r="AT143" s="228" t="s">
        <v>268</v>
      </c>
      <c r="AU143" s="228" t="s">
        <v>82</v>
      </c>
      <c r="AY143" s="20" t="s">
        <v>266</v>
      </c>
      <c r="BE143" s="229">
        <f>IF(N143="základní",J143,0)</f>
        <v>0</v>
      </c>
      <c r="BF143" s="229">
        <f>IF(N143="snížená",J143,0)</f>
        <v>0</v>
      </c>
      <c r="BG143" s="229">
        <f>IF(N143="zákl. přenesená",J143,0)</f>
        <v>0</v>
      </c>
      <c r="BH143" s="229">
        <f>IF(N143="sníž. přenesená",J143,0)</f>
        <v>0</v>
      </c>
      <c r="BI143" s="229">
        <f>IF(N143="nulová",J143,0)</f>
        <v>0</v>
      </c>
      <c r="BJ143" s="20" t="s">
        <v>80</v>
      </c>
      <c r="BK143" s="229">
        <f>ROUND(I143*H143,2)</f>
        <v>0</v>
      </c>
      <c r="BL143" s="20" t="s">
        <v>273</v>
      </c>
      <c r="BM143" s="228" t="s">
        <v>307</v>
      </c>
    </row>
    <row r="144" spans="1:47" s="2" customFormat="1" ht="12">
      <c r="A144" s="41"/>
      <c r="B144" s="42"/>
      <c r="C144" s="43"/>
      <c r="D144" s="230" t="s">
        <v>275</v>
      </c>
      <c r="E144" s="43"/>
      <c r="F144" s="231" t="s">
        <v>308</v>
      </c>
      <c r="G144" s="43"/>
      <c r="H144" s="43"/>
      <c r="I144" s="232"/>
      <c r="J144" s="43"/>
      <c r="K144" s="43"/>
      <c r="L144" s="47"/>
      <c r="M144" s="233"/>
      <c r="N144" s="234"/>
      <c r="O144" s="87"/>
      <c r="P144" s="87"/>
      <c r="Q144" s="87"/>
      <c r="R144" s="87"/>
      <c r="S144" s="87"/>
      <c r="T144" s="88"/>
      <c r="U144" s="41"/>
      <c r="V144" s="41"/>
      <c r="W144" s="41"/>
      <c r="X144" s="41"/>
      <c r="Y144" s="41"/>
      <c r="Z144" s="41"/>
      <c r="AA144" s="41"/>
      <c r="AB144" s="41"/>
      <c r="AC144" s="41"/>
      <c r="AD144" s="41"/>
      <c r="AE144" s="41"/>
      <c r="AT144" s="20" t="s">
        <v>275</v>
      </c>
      <c r="AU144" s="20" t="s">
        <v>82</v>
      </c>
    </row>
    <row r="145" spans="1:47" s="2" customFormat="1" ht="12">
      <c r="A145" s="41"/>
      <c r="B145" s="42"/>
      <c r="C145" s="43"/>
      <c r="D145" s="235" t="s">
        <v>277</v>
      </c>
      <c r="E145" s="43"/>
      <c r="F145" s="236" t="s">
        <v>309</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277</v>
      </c>
      <c r="AU145" s="20" t="s">
        <v>82</v>
      </c>
    </row>
    <row r="146" spans="1:65" s="2" customFormat="1" ht="37.8" customHeight="1">
      <c r="A146" s="41"/>
      <c r="B146" s="42"/>
      <c r="C146" s="217" t="s">
        <v>310</v>
      </c>
      <c r="D146" s="217" t="s">
        <v>268</v>
      </c>
      <c r="E146" s="218" t="s">
        <v>311</v>
      </c>
      <c r="F146" s="219" t="s">
        <v>312</v>
      </c>
      <c r="G146" s="220" t="s">
        <v>285</v>
      </c>
      <c r="H146" s="221">
        <v>7.291</v>
      </c>
      <c r="I146" s="222"/>
      <c r="J146" s="223">
        <f>ROUND(I146*H146,2)</f>
        <v>0</v>
      </c>
      <c r="K146" s="219" t="s">
        <v>272</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313</v>
      </c>
    </row>
    <row r="147" spans="1:47" s="2" customFormat="1" ht="12">
      <c r="A147" s="41"/>
      <c r="B147" s="42"/>
      <c r="C147" s="43"/>
      <c r="D147" s="230" t="s">
        <v>275</v>
      </c>
      <c r="E147" s="43"/>
      <c r="F147" s="231" t="s">
        <v>314</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82</v>
      </c>
    </row>
    <row r="148" spans="1:47" s="2" customFormat="1" ht="12">
      <c r="A148" s="41"/>
      <c r="B148" s="42"/>
      <c r="C148" s="43"/>
      <c r="D148" s="235" t="s">
        <v>277</v>
      </c>
      <c r="E148" s="43"/>
      <c r="F148" s="236" t="s">
        <v>315</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277</v>
      </c>
      <c r="AU148" s="20" t="s">
        <v>82</v>
      </c>
    </row>
    <row r="149" spans="1:65" s="2" customFormat="1" ht="37.8" customHeight="1">
      <c r="A149" s="41"/>
      <c r="B149" s="42"/>
      <c r="C149" s="217" t="s">
        <v>316</v>
      </c>
      <c r="D149" s="217" t="s">
        <v>268</v>
      </c>
      <c r="E149" s="218" t="s">
        <v>317</v>
      </c>
      <c r="F149" s="219" t="s">
        <v>318</v>
      </c>
      <c r="G149" s="220" t="s">
        <v>285</v>
      </c>
      <c r="H149" s="221">
        <v>72.91</v>
      </c>
      <c r="I149" s="222"/>
      <c r="J149" s="223">
        <f>ROUND(I149*H149,2)</f>
        <v>0</v>
      </c>
      <c r="K149" s="219" t="s">
        <v>272</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273</v>
      </c>
      <c r="AT149" s="228" t="s">
        <v>268</v>
      </c>
      <c r="AU149" s="228" t="s">
        <v>82</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319</v>
      </c>
    </row>
    <row r="150" spans="1:47" s="2" customFormat="1" ht="12">
      <c r="A150" s="41"/>
      <c r="B150" s="42"/>
      <c r="C150" s="43"/>
      <c r="D150" s="230" t="s">
        <v>275</v>
      </c>
      <c r="E150" s="43"/>
      <c r="F150" s="231" t="s">
        <v>320</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82</v>
      </c>
    </row>
    <row r="151" spans="1:47" s="2" customFormat="1" ht="12">
      <c r="A151" s="41"/>
      <c r="B151" s="42"/>
      <c r="C151" s="43"/>
      <c r="D151" s="235" t="s">
        <v>277</v>
      </c>
      <c r="E151" s="43"/>
      <c r="F151" s="236" t="s">
        <v>321</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277</v>
      </c>
      <c r="AU151" s="20" t="s">
        <v>82</v>
      </c>
    </row>
    <row r="152" spans="1:51" s="14" customFormat="1" ht="12">
      <c r="A152" s="14"/>
      <c r="B152" s="247"/>
      <c r="C152" s="248"/>
      <c r="D152" s="230" t="s">
        <v>279</v>
      </c>
      <c r="E152" s="249" t="s">
        <v>19</v>
      </c>
      <c r="F152" s="250" t="s">
        <v>322</v>
      </c>
      <c r="G152" s="248"/>
      <c r="H152" s="251">
        <v>7.291</v>
      </c>
      <c r="I152" s="252"/>
      <c r="J152" s="248"/>
      <c r="K152" s="248"/>
      <c r="L152" s="253"/>
      <c r="M152" s="254"/>
      <c r="N152" s="255"/>
      <c r="O152" s="255"/>
      <c r="P152" s="255"/>
      <c r="Q152" s="255"/>
      <c r="R152" s="255"/>
      <c r="S152" s="255"/>
      <c r="T152" s="256"/>
      <c r="U152" s="14"/>
      <c r="V152" s="14"/>
      <c r="W152" s="14"/>
      <c r="X152" s="14"/>
      <c r="Y152" s="14"/>
      <c r="Z152" s="14"/>
      <c r="AA152" s="14"/>
      <c r="AB152" s="14"/>
      <c r="AC152" s="14"/>
      <c r="AD152" s="14"/>
      <c r="AE152" s="14"/>
      <c r="AT152" s="257" t="s">
        <v>279</v>
      </c>
      <c r="AU152" s="257" t="s">
        <v>82</v>
      </c>
      <c r="AV152" s="14" t="s">
        <v>82</v>
      </c>
      <c r="AW152" s="14" t="s">
        <v>33</v>
      </c>
      <c r="AX152" s="14" t="s">
        <v>80</v>
      </c>
      <c r="AY152" s="257" t="s">
        <v>266</v>
      </c>
    </row>
    <row r="153" spans="1:51" s="14" customFormat="1" ht="12">
      <c r="A153" s="14"/>
      <c r="B153" s="247"/>
      <c r="C153" s="248"/>
      <c r="D153" s="230" t="s">
        <v>279</v>
      </c>
      <c r="E153" s="248"/>
      <c r="F153" s="250" t="s">
        <v>323</v>
      </c>
      <c r="G153" s="248"/>
      <c r="H153" s="251">
        <v>72.91</v>
      </c>
      <c r="I153" s="252"/>
      <c r="J153" s="248"/>
      <c r="K153" s="248"/>
      <c r="L153" s="253"/>
      <c r="M153" s="254"/>
      <c r="N153" s="255"/>
      <c r="O153" s="255"/>
      <c r="P153" s="255"/>
      <c r="Q153" s="255"/>
      <c r="R153" s="255"/>
      <c r="S153" s="255"/>
      <c r="T153" s="256"/>
      <c r="U153" s="14"/>
      <c r="V153" s="14"/>
      <c r="W153" s="14"/>
      <c r="X153" s="14"/>
      <c r="Y153" s="14"/>
      <c r="Z153" s="14"/>
      <c r="AA153" s="14"/>
      <c r="AB153" s="14"/>
      <c r="AC153" s="14"/>
      <c r="AD153" s="14"/>
      <c r="AE153" s="14"/>
      <c r="AT153" s="257" t="s">
        <v>279</v>
      </c>
      <c r="AU153" s="257" t="s">
        <v>82</v>
      </c>
      <c r="AV153" s="14" t="s">
        <v>82</v>
      </c>
      <c r="AW153" s="14" t="s">
        <v>4</v>
      </c>
      <c r="AX153" s="14" t="s">
        <v>80</v>
      </c>
      <c r="AY153" s="257" t="s">
        <v>266</v>
      </c>
    </row>
    <row r="154" spans="1:65" s="2" customFormat="1" ht="33" customHeight="1">
      <c r="A154" s="41"/>
      <c r="B154" s="42"/>
      <c r="C154" s="217" t="s">
        <v>324</v>
      </c>
      <c r="D154" s="217" t="s">
        <v>268</v>
      </c>
      <c r="E154" s="218" t="s">
        <v>325</v>
      </c>
      <c r="F154" s="219" t="s">
        <v>326</v>
      </c>
      <c r="G154" s="220" t="s">
        <v>327</v>
      </c>
      <c r="H154" s="221">
        <v>13.124</v>
      </c>
      <c r="I154" s="222"/>
      <c r="J154" s="223">
        <f>ROUND(I154*H154,2)</f>
        <v>0</v>
      </c>
      <c r="K154" s="219" t="s">
        <v>272</v>
      </c>
      <c r="L154" s="47"/>
      <c r="M154" s="224" t="s">
        <v>19</v>
      </c>
      <c r="N154" s="225"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273</v>
      </c>
      <c r="AT154" s="228" t="s">
        <v>268</v>
      </c>
      <c r="AU154" s="228" t="s">
        <v>82</v>
      </c>
      <c r="AY154" s="20" t="s">
        <v>266</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273</v>
      </c>
      <c r="BM154" s="228" t="s">
        <v>328</v>
      </c>
    </row>
    <row r="155" spans="1:47" s="2" customFormat="1" ht="12">
      <c r="A155" s="41"/>
      <c r="B155" s="42"/>
      <c r="C155" s="43"/>
      <c r="D155" s="230" t="s">
        <v>275</v>
      </c>
      <c r="E155" s="43"/>
      <c r="F155" s="231" t="s">
        <v>329</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275</v>
      </c>
      <c r="AU155" s="20" t="s">
        <v>82</v>
      </c>
    </row>
    <row r="156" spans="1:47" s="2" customFormat="1" ht="12">
      <c r="A156" s="41"/>
      <c r="B156" s="42"/>
      <c r="C156" s="43"/>
      <c r="D156" s="235" t="s">
        <v>277</v>
      </c>
      <c r="E156" s="43"/>
      <c r="F156" s="236" t="s">
        <v>330</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277</v>
      </c>
      <c r="AU156" s="20" t="s">
        <v>82</v>
      </c>
    </row>
    <row r="157" spans="1:51" s="14" customFormat="1" ht="12">
      <c r="A157" s="14"/>
      <c r="B157" s="247"/>
      <c r="C157" s="248"/>
      <c r="D157" s="230" t="s">
        <v>279</v>
      </c>
      <c r="E157" s="249" t="s">
        <v>19</v>
      </c>
      <c r="F157" s="250" t="s">
        <v>331</v>
      </c>
      <c r="G157" s="248"/>
      <c r="H157" s="251">
        <v>13.124</v>
      </c>
      <c r="I157" s="252"/>
      <c r="J157" s="248"/>
      <c r="K157" s="248"/>
      <c r="L157" s="253"/>
      <c r="M157" s="254"/>
      <c r="N157" s="255"/>
      <c r="O157" s="255"/>
      <c r="P157" s="255"/>
      <c r="Q157" s="255"/>
      <c r="R157" s="255"/>
      <c r="S157" s="255"/>
      <c r="T157" s="256"/>
      <c r="U157" s="14"/>
      <c r="V157" s="14"/>
      <c r="W157" s="14"/>
      <c r="X157" s="14"/>
      <c r="Y157" s="14"/>
      <c r="Z157" s="14"/>
      <c r="AA157" s="14"/>
      <c r="AB157" s="14"/>
      <c r="AC157" s="14"/>
      <c r="AD157" s="14"/>
      <c r="AE157" s="14"/>
      <c r="AT157" s="257" t="s">
        <v>279</v>
      </c>
      <c r="AU157" s="257" t="s">
        <v>82</v>
      </c>
      <c r="AV157" s="14" t="s">
        <v>82</v>
      </c>
      <c r="AW157" s="14" t="s">
        <v>33</v>
      </c>
      <c r="AX157" s="14" t="s">
        <v>80</v>
      </c>
      <c r="AY157" s="257" t="s">
        <v>266</v>
      </c>
    </row>
    <row r="158" spans="1:65" s="2" customFormat="1" ht="24.15" customHeight="1">
      <c r="A158" s="41"/>
      <c r="B158" s="42"/>
      <c r="C158" s="217" t="s">
        <v>332</v>
      </c>
      <c r="D158" s="217" t="s">
        <v>268</v>
      </c>
      <c r="E158" s="218" t="s">
        <v>333</v>
      </c>
      <c r="F158" s="219" t="s">
        <v>334</v>
      </c>
      <c r="G158" s="220" t="s">
        <v>285</v>
      </c>
      <c r="H158" s="221">
        <v>16.66</v>
      </c>
      <c r="I158" s="222"/>
      <c r="J158" s="223">
        <f>ROUND(I158*H158,2)</f>
        <v>0</v>
      </c>
      <c r="K158" s="219" t="s">
        <v>272</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82</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335</v>
      </c>
    </row>
    <row r="159" spans="1:47" s="2" customFormat="1" ht="12">
      <c r="A159" s="41"/>
      <c r="B159" s="42"/>
      <c r="C159" s="43"/>
      <c r="D159" s="230" t="s">
        <v>275</v>
      </c>
      <c r="E159" s="43"/>
      <c r="F159" s="231" t="s">
        <v>336</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82</v>
      </c>
    </row>
    <row r="160" spans="1:47" s="2" customFormat="1" ht="12">
      <c r="A160" s="41"/>
      <c r="B160" s="42"/>
      <c r="C160" s="43"/>
      <c r="D160" s="235" t="s">
        <v>277</v>
      </c>
      <c r="E160" s="43"/>
      <c r="F160" s="236" t="s">
        <v>337</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277</v>
      </c>
      <c r="AU160" s="20" t="s">
        <v>82</v>
      </c>
    </row>
    <row r="161" spans="1:51" s="14" customFormat="1" ht="12">
      <c r="A161" s="14"/>
      <c r="B161" s="247"/>
      <c r="C161" s="248"/>
      <c r="D161" s="230" t="s">
        <v>279</v>
      </c>
      <c r="E161" s="249" t="s">
        <v>19</v>
      </c>
      <c r="F161" s="250" t="s">
        <v>297</v>
      </c>
      <c r="G161" s="248"/>
      <c r="H161" s="251">
        <v>12.012</v>
      </c>
      <c r="I161" s="252"/>
      <c r="J161" s="248"/>
      <c r="K161" s="248"/>
      <c r="L161" s="253"/>
      <c r="M161" s="254"/>
      <c r="N161" s="255"/>
      <c r="O161" s="255"/>
      <c r="P161" s="255"/>
      <c r="Q161" s="255"/>
      <c r="R161" s="255"/>
      <c r="S161" s="255"/>
      <c r="T161" s="256"/>
      <c r="U161" s="14"/>
      <c r="V161" s="14"/>
      <c r="W161" s="14"/>
      <c r="X161" s="14"/>
      <c r="Y161" s="14"/>
      <c r="Z161" s="14"/>
      <c r="AA161" s="14"/>
      <c r="AB161" s="14"/>
      <c r="AC161" s="14"/>
      <c r="AD161" s="14"/>
      <c r="AE161" s="14"/>
      <c r="AT161" s="257" t="s">
        <v>279</v>
      </c>
      <c r="AU161" s="257" t="s">
        <v>82</v>
      </c>
      <c r="AV161" s="14" t="s">
        <v>82</v>
      </c>
      <c r="AW161" s="14" t="s">
        <v>33</v>
      </c>
      <c r="AX161" s="14" t="s">
        <v>72</v>
      </c>
      <c r="AY161" s="257" t="s">
        <v>266</v>
      </c>
    </row>
    <row r="162" spans="1:51" s="14" customFormat="1" ht="12">
      <c r="A162" s="14"/>
      <c r="B162" s="247"/>
      <c r="C162" s="248"/>
      <c r="D162" s="230" t="s">
        <v>279</v>
      </c>
      <c r="E162" s="249" t="s">
        <v>19</v>
      </c>
      <c r="F162" s="250" t="s">
        <v>298</v>
      </c>
      <c r="G162" s="248"/>
      <c r="H162" s="251">
        <v>4.648</v>
      </c>
      <c r="I162" s="252"/>
      <c r="J162" s="248"/>
      <c r="K162" s="248"/>
      <c r="L162" s="253"/>
      <c r="M162" s="254"/>
      <c r="N162" s="255"/>
      <c r="O162" s="255"/>
      <c r="P162" s="255"/>
      <c r="Q162" s="255"/>
      <c r="R162" s="255"/>
      <c r="S162" s="255"/>
      <c r="T162" s="256"/>
      <c r="U162" s="14"/>
      <c r="V162" s="14"/>
      <c r="W162" s="14"/>
      <c r="X162" s="14"/>
      <c r="Y162" s="14"/>
      <c r="Z162" s="14"/>
      <c r="AA162" s="14"/>
      <c r="AB162" s="14"/>
      <c r="AC162" s="14"/>
      <c r="AD162" s="14"/>
      <c r="AE162" s="14"/>
      <c r="AT162" s="257" t="s">
        <v>279</v>
      </c>
      <c r="AU162" s="257" t="s">
        <v>82</v>
      </c>
      <c r="AV162" s="14" t="s">
        <v>82</v>
      </c>
      <c r="AW162" s="14" t="s">
        <v>33</v>
      </c>
      <c r="AX162" s="14" t="s">
        <v>72</v>
      </c>
      <c r="AY162" s="257" t="s">
        <v>266</v>
      </c>
    </row>
    <row r="163" spans="1:51" s="15" customFormat="1" ht="12">
      <c r="A163" s="15"/>
      <c r="B163" s="258"/>
      <c r="C163" s="259"/>
      <c r="D163" s="230" t="s">
        <v>279</v>
      </c>
      <c r="E163" s="260" t="s">
        <v>19</v>
      </c>
      <c r="F163" s="261" t="s">
        <v>282</v>
      </c>
      <c r="G163" s="259"/>
      <c r="H163" s="262">
        <v>16.66</v>
      </c>
      <c r="I163" s="263"/>
      <c r="J163" s="259"/>
      <c r="K163" s="259"/>
      <c r="L163" s="264"/>
      <c r="M163" s="265"/>
      <c r="N163" s="266"/>
      <c r="O163" s="266"/>
      <c r="P163" s="266"/>
      <c r="Q163" s="266"/>
      <c r="R163" s="266"/>
      <c r="S163" s="266"/>
      <c r="T163" s="267"/>
      <c r="U163" s="15"/>
      <c r="V163" s="15"/>
      <c r="W163" s="15"/>
      <c r="X163" s="15"/>
      <c r="Y163" s="15"/>
      <c r="Z163" s="15"/>
      <c r="AA163" s="15"/>
      <c r="AB163" s="15"/>
      <c r="AC163" s="15"/>
      <c r="AD163" s="15"/>
      <c r="AE163" s="15"/>
      <c r="AT163" s="268" t="s">
        <v>279</v>
      </c>
      <c r="AU163" s="268" t="s">
        <v>82</v>
      </c>
      <c r="AV163" s="15" t="s">
        <v>273</v>
      </c>
      <c r="AW163" s="15" t="s">
        <v>33</v>
      </c>
      <c r="AX163" s="15" t="s">
        <v>80</v>
      </c>
      <c r="AY163" s="268" t="s">
        <v>266</v>
      </c>
    </row>
    <row r="164" spans="1:65" s="2" customFormat="1" ht="24.15" customHeight="1">
      <c r="A164" s="41"/>
      <c r="B164" s="42"/>
      <c r="C164" s="217" t="s">
        <v>338</v>
      </c>
      <c r="D164" s="217" t="s">
        <v>268</v>
      </c>
      <c r="E164" s="218" t="s">
        <v>339</v>
      </c>
      <c r="F164" s="219" t="s">
        <v>340</v>
      </c>
      <c r="G164" s="220" t="s">
        <v>271</v>
      </c>
      <c r="H164" s="221">
        <v>58.1</v>
      </c>
      <c r="I164" s="222"/>
      <c r="J164" s="223">
        <f>ROUND(I164*H164,2)</f>
        <v>0</v>
      </c>
      <c r="K164" s="219" t="s">
        <v>272</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273</v>
      </c>
      <c r="AT164" s="228" t="s">
        <v>268</v>
      </c>
      <c r="AU164" s="228" t="s">
        <v>82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341</v>
      </c>
    </row>
    <row r="165" spans="1:47" s="2" customFormat="1" ht="12">
      <c r="A165" s="41"/>
      <c r="B165" s="42"/>
      <c r="C165" s="43"/>
      <c r="D165" s="230" t="s">
        <v>275</v>
      </c>
      <c r="E165" s="43"/>
      <c r="F165" s="231" t="s">
        <v>342</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82</v>
      </c>
    </row>
    <row r="166" spans="1:47" s="2" customFormat="1" ht="12">
      <c r="A166" s="41"/>
      <c r="B166" s="42"/>
      <c r="C166" s="43"/>
      <c r="D166" s="235" t="s">
        <v>277</v>
      </c>
      <c r="E166" s="43"/>
      <c r="F166" s="236" t="s">
        <v>343</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277</v>
      </c>
      <c r="AU166" s="20" t="s">
        <v>82</v>
      </c>
    </row>
    <row r="167" spans="1:51" s="14" customFormat="1" ht="12">
      <c r="A167" s="14"/>
      <c r="B167" s="247"/>
      <c r="C167" s="248"/>
      <c r="D167" s="230" t="s">
        <v>279</v>
      </c>
      <c r="E167" s="249" t="s">
        <v>19</v>
      </c>
      <c r="F167" s="250" t="s">
        <v>158</v>
      </c>
      <c r="G167" s="248"/>
      <c r="H167" s="251">
        <v>35</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279</v>
      </c>
      <c r="AU167" s="257" t="s">
        <v>82</v>
      </c>
      <c r="AV167" s="14" t="s">
        <v>82</v>
      </c>
      <c r="AW167" s="14" t="s">
        <v>33</v>
      </c>
      <c r="AX167" s="14" t="s">
        <v>72</v>
      </c>
      <c r="AY167" s="257" t="s">
        <v>266</v>
      </c>
    </row>
    <row r="168" spans="1:51" s="14" customFormat="1" ht="12">
      <c r="A168" s="14"/>
      <c r="B168" s="247"/>
      <c r="C168" s="248"/>
      <c r="D168" s="230" t="s">
        <v>279</v>
      </c>
      <c r="E168" s="249" t="s">
        <v>19</v>
      </c>
      <c r="F168" s="250" t="s">
        <v>344</v>
      </c>
      <c r="G168" s="248"/>
      <c r="H168" s="251">
        <v>23.1</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279</v>
      </c>
      <c r="AU168" s="257" t="s">
        <v>82</v>
      </c>
      <c r="AV168" s="14" t="s">
        <v>82</v>
      </c>
      <c r="AW168" s="14" t="s">
        <v>33</v>
      </c>
      <c r="AX168" s="14" t="s">
        <v>72</v>
      </c>
      <c r="AY168" s="257" t="s">
        <v>266</v>
      </c>
    </row>
    <row r="169" spans="1:51" s="15" customFormat="1" ht="12">
      <c r="A169" s="15"/>
      <c r="B169" s="258"/>
      <c r="C169" s="259"/>
      <c r="D169" s="230" t="s">
        <v>279</v>
      </c>
      <c r="E169" s="260" t="s">
        <v>19</v>
      </c>
      <c r="F169" s="261" t="s">
        <v>282</v>
      </c>
      <c r="G169" s="259"/>
      <c r="H169" s="262">
        <v>58.1</v>
      </c>
      <c r="I169" s="263"/>
      <c r="J169" s="259"/>
      <c r="K169" s="259"/>
      <c r="L169" s="264"/>
      <c r="M169" s="265"/>
      <c r="N169" s="266"/>
      <c r="O169" s="266"/>
      <c r="P169" s="266"/>
      <c r="Q169" s="266"/>
      <c r="R169" s="266"/>
      <c r="S169" s="266"/>
      <c r="T169" s="267"/>
      <c r="U169" s="15"/>
      <c r="V169" s="15"/>
      <c r="W169" s="15"/>
      <c r="X169" s="15"/>
      <c r="Y169" s="15"/>
      <c r="Z169" s="15"/>
      <c r="AA169" s="15"/>
      <c r="AB169" s="15"/>
      <c r="AC169" s="15"/>
      <c r="AD169" s="15"/>
      <c r="AE169" s="15"/>
      <c r="AT169" s="268" t="s">
        <v>279</v>
      </c>
      <c r="AU169" s="268" t="s">
        <v>82</v>
      </c>
      <c r="AV169" s="15" t="s">
        <v>273</v>
      </c>
      <c r="AW169" s="15" t="s">
        <v>33</v>
      </c>
      <c r="AX169" s="15" t="s">
        <v>80</v>
      </c>
      <c r="AY169" s="268" t="s">
        <v>266</v>
      </c>
    </row>
    <row r="170" spans="1:63" s="12" customFormat="1" ht="22.8" customHeight="1">
      <c r="A170" s="12"/>
      <c r="B170" s="201"/>
      <c r="C170" s="202"/>
      <c r="D170" s="203" t="s">
        <v>71</v>
      </c>
      <c r="E170" s="215" t="s">
        <v>291</v>
      </c>
      <c r="F170" s="215" t="s">
        <v>345</v>
      </c>
      <c r="G170" s="202"/>
      <c r="H170" s="202"/>
      <c r="I170" s="205"/>
      <c r="J170" s="216">
        <f>BK170</f>
        <v>0</v>
      </c>
      <c r="K170" s="202"/>
      <c r="L170" s="207"/>
      <c r="M170" s="208"/>
      <c r="N170" s="209"/>
      <c r="O170" s="209"/>
      <c r="P170" s="210">
        <f>SUM(P171:P314)</f>
        <v>0</v>
      </c>
      <c r="Q170" s="209"/>
      <c r="R170" s="210">
        <f>SUM(R171:R314)</f>
        <v>125.30820279</v>
      </c>
      <c r="S170" s="209"/>
      <c r="T170" s="211">
        <f>SUM(T171:T314)</f>
        <v>0.0010064300000000002</v>
      </c>
      <c r="U170" s="12"/>
      <c r="V170" s="12"/>
      <c r="W170" s="12"/>
      <c r="X170" s="12"/>
      <c r="Y170" s="12"/>
      <c r="Z170" s="12"/>
      <c r="AA170" s="12"/>
      <c r="AB170" s="12"/>
      <c r="AC170" s="12"/>
      <c r="AD170" s="12"/>
      <c r="AE170" s="12"/>
      <c r="AR170" s="212" t="s">
        <v>80</v>
      </c>
      <c r="AT170" s="213" t="s">
        <v>71</v>
      </c>
      <c r="AU170" s="213" t="s">
        <v>80</v>
      </c>
      <c r="AY170" s="212" t="s">
        <v>266</v>
      </c>
      <c r="BK170" s="214">
        <f>SUM(BK171:BK314)</f>
        <v>0</v>
      </c>
    </row>
    <row r="171" spans="1:65" s="2" customFormat="1" ht="24.15" customHeight="1">
      <c r="A171" s="41"/>
      <c r="B171" s="42"/>
      <c r="C171" s="217" t="s">
        <v>346</v>
      </c>
      <c r="D171" s="217" t="s">
        <v>268</v>
      </c>
      <c r="E171" s="218" t="s">
        <v>347</v>
      </c>
      <c r="F171" s="219" t="s">
        <v>348</v>
      </c>
      <c r="G171" s="220" t="s">
        <v>285</v>
      </c>
      <c r="H171" s="221">
        <v>0.432</v>
      </c>
      <c r="I171" s="222"/>
      <c r="J171" s="223">
        <f>ROUND(I171*H171,2)</f>
        <v>0</v>
      </c>
      <c r="K171" s="219" t="s">
        <v>272</v>
      </c>
      <c r="L171" s="47"/>
      <c r="M171" s="224" t="s">
        <v>19</v>
      </c>
      <c r="N171" s="225" t="s">
        <v>43</v>
      </c>
      <c r="O171" s="87"/>
      <c r="P171" s="226">
        <f>O171*H171</f>
        <v>0</v>
      </c>
      <c r="Q171" s="226">
        <v>1.8775</v>
      </c>
      <c r="R171" s="226">
        <f>Q171*H171</f>
        <v>0.81108</v>
      </c>
      <c r="S171" s="226">
        <v>0</v>
      </c>
      <c r="T171" s="227">
        <f>S171*H171</f>
        <v>0</v>
      </c>
      <c r="U171" s="41"/>
      <c r="V171" s="41"/>
      <c r="W171" s="41"/>
      <c r="X171" s="41"/>
      <c r="Y171" s="41"/>
      <c r="Z171" s="41"/>
      <c r="AA171" s="41"/>
      <c r="AB171" s="41"/>
      <c r="AC171" s="41"/>
      <c r="AD171" s="41"/>
      <c r="AE171" s="41"/>
      <c r="AR171" s="228" t="s">
        <v>273</v>
      </c>
      <c r="AT171" s="228" t="s">
        <v>268</v>
      </c>
      <c r="AU171" s="228" t="s">
        <v>82</v>
      </c>
      <c r="AY171" s="20" t="s">
        <v>266</v>
      </c>
      <c r="BE171" s="229">
        <f>IF(N171="základní",J171,0)</f>
        <v>0</v>
      </c>
      <c r="BF171" s="229">
        <f>IF(N171="snížená",J171,0)</f>
        <v>0</v>
      </c>
      <c r="BG171" s="229">
        <f>IF(N171="zákl. přenesená",J171,0)</f>
        <v>0</v>
      </c>
      <c r="BH171" s="229">
        <f>IF(N171="sníž. přenesená",J171,0)</f>
        <v>0</v>
      </c>
      <c r="BI171" s="229">
        <f>IF(N171="nulová",J171,0)</f>
        <v>0</v>
      </c>
      <c r="BJ171" s="20" t="s">
        <v>80</v>
      </c>
      <c r="BK171" s="229">
        <f>ROUND(I171*H171,2)</f>
        <v>0</v>
      </c>
      <c r="BL171" s="20" t="s">
        <v>273</v>
      </c>
      <c r="BM171" s="228" t="s">
        <v>349</v>
      </c>
    </row>
    <row r="172" spans="1:47" s="2" customFormat="1" ht="12">
      <c r="A172" s="41"/>
      <c r="B172" s="42"/>
      <c r="C172" s="43"/>
      <c r="D172" s="230" t="s">
        <v>275</v>
      </c>
      <c r="E172" s="43"/>
      <c r="F172" s="231" t="s">
        <v>350</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275</v>
      </c>
      <c r="AU172" s="20" t="s">
        <v>82</v>
      </c>
    </row>
    <row r="173" spans="1:47" s="2" customFormat="1" ht="12">
      <c r="A173" s="41"/>
      <c r="B173" s="42"/>
      <c r="C173" s="43"/>
      <c r="D173" s="235" t="s">
        <v>277</v>
      </c>
      <c r="E173" s="43"/>
      <c r="F173" s="236" t="s">
        <v>351</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277</v>
      </c>
      <c r="AU173" s="20" t="s">
        <v>82</v>
      </c>
    </row>
    <row r="174" spans="1:51" s="13" customFormat="1" ht="12">
      <c r="A174" s="13"/>
      <c r="B174" s="237"/>
      <c r="C174" s="238"/>
      <c r="D174" s="230" t="s">
        <v>279</v>
      </c>
      <c r="E174" s="239" t="s">
        <v>19</v>
      </c>
      <c r="F174" s="240" t="s">
        <v>352</v>
      </c>
      <c r="G174" s="238"/>
      <c r="H174" s="239" t="s">
        <v>19</v>
      </c>
      <c r="I174" s="241"/>
      <c r="J174" s="238"/>
      <c r="K174" s="238"/>
      <c r="L174" s="242"/>
      <c r="M174" s="243"/>
      <c r="N174" s="244"/>
      <c r="O174" s="244"/>
      <c r="P174" s="244"/>
      <c r="Q174" s="244"/>
      <c r="R174" s="244"/>
      <c r="S174" s="244"/>
      <c r="T174" s="245"/>
      <c r="U174" s="13"/>
      <c r="V174" s="13"/>
      <c r="W174" s="13"/>
      <c r="X174" s="13"/>
      <c r="Y174" s="13"/>
      <c r="Z174" s="13"/>
      <c r="AA174" s="13"/>
      <c r="AB174" s="13"/>
      <c r="AC174" s="13"/>
      <c r="AD174" s="13"/>
      <c r="AE174" s="13"/>
      <c r="AT174" s="246" t="s">
        <v>279</v>
      </c>
      <c r="AU174" s="246" t="s">
        <v>82</v>
      </c>
      <c r="AV174" s="13" t="s">
        <v>80</v>
      </c>
      <c r="AW174" s="13" t="s">
        <v>33</v>
      </c>
      <c r="AX174" s="13" t="s">
        <v>72</v>
      </c>
      <c r="AY174" s="246" t="s">
        <v>266</v>
      </c>
    </row>
    <row r="175" spans="1:51" s="14" customFormat="1" ht="12">
      <c r="A175" s="14"/>
      <c r="B175" s="247"/>
      <c r="C175" s="248"/>
      <c r="D175" s="230" t="s">
        <v>279</v>
      </c>
      <c r="E175" s="249" t="s">
        <v>19</v>
      </c>
      <c r="F175" s="250" t="s">
        <v>353</v>
      </c>
      <c r="G175" s="248"/>
      <c r="H175" s="251">
        <v>0.252</v>
      </c>
      <c r="I175" s="252"/>
      <c r="J175" s="248"/>
      <c r="K175" s="248"/>
      <c r="L175" s="253"/>
      <c r="M175" s="254"/>
      <c r="N175" s="255"/>
      <c r="O175" s="255"/>
      <c r="P175" s="255"/>
      <c r="Q175" s="255"/>
      <c r="R175" s="255"/>
      <c r="S175" s="255"/>
      <c r="T175" s="256"/>
      <c r="U175" s="14"/>
      <c r="V175" s="14"/>
      <c r="W175" s="14"/>
      <c r="X175" s="14"/>
      <c r="Y175" s="14"/>
      <c r="Z175" s="14"/>
      <c r="AA175" s="14"/>
      <c r="AB175" s="14"/>
      <c r="AC175" s="14"/>
      <c r="AD175" s="14"/>
      <c r="AE175" s="14"/>
      <c r="AT175" s="257" t="s">
        <v>279</v>
      </c>
      <c r="AU175" s="257" t="s">
        <v>82</v>
      </c>
      <c r="AV175" s="14" t="s">
        <v>82</v>
      </c>
      <c r="AW175" s="14" t="s">
        <v>33</v>
      </c>
      <c r="AX175" s="14" t="s">
        <v>72</v>
      </c>
      <c r="AY175" s="257" t="s">
        <v>266</v>
      </c>
    </row>
    <row r="176" spans="1:51" s="14" customFormat="1" ht="12">
      <c r="A176" s="14"/>
      <c r="B176" s="247"/>
      <c r="C176" s="248"/>
      <c r="D176" s="230" t="s">
        <v>279</v>
      </c>
      <c r="E176" s="249" t="s">
        <v>19</v>
      </c>
      <c r="F176" s="250" t="s">
        <v>354</v>
      </c>
      <c r="G176" s="248"/>
      <c r="H176" s="251">
        <v>0.18</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279</v>
      </c>
      <c r="AU176" s="257" t="s">
        <v>82</v>
      </c>
      <c r="AV176" s="14" t="s">
        <v>82</v>
      </c>
      <c r="AW176" s="14" t="s">
        <v>33</v>
      </c>
      <c r="AX176" s="14" t="s">
        <v>72</v>
      </c>
      <c r="AY176" s="257" t="s">
        <v>266</v>
      </c>
    </row>
    <row r="177" spans="1:51" s="15" customFormat="1" ht="12">
      <c r="A177" s="15"/>
      <c r="B177" s="258"/>
      <c r="C177" s="259"/>
      <c r="D177" s="230" t="s">
        <v>279</v>
      </c>
      <c r="E177" s="260" t="s">
        <v>19</v>
      </c>
      <c r="F177" s="261" t="s">
        <v>282</v>
      </c>
      <c r="G177" s="259"/>
      <c r="H177" s="262">
        <v>0.432</v>
      </c>
      <c r="I177" s="263"/>
      <c r="J177" s="259"/>
      <c r="K177" s="259"/>
      <c r="L177" s="264"/>
      <c r="M177" s="265"/>
      <c r="N177" s="266"/>
      <c r="O177" s="266"/>
      <c r="P177" s="266"/>
      <c r="Q177" s="266"/>
      <c r="R177" s="266"/>
      <c r="S177" s="266"/>
      <c r="T177" s="267"/>
      <c r="U177" s="15"/>
      <c r="V177" s="15"/>
      <c r="W177" s="15"/>
      <c r="X177" s="15"/>
      <c r="Y177" s="15"/>
      <c r="Z177" s="15"/>
      <c r="AA177" s="15"/>
      <c r="AB177" s="15"/>
      <c r="AC177" s="15"/>
      <c r="AD177" s="15"/>
      <c r="AE177" s="15"/>
      <c r="AT177" s="268" t="s">
        <v>279</v>
      </c>
      <c r="AU177" s="268" t="s">
        <v>82</v>
      </c>
      <c r="AV177" s="15" t="s">
        <v>273</v>
      </c>
      <c r="AW177" s="15" t="s">
        <v>33</v>
      </c>
      <c r="AX177" s="15" t="s">
        <v>80</v>
      </c>
      <c r="AY177" s="268" t="s">
        <v>266</v>
      </c>
    </row>
    <row r="178" spans="1:65" s="2" customFormat="1" ht="24.15" customHeight="1">
      <c r="A178" s="41"/>
      <c r="B178" s="42"/>
      <c r="C178" s="217" t="s">
        <v>355</v>
      </c>
      <c r="D178" s="217" t="s">
        <v>268</v>
      </c>
      <c r="E178" s="218" t="s">
        <v>356</v>
      </c>
      <c r="F178" s="219" t="s">
        <v>357</v>
      </c>
      <c r="G178" s="220" t="s">
        <v>285</v>
      </c>
      <c r="H178" s="221">
        <v>6.189</v>
      </c>
      <c r="I178" s="222"/>
      <c r="J178" s="223">
        <f>ROUND(I178*H178,2)</f>
        <v>0</v>
      </c>
      <c r="K178" s="219" t="s">
        <v>272</v>
      </c>
      <c r="L178" s="47"/>
      <c r="M178" s="224" t="s">
        <v>19</v>
      </c>
      <c r="N178" s="225" t="s">
        <v>43</v>
      </c>
      <c r="O178" s="87"/>
      <c r="P178" s="226">
        <f>O178*H178</f>
        <v>0</v>
      </c>
      <c r="Q178" s="226">
        <v>1.8775</v>
      </c>
      <c r="R178" s="226">
        <f>Q178*H178</f>
        <v>11.6198475</v>
      </c>
      <c r="S178" s="226">
        <v>0</v>
      </c>
      <c r="T178" s="227">
        <f>S178*H178</f>
        <v>0</v>
      </c>
      <c r="U178" s="41"/>
      <c r="V178" s="41"/>
      <c r="W178" s="41"/>
      <c r="X178" s="41"/>
      <c r="Y178" s="41"/>
      <c r="Z178" s="41"/>
      <c r="AA178" s="41"/>
      <c r="AB178" s="41"/>
      <c r="AC178" s="41"/>
      <c r="AD178" s="41"/>
      <c r="AE178" s="41"/>
      <c r="AR178" s="228" t="s">
        <v>273</v>
      </c>
      <c r="AT178" s="228" t="s">
        <v>268</v>
      </c>
      <c r="AU178" s="228" t="s">
        <v>82</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358</v>
      </c>
    </row>
    <row r="179" spans="1:47" s="2" customFormat="1" ht="12">
      <c r="A179" s="41"/>
      <c r="B179" s="42"/>
      <c r="C179" s="43"/>
      <c r="D179" s="230" t="s">
        <v>275</v>
      </c>
      <c r="E179" s="43"/>
      <c r="F179" s="231" t="s">
        <v>359</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82</v>
      </c>
    </row>
    <row r="180" spans="1:47" s="2" customFormat="1" ht="12">
      <c r="A180" s="41"/>
      <c r="B180" s="42"/>
      <c r="C180" s="43"/>
      <c r="D180" s="235" t="s">
        <v>277</v>
      </c>
      <c r="E180" s="43"/>
      <c r="F180" s="236" t="s">
        <v>360</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277</v>
      </c>
      <c r="AU180" s="20" t="s">
        <v>82</v>
      </c>
    </row>
    <row r="181" spans="1:51" s="13" customFormat="1" ht="12">
      <c r="A181" s="13"/>
      <c r="B181" s="237"/>
      <c r="C181" s="238"/>
      <c r="D181" s="230" t="s">
        <v>279</v>
      </c>
      <c r="E181" s="239" t="s">
        <v>19</v>
      </c>
      <c r="F181" s="240" t="s">
        <v>352</v>
      </c>
      <c r="G181" s="238"/>
      <c r="H181" s="239" t="s">
        <v>19</v>
      </c>
      <c r="I181" s="241"/>
      <c r="J181" s="238"/>
      <c r="K181" s="238"/>
      <c r="L181" s="242"/>
      <c r="M181" s="243"/>
      <c r="N181" s="244"/>
      <c r="O181" s="244"/>
      <c r="P181" s="244"/>
      <c r="Q181" s="244"/>
      <c r="R181" s="244"/>
      <c r="S181" s="244"/>
      <c r="T181" s="245"/>
      <c r="U181" s="13"/>
      <c r="V181" s="13"/>
      <c r="W181" s="13"/>
      <c r="X181" s="13"/>
      <c r="Y181" s="13"/>
      <c r="Z181" s="13"/>
      <c r="AA181" s="13"/>
      <c r="AB181" s="13"/>
      <c r="AC181" s="13"/>
      <c r="AD181" s="13"/>
      <c r="AE181" s="13"/>
      <c r="AT181" s="246" t="s">
        <v>279</v>
      </c>
      <c r="AU181" s="246" t="s">
        <v>82</v>
      </c>
      <c r="AV181" s="13" t="s">
        <v>80</v>
      </c>
      <c r="AW181" s="13" t="s">
        <v>33</v>
      </c>
      <c r="AX181" s="13" t="s">
        <v>72</v>
      </c>
      <c r="AY181" s="246" t="s">
        <v>266</v>
      </c>
    </row>
    <row r="182" spans="1:51" s="14" customFormat="1" ht="12">
      <c r="A182" s="14"/>
      <c r="B182" s="247"/>
      <c r="C182" s="248"/>
      <c r="D182" s="230" t="s">
        <v>279</v>
      </c>
      <c r="E182" s="249" t="s">
        <v>19</v>
      </c>
      <c r="F182" s="250" t="s">
        <v>361</v>
      </c>
      <c r="G182" s="248"/>
      <c r="H182" s="251">
        <v>2.039</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279</v>
      </c>
      <c r="AU182" s="257" t="s">
        <v>82</v>
      </c>
      <c r="AV182" s="14" t="s">
        <v>82</v>
      </c>
      <c r="AW182" s="14" t="s">
        <v>33</v>
      </c>
      <c r="AX182" s="14" t="s">
        <v>72</v>
      </c>
      <c r="AY182" s="257" t="s">
        <v>266</v>
      </c>
    </row>
    <row r="183" spans="1:51" s="14" customFormat="1" ht="12">
      <c r="A183" s="14"/>
      <c r="B183" s="247"/>
      <c r="C183" s="248"/>
      <c r="D183" s="230" t="s">
        <v>279</v>
      </c>
      <c r="E183" s="249" t="s">
        <v>19</v>
      </c>
      <c r="F183" s="250" t="s">
        <v>362</v>
      </c>
      <c r="G183" s="248"/>
      <c r="H183" s="251">
        <v>0.892</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279</v>
      </c>
      <c r="AU183" s="257" t="s">
        <v>82</v>
      </c>
      <c r="AV183" s="14" t="s">
        <v>82</v>
      </c>
      <c r="AW183" s="14" t="s">
        <v>33</v>
      </c>
      <c r="AX183" s="14" t="s">
        <v>72</v>
      </c>
      <c r="AY183" s="257" t="s">
        <v>266</v>
      </c>
    </row>
    <row r="184" spans="1:51" s="14" customFormat="1" ht="12">
      <c r="A184" s="14"/>
      <c r="B184" s="247"/>
      <c r="C184" s="248"/>
      <c r="D184" s="230" t="s">
        <v>279</v>
      </c>
      <c r="E184" s="249" t="s">
        <v>19</v>
      </c>
      <c r="F184" s="250" t="s">
        <v>363</v>
      </c>
      <c r="G184" s="248"/>
      <c r="H184" s="251">
        <v>0.978</v>
      </c>
      <c r="I184" s="252"/>
      <c r="J184" s="248"/>
      <c r="K184" s="248"/>
      <c r="L184" s="253"/>
      <c r="M184" s="254"/>
      <c r="N184" s="255"/>
      <c r="O184" s="255"/>
      <c r="P184" s="255"/>
      <c r="Q184" s="255"/>
      <c r="R184" s="255"/>
      <c r="S184" s="255"/>
      <c r="T184" s="256"/>
      <c r="U184" s="14"/>
      <c r="V184" s="14"/>
      <c r="W184" s="14"/>
      <c r="X184" s="14"/>
      <c r="Y184" s="14"/>
      <c r="Z184" s="14"/>
      <c r="AA184" s="14"/>
      <c r="AB184" s="14"/>
      <c r="AC184" s="14"/>
      <c r="AD184" s="14"/>
      <c r="AE184" s="14"/>
      <c r="AT184" s="257" t="s">
        <v>279</v>
      </c>
      <c r="AU184" s="257" t="s">
        <v>82</v>
      </c>
      <c r="AV184" s="14" t="s">
        <v>82</v>
      </c>
      <c r="AW184" s="14" t="s">
        <v>33</v>
      </c>
      <c r="AX184" s="14" t="s">
        <v>72</v>
      </c>
      <c r="AY184" s="257" t="s">
        <v>266</v>
      </c>
    </row>
    <row r="185" spans="1:51" s="14" customFormat="1" ht="12">
      <c r="A185" s="14"/>
      <c r="B185" s="247"/>
      <c r="C185" s="248"/>
      <c r="D185" s="230" t="s">
        <v>279</v>
      </c>
      <c r="E185" s="249" t="s">
        <v>19</v>
      </c>
      <c r="F185" s="250" t="s">
        <v>364</v>
      </c>
      <c r="G185" s="248"/>
      <c r="H185" s="251">
        <v>2.28</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279</v>
      </c>
      <c r="AU185" s="257" t="s">
        <v>82</v>
      </c>
      <c r="AV185" s="14" t="s">
        <v>82</v>
      </c>
      <c r="AW185" s="14" t="s">
        <v>33</v>
      </c>
      <c r="AX185" s="14" t="s">
        <v>72</v>
      </c>
      <c r="AY185" s="257" t="s">
        <v>266</v>
      </c>
    </row>
    <row r="186" spans="1:51" s="15" customFormat="1" ht="12">
      <c r="A186" s="15"/>
      <c r="B186" s="258"/>
      <c r="C186" s="259"/>
      <c r="D186" s="230" t="s">
        <v>279</v>
      </c>
      <c r="E186" s="260" t="s">
        <v>19</v>
      </c>
      <c r="F186" s="261" t="s">
        <v>282</v>
      </c>
      <c r="G186" s="259"/>
      <c r="H186" s="262">
        <v>6.189</v>
      </c>
      <c r="I186" s="263"/>
      <c r="J186" s="259"/>
      <c r="K186" s="259"/>
      <c r="L186" s="264"/>
      <c r="M186" s="265"/>
      <c r="N186" s="266"/>
      <c r="O186" s="266"/>
      <c r="P186" s="266"/>
      <c r="Q186" s="266"/>
      <c r="R186" s="266"/>
      <c r="S186" s="266"/>
      <c r="T186" s="267"/>
      <c r="U186" s="15"/>
      <c r="V186" s="15"/>
      <c r="W186" s="15"/>
      <c r="X186" s="15"/>
      <c r="Y186" s="15"/>
      <c r="Z186" s="15"/>
      <c r="AA186" s="15"/>
      <c r="AB186" s="15"/>
      <c r="AC186" s="15"/>
      <c r="AD186" s="15"/>
      <c r="AE186" s="15"/>
      <c r="AT186" s="268" t="s">
        <v>279</v>
      </c>
      <c r="AU186" s="268" t="s">
        <v>82</v>
      </c>
      <c r="AV186" s="15" t="s">
        <v>273</v>
      </c>
      <c r="AW186" s="15" t="s">
        <v>33</v>
      </c>
      <c r="AX186" s="15" t="s">
        <v>80</v>
      </c>
      <c r="AY186" s="268" t="s">
        <v>266</v>
      </c>
    </row>
    <row r="187" spans="1:65" s="2" customFormat="1" ht="24.15" customHeight="1">
      <c r="A187" s="41"/>
      <c r="B187" s="42"/>
      <c r="C187" s="217" t="s">
        <v>365</v>
      </c>
      <c r="D187" s="217" t="s">
        <v>268</v>
      </c>
      <c r="E187" s="218" t="s">
        <v>366</v>
      </c>
      <c r="F187" s="219" t="s">
        <v>367</v>
      </c>
      <c r="G187" s="220" t="s">
        <v>271</v>
      </c>
      <c r="H187" s="221">
        <v>33.082</v>
      </c>
      <c r="I187" s="222"/>
      <c r="J187" s="223">
        <f>ROUND(I187*H187,2)</f>
        <v>0</v>
      </c>
      <c r="K187" s="219" t="s">
        <v>272</v>
      </c>
      <c r="L187" s="47"/>
      <c r="M187" s="224" t="s">
        <v>19</v>
      </c>
      <c r="N187" s="225" t="s">
        <v>43</v>
      </c>
      <c r="O187" s="87"/>
      <c r="P187" s="226">
        <f>O187*H187</f>
        <v>0</v>
      </c>
      <c r="Q187" s="226">
        <v>0.25622</v>
      </c>
      <c r="R187" s="226">
        <f>Q187*H187</f>
        <v>8.476270040000001</v>
      </c>
      <c r="S187" s="226">
        <v>0</v>
      </c>
      <c r="T187" s="227">
        <f>S187*H187</f>
        <v>0</v>
      </c>
      <c r="U187" s="41"/>
      <c r="V187" s="41"/>
      <c r="W187" s="41"/>
      <c r="X187" s="41"/>
      <c r="Y187" s="41"/>
      <c r="Z187" s="41"/>
      <c r="AA187" s="41"/>
      <c r="AB187" s="41"/>
      <c r="AC187" s="41"/>
      <c r="AD187" s="41"/>
      <c r="AE187" s="41"/>
      <c r="AR187" s="228" t="s">
        <v>273</v>
      </c>
      <c r="AT187" s="228" t="s">
        <v>268</v>
      </c>
      <c r="AU187" s="228" t="s">
        <v>82</v>
      </c>
      <c r="AY187" s="20" t="s">
        <v>266</v>
      </c>
      <c r="BE187" s="229">
        <f>IF(N187="základní",J187,0)</f>
        <v>0</v>
      </c>
      <c r="BF187" s="229">
        <f>IF(N187="snížená",J187,0)</f>
        <v>0</v>
      </c>
      <c r="BG187" s="229">
        <f>IF(N187="zákl. přenesená",J187,0)</f>
        <v>0</v>
      </c>
      <c r="BH187" s="229">
        <f>IF(N187="sníž. přenesená",J187,0)</f>
        <v>0</v>
      </c>
      <c r="BI187" s="229">
        <f>IF(N187="nulová",J187,0)</f>
        <v>0</v>
      </c>
      <c r="BJ187" s="20" t="s">
        <v>80</v>
      </c>
      <c r="BK187" s="229">
        <f>ROUND(I187*H187,2)</f>
        <v>0</v>
      </c>
      <c r="BL187" s="20" t="s">
        <v>273</v>
      </c>
      <c r="BM187" s="228" t="s">
        <v>368</v>
      </c>
    </row>
    <row r="188" spans="1:47" s="2" customFormat="1" ht="12">
      <c r="A188" s="41"/>
      <c r="B188" s="42"/>
      <c r="C188" s="43"/>
      <c r="D188" s="230" t="s">
        <v>275</v>
      </c>
      <c r="E188" s="43"/>
      <c r="F188" s="231" t="s">
        <v>369</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275</v>
      </c>
      <c r="AU188" s="20" t="s">
        <v>82</v>
      </c>
    </row>
    <row r="189" spans="1:47" s="2" customFormat="1" ht="12">
      <c r="A189" s="41"/>
      <c r="B189" s="42"/>
      <c r="C189" s="43"/>
      <c r="D189" s="235" t="s">
        <v>277</v>
      </c>
      <c r="E189" s="43"/>
      <c r="F189" s="236" t="s">
        <v>370</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277</v>
      </c>
      <c r="AU189" s="20" t="s">
        <v>82</v>
      </c>
    </row>
    <row r="190" spans="1:51" s="13" customFormat="1" ht="12">
      <c r="A190" s="13"/>
      <c r="B190" s="237"/>
      <c r="C190" s="238"/>
      <c r="D190" s="230" t="s">
        <v>279</v>
      </c>
      <c r="E190" s="239" t="s">
        <v>19</v>
      </c>
      <c r="F190" s="240" t="s">
        <v>371</v>
      </c>
      <c r="G190" s="238"/>
      <c r="H190" s="239" t="s">
        <v>19</v>
      </c>
      <c r="I190" s="241"/>
      <c r="J190" s="238"/>
      <c r="K190" s="238"/>
      <c r="L190" s="242"/>
      <c r="M190" s="243"/>
      <c r="N190" s="244"/>
      <c r="O190" s="244"/>
      <c r="P190" s="244"/>
      <c r="Q190" s="244"/>
      <c r="R190" s="244"/>
      <c r="S190" s="244"/>
      <c r="T190" s="245"/>
      <c r="U190" s="13"/>
      <c r="V190" s="13"/>
      <c r="W190" s="13"/>
      <c r="X190" s="13"/>
      <c r="Y190" s="13"/>
      <c r="Z190" s="13"/>
      <c r="AA190" s="13"/>
      <c r="AB190" s="13"/>
      <c r="AC190" s="13"/>
      <c r="AD190" s="13"/>
      <c r="AE190" s="13"/>
      <c r="AT190" s="246" t="s">
        <v>279</v>
      </c>
      <c r="AU190" s="246" t="s">
        <v>82</v>
      </c>
      <c r="AV190" s="13" t="s">
        <v>80</v>
      </c>
      <c r="AW190" s="13" t="s">
        <v>33</v>
      </c>
      <c r="AX190" s="13" t="s">
        <v>72</v>
      </c>
      <c r="AY190" s="246" t="s">
        <v>266</v>
      </c>
    </row>
    <row r="191" spans="1:51" s="14" customFormat="1" ht="12">
      <c r="A191" s="14"/>
      <c r="B191" s="247"/>
      <c r="C191" s="248"/>
      <c r="D191" s="230" t="s">
        <v>279</v>
      </c>
      <c r="E191" s="249" t="s">
        <v>19</v>
      </c>
      <c r="F191" s="250" t="s">
        <v>372</v>
      </c>
      <c r="G191" s="248"/>
      <c r="H191" s="251">
        <v>7.482</v>
      </c>
      <c r="I191" s="252"/>
      <c r="J191" s="248"/>
      <c r="K191" s="248"/>
      <c r="L191" s="253"/>
      <c r="M191" s="254"/>
      <c r="N191" s="255"/>
      <c r="O191" s="255"/>
      <c r="P191" s="255"/>
      <c r="Q191" s="255"/>
      <c r="R191" s="255"/>
      <c r="S191" s="255"/>
      <c r="T191" s="256"/>
      <c r="U191" s="14"/>
      <c r="V191" s="14"/>
      <c r="W191" s="14"/>
      <c r="X191" s="14"/>
      <c r="Y191" s="14"/>
      <c r="Z191" s="14"/>
      <c r="AA191" s="14"/>
      <c r="AB191" s="14"/>
      <c r="AC191" s="14"/>
      <c r="AD191" s="14"/>
      <c r="AE191" s="14"/>
      <c r="AT191" s="257" t="s">
        <v>279</v>
      </c>
      <c r="AU191" s="257" t="s">
        <v>82</v>
      </c>
      <c r="AV191" s="14" t="s">
        <v>82</v>
      </c>
      <c r="AW191" s="14" t="s">
        <v>33</v>
      </c>
      <c r="AX191" s="14" t="s">
        <v>72</v>
      </c>
      <c r="AY191" s="257" t="s">
        <v>266</v>
      </c>
    </row>
    <row r="192" spans="1:51" s="14" customFormat="1" ht="12">
      <c r="A192" s="14"/>
      <c r="B192" s="247"/>
      <c r="C192" s="248"/>
      <c r="D192" s="230" t="s">
        <v>279</v>
      </c>
      <c r="E192" s="249" t="s">
        <v>19</v>
      </c>
      <c r="F192" s="250" t="s">
        <v>373</v>
      </c>
      <c r="G192" s="248"/>
      <c r="H192" s="251">
        <v>-0.9</v>
      </c>
      <c r="I192" s="252"/>
      <c r="J192" s="248"/>
      <c r="K192" s="248"/>
      <c r="L192" s="253"/>
      <c r="M192" s="254"/>
      <c r="N192" s="255"/>
      <c r="O192" s="255"/>
      <c r="P192" s="255"/>
      <c r="Q192" s="255"/>
      <c r="R192" s="255"/>
      <c r="S192" s="255"/>
      <c r="T192" s="256"/>
      <c r="U192" s="14"/>
      <c r="V192" s="14"/>
      <c r="W192" s="14"/>
      <c r="X192" s="14"/>
      <c r="Y192" s="14"/>
      <c r="Z192" s="14"/>
      <c r="AA192" s="14"/>
      <c r="AB192" s="14"/>
      <c r="AC192" s="14"/>
      <c r="AD192" s="14"/>
      <c r="AE192" s="14"/>
      <c r="AT192" s="257" t="s">
        <v>279</v>
      </c>
      <c r="AU192" s="257" t="s">
        <v>82</v>
      </c>
      <c r="AV192" s="14" t="s">
        <v>82</v>
      </c>
      <c r="AW192" s="14" t="s">
        <v>33</v>
      </c>
      <c r="AX192" s="14" t="s">
        <v>72</v>
      </c>
      <c r="AY192" s="257" t="s">
        <v>266</v>
      </c>
    </row>
    <row r="193" spans="1:51" s="13" customFormat="1" ht="12">
      <c r="A193" s="13"/>
      <c r="B193" s="237"/>
      <c r="C193" s="238"/>
      <c r="D193" s="230" t="s">
        <v>279</v>
      </c>
      <c r="E193" s="239" t="s">
        <v>19</v>
      </c>
      <c r="F193" s="240" t="s">
        <v>374</v>
      </c>
      <c r="G193" s="238"/>
      <c r="H193" s="239" t="s">
        <v>19</v>
      </c>
      <c r="I193" s="241"/>
      <c r="J193" s="238"/>
      <c r="K193" s="238"/>
      <c r="L193" s="242"/>
      <c r="M193" s="243"/>
      <c r="N193" s="244"/>
      <c r="O193" s="244"/>
      <c r="P193" s="244"/>
      <c r="Q193" s="244"/>
      <c r="R193" s="244"/>
      <c r="S193" s="244"/>
      <c r="T193" s="245"/>
      <c r="U193" s="13"/>
      <c r="V193" s="13"/>
      <c r="W193" s="13"/>
      <c r="X193" s="13"/>
      <c r="Y193" s="13"/>
      <c r="Z193" s="13"/>
      <c r="AA193" s="13"/>
      <c r="AB193" s="13"/>
      <c r="AC193" s="13"/>
      <c r="AD193" s="13"/>
      <c r="AE193" s="13"/>
      <c r="AT193" s="246" t="s">
        <v>279</v>
      </c>
      <c r="AU193" s="246" t="s">
        <v>82</v>
      </c>
      <c r="AV193" s="13" t="s">
        <v>80</v>
      </c>
      <c r="AW193" s="13" t="s">
        <v>33</v>
      </c>
      <c r="AX193" s="13" t="s">
        <v>72</v>
      </c>
      <c r="AY193" s="246" t="s">
        <v>266</v>
      </c>
    </row>
    <row r="194" spans="1:51" s="14" customFormat="1" ht="12">
      <c r="A194" s="14"/>
      <c r="B194" s="247"/>
      <c r="C194" s="248"/>
      <c r="D194" s="230" t="s">
        <v>279</v>
      </c>
      <c r="E194" s="249" t="s">
        <v>19</v>
      </c>
      <c r="F194" s="250" t="s">
        <v>375</v>
      </c>
      <c r="G194" s="248"/>
      <c r="H194" s="251">
        <v>26.5</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279</v>
      </c>
      <c r="AU194" s="257" t="s">
        <v>82</v>
      </c>
      <c r="AV194" s="14" t="s">
        <v>82</v>
      </c>
      <c r="AW194" s="14" t="s">
        <v>33</v>
      </c>
      <c r="AX194" s="14" t="s">
        <v>72</v>
      </c>
      <c r="AY194" s="257" t="s">
        <v>266</v>
      </c>
    </row>
    <row r="195" spans="1:51" s="15" customFormat="1" ht="12">
      <c r="A195" s="15"/>
      <c r="B195" s="258"/>
      <c r="C195" s="259"/>
      <c r="D195" s="230" t="s">
        <v>279</v>
      </c>
      <c r="E195" s="260" t="s">
        <v>19</v>
      </c>
      <c r="F195" s="261" t="s">
        <v>282</v>
      </c>
      <c r="G195" s="259"/>
      <c r="H195" s="262">
        <v>33.082</v>
      </c>
      <c r="I195" s="263"/>
      <c r="J195" s="259"/>
      <c r="K195" s="259"/>
      <c r="L195" s="264"/>
      <c r="M195" s="265"/>
      <c r="N195" s="266"/>
      <c r="O195" s="266"/>
      <c r="P195" s="266"/>
      <c r="Q195" s="266"/>
      <c r="R195" s="266"/>
      <c r="S195" s="266"/>
      <c r="T195" s="267"/>
      <c r="U195" s="15"/>
      <c r="V195" s="15"/>
      <c r="W195" s="15"/>
      <c r="X195" s="15"/>
      <c r="Y195" s="15"/>
      <c r="Z195" s="15"/>
      <c r="AA195" s="15"/>
      <c r="AB195" s="15"/>
      <c r="AC195" s="15"/>
      <c r="AD195" s="15"/>
      <c r="AE195" s="15"/>
      <c r="AT195" s="268" t="s">
        <v>279</v>
      </c>
      <c r="AU195" s="268" t="s">
        <v>82</v>
      </c>
      <c r="AV195" s="15" t="s">
        <v>273</v>
      </c>
      <c r="AW195" s="15" t="s">
        <v>33</v>
      </c>
      <c r="AX195" s="15" t="s">
        <v>80</v>
      </c>
      <c r="AY195" s="268" t="s">
        <v>266</v>
      </c>
    </row>
    <row r="196" spans="1:65" s="2" customFormat="1" ht="24.15" customHeight="1">
      <c r="A196" s="41"/>
      <c r="B196" s="42"/>
      <c r="C196" s="217" t="s">
        <v>376</v>
      </c>
      <c r="D196" s="217" t="s">
        <v>268</v>
      </c>
      <c r="E196" s="218" t="s">
        <v>377</v>
      </c>
      <c r="F196" s="219" t="s">
        <v>378</v>
      </c>
      <c r="G196" s="220" t="s">
        <v>271</v>
      </c>
      <c r="H196" s="221">
        <v>71.837</v>
      </c>
      <c r="I196" s="222"/>
      <c r="J196" s="223">
        <f>ROUND(I196*H196,2)</f>
        <v>0</v>
      </c>
      <c r="K196" s="219" t="s">
        <v>272</v>
      </c>
      <c r="L196" s="47"/>
      <c r="M196" s="224" t="s">
        <v>19</v>
      </c>
      <c r="N196" s="225" t="s">
        <v>43</v>
      </c>
      <c r="O196" s="87"/>
      <c r="P196" s="226">
        <f>O196*H196</f>
        <v>0</v>
      </c>
      <c r="Q196" s="226">
        <v>0.33293</v>
      </c>
      <c r="R196" s="226">
        <f>Q196*H196</f>
        <v>23.916692410000003</v>
      </c>
      <c r="S196" s="226">
        <v>0</v>
      </c>
      <c r="T196" s="227">
        <f>S196*H196</f>
        <v>0</v>
      </c>
      <c r="U196" s="41"/>
      <c r="V196" s="41"/>
      <c r="W196" s="41"/>
      <c r="X196" s="41"/>
      <c r="Y196" s="41"/>
      <c r="Z196" s="41"/>
      <c r="AA196" s="41"/>
      <c r="AB196" s="41"/>
      <c r="AC196" s="41"/>
      <c r="AD196" s="41"/>
      <c r="AE196" s="41"/>
      <c r="AR196" s="228" t="s">
        <v>273</v>
      </c>
      <c r="AT196" s="228" t="s">
        <v>268</v>
      </c>
      <c r="AU196" s="228" t="s">
        <v>82</v>
      </c>
      <c r="AY196" s="20" t="s">
        <v>266</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273</v>
      </c>
      <c r="BM196" s="228" t="s">
        <v>379</v>
      </c>
    </row>
    <row r="197" spans="1:47" s="2" customFormat="1" ht="12">
      <c r="A197" s="41"/>
      <c r="B197" s="42"/>
      <c r="C197" s="43"/>
      <c r="D197" s="230" t="s">
        <v>275</v>
      </c>
      <c r="E197" s="43"/>
      <c r="F197" s="231" t="s">
        <v>380</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275</v>
      </c>
      <c r="AU197" s="20" t="s">
        <v>82</v>
      </c>
    </row>
    <row r="198" spans="1:47" s="2" customFormat="1" ht="12">
      <c r="A198" s="41"/>
      <c r="B198" s="42"/>
      <c r="C198" s="43"/>
      <c r="D198" s="235" t="s">
        <v>277</v>
      </c>
      <c r="E198" s="43"/>
      <c r="F198" s="236" t="s">
        <v>381</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277</v>
      </c>
      <c r="AU198" s="20" t="s">
        <v>82</v>
      </c>
    </row>
    <row r="199" spans="1:51" s="13" customFormat="1" ht="12">
      <c r="A199" s="13"/>
      <c r="B199" s="237"/>
      <c r="C199" s="238"/>
      <c r="D199" s="230" t="s">
        <v>279</v>
      </c>
      <c r="E199" s="239" t="s">
        <v>19</v>
      </c>
      <c r="F199" s="240" t="s">
        <v>371</v>
      </c>
      <c r="G199" s="238"/>
      <c r="H199" s="239" t="s">
        <v>19</v>
      </c>
      <c r="I199" s="241"/>
      <c r="J199" s="238"/>
      <c r="K199" s="238"/>
      <c r="L199" s="242"/>
      <c r="M199" s="243"/>
      <c r="N199" s="244"/>
      <c r="O199" s="244"/>
      <c r="P199" s="244"/>
      <c r="Q199" s="244"/>
      <c r="R199" s="244"/>
      <c r="S199" s="244"/>
      <c r="T199" s="245"/>
      <c r="U199" s="13"/>
      <c r="V199" s="13"/>
      <c r="W199" s="13"/>
      <c r="X199" s="13"/>
      <c r="Y199" s="13"/>
      <c r="Z199" s="13"/>
      <c r="AA199" s="13"/>
      <c r="AB199" s="13"/>
      <c r="AC199" s="13"/>
      <c r="AD199" s="13"/>
      <c r="AE199" s="13"/>
      <c r="AT199" s="246" t="s">
        <v>279</v>
      </c>
      <c r="AU199" s="246" t="s">
        <v>82</v>
      </c>
      <c r="AV199" s="13" t="s">
        <v>80</v>
      </c>
      <c r="AW199" s="13" t="s">
        <v>33</v>
      </c>
      <c r="AX199" s="13" t="s">
        <v>72</v>
      </c>
      <c r="AY199" s="246" t="s">
        <v>266</v>
      </c>
    </row>
    <row r="200" spans="1:51" s="14" customFormat="1" ht="12">
      <c r="A200" s="14"/>
      <c r="B200" s="247"/>
      <c r="C200" s="248"/>
      <c r="D200" s="230" t="s">
        <v>279</v>
      </c>
      <c r="E200" s="249" t="s">
        <v>19</v>
      </c>
      <c r="F200" s="250" t="s">
        <v>382</v>
      </c>
      <c r="G200" s="248"/>
      <c r="H200" s="251">
        <v>87.847</v>
      </c>
      <c r="I200" s="252"/>
      <c r="J200" s="248"/>
      <c r="K200" s="248"/>
      <c r="L200" s="253"/>
      <c r="M200" s="254"/>
      <c r="N200" s="255"/>
      <c r="O200" s="255"/>
      <c r="P200" s="255"/>
      <c r="Q200" s="255"/>
      <c r="R200" s="255"/>
      <c r="S200" s="255"/>
      <c r="T200" s="256"/>
      <c r="U200" s="14"/>
      <c r="V200" s="14"/>
      <c r="W200" s="14"/>
      <c r="X200" s="14"/>
      <c r="Y200" s="14"/>
      <c r="Z200" s="14"/>
      <c r="AA200" s="14"/>
      <c r="AB200" s="14"/>
      <c r="AC200" s="14"/>
      <c r="AD200" s="14"/>
      <c r="AE200" s="14"/>
      <c r="AT200" s="257" t="s">
        <v>279</v>
      </c>
      <c r="AU200" s="257" t="s">
        <v>82</v>
      </c>
      <c r="AV200" s="14" t="s">
        <v>82</v>
      </c>
      <c r="AW200" s="14" t="s">
        <v>33</v>
      </c>
      <c r="AX200" s="14" t="s">
        <v>72</v>
      </c>
      <c r="AY200" s="257" t="s">
        <v>266</v>
      </c>
    </row>
    <row r="201" spans="1:51" s="14" customFormat="1" ht="12">
      <c r="A201" s="14"/>
      <c r="B201" s="247"/>
      <c r="C201" s="248"/>
      <c r="D201" s="230" t="s">
        <v>279</v>
      </c>
      <c r="E201" s="249" t="s">
        <v>19</v>
      </c>
      <c r="F201" s="250" t="s">
        <v>383</v>
      </c>
      <c r="G201" s="248"/>
      <c r="H201" s="251">
        <v>-12.25</v>
      </c>
      <c r="I201" s="252"/>
      <c r="J201" s="248"/>
      <c r="K201" s="248"/>
      <c r="L201" s="253"/>
      <c r="M201" s="254"/>
      <c r="N201" s="255"/>
      <c r="O201" s="255"/>
      <c r="P201" s="255"/>
      <c r="Q201" s="255"/>
      <c r="R201" s="255"/>
      <c r="S201" s="255"/>
      <c r="T201" s="256"/>
      <c r="U201" s="14"/>
      <c r="V201" s="14"/>
      <c r="W201" s="14"/>
      <c r="X201" s="14"/>
      <c r="Y201" s="14"/>
      <c r="Z201" s="14"/>
      <c r="AA201" s="14"/>
      <c r="AB201" s="14"/>
      <c r="AC201" s="14"/>
      <c r="AD201" s="14"/>
      <c r="AE201" s="14"/>
      <c r="AT201" s="257" t="s">
        <v>279</v>
      </c>
      <c r="AU201" s="257" t="s">
        <v>82</v>
      </c>
      <c r="AV201" s="14" t="s">
        <v>82</v>
      </c>
      <c r="AW201" s="14" t="s">
        <v>33</v>
      </c>
      <c r="AX201" s="14" t="s">
        <v>72</v>
      </c>
      <c r="AY201" s="257" t="s">
        <v>266</v>
      </c>
    </row>
    <row r="202" spans="1:51" s="14" customFormat="1" ht="12">
      <c r="A202" s="14"/>
      <c r="B202" s="247"/>
      <c r="C202" s="248"/>
      <c r="D202" s="230" t="s">
        <v>279</v>
      </c>
      <c r="E202" s="249" t="s">
        <v>19</v>
      </c>
      <c r="F202" s="250" t="s">
        <v>384</v>
      </c>
      <c r="G202" s="248"/>
      <c r="H202" s="251">
        <v>-2.16</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279</v>
      </c>
      <c r="AU202" s="257" t="s">
        <v>82</v>
      </c>
      <c r="AV202" s="14" t="s">
        <v>82</v>
      </c>
      <c r="AW202" s="14" t="s">
        <v>33</v>
      </c>
      <c r="AX202" s="14" t="s">
        <v>72</v>
      </c>
      <c r="AY202" s="257" t="s">
        <v>266</v>
      </c>
    </row>
    <row r="203" spans="1:51" s="14" customFormat="1" ht="12">
      <c r="A203" s="14"/>
      <c r="B203" s="247"/>
      <c r="C203" s="248"/>
      <c r="D203" s="230" t="s">
        <v>279</v>
      </c>
      <c r="E203" s="249" t="s">
        <v>19</v>
      </c>
      <c r="F203" s="250" t="s">
        <v>385</v>
      </c>
      <c r="G203" s="248"/>
      <c r="H203" s="251">
        <v>-1.6</v>
      </c>
      <c r="I203" s="252"/>
      <c r="J203" s="248"/>
      <c r="K203" s="248"/>
      <c r="L203" s="253"/>
      <c r="M203" s="254"/>
      <c r="N203" s="255"/>
      <c r="O203" s="255"/>
      <c r="P203" s="255"/>
      <c r="Q203" s="255"/>
      <c r="R203" s="255"/>
      <c r="S203" s="255"/>
      <c r="T203" s="256"/>
      <c r="U203" s="14"/>
      <c r="V203" s="14"/>
      <c r="W203" s="14"/>
      <c r="X203" s="14"/>
      <c r="Y203" s="14"/>
      <c r="Z203" s="14"/>
      <c r="AA203" s="14"/>
      <c r="AB203" s="14"/>
      <c r="AC203" s="14"/>
      <c r="AD203" s="14"/>
      <c r="AE203" s="14"/>
      <c r="AT203" s="257" t="s">
        <v>279</v>
      </c>
      <c r="AU203" s="257" t="s">
        <v>82</v>
      </c>
      <c r="AV203" s="14" t="s">
        <v>82</v>
      </c>
      <c r="AW203" s="14" t="s">
        <v>33</v>
      </c>
      <c r="AX203" s="14" t="s">
        <v>72</v>
      </c>
      <c r="AY203" s="257" t="s">
        <v>266</v>
      </c>
    </row>
    <row r="204" spans="1:51" s="15" customFormat="1" ht="12">
      <c r="A204" s="15"/>
      <c r="B204" s="258"/>
      <c r="C204" s="259"/>
      <c r="D204" s="230" t="s">
        <v>279</v>
      </c>
      <c r="E204" s="260" t="s">
        <v>19</v>
      </c>
      <c r="F204" s="261" t="s">
        <v>282</v>
      </c>
      <c r="G204" s="259"/>
      <c r="H204" s="262">
        <v>71.837</v>
      </c>
      <c r="I204" s="263"/>
      <c r="J204" s="259"/>
      <c r="K204" s="259"/>
      <c r="L204" s="264"/>
      <c r="M204" s="265"/>
      <c r="N204" s="266"/>
      <c r="O204" s="266"/>
      <c r="P204" s="266"/>
      <c r="Q204" s="266"/>
      <c r="R204" s="266"/>
      <c r="S204" s="266"/>
      <c r="T204" s="267"/>
      <c r="U204" s="15"/>
      <c r="V204" s="15"/>
      <c r="W204" s="15"/>
      <c r="X204" s="15"/>
      <c r="Y204" s="15"/>
      <c r="Z204" s="15"/>
      <c r="AA204" s="15"/>
      <c r="AB204" s="15"/>
      <c r="AC204" s="15"/>
      <c r="AD204" s="15"/>
      <c r="AE204" s="15"/>
      <c r="AT204" s="268" t="s">
        <v>279</v>
      </c>
      <c r="AU204" s="268" t="s">
        <v>82</v>
      </c>
      <c r="AV204" s="15" t="s">
        <v>273</v>
      </c>
      <c r="AW204" s="15" t="s">
        <v>33</v>
      </c>
      <c r="AX204" s="15" t="s">
        <v>80</v>
      </c>
      <c r="AY204" s="268" t="s">
        <v>266</v>
      </c>
    </row>
    <row r="205" spans="1:65" s="2" customFormat="1" ht="33" customHeight="1">
      <c r="A205" s="41"/>
      <c r="B205" s="42"/>
      <c r="C205" s="217" t="s">
        <v>8</v>
      </c>
      <c r="D205" s="217" t="s">
        <v>268</v>
      </c>
      <c r="E205" s="218" t="s">
        <v>386</v>
      </c>
      <c r="F205" s="219" t="s">
        <v>387</v>
      </c>
      <c r="G205" s="220" t="s">
        <v>271</v>
      </c>
      <c r="H205" s="221">
        <v>20.492</v>
      </c>
      <c r="I205" s="222"/>
      <c r="J205" s="223">
        <f>ROUND(I205*H205,2)</f>
        <v>0</v>
      </c>
      <c r="K205" s="219" t="s">
        <v>272</v>
      </c>
      <c r="L205" s="47"/>
      <c r="M205" s="224" t="s">
        <v>19</v>
      </c>
      <c r="N205" s="225" t="s">
        <v>43</v>
      </c>
      <c r="O205" s="87"/>
      <c r="P205" s="226">
        <f>O205*H205</f>
        <v>0</v>
      </c>
      <c r="Q205" s="226">
        <v>0.18772</v>
      </c>
      <c r="R205" s="226">
        <f>Q205*H205</f>
        <v>3.84675824</v>
      </c>
      <c r="S205" s="226">
        <v>0</v>
      </c>
      <c r="T205" s="227">
        <f>S205*H205</f>
        <v>0</v>
      </c>
      <c r="U205" s="41"/>
      <c r="V205" s="41"/>
      <c r="W205" s="41"/>
      <c r="X205" s="41"/>
      <c r="Y205" s="41"/>
      <c r="Z205" s="41"/>
      <c r="AA205" s="41"/>
      <c r="AB205" s="41"/>
      <c r="AC205" s="41"/>
      <c r="AD205" s="41"/>
      <c r="AE205" s="41"/>
      <c r="AR205" s="228" t="s">
        <v>273</v>
      </c>
      <c r="AT205" s="228" t="s">
        <v>268</v>
      </c>
      <c r="AU205" s="228" t="s">
        <v>82</v>
      </c>
      <c r="AY205" s="20" t="s">
        <v>266</v>
      </c>
      <c r="BE205" s="229">
        <f>IF(N205="základní",J205,0)</f>
        <v>0</v>
      </c>
      <c r="BF205" s="229">
        <f>IF(N205="snížená",J205,0)</f>
        <v>0</v>
      </c>
      <c r="BG205" s="229">
        <f>IF(N205="zákl. přenesená",J205,0)</f>
        <v>0</v>
      </c>
      <c r="BH205" s="229">
        <f>IF(N205="sníž. přenesená",J205,0)</f>
        <v>0</v>
      </c>
      <c r="BI205" s="229">
        <f>IF(N205="nulová",J205,0)</f>
        <v>0</v>
      </c>
      <c r="BJ205" s="20" t="s">
        <v>80</v>
      </c>
      <c r="BK205" s="229">
        <f>ROUND(I205*H205,2)</f>
        <v>0</v>
      </c>
      <c r="BL205" s="20" t="s">
        <v>273</v>
      </c>
      <c r="BM205" s="228" t="s">
        <v>388</v>
      </c>
    </row>
    <row r="206" spans="1:47" s="2" customFormat="1" ht="12">
      <c r="A206" s="41"/>
      <c r="B206" s="42"/>
      <c r="C206" s="43"/>
      <c r="D206" s="230" t="s">
        <v>275</v>
      </c>
      <c r="E206" s="43"/>
      <c r="F206" s="231" t="s">
        <v>389</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275</v>
      </c>
      <c r="AU206" s="20" t="s">
        <v>82</v>
      </c>
    </row>
    <row r="207" spans="1:47" s="2" customFormat="1" ht="12">
      <c r="A207" s="41"/>
      <c r="B207" s="42"/>
      <c r="C207" s="43"/>
      <c r="D207" s="235" t="s">
        <v>277</v>
      </c>
      <c r="E207" s="43"/>
      <c r="F207" s="236" t="s">
        <v>390</v>
      </c>
      <c r="G207" s="43"/>
      <c r="H207" s="43"/>
      <c r="I207" s="232"/>
      <c r="J207" s="43"/>
      <c r="K207" s="43"/>
      <c r="L207" s="47"/>
      <c r="M207" s="233"/>
      <c r="N207" s="234"/>
      <c r="O207" s="87"/>
      <c r="P207" s="87"/>
      <c r="Q207" s="87"/>
      <c r="R207" s="87"/>
      <c r="S207" s="87"/>
      <c r="T207" s="88"/>
      <c r="U207" s="41"/>
      <c r="V207" s="41"/>
      <c r="W207" s="41"/>
      <c r="X207" s="41"/>
      <c r="Y207" s="41"/>
      <c r="Z207" s="41"/>
      <c r="AA207" s="41"/>
      <c r="AB207" s="41"/>
      <c r="AC207" s="41"/>
      <c r="AD207" s="41"/>
      <c r="AE207" s="41"/>
      <c r="AT207" s="20" t="s">
        <v>277</v>
      </c>
      <c r="AU207" s="20" t="s">
        <v>82</v>
      </c>
    </row>
    <row r="208" spans="1:51" s="13" customFormat="1" ht="12">
      <c r="A208" s="13"/>
      <c r="B208" s="237"/>
      <c r="C208" s="238"/>
      <c r="D208" s="230" t="s">
        <v>279</v>
      </c>
      <c r="E208" s="239" t="s">
        <v>19</v>
      </c>
      <c r="F208" s="240" t="s">
        <v>371</v>
      </c>
      <c r="G208" s="238"/>
      <c r="H208" s="239" t="s">
        <v>19</v>
      </c>
      <c r="I208" s="241"/>
      <c r="J208" s="238"/>
      <c r="K208" s="238"/>
      <c r="L208" s="242"/>
      <c r="M208" s="243"/>
      <c r="N208" s="244"/>
      <c r="O208" s="244"/>
      <c r="P208" s="244"/>
      <c r="Q208" s="244"/>
      <c r="R208" s="244"/>
      <c r="S208" s="244"/>
      <c r="T208" s="245"/>
      <c r="U208" s="13"/>
      <c r="V208" s="13"/>
      <c r="W208" s="13"/>
      <c r="X208" s="13"/>
      <c r="Y208" s="13"/>
      <c r="Z208" s="13"/>
      <c r="AA208" s="13"/>
      <c r="AB208" s="13"/>
      <c r="AC208" s="13"/>
      <c r="AD208" s="13"/>
      <c r="AE208" s="13"/>
      <c r="AT208" s="246" t="s">
        <v>279</v>
      </c>
      <c r="AU208" s="246" t="s">
        <v>82</v>
      </c>
      <c r="AV208" s="13" t="s">
        <v>80</v>
      </c>
      <c r="AW208" s="13" t="s">
        <v>33</v>
      </c>
      <c r="AX208" s="13" t="s">
        <v>72</v>
      </c>
      <c r="AY208" s="246" t="s">
        <v>266</v>
      </c>
    </row>
    <row r="209" spans="1:51" s="14" customFormat="1" ht="12">
      <c r="A209" s="14"/>
      <c r="B209" s="247"/>
      <c r="C209" s="248"/>
      <c r="D209" s="230" t="s">
        <v>279</v>
      </c>
      <c r="E209" s="249" t="s">
        <v>19</v>
      </c>
      <c r="F209" s="250" t="s">
        <v>391</v>
      </c>
      <c r="G209" s="248"/>
      <c r="H209" s="251">
        <v>6.566</v>
      </c>
      <c r="I209" s="252"/>
      <c r="J209" s="248"/>
      <c r="K209" s="248"/>
      <c r="L209" s="253"/>
      <c r="M209" s="254"/>
      <c r="N209" s="255"/>
      <c r="O209" s="255"/>
      <c r="P209" s="255"/>
      <c r="Q209" s="255"/>
      <c r="R209" s="255"/>
      <c r="S209" s="255"/>
      <c r="T209" s="256"/>
      <c r="U209" s="14"/>
      <c r="V209" s="14"/>
      <c r="W209" s="14"/>
      <c r="X209" s="14"/>
      <c r="Y209" s="14"/>
      <c r="Z209" s="14"/>
      <c r="AA209" s="14"/>
      <c r="AB209" s="14"/>
      <c r="AC209" s="14"/>
      <c r="AD209" s="14"/>
      <c r="AE209" s="14"/>
      <c r="AT209" s="257" t="s">
        <v>279</v>
      </c>
      <c r="AU209" s="257" t="s">
        <v>82</v>
      </c>
      <c r="AV209" s="14" t="s">
        <v>82</v>
      </c>
      <c r="AW209" s="14" t="s">
        <v>33</v>
      </c>
      <c r="AX209" s="14" t="s">
        <v>72</v>
      </c>
      <c r="AY209" s="257" t="s">
        <v>266</v>
      </c>
    </row>
    <row r="210" spans="1:51" s="13" customFormat="1" ht="12">
      <c r="A210" s="13"/>
      <c r="B210" s="237"/>
      <c r="C210" s="238"/>
      <c r="D210" s="230" t="s">
        <v>279</v>
      </c>
      <c r="E210" s="239" t="s">
        <v>19</v>
      </c>
      <c r="F210" s="240" t="s">
        <v>392</v>
      </c>
      <c r="G210" s="238"/>
      <c r="H210" s="239" t="s">
        <v>19</v>
      </c>
      <c r="I210" s="241"/>
      <c r="J210" s="238"/>
      <c r="K210" s="238"/>
      <c r="L210" s="242"/>
      <c r="M210" s="243"/>
      <c r="N210" s="244"/>
      <c r="O210" s="244"/>
      <c r="P210" s="244"/>
      <c r="Q210" s="244"/>
      <c r="R210" s="244"/>
      <c r="S210" s="244"/>
      <c r="T210" s="245"/>
      <c r="U210" s="13"/>
      <c r="V210" s="13"/>
      <c r="W210" s="13"/>
      <c r="X210" s="13"/>
      <c r="Y210" s="13"/>
      <c r="Z210" s="13"/>
      <c r="AA210" s="13"/>
      <c r="AB210" s="13"/>
      <c r="AC210" s="13"/>
      <c r="AD210" s="13"/>
      <c r="AE210" s="13"/>
      <c r="AT210" s="246" t="s">
        <v>279</v>
      </c>
      <c r="AU210" s="246" t="s">
        <v>82</v>
      </c>
      <c r="AV210" s="13" t="s">
        <v>80</v>
      </c>
      <c r="AW210" s="13" t="s">
        <v>33</v>
      </c>
      <c r="AX210" s="13" t="s">
        <v>72</v>
      </c>
      <c r="AY210" s="246" t="s">
        <v>266</v>
      </c>
    </row>
    <row r="211" spans="1:51" s="14" customFormat="1" ht="12">
      <c r="A211" s="14"/>
      <c r="B211" s="247"/>
      <c r="C211" s="248"/>
      <c r="D211" s="230" t="s">
        <v>279</v>
      </c>
      <c r="E211" s="249" t="s">
        <v>19</v>
      </c>
      <c r="F211" s="250" t="s">
        <v>393</v>
      </c>
      <c r="G211" s="248"/>
      <c r="H211" s="251">
        <v>6.82</v>
      </c>
      <c r="I211" s="252"/>
      <c r="J211" s="248"/>
      <c r="K211" s="248"/>
      <c r="L211" s="253"/>
      <c r="M211" s="254"/>
      <c r="N211" s="255"/>
      <c r="O211" s="255"/>
      <c r="P211" s="255"/>
      <c r="Q211" s="255"/>
      <c r="R211" s="255"/>
      <c r="S211" s="255"/>
      <c r="T211" s="256"/>
      <c r="U211" s="14"/>
      <c r="V211" s="14"/>
      <c r="W211" s="14"/>
      <c r="X211" s="14"/>
      <c r="Y211" s="14"/>
      <c r="Z211" s="14"/>
      <c r="AA211" s="14"/>
      <c r="AB211" s="14"/>
      <c r="AC211" s="14"/>
      <c r="AD211" s="14"/>
      <c r="AE211" s="14"/>
      <c r="AT211" s="257" t="s">
        <v>279</v>
      </c>
      <c r="AU211" s="257" t="s">
        <v>82</v>
      </c>
      <c r="AV211" s="14" t="s">
        <v>82</v>
      </c>
      <c r="AW211" s="14" t="s">
        <v>33</v>
      </c>
      <c r="AX211" s="14" t="s">
        <v>72</v>
      </c>
      <c r="AY211" s="257" t="s">
        <v>266</v>
      </c>
    </row>
    <row r="212" spans="1:51" s="13" customFormat="1" ht="12">
      <c r="A212" s="13"/>
      <c r="B212" s="237"/>
      <c r="C212" s="238"/>
      <c r="D212" s="230" t="s">
        <v>279</v>
      </c>
      <c r="E212" s="239" t="s">
        <v>19</v>
      </c>
      <c r="F212" s="240" t="s">
        <v>394</v>
      </c>
      <c r="G212" s="238"/>
      <c r="H212" s="239" t="s">
        <v>19</v>
      </c>
      <c r="I212" s="241"/>
      <c r="J212" s="238"/>
      <c r="K212" s="238"/>
      <c r="L212" s="242"/>
      <c r="M212" s="243"/>
      <c r="N212" s="244"/>
      <c r="O212" s="244"/>
      <c r="P212" s="244"/>
      <c r="Q212" s="244"/>
      <c r="R212" s="244"/>
      <c r="S212" s="244"/>
      <c r="T212" s="245"/>
      <c r="U212" s="13"/>
      <c r="V212" s="13"/>
      <c r="W212" s="13"/>
      <c r="X212" s="13"/>
      <c r="Y212" s="13"/>
      <c r="Z212" s="13"/>
      <c r="AA212" s="13"/>
      <c r="AB212" s="13"/>
      <c r="AC212" s="13"/>
      <c r="AD212" s="13"/>
      <c r="AE212" s="13"/>
      <c r="AT212" s="246" t="s">
        <v>279</v>
      </c>
      <c r="AU212" s="246" t="s">
        <v>82</v>
      </c>
      <c r="AV212" s="13" t="s">
        <v>80</v>
      </c>
      <c r="AW212" s="13" t="s">
        <v>33</v>
      </c>
      <c r="AX212" s="13" t="s">
        <v>72</v>
      </c>
      <c r="AY212" s="246" t="s">
        <v>266</v>
      </c>
    </row>
    <row r="213" spans="1:51" s="14" customFormat="1" ht="12">
      <c r="A213" s="14"/>
      <c r="B213" s="247"/>
      <c r="C213" s="248"/>
      <c r="D213" s="230" t="s">
        <v>279</v>
      </c>
      <c r="E213" s="249" t="s">
        <v>19</v>
      </c>
      <c r="F213" s="250" t="s">
        <v>395</v>
      </c>
      <c r="G213" s="248"/>
      <c r="H213" s="251">
        <v>7.106</v>
      </c>
      <c r="I213" s="252"/>
      <c r="J213" s="248"/>
      <c r="K213" s="248"/>
      <c r="L213" s="253"/>
      <c r="M213" s="254"/>
      <c r="N213" s="255"/>
      <c r="O213" s="255"/>
      <c r="P213" s="255"/>
      <c r="Q213" s="255"/>
      <c r="R213" s="255"/>
      <c r="S213" s="255"/>
      <c r="T213" s="256"/>
      <c r="U213" s="14"/>
      <c r="V213" s="14"/>
      <c r="W213" s="14"/>
      <c r="X213" s="14"/>
      <c r="Y213" s="14"/>
      <c r="Z213" s="14"/>
      <c r="AA213" s="14"/>
      <c r="AB213" s="14"/>
      <c r="AC213" s="14"/>
      <c r="AD213" s="14"/>
      <c r="AE213" s="14"/>
      <c r="AT213" s="257" t="s">
        <v>279</v>
      </c>
      <c r="AU213" s="257" t="s">
        <v>82</v>
      </c>
      <c r="AV213" s="14" t="s">
        <v>82</v>
      </c>
      <c r="AW213" s="14" t="s">
        <v>33</v>
      </c>
      <c r="AX213" s="14" t="s">
        <v>72</v>
      </c>
      <c r="AY213" s="257" t="s">
        <v>266</v>
      </c>
    </row>
    <row r="214" spans="1:51" s="15" customFormat="1" ht="12">
      <c r="A214" s="15"/>
      <c r="B214" s="258"/>
      <c r="C214" s="259"/>
      <c r="D214" s="230" t="s">
        <v>279</v>
      </c>
      <c r="E214" s="260" t="s">
        <v>19</v>
      </c>
      <c r="F214" s="261" t="s">
        <v>282</v>
      </c>
      <c r="G214" s="259"/>
      <c r="H214" s="262">
        <v>20.492</v>
      </c>
      <c r="I214" s="263"/>
      <c r="J214" s="259"/>
      <c r="K214" s="259"/>
      <c r="L214" s="264"/>
      <c r="M214" s="265"/>
      <c r="N214" s="266"/>
      <c r="O214" s="266"/>
      <c r="P214" s="266"/>
      <c r="Q214" s="266"/>
      <c r="R214" s="266"/>
      <c r="S214" s="266"/>
      <c r="T214" s="267"/>
      <c r="U214" s="15"/>
      <c r="V214" s="15"/>
      <c r="W214" s="15"/>
      <c r="X214" s="15"/>
      <c r="Y214" s="15"/>
      <c r="Z214" s="15"/>
      <c r="AA214" s="15"/>
      <c r="AB214" s="15"/>
      <c r="AC214" s="15"/>
      <c r="AD214" s="15"/>
      <c r="AE214" s="15"/>
      <c r="AT214" s="268" t="s">
        <v>279</v>
      </c>
      <c r="AU214" s="268" t="s">
        <v>82</v>
      </c>
      <c r="AV214" s="15" t="s">
        <v>273</v>
      </c>
      <c r="AW214" s="15" t="s">
        <v>33</v>
      </c>
      <c r="AX214" s="15" t="s">
        <v>80</v>
      </c>
      <c r="AY214" s="268" t="s">
        <v>266</v>
      </c>
    </row>
    <row r="215" spans="1:65" s="2" customFormat="1" ht="33" customHeight="1">
      <c r="A215" s="41"/>
      <c r="B215" s="42"/>
      <c r="C215" s="217" t="s">
        <v>396</v>
      </c>
      <c r="D215" s="217" t="s">
        <v>268</v>
      </c>
      <c r="E215" s="218" t="s">
        <v>397</v>
      </c>
      <c r="F215" s="219" t="s">
        <v>398</v>
      </c>
      <c r="G215" s="220" t="s">
        <v>271</v>
      </c>
      <c r="H215" s="221">
        <v>109.211</v>
      </c>
      <c r="I215" s="222"/>
      <c r="J215" s="223">
        <f>ROUND(I215*H215,2)</f>
        <v>0</v>
      </c>
      <c r="K215" s="219" t="s">
        <v>272</v>
      </c>
      <c r="L215" s="47"/>
      <c r="M215" s="224" t="s">
        <v>19</v>
      </c>
      <c r="N215" s="225" t="s">
        <v>43</v>
      </c>
      <c r="O215" s="87"/>
      <c r="P215" s="226">
        <f>O215*H215</f>
        <v>0</v>
      </c>
      <c r="Q215" s="226">
        <v>0.30192</v>
      </c>
      <c r="R215" s="226">
        <f>Q215*H215</f>
        <v>32.972985120000004</v>
      </c>
      <c r="S215" s="226">
        <v>0</v>
      </c>
      <c r="T215" s="227">
        <f>S215*H215</f>
        <v>0</v>
      </c>
      <c r="U215" s="41"/>
      <c r="V215" s="41"/>
      <c r="W215" s="41"/>
      <c r="X215" s="41"/>
      <c r="Y215" s="41"/>
      <c r="Z215" s="41"/>
      <c r="AA215" s="41"/>
      <c r="AB215" s="41"/>
      <c r="AC215" s="41"/>
      <c r="AD215" s="41"/>
      <c r="AE215" s="41"/>
      <c r="AR215" s="228" t="s">
        <v>273</v>
      </c>
      <c r="AT215" s="228" t="s">
        <v>268</v>
      </c>
      <c r="AU215" s="228" t="s">
        <v>82</v>
      </c>
      <c r="AY215" s="20" t="s">
        <v>266</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273</v>
      </c>
      <c r="BM215" s="228" t="s">
        <v>399</v>
      </c>
    </row>
    <row r="216" spans="1:47" s="2" customFormat="1" ht="12">
      <c r="A216" s="41"/>
      <c r="B216" s="42"/>
      <c r="C216" s="43"/>
      <c r="D216" s="230" t="s">
        <v>275</v>
      </c>
      <c r="E216" s="43"/>
      <c r="F216" s="231" t="s">
        <v>400</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275</v>
      </c>
      <c r="AU216" s="20" t="s">
        <v>82</v>
      </c>
    </row>
    <row r="217" spans="1:47" s="2" customFormat="1" ht="12">
      <c r="A217" s="41"/>
      <c r="B217" s="42"/>
      <c r="C217" s="43"/>
      <c r="D217" s="235" t="s">
        <v>277</v>
      </c>
      <c r="E217" s="43"/>
      <c r="F217" s="236" t="s">
        <v>401</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277</v>
      </c>
      <c r="AU217" s="20" t="s">
        <v>82</v>
      </c>
    </row>
    <row r="218" spans="1:51" s="13" customFormat="1" ht="12">
      <c r="A218" s="13"/>
      <c r="B218" s="237"/>
      <c r="C218" s="238"/>
      <c r="D218" s="230" t="s">
        <v>279</v>
      </c>
      <c r="E218" s="239" t="s">
        <v>19</v>
      </c>
      <c r="F218" s="240" t="s">
        <v>371</v>
      </c>
      <c r="G218" s="238"/>
      <c r="H218" s="239" t="s">
        <v>19</v>
      </c>
      <c r="I218" s="241"/>
      <c r="J218" s="238"/>
      <c r="K218" s="238"/>
      <c r="L218" s="242"/>
      <c r="M218" s="243"/>
      <c r="N218" s="244"/>
      <c r="O218" s="244"/>
      <c r="P218" s="244"/>
      <c r="Q218" s="244"/>
      <c r="R218" s="244"/>
      <c r="S218" s="244"/>
      <c r="T218" s="245"/>
      <c r="U218" s="13"/>
      <c r="V218" s="13"/>
      <c r="W218" s="13"/>
      <c r="X218" s="13"/>
      <c r="Y218" s="13"/>
      <c r="Z218" s="13"/>
      <c r="AA218" s="13"/>
      <c r="AB218" s="13"/>
      <c r="AC218" s="13"/>
      <c r="AD218" s="13"/>
      <c r="AE218" s="13"/>
      <c r="AT218" s="246" t="s">
        <v>279</v>
      </c>
      <c r="AU218" s="246" t="s">
        <v>82</v>
      </c>
      <c r="AV218" s="13" t="s">
        <v>80</v>
      </c>
      <c r="AW218" s="13" t="s">
        <v>33</v>
      </c>
      <c r="AX218" s="13" t="s">
        <v>72</v>
      </c>
      <c r="AY218" s="246" t="s">
        <v>266</v>
      </c>
    </row>
    <row r="219" spans="1:51" s="14" customFormat="1" ht="12">
      <c r="A219" s="14"/>
      <c r="B219" s="247"/>
      <c r="C219" s="248"/>
      <c r="D219" s="230" t="s">
        <v>279</v>
      </c>
      <c r="E219" s="249" t="s">
        <v>19</v>
      </c>
      <c r="F219" s="250" t="s">
        <v>402</v>
      </c>
      <c r="G219" s="248"/>
      <c r="H219" s="251">
        <v>91.619</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279</v>
      </c>
      <c r="AU219" s="257" t="s">
        <v>82</v>
      </c>
      <c r="AV219" s="14" t="s">
        <v>82</v>
      </c>
      <c r="AW219" s="14" t="s">
        <v>33</v>
      </c>
      <c r="AX219" s="14" t="s">
        <v>72</v>
      </c>
      <c r="AY219" s="257" t="s">
        <v>266</v>
      </c>
    </row>
    <row r="220" spans="1:51" s="13" customFormat="1" ht="12">
      <c r="A220" s="13"/>
      <c r="B220" s="237"/>
      <c r="C220" s="238"/>
      <c r="D220" s="230" t="s">
        <v>279</v>
      </c>
      <c r="E220" s="239" t="s">
        <v>19</v>
      </c>
      <c r="F220" s="240" t="s">
        <v>392</v>
      </c>
      <c r="G220" s="238"/>
      <c r="H220" s="239" t="s">
        <v>19</v>
      </c>
      <c r="I220" s="241"/>
      <c r="J220" s="238"/>
      <c r="K220" s="238"/>
      <c r="L220" s="242"/>
      <c r="M220" s="243"/>
      <c r="N220" s="244"/>
      <c r="O220" s="244"/>
      <c r="P220" s="244"/>
      <c r="Q220" s="244"/>
      <c r="R220" s="244"/>
      <c r="S220" s="244"/>
      <c r="T220" s="245"/>
      <c r="U220" s="13"/>
      <c r="V220" s="13"/>
      <c r="W220" s="13"/>
      <c r="X220" s="13"/>
      <c r="Y220" s="13"/>
      <c r="Z220" s="13"/>
      <c r="AA220" s="13"/>
      <c r="AB220" s="13"/>
      <c r="AC220" s="13"/>
      <c r="AD220" s="13"/>
      <c r="AE220" s="13"/>
      <c r="AT220" s="246" t="s">
        <v>279</v>
      </c>
      <c r="AU220" s="246" t="s">
        <v>82</v>
      </c>
      <c r="AV220" s="13" t="s">
        <v>80</v>
      </c>
      <c r="AW220" s="13" t="s">
        <v>33</v>
      </c>
      <c r="AX220" s="13" t="s">
        <v>72</v>
      </c>
      <c r="AY220" s="246" t="s">
        <v>266</v>
      </c>
    </row>
    <row r="221" spans="1:51" s="14" customFormat="1" ht="12">
      <c r="A221" s="14"/>
      <c r="B221" s="247"/>
      <c r="C221" s="248"/>
      <c r="D221" s="230" t="s">
        <v>279</v>
      </c>
      <c r="E221" s="249" t="s">
        <v>19</v>
      </c>
      <c r="F221" s="250" t="s">
        <v>403</v>
      </c>
      <c r="G221" s="248"/>
      <c r="H221" s="251">
        <v>17.592</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279</v>
      </c>
      <c r="AU221" s="257" t="s">
        <v>82</v>
      </c>
      <c r="AV221" s="14" t="s">
        <v>82</v>
      </c>
      <c r="AW221" s="14" t="s">
        <v>33</v>
      </c>
      <c r="AX221" s="14" t="s">
        <v>72</v>
      </c>
      <c r="AY221" s="257" t="s">
        <v>266</v>
      </c>
    </row>
    <row r="222" spans="1:51" s="15" customFormat="1" ht="12">
      <c r="A222" s="15"/>
      <c r="B222" s="258"/>
      <c r="C222" s="259"/>
      <c r="D222" s="230" t="s">
        <v>279</v>
      </c>
      <c r="E222" s="260" t="s">
        <v>19</v>
      </c>
      <c r="F222" s="261" t="s">
        <v>282</v>
      </c>
      <c r="G222" s="259"/>
      <c r="H222" s="262">
        <v>109.211</v>
      </c>
      <c r="I222" s="263"/>
      <c r="J222" s="259"/>
      <c r="K222" s="259"/>
      <c r="L222" s="264"/>
      <c r="M222" s="265"/>
      <c r="N222" s="266"/>
      <c r="O222" s="266"/>
      <c r="P222" s="266"/>
      <c r="Q222" s="266"/>
      <c r="R222" s="266"/>
      <c r="S222" s="266"/>
      <c r="T222" s="267"/>
      <c r="U222" s="15"/>
      <c r="V222" s="15"/>
      <c r="W222" s="15"/>
      <c r="X222" s="15"/>
      <c r="Y222" s="15"/>
      <c r="Z222" s="15"/>
      <c r="AA222" s="15"/>
      <c r="AB222" s="15"/>
      <c r="AC222" s="15"/>
      <c r="AD222" s="15"/>
      <c r="AE222" s="15"/>
      <c r="AT222" s="268" t="s">
        <v>279</v>
      </c>
      <c r="AU222" s="268" t="s">
        <v>82</v>
      </c>
      <c r="AV222" s="15" t="s">
        <v>273</v>
      </c>
      <c r="AW222" s="15" t="s">
        <v>33</v>
      </c>
      <c r="AX222" s="15" t="s">
        <v>80</v>
      </c>
      <c r="AY222" s="268" t="s">
        <v>266</v>
      </c>
    </row>
    <row r="223" spans="1:65" s="2" customFormat="1" ht="44.25" customHeight="1">
      <c r="A223" s="41"/>
      <c r="B223" s="42"/>
      <c r="C223" s="217" t="s">
        <v>404</v>
      </c>
      <c r="D223" s="217" t="s">
        <v>268</v>
      </c>
      <c r="E223" s="218" t="s">
        <v>405</v>
      </c>
      <c r="F223" s="219" t="s">
        <v>406</v>
      </c>
      <c r="G223" s="220" t="s">
        <v>271</v>
      </c>
      <c r="H223" s="221">
        <v>99.321</v>
      </c>
      <c r="I223" s="222"/>
      <c r="J223" s="223">
        <f>ROUND(I223*H223,2)</f>
        <v>0</v>
      </c>
      <c r="K223" s="219" t="s">
        <v>272</v>
      </c>
      <c r="L223" s="47"/>
      <c r="M223" s="224" t="s">
        <v>19</v>
      </c>
      <c r="N223" s="225" t="s">
        <v>43</v>
      </c>
      <c r="O223" s="87"/>
      <c r="P223" s="226">
        <f>O223*H223</f>
        <v>0</v>
      </c>
      <c r="Q223" s="226">
        <v>0.25523</v>
      </c>
      <c r="R223" s="226">
        <f>Q223*H223</f>
        <v>25.34969883</v>
      </c>
      <c r="S223" s="226">
        <v>0</v>
      </c>
      <c r="T223" s="227">
        <f>S223*H223</f>
        <v>0</v>
      </c>
      <c r="U223" s="41"/>
      <c r="V223" s="41"/>
      <c r="W223" s="41"/>
      <c r="X223" s="41"/>
      <c r="Y223" s="41"/>
      <c r="Z223" s="41"/>
      <c r="AA223" s="41"/>
      <c r="AB223" s="41"/>
      <c r="AC223" s="41"/>
      <c r="AD223" s="41"/>
      <c r="AE223" s="41"/>
      <c r="AR223" s="228" t="s">
        <v>273</v>
      </c>
      <c r="AT223" s="228" t="s">
        <v>268</v>
      </c>
      <c r="AU223" s="228" t="s">
        <v>82</v>
      </c>
      <c r="AY223" s="20" t="s">
        <v>266</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273</v>
      </c>
      <c r="BM223" s="228" t="s">
        <v>407</v>
      </c>
    </row>
    <row r="224" spans="1:47" s="2" customFormat="1" ht="12">
      <c r="A224" s="41"/>
      <c r="B224" s="42"/>
      <c r="C224" s="43"/>
      <c r="D224" s="230" t="s">
        <v>275</v>
      </c>
      <c r="E224" s="43"/>
      <c r="F224" s="231" t="s">
        <v>408</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275</v>
      </c>
      <c r="AU224" s="20" t="s">
        <v>82</v>
      </c>
    </row>
    <row r="225" spans="1:47" s="2" customFormat="1" ht="12">
      <c r="A225" s="41"/>
      <c r="B225" s="42"/>
      <c r="C225" s="43"/>
      <c r="D225" s="235" t="s">
        <v>277</v>
      </c>
      <c r="E225" s="43"/>
      <c r="F225" s="236" t="s">
        <v>409</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277</v>
      </c>
      <c r="AU225" s="20" t="s">
        <v>82</v>
      </c>
    </row>
    <row r="226" spans="1:51" s="13" customFormat="1" ht="12">
      <c r="A226" s="13"/>
      <c r="B226" s="237"/>
      <c r="C226" s="238"/>
      <c r="D226" s="230" t="s">
        <v>279</v>
      </c>
      <c r="E226" s="239" t="s">
        <v>19</v>
      </c>
      <c r="F226" s="240" t="s">
        <v>371</v>
      </c>
      <c r="G226" s="238"/>
      <c r="H226" s="239" t="s">
        <v>19</v>
      </c>
      <c r="I226" s="241"/>
      <c r="J226" s="238"/>
      <c r="K226" s="238"/>
      <c r="L226" s="242"/>
      <c r="M226" s="243"/>
      <c r="N226" s="244"/>
      <c r="O226" s="244"/>
      <c r="P226" s="244"/>
      <c r="Q226" s="244"/>
      <c r="R226" s="244"/>
      <c r="S226" s="244"/>
      <c r="T226" s="245"/>
      <c r="U226" s="13"/>
      <c r="V226" s="13"/>
      <c r="W226" s="13"/>
      <c r="X226" s="13"/>
      <c r="Y226" s="13"/>
      <c r="Z226" s="13"/>
      <c r="AA226" s="13"/>
      <c r="AB226" s="13"/>
      <c r="AC226" s="13"/>
      <c r="AD226" s="13"/>
      <c r="AE226" s="13"/>
      <c r="AT226" s="246" t="s">
        <v>279</v>
      </c>
      <c r="AU226" s="246" t="s">
        <v>82</v>
      </c>
      <c r="AV226" s="13" t="s">
        <v>80</v>
      </c>
      <c r="AW226" s="13" t="s">
        <v>33</v>
      </c>
      <c r="AX226" s="13" t="s">
        <v>72</v>
      </c>
      <c r="AY226" s="246" t="s">
        <v>266</v>
      </c>
    </row>
    <row r="227" spans="1:51" s="14" customFormat="1" ht="12">
      <c r="A227" s="14"/>
      <c r="B227" s="247"/>
      <c r="C227" s="248"/>
      <c r="D227" s="230" t="s">
        <v>279</v>
      </c>
      <c r="E227" s="249" t="s">
        <v>19</v>
      </c>
      <c r="F227" s="250" t="s">
        <v>410</v>
      </c>
      <c r="G227" s="248"/>
      <c r="H227" s="251">
        <v>69.321</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279</v>
      </c>
      <c r="AU227" s="257" t="s">
        <v>82</v>
      </c>
      <c r="AV227" s="14" t="s">
        <v>82</v>
      </c>
      <c r="AW227" s="14" t="s">
        <v>33</v>
      </c>
      <c r="AX227" s="14" t="s">
        <v>72</v>
      </c>
      <c r="AY227" s="257" t="s">
        <v>266</v>
      </c>
    </row>
    <row r="228" spans="1:51" s="13" customFormat="1" ht="12">
      <c r="A228" s="13"/>
      <c r="B228" s="237"/>
      <c r="C228" s="238"/>
      <c r="D228" s="230" t="s">
        <v>279</v>
      </c>
      <c r="E228" s="239" t="s">
        <v>19</v>
      </c>
      <c r="F228" s="240" t="s">
        <v>411</v>
      </c>
      <c r="G228" s="238"/>
      <c r="H228" s="239" t="s">
        <v>19</v>
      </c>
      <c r="I228" s="241"/>
      <c r="J228" s="238"/>
      <c r="K228" s="238"/>
      <c r="L228" s="242"/>
      <c r="M228" s="243"/>
      <c r="N228" s="244"/>
      <c r="O228" s="244"/>
      <c r="P228" s="244"/>
      <c r="Q228" s="244"/>
      <c r="R228" s="244"/>
      <c r="S228" s="244"/>
      <c r="T228" s="245"/>
      <c r="U228" s="13"/>
      <c r="V228" s="13"/>
      <c r="W228" s="13"/>
      <c r="X228" s="13"/>
      <c r="Y228" s="13"/>
      <c r="Z228" s="13"/>
      <c r="AA228" s="13"/>
      <c r="AB228" s="13"/>
      <c r="AC228" s="13"/>
      <c r="AD228" s="13"/>
      <c r="AE228" s="13"/>
      <c r="AT228" s="246" t="s">
        <v>279</v>
      </c>
      <c r="AU228" s="246" t="s">
        <v>82</v>
      </c>
      <c r="AV228" s="13" t="s">
        <v>80</v>
      </c>
      <c r="AW228" s="13" t="s">
        <v>33</v>
      </c>
      <c r="AX228" s="13" t="s">
        <v>72</v>
      </c>
      <c r="AY228" s="246" t="s">
        <v>266</v>
      </c>
    </row>
    <row r="229" spans="1:51" s="14" customFormat="1" ht="12">
      <c r="A229" s="14"/>
      <c r="B229" s="247"/>
      <c r="C229" s="248"/>
      <c r="D229" s="230" t="s">
        <v>279</v>
      </c>
      <c r="E229" s="249" t="s">
        <v>19</v>
      </c>
      <c r="F229" s="250" t="s">
        <v>206</v>
      </c>
      <c r="G229" s="248"/>
      <c r="H229" s="251">
        <v>30</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279</v>
      </c>
      <c r="AU229" s="257" t="s">
        <v>82</v>
      </c>
      <c r="AV229" s="14" t="s">
        <v>82</v>
      </c>
      <c r="AW229" s="14" t="s">
        <v>33</v>
      </c>
      <c r="AX229" s="14" t="s">
        <v>72</v>
      </c>
      <c r="AY229" s="257" t="s">
        <v>266</v>
      </c>
    </row>
    <row r="230" spans="1:51" s="15" customFormat="1" ht="12">
      <c r="A230" s="15"/>
      <c r="B230" s="258"/>
      <c r="C230" s="259"/>
      <c r="D230" s="230" t="s">
        <v>279</v>
      </c>
      <c r="E230" s="260" t="s">
        <v>19</v>
      </c>
      <c r="F230" s="261" t="s">
        <v>282</v>
      </c>
      <c r="G230" s="259"/>
      <c r="H230" s="262">
        <v>99.321</v>
      </c>
      <c r="I230" s="263"/>
      <c r="J230" s="259"/>
      <c r="K230" s="259"/>
      <c r="L230" s="264"/>
      <c r="M230" s="265"/>
      <c r="N230" s="266"/>
      <c r="O230" s="266"/>
      <c r="P230" s="266"/>
      <c r="Q230" s="266"/>
      <c r="R230" s="266"/>
      <c r="S230" s="266"/>
      <c r="T230" s="267"/>
      <c r="U230" s="15"/>
      <c r="V230" s="15"/>
      <c r="W230" s="15"/>
      <c r="X230" s="15"/>
      <c r="Y230" s="15"/>
      <c r="Z230" s="15"/>
      <c r="AA230" s="15"/>
      <c r="AB230" s="15"/>
      <c r="AC230" s="15"/>
      <c r="AD230" s="15"/>
      <c r="AE230" s="15"/>
      <c r="AT230" s="268" t="s">
        <v>279</v>
      </c>
      <c r="AU230" s="268" t="s">
        <v>82</v>
      </c>
      <c r="AV230" s="15" t="s">
        <v>273</v>
      </c>
      <c r="AW230" s="15" t="s">
        <v>33</v>
      </c>
      <c r="AX230" s="15" t="s">
        <v>80</v>
      </c>
      <c r="AY230" s="268" t="s">
        <v>266</v>
      </c>
    </row>
    <row r="231" spans="1:65" s="2" customFormat="1" ht="16.5" customHeight="1">
      <c r="A231" s="41"/>
      <c r="B231" s="42"/>
      <c r="C231" s="217" t="s">
        <v>412</v>
      </c>
      <c r="D231" s="217" t="s">
        <v>268</v>
      </c>
      <c r="E231" s="218" t="s">
        <v>413</v>
      </c>
      <c r="F231" s="219" t="s">
        <v>414</v>
      </c>
      <c r="G231" s="220" t="s">
        <v>285</v>
      </c>
      <c r="H231" s="221">
        <v>1.969</v>
      </c>
      <c r="I231" s="222"/>
      <c r="J231" s="223">
        <f>ROUND(I231*H231,2)</f>
        <v>0</v>
      </c>
      <c r="K231" s="219" t="s">
        <v>272</v>
      </c>
      <c r="L231" s="47"/>
      <c r="M231" s="224" t="s">
        <v>19</v>
      </c>
      <c r="N231" s="225" t="s">
        <v>43</v>
      </c>
      <c r="O231" s="87"/>
      <c r="P231" s="226">
        <f>O231*H231</f>
        <v>0</v>
      </c>
      <c r="Q231" s="226">
        <v>2.30102</v>
      </c>
      <c r="R231" s="226">
        <f>Q231*H231</f>
        <v>4.53070838</v>
      </c>
      <c r="S231" s="226">
        <v>0</v>
      </c>
      <c r="T231" s="227">
        <f>S231*H231</f>
        <v>0</v>
      </c>
      <c r="U231" s="41"/>
      <c r="V231" s="41"/>
      <c r="W231" s="41"/>
      <c r="X231" s="41"/>
      <c r="Y231" s="41"/>
      <c r="Z231" s="41"/>
      <c r="AA231" s="41"/>
      <c r="AB231" s="41"/>
      <c r="AC231" s="41"/>
      <c r="AD231" s="41"/>
      <c r="AE231" s="41"/>
      <c r="AR231" s="228" t="s">
        <v>273</v>
      </c>
      <c r="AT231" s="228" t="s">
        <v>268</v>
      </c>
      <c r="AU231" s="228" t="s">
        <v>82</v>
      </c>
      <c r="AY231" s="20" t="s">
        <v>266</v>
      </c>
      <c r="BE231" s="229">
        <f>IF(N231="základní",J231,0)</f>
        <v>0</v>
      </c>
      <c r="BF231" s="229">
        <f>IF(N231="snížená",J231,0)</f>
        <v>0</v>
      </c>
      <c r="BG231" s="229">
        <f>IF(N231="zákl. přenesená",J231,0)</f>
        <v>0</v>
      </c>
      <c r="BH231" s="229">
        <f>IF(N231="sníž. přenesená",J231,0)</f>
        <v>0</v>
      </c>
      <c r="BI231" s="229">
        <f>IF(N231="nulová",J231,0)</f>
        <v>0</v>
      </c>
      <c r="BJ231" s="20" t="s">
        <v>80</v>
      </c>
      <c r="BK231" s="229">
        <f>ROUND(I231*H231,2)</f>
        <v>0</v>
      </c>
      <c r="BL231" s="20" t="s">
        <v>273</v>
      </c>
      <c r="BM231" s="228" t="s">
        <v>415</v>
      </c>
    </row>
    <row r="232" spans="1:47" s="2" customFormat="1" ht="12">
      <c r="A232" s="41"/>
      <c r="B232" s="42"/>
      <c r="C232" s="43"/>
      <c r="D232" s="230" t="s">
        <v>275</v>
      </c>
      <c r="E232" s="43"/>
      <c r="F232" s="231" t="s">
        <v>416</v>
      </c>
      <c r="G232" s="43"/>
      <c r="H232" s="43"/>
      <c r="I232" s="232"/>
      <c r="J232" s="43"/>
      <c r="K232" s="43"/>
      <c r="L232" s="47"/>
      <c r="M232" s="233"/>
      <c r="N232" s="234"/>
      <c r="O232" s="87"/>
      <c r="P232" s="87"/>
      <c r="Q232" s="87"/>
      <c r="R232" s="87"/>
      <c r="S232" s="87"/>
      <c r="T232" s="88"/>
      <c r="U232" s="41"/>
      <c r="V232" s="41"/>
      <c r="W232" s="41"/>
      <c r="X232" s="41"/>
      <c r="Y232" s="41"/>
      <c r="Z232" s="41"/>
      <c r="AA232" s="41"/>
      <c r="AB232" s="41"/>
      <c r="AC232" s="41"/>
      <c r="AD232" s="41"/>
      <c r="AE232" s="41"/>
      <c r="AT232" s="20" t="s">
        <v>275</v>
      </c>
      <c r="AU232" s="20" t="s">
        <v>82</v>
      </c>
    </row>
    <row r="233" spans="1:47" s="2" customFormat="1" ht="12">
      <c r="A233" s="41"/>
      <c r="B233" s="42"/>
      <c r="C233" s="43"/>
      <c r="D233" s="235" t="s">
        <v>277</v>
      </c>
      <c r="E233" s="43"/>
      <c r="F233" s="236" t="s">
        <v>417</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277</v>
      </c>
      <c r="AU233" s="20" t="s">
        <v>82</v>
      </c>
    </row>
    <row r="234" spans="1:51" s="13" customFormat="1" ht="12">
      <c r="A234" s="13"/>
      <c r="B234" s="237"/>
      <c r="C234" s="238"/>
      <c r="D234" s="230" t="s">
        <v>279</v>
      </c>
      <c r="E234" s="239" t="s">
        <v>19</v>
      </c>
      <c r="F234" s="240" t="s">
        <v>418</v>
      </c>
      <c r="G234" s="238"/>
      <c r="H234" s="239" t="s">
        <v>19</v>
      </c>
      <c r="I234" s="241"/>
      <c r="J234" s="238"/>
      <c r="K234" s="238"/>
      <c r="L234" s="242"/>
      <c r="M234" s="243"/>
      <c r="N234" s="244"/>
      <c r="O234" s="244"/>
      <c r="P234" s="244"/>
      <c r="Q234" s="244"/>
      <c r="R234" s="244"/>
      <c r="S234" s="244"/>
      <c r="T234" s="245"/>
      <c r="U234" s="13"/>
      <c r="V234" s="13"/>
      <c r="W234" s="13"/>
      <c r="X234" s="13"/>
      <c r="Y234" s="13"/>
      <c r="Z234" s="13"/>
      <c r="AA234" s="13"/>
      <c r="AB234" s="13"/>
      <c r="AC234" s="13"/>
      <c r="AD234" s="13"/>
      <c r="AE234" s="13"/>
      <c r="AT234" s="246" t="s">
        <v>279</v>
      </c>
      <c r="AU234" s="246" t="s">
        <v>82</v>
      </c>
      <c r="AV234" s="13" t="s">
        <v>80</v>
      </c>
      <c r="AW234" s="13" t="s">
        <v>33</v>
      </c>
      <c r="AX234" s="13" t="s">
        <v>72</v>
      </c>
      <c r="AY234" s="246" t="s">
        <v>266</v>
      </c>
    </row>
    <row r="235" spans="1:51" s="14" customFormat="1" ht="12">
      <c r="A235" s="14"/>
      <c r="B235" s="247"/>
      <c r="C235" s="248"/>
      <c r="D235" s="230" t="s">
        <v>279</v>
      </c>
      <c r="E235" s="249" t="s">
        <v>19</v>
      </c>
      <c r="F235" s="250" t="s">
        <v>419</v>
      </c>
      <c r="G235" s="248"/>
      <c r="H235" s="251">
        <v>1.969</v>
      </c>
      <c r="I235" s="252"/>
      <c r="J235" s="248"/>
      <c r="K235" s="248"/>
      <c r="L235" s="253"/>
      <c r="M235" s="254"/>
      <c r="N235" s="255"/>
      <c r="O235" s="255"/>
      <c r="P235" s="255"/>
      <c r="Q235" s="255"/>
      <c r="R235" s="255"/>
      <c r="S235" s="255"/>
      <c r="T235" s="256"/>
      <c r="U235" s="14"/>
      <c r="V235" s="14"/>
      <c r="W235" s="14"/>
      <c r="X235" s="14"/>
      <c r="Y235" s="14"/>
      <c r="Z235" s="14"/>
      <c r="AA235" s="14"/>
      <c r="AB235" s="14"/>
      <c r="AC235" s="14"/>
      <c r="AD235" s="14"/>
      <c r="AE235" s="14"/>
      <c r="AT235" s="257" t="s">
        <v>279</v>
      </c>
      <c r="AU235" s="257" t="s">
        <v>82</v>
      </c>
      <c r="AV235" s="14" t="s">
        <v>82</v>
      </c>
      <c r="AW235" s="14" t="s">
        <v>33</v>
      </c>
      <c r="AX235" s="14" t="s">
        <v>72</v>
      </c>
      <c r="AY235" s="257" t="s">
        <v>266</v>
      </c>
    </row>
    <row r="236" spans="1:51" s="15" customFormat="1" ht="12">
      <c r="A236" s="15"/>
      <c r="B236" s="258"/>
      <c r="C236" s="259"/>
      <c r="D236" s="230" t="s">
        <v>279</v>
      </c>
      <c r="E236" s="260" t="s">
        <v>19</v>
      </c>
      <c r="F236" s="261" t="s">
        <v>282</v>
      </c>
      <c r="G236" s="259"/>
      <c r="H236" s="262">
        <v>1.969</v>
      </c>
      <c r="I236" s="263"/>
      <c r="J236" s="259"/>
      <c r="K236" s="259"/>
      <c r="L236" s="264"/>
      <c r="M236" s="265"/>
      <c r="N236" s="266"/>
      <c r="O236" s="266"/>
      <c r="P236" s="266"/>
      <c r="Q236" s="266"/>
      <c r="R236" s="266"/>
      <c r="S236" s="266"/>
      <c r="T236" s="267"/>
      <c r="U236" s="15"/>
      <c r="V236" s="15"/>
      <c r="W236" s="15"/>
      <c r="X236" s="15"/>
      <c r="Y236" s="15"/>
      <c r="Z236" s="15"/>
      <c r="AA236" s="15"/>
      <c r="AB236" s="15"/>
      <c r="AC236" s="15"/>
      <c r="AD236" s="15"/>
      <c r="AE236" s="15"/>
      <c r="AT236" s="268" t="s">
        <v>279</v>
      </c>
      <c r="AU236" s="268" t="s">
        <v>82</v>
      </c>
      <c r="AV236" s="15" t="s">
        <v>273</v>
      </c>
      <c r="AW236" s="15" t="s">
        <v>33</v>
      </c>
      <c r="AX236" s="15" t="s">
        <v>80</v>
      </c>
      <c r="AY236" s="268" t="s">
        <v>266</v>
      </c>
    </row>
    <row r="237" spans="1:65" s="2" customFormat="1" ht="33" customHeight="1">
      <c r="A237" s="41"/>
      <c r="B237" s="42"/>
      <c r="C237" s="217" t="s">
        <v>420</v>
      </c>
      <c r="D237" s="217" t="s">
        <v>268</v>
      </c>
      <c r="E237" s="218" t="s">
        <v>421</v>
      </c>
      <c r="F237" s="219" t="s">
        <v>422</v>
      </c>
      <c r="G237" s="220" t="s">
        <v>423</v>
      </c>
      <c r="H237" s="221">
        <v>0.96</v>
      </c>
      <c r="I237" s="222"/>
      <c r="J237" s="223">
        <f>ROUND(I237*H237,2)</f>
        <v>0</v>
      </c>
      <c r="K237" s="219" t="s">
        <v>272</v>
      </c>
      <c r="L237" s="47"/>
      <c r="M237" s="224" t="s">
        <v>19</v>
      </c>
      <c r="N237" s="225" t="s">
        <v>43</v>
      </c>
      <c r="O237" s="87"/>
      <c r="P237" s="226">
        <f>O237*H237</f>
        <v>0</v>
      </c>
      <c r="Q237" s="226">
        <v>0</v>
      </c>
      <c r="R237" s="226">
        <f>Q237*H237</f>
        <v>0</v>
      </c>
      <c r="S237" s="226">
        <v>0</v>
      </c>
      <c r="T237" s="227">
        <f>S237*H237</f>
        <v>0</v>
      </c>
      <c r="U237" s="41"/>
      <c r="V237" s="41"/>
      <c r="W237" s="41"/>
      <c r="X237" s="41"/>
      <c r="Y237" s="41"/>
      <c r="Z237" s="41"/>
      <c r="AA237" s="41"/>
      <c r="AB237" s="41"/>
      <c r="AC237" s="41"/>
      <c r="AD237" s="41"/>
      <c r="AE237" s="41"/>
      <c r="AR237" s="228" t="s">
        <v>273</v>
      </c>
      <c r="AT237" s="228" t="s">
        <v>268</v>
      </c>
      <c r="AU237" s="228" t="s">
        <v>82</v>
      </c>
      <c r="AY237" s="20" t="s">
        <v>266</v>
      </c>
      <c r="BE237" s="229">
        <f>IF(N237="základní",J237,0)</f>
        <v>0</v>
      </c>
      <c r="BF237" s="229">
        <f>IF(N237="snížená",J237,0)</f>
        <v>0</v>
      </c>
      <c r="BG237" s="229">
        <f>IF(N237="zákl. přenesená",J237,0)</f>
        <v>0</v>
      </c>
      <c r="BH237" s="229">
        <f>IF(N237="sníž. přenesená",J237,0)</f>
        <v>0</v>
      </c>
      <c r="BI237" s="229">
        <f>IF(N237="nulová",J237,0)</f>
        <v>0</v>
      </c>
      <c r="BJ237" s="20" t="s">
        <v>80</v>
      </c>
      <c r="BK237" s="229">
        <f>ROUND(I237*H237,2)</f>
        <v>0</v>
      </c>
      <c r="BL237" s="20" t="s">
        <v>273</v>
      </c>
      <c r="BM237" s="228" t="s">
        <v>424</v>
      </c>
    </row>
    <row r="238" spans="1:47" s="2" customFormat="1" ht="12">
      <c r="A238" s="41"/>
      <c r="B238" s="42"/>
      <c r="C238" s="43"/>
      <c r="D238" s="230" t="s">
        <v>275</v>
      </c>
      <c r="E238" s="43"/>
      <c r="F238" s="231" t="s">
        <v>425</v>
      </c>
      <c r="G238" s="43"/>
      <c r="H238" s="43"/>
      <c r="I238" s="232"/>
      <c r="J238" s="43"/>
      <c r="K238" s="43"/>
      <c r="L238" s="47"/>
      <c r="M238" s="233"/>
      <c r="N238" s="234"/>
      <c r="O238" s="87"/>
      <c r="P238" s="87"/>
      <c r="Q238" s="87"/>
      <c r="R238" s="87"/>
      <c r="S238" s="87"/>
      <c r="T238" s="88"/>
      <c r="U238" s="41"/>
      <c r="V238" s="41"/>
      <c r="W238" s="41"/>
      <c r="X238" s="41"/>
      <c r="Y238" s="41"/>
      <c r="Z238" s="41"/>
      <c r="AA238" s="41"/>
      <c r="AB238" s="41"/>
      <c r="AC238" s="41"/>
      <c r="AD238" s="41"/>
      <c r="AE238" s="41"/>
      <c r="AT238" s="20" t="s">
        <v>275</v>
      </c>
      <c r="AU238" s="20" t="s">
        <v>82</v>
      </c>
    </row>
    <row r="239" spans="1:47" s="2" customFormat="1" ht="12">
      <c r="A239" s="41"/>
      <c r="B239" s="42"/>
      <c r="C239" s="43"/>
      <c r="D239" s="235" t="s">
        <v>277</v>
      </c>
      <c r="E239" s="43"/>
      <c r="F239" s="236" t="s">
        <v>426</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277</v>
      </c>
      <c r="AU239" s="20" t="s">
        <v>82</v>
      </c>
    </row>
    <row r="240" spans="1:51" s="13" customFormat="1" ht="12">
      <c r="A240" s="13"/>
      <c r="B240" s="237"/>
      <c r="C240" s="238"/>
      <c r="D240" s="230" t="s">
        <v>279</v>
      </c>
      <c r="E240" s="239" t="s">
        <v>19</v>
      </c>
      <c r="F240" s="240" t="s">
        <v>427</v>
      </c>
      <c r="G240" s="238"/>
      <c r="H240" s="239" t="s">
        <v>19</v>
      </c>
      <c r="I240" s="241"/>
      <c r="J240" s="238"/>
      <c r="K240" s="238"/>
      <c r="L240" s="242"/>
      <c r="M240" s="243"/>
      <c r="N240" s="244"/>
      <c r="O240" s="244"/>
      <c r="P240" s="244"/>
      <c r="Q240" s="244"/>
      <c r="R240" s="244"/>
      <c r="S240" s="244"/>
      <c r="T240" s="245"/>
      <c r="U240" s="13"/>
      <c r="V240" s="13"/>
      <c r="W240" s="13"/>
      <c r="X240" s="13"/>
      <c r="Y240" s="13"/>
      <c r="Z240" s="13"/>
      <c r="AA240" s="13"/>
      <c r="AB240" s="13"/>
      <c r="AC240" s="13"/>
      <c r="AD240" s="13"/>
      <c r="AE240" s="13"/>
      <c r="AT240" s="246" t="s">
        <v>279</v>
      </c>
      <c r="AU240" s="246" t="s">
        <v>82</v>
      </c>
      <c r="AV240" s="13" t="s">
        <v>80</v>
      </c>
      <c r="AW240" s="13" t="s">
        <v>33</v>
      </c>
      <c r="AX240" s="13" t="s">
        <v>72</v>
      </c>
      <c r="AY240" s="246" t="s">
        <v>266</v>
      </c>
    </row>
    <row r="241" spans="1:51" s="14" customFormat="1" ht="12">
      <c r="A241" s="14"/>
      <c r="B241" s="247"/>
      <c r="C241" s="248"/>
      <c r="D241" s="230" t="s">
        <v>279</v>
      </c>
      <c r="E241" s="249" t="s">
        <v>19</v>
      </c>
      <c r="F241" s="250" t="s">
        <v>428</v>
      </c>
      <c r="G241" s="248"/>
      <c r="H241" s="251">
        <v>0.96</v>
      </c>
      <c r="I241" s="252"/>
      <c r="J241" s="248"/>
      <c r="K241" s="248"/>
      <c r="L241" s="253"/>
      <c r="M241" s="254"/>
      <c r="N241" s="255"/>
      <c r="O241" s="255"/>
      <c r="P241" s="255"/>
      <c r="Q241" s="255"/>
      <c r="R241" s="255"/>
      <c r="S241" s="255"/>
      <c r="T241" s="256"/>
      <c r="U241" s="14"/>
      <c r="V241" s="14"/>
      <c r="W241" s="14"/>
      <c r="X241" s="14"/>
      <c r="Y241" s="14"/>
      <c r="Z241" s="14"/>
      <c r="AA241" s="14"/>
      <c r="AB241" s="14"/>
      <c r="AC241" s="14"/>
      <c r="AD241" s="14"/>
      <c r="AE241" s="14"/>
      <c r="AT241" s="257" t="s">
        <v>279</v>
      </c>
      <c r="AU241" s="257" t="s">
        <v>82</v>
      </c>
      <c r="AV241" s="14" t="s">
        <v>82</v>
      </c>
      <c r="AW241" s="14" t="s">
        <v>33</v>
      </c>
      <c r="AX241" s="14" t="s">
        <v>72</v>
      </c>
      <c r="AY241" s="257" t="s">
        <v>266</v>
      </c>
    </row>
    <row r="242" spans="1:51" s="15" customFormat="1" ht="12">
      <c r="A242" s="15"/>
      <c r="B242" s="258"/>
      <c r="C242" s="259"/>
      <c r="D242" s="230" t="s">
        <v>279</v>
      </c>
      <c r="E242" s="260" t="s">
        <v>19</v>
      </c>
      <c r="F242" s="261" t="s">
        <v>282</v>
      </c>
      <c r="G242" s="259"/>
      <c r="H242" s="262">
        <v>0.96</v>
      </c>
      <c r="I242" s="263"/>
      <c r="J242" s="259"/>
      <c r="K242" s="259"/>
      <c r="L242" s="264"/>
      <c r="M242" s="265"/>
      <c r="N242" s="266"/>
      <c r="O242" s="266"/>
      <c r="P242" s="266"/>
      <c r="Q242" s="266"/>
      <c r="R242" s="266"/>
      <c r="S242" s="266"/>
      <c r="T242" s="267"/>
      <c r="U242" s="15"/>
      <c r="V242" s="15"/>
      <c r="W242" s="15"/>
      <c r="X242" s="15"/>
      <c r="Y242" s="15"/>
      <c r="Z242" s="15"/>
      <c r="AA242" s="15"/>
      <c r="AB242" s="15"/>
      <c r="AC242" s="15"/>
      <c r="AD242" s="15"/>
      <c r="AE242" s="15"/>
      <c r="AT242" s="268" t="s">
        <v>279</v>
      </c>
      <c r="AU242" s="268" t="s">
        <v>82</v>
      </c>
      <c r="AV242" s="15" t="s">
        <v>273</v>
      </c>
      <c r="AW242" s="15" t="s">
        <v>33</v>
      </c>
      <c r="AX242" s="15" t="s">
        <v>80</v>
      </c>
      <c r="AY242" s="268" t="s">
        <v>266</v>
      </c>
    </row>
    <row r="243" spans="1:65" s="2" customFormat="1" ht="16.5" customHeight="1">
      <c r="A243" s="41"/>
      <c r="B243" s="42"/>
      <c r="C243" s="269" t="s">
        <v>429</v>
      </c>
      <c r="D243" s="269" t="s">
        <v>430</v>
      </c>
      <c r="E243" s="270" t="s">
        <v>431</v>
      </c>
      <c r="F243" s="271" t="s">
        <v>432</v>
      </c>
      <c r="G243" s="272" t="s">
        <v>423</v>
      </c>
      <c r="H243" s="273">
        <v>1.5</v>
      </c>
      <c r="I243" s="274"/>
      <c r="J243" s="275">
        <f>ROUND(I243*H243,2)</f>
        <v>0</v>
      </c>
      <c r="K243" s="271" t="s">
        <v>272</v>
      </c>
      <c r="L243" s="276"/>
      <c r="M243" s="277" t="s">
        <v>19</v>
      </c>
      <c r="N243" s="278" t="s">
        <v>43</v>
      </c>
      <c r="O243" s="87"/>
      <c r="P243" s="226">
        <f>O243*H243</f>
        <v>0</v>
      </c>
      <c r="Q243" s="226">
        <v>0.0032</v>
      </c>
      <c r="R243" s="226">
        <f>Q243*H243</f>
        <v>0.0048000000000000004</v>
      </c>
      <c r="S243" s="226">
        <v>0</v>
      </c>
      <c r="T243" s="227">
        <f>S243*H243</f>
        <v>0</v>
      </c>
      <c r="U243" s="41"/>
      <c r="V243" s="41"/>
      <c r="W243" s="41"/>
      <c r="X243" s="41"/>
      <c r="Y243" s="41"/>
      <c r="Z243" s="41"/>
      <c r="AA243" s="41"/>
      <c r="AB243" s="41"/>
      <c r="AC243" s="41"/>
      <c r="AD243" s="41"/>
      <c r="AE243" s="41"/>
      <c r="AR243" s="228" t="s">
        <v>324</v>
      </c>
      <c r="AT243" s="228" t="s">
        <v>430</v>
      </c>
      <c r="AU243" s="228" t="s">
        <v>82</v>
      </c>
      <c r="AY243" s="20" t="s">
        <v>266</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273</v>
      </c>
      <c r="BM243" s="228" t="s">
        <v>433</v>
      </c>
    </row>
    <row r="244" spans="1:47" s="2" customFormat="1" ht="12">
      <c r="A244" s="41"/>
      <c r="B244" s="42"/>
      <c r="C244" s="43"/>
      <c r="D244" s="230" t="s">
        <v>275</v>
      </c>
      <c r="E244" s="43"/>
      <c r="F244" s="231" t="s">
        <v>432</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275</v>
      </c>
      <c r="AU244" s="20" t="s">
        <v>82</v>
      </c>
    </row>
    <row r="245" spans="1:51" s="14" customFormat="1" ht="12">
      <c r="A245" s="14"/>
      <c r="B245" s="247"/>
      <c r="C245" s="248"/>
      <c r="D245" s="230" t="s">
        <v>279</v>
      </c>
      <c r="E245" s="249" t="s">
        <v>19</v>
      </c>
      <c r="F245" s="250" t="s">
        <v>434</v>
      </c>
      <c r="G245" s="248"/>
      <c r="H245" s="251">
        <v>1.5</v>
      </c>
      <c r="I245" s="252"/>
      <c r="J245" s="248"/>
      <c r="K245" s="248"/>
      <c r="L245" s="253"/>
      <c r="M245" s="254"/>
      <c r="N245" s="255"/>
      <c r="O245" s="255"/>
      <c r="P245" s="255"/>
      <c r="Q245" s="255"/>
      <c r="R245" s="255"/>
      <c r="S245" s="255"/>
      <c r="T245" s="256"/>
      <c r="U245" s="14"/>
      <c r="V245" s="14"/>
      <c r="W245" s="14"/>
      <c r="X245" s="14"/>
      <c r="Y245" s="14"/>
      <c r="Z245" s="14"/>
      <c r="AA245" s="14"/>
      <c r="AB245" s="14"/>
      <c r="AC245" s="14"/>
      <c r="AD245" s="14"/>
      <c r="AE245" s="14"/>
      <c r="AT245" s="257" t="s">
        <v>279</v>
      </c>
      <c r="AU245" s="257" t="s">
        <v>82</v>
      </c>
      <c r="AV245" s="14" t="s">
        <v>82</v>
      </c>
      <c r="AW245" s="14" t="s">
        <v>33</v>
      </c>
      <c r="AX245" s="14" t="s">
        <v>80</v>
      </c>
      <c r="AY245" s="257" t="s">
        <v>266</v>
      </c>
    </row>
    <row r="246" spans="1:65" s="2" customFormat="1" ht="24.15" customHeight="1">
      <c r="A246" s="41"/>
      <c r="B246" s="42"/>
      <c r="C246" s="217" t="s">
        <v>7</v>
      </c>
      <c r="D246" s="217" t="s">
        <v>268</v>
      </c>
      <c r="E246" s="218" t="s">
        <v>435</v>
      </c>
      <c r="F246" s="219" t="s">
        <v>436</v>
      </c>
      <c r="G246" s="220" t="s">
        <v>423</v>
      </c>
      <c r="H246" s="221">
        <v>2.4</v>
      </c>
      <c r="I246" s="222"/>
      <c r="J246" s="223">
        <f>ROUND(I246*H246,2)</f>
        <v>0</v>
      </c>
      <c r="K246" s="219" t="s">
        <v>272</v>
      </c>
      <c r="L246" s="47"/>
      <c r="M246" s="224" t="s">
        <v>19</v>
      </c>
      <c r="N246" s="225" t="s">
        <v>43</v>
      </c>
      <c r="O246" s="87"/>
      <c r="P246" s="226">
        <f>O246*H246</f>
        <v>0</v>
      </c>
      <c r="Q246" s="226">
        <v>0.00059</v>
      </c>
      <c r="R246" s="226">
        <f>Q246*H246</f>
        <v>0.001416</v>
      </c>
      <c r="S246" s="226">
        <v>1E-05</v>
      </c>
      <c r="T246" s="227">
        <f>S246*H246</f>
        <v>2.4E-05</v>
      </c>
      <c r="U246" s="41"/>
      <c r="V246" s="41"/>
      <c r="W246" s="41"/>
      <c r="X246" s="41"/>
      <c r="Y246" s="41"/>
      <c r="Z246" s="41"/>
      <c r="AA246" s="41"/>
      <c r="AB246" s="41"/>
      <c r="AC246" s="41"/>
      <c r="AD246" s="41"/>
      <c r="AE246" s="41"/>
      <c r="AR246" s="228" t="s">
        <v>273</v>
      </c>
      <c r="AT246" s="228" t="s">
        <v>268</v>
      </c>
      <c r="AU246" s="228" t="s">
        <v>82</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437</v>
      </c>
    </row>
    <row r="247" spans="1:47" s="2" customFormat="1" ht="12">
      <c r="A247" s="41"/>
      <c r="B247" s="42"/>
      <c r="C247" s="43"/>
      <c r="D247" s="230" t="s">
        <v>275</v>
      </c>
      <c r="E247" s="43"/>
      <c r="F247" s="231" t="s">
        <v>438</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82</v>
      </c>
    </row>
    <row r="248" spans="1:47" s="2" customFormat="1" ht="12">
      <c r="A248" s="41"/>
      <c r="B248" s="42"/>
      <c r="C248" s="43"/>
      <c r="D248" s="235" t="s">
        <v>277</v>
      </c>
      <c r="E248" s="43"/>
      <c r="F248" s="236" t="s">
        <v>439</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277</v>
      </c>
      <c r="AU248" s="20" t="s">
        <v>82</v>
      </c>
    </row>
    <row r="249" spans="1:51" s="14" customFormat="1" ht="12">
      <c r="A249" s="14"/>
      <c r="B249" s="247"/>
      <c r="C249" s="248"/>
      <c r="D249" s="230" t="s">
        <v>279</v>
      </c>
      <c r="E249" s="249" t="s">
        <v>19</v>
      </c>
      <c r="F249" s="250" t="s">
        <v>440</v>
      </c>
      <c r="G249" s="248"/>
      <c r="H249" s="251">
        <v>2.4</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279</v>
      </c>
      <c r="AU249" s="257" t="s">
        <v>82</v>
      </c>
      <c r="AV249" s="14" t="s">
        <v>82</v>
      </c>
      <c r="AW249" s="14" t="s">
        <v>33</v>
      </c>
      <c r="AX249" s="14" t="s">
        <v>80</v>
      </c>
      <c r="AY249" s="257" t="s">
        <v>266</v>
      </c>
    </row>
    <row r="250" spans="1:65" s="2" customFormat="1" ht="24.15" customHeight="1">
      <c r="A250" s="41"/>
      <c r="B250" s="42"/>
      <c r="C250" s="217" t="s">
        <v>441</v>
      </c>
      <c r="D250" s="217" t="s">
        <v>268</v>
      </c>
      <c r="E250" s="218" t="s">
        <v>442</v>
      </c>
      <c r="F250" s="219" t="s">
        <v>443</v>
      </c>
      <c r="G250" s="220" t="s">
        <v>423</v>
      </c>
      <c r="H250" s="221">
        <v>7.353</v>
      </c>
      <c r="I250" s="222"/>
      <c r="J250" s="223">
        <f>ROUND(I250*H250,2)</f>
        <v>0</v>
      </c>
      <c r="K250" s="219" t="s">
        <v>272</v>
      </c>
      <c r="L250" s="47"/>
      <c r="M250" s="224" t="s">
        <v>19</v>
      </c>
      <c r="N250" s="225" t="s">
        <v>43</v>
      </c>
      <c r="O250" s="87"/>
      <c r="P250" s="226">
        <f>O250*H250</f>
        <v>0</v>
      </c>
      <c r="Q250" s="226">
        <v>0.00079</v>
      </c>
      <c r="R250" s="226">
        <f>Q250*H250</f>
        <v>0.00580887</v>
      </c>
      <c r="S250" s="226">
        <v>1E-05</v>
      </c>
      <c r="T250" s="227">
        <f>S250*H250</f>
        <v>7.353000000000001E-05</v>
      </c>
      <c r="U250" s="41"/>
      <c r="V250" s="41"/>
      <c r="W250" s="41"/>
      <c r="X250" s="41"/>
      <c r="Y250" s="41"/>
      <c r="Z250" s="41"/>
      <c r="AA250" s="41"/>
      <c r="AB250" s="41"/>
      <c r="AC250" s="41"/>
      <c r="AD250" s="41"/>
      <c r="AE250" s="41"/>
      <c r="AR250" s="228" t="s">
        <v>273</v>
      </c>
      <c r="AT250" s="228" t="s">
        <v>268</v>
      </c>
      <c r="AU250" s="228" t="s">
        <v>82</v>
      </c>
      <c r="AY250" s="20" t="s">
        <v>266</v>
      </c>
      <c r="BE250" s="229">
        <f>IF(N250="základní",J250,0)</f>
        <v>0</v>
      </c>
      <c r="BF250" s="229">
        <f>IF(N250="snížená",J250,0)</f>
        <v>0</v>
      </c>
      <c r="BG250" s="229">
        <f>IF(N250="zákl. přenesená",J250,0)</f>
        <v>0</v>
      </c>
      <c r="BH250" s="229">
        <f>IF(N250="sníž. přenesená",J250,0)</f>
        <v>0</v>
      </c>
      <c r="BI250" s="229">
        <f>IF(N250="nulová",J250,0)</f>
        <v>0</v>
      </c>
      <c r="BJ250" s="20" t="s">
        <v>80</v>
      </c>
      <c r="BK250" s="229">
        <f>ROUND(I250*H250,2)</f>
        <v>0</v>
      </c>
      <c r="BL250" s="20" t="s">
        <v>273</v>
      </c>
      <c r="BM250" s="228" t="s">
        <v>444</v>
      </c>
    </row>
    <row r="251" spans="1:47" s="2" customFormat="1" ht="12">
      <c r="A251" s="41"/>
      <c r="B251" s="42"/>
      <c r="C251" s="43"/>
      <c r="D251" s="230" t="s">
        <v>275</v>
      </c>
      <c r="E251" s="43"/>
      <c r="F251" s="231" t="s">
        <v>445</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275</v>
      </c>
      <c r="AU251" s="20" t="s">
        <v>82</v>
      </c>
    </row>
    <row r="252" spans="1:47" s="2" customFormat="1" ht="12">
      <c r="A252" s="41"/>
      <c r="B252" s="42"/>
      <c r="C252" s="43"/>
      <c r="D252" s="235" t="s">
        <v>277</v>
      </c>
      <c r="E252" s="43"/>
      <c r="F252" s="236" t="s">
        <v>446</v>
      </c>
      <c r="G252" s="43"/>
      <c r="H252" s="43"/>
      <c r="I252" s="232"/>
      <c r="J252" s="43"/>
      <c r="K252" s="43"/>
      <c r="L252" s="47"/>
      <c r="M252" s="233"/>
      <c r="N252" s="234"/>
      <c r="O252" s="87"/>
      <c r="P252" s="87"/>
      <c r="Q252" s="87"/>
      <c r="R252" s="87"/>
      <c r="S252" s="87"/>
      <c r="T252" s="88"/>
      <c r="U252" s="41"/>
      <c r="V252" s="41"/>
      <c r="W252" s="41"/>
      <c r="X252" s="41"/>
      <c r="Y252" s="41"/>
      <c r="Z252" s="41"/>
      <c r="AA252" s="41"/>
      <c r="AB252" s="41"/>
      <c r="AC252" s="41"/>
      <c r="AD252" s="41"/>
      <c r="AE252" s="41"/>
      <c r="AT252" s="20" t="s">
        <v>277</v>
      </c>
      <c r="AU252" s="20" t="s">
        <v>82</v>
      </c>
    </row>
    <row r="253" spans="1:51" s="14" customFormat="1" ht="12">
      <c r="A253" s="14"/>
      <c r="B253" s="247"/>
      <c r="C253" s="248"/>
      <c r="D253" s="230" t="s">
        <v>279</v>
      </c>
      <c r="E253" s="249" t="s">
        <v>19</v>
      </c>
      <c r="F253" s="250" t="s">
        <v>447</v>
      </c>
      <c r="G253" s="248"/>
      <c r="H253" s="251">
        <v>5.153</v>
      </c>
      <c r="I253" s="252"/>
      <c r="J253" s="248"/>
      <c r="K253" s="248"/>
      <c r="L253" s="253"/>
      <c r="M253" s="254"/>
      <c r="N253" s="255"/>
      <c r="O253" s="255"/>
      <c r="P253" s="255"/>
      <c r="Q253" s="255"/>
      <c r="R253" s="255"/>
      <c r="S253" s="255"/>
      <c r="T253" s="256"/>
      <c r="U253" s="14"/>
      <c r="V253" s="14"/>
      <c r="W253" s="14"/>
      <c r="X253" s="14"/>
      <c r="Y253" s="14"/>
      <c r="Z253" s="14"/>
      <c r="AA253" s="14"/>
      <c r="AB253" s="14"/>
      <c r="AC253" s="14"/>
      <c r="AD253" s="14"/>
      <c r="AE253" s="14"/>
      <c r="AT253" s="257" t="s">
        <v>279</v>
      </c>
      <c r="AU253" s="257" t="s">
        <v>82</v>
      </c>
      <c r="AV253" s="14" t="s">
        <v>82</v>
      </c>
      <c r="AW253" s="14" t="s">
        <v>33</v>
      </c>
      <c r="AX253" s="14" t="s">
        <v>72</v>
      </c>
      <c r="AY253" s="257" t="s">
        <v>266</v>
      </c>
    </row>
    <row r="254" spans="1:51" s="14" customFormat="1" ht="12">
      <c r="A254" s="14"/>
      <c r="B254" s="247"/>
      <c r="C254" s="248"/>
      <c r="D254" s="230" t="s">
        <v>279</v>
      </c>
      <c r="E254" s="249" t="s">
        <v>19</v>
      </c>
      <c r="F254" s="250" t="s">
        <v>448</v>
      </c>
      <c r="G254" s="248"/>
      <c r="H254" s="251">
        <v>2.2</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279</v>
      </c>
      <c r="AU254" s="257" t="s">
        <v>82</v>
      </c>
      <c r="AV254" s="14" t="s">
        <v>82</v>
      </c>
      <c r="AW254" s="14" t="s">
        <v>33</v>
      </c>
      <c r="AX254" s="14" t="s">
        <v>72</v>
      </c>
      <c r="AY254" s="257" t="s">
        <v>266</v>
      </c>
    </row>
    <row r="255" spans="1:51" s="15" customFormat="1" ht="12">
      <c r="A255" s="15"/>
      <c r="B255" s="258"/>
      <c r="C255" s="259"/>
      <c r="D255" s="230" t="s">
        <v>279</v>
      </c>
      <c r="E255" s="260" t="s">
        <v>19</v>
      </c>
      <c r="F255" s="261" t="s">
        <v>282</v>
      </c>
      <c r="G255" s="259"/>
      <c r="H255" s="262">
        <v>7.353</v>
      </c>
      <c r="I255" s="263"/>
      <c r="J255" s="259"/>
      <c r="K255" s="259"/>
      <c r="L255" s="264"/>
      <c r="M255" s="265"/>
      <c r="N255" s="266"/>
      <c r="O255" s="266"/>
      <c r="P255" s="266"/>
      <c r="Q255" s="266"/>
      <c r="R255" s="266"/>
      <c r="S255" s="266"/>
      <c r="T255" s="267"/>
      <c r="U255" s="15"/>
      <c r="V255" s="15"/>
      <c r="W255" s="15"/>
      <c r="X255" s="15"/>
      <c r="Y255" s="15"/>
      <c r="Z255" s="15"/>
      <c r="AA255" s="15"/>
      <c r="AB255" s="15"/>
      <c r="AC255" s="15"/>
      <c r="AD255" s="15"/>
      <c r="AE255" s="15"/>
      <c r="AT255" s="268" t="s">
        <v>279</v>
      </c>
      <c r="AU255" s="268" t="s">
        <v>82</v>
      </c>
      <c r="AV255" s="15" t="s">
        <v>273</v>
      </c>
      <c r="AW255" s="15" t="s">
        <v>33</v>
      </c>
      <c r="AX255" s="15" t="s">
        <v>80</v>
      </c>
      <c r="AY255" s="268" t="s">
        <v>266</v>
      </c>
    </row>
    <row r="256" spans="1:65" s="2" customFormat="1" ht="24.15" customHeight="1">
      <c r="A256" s="41"/>
      <c r="B256" s="42"/>
      <c r="C256" s="217" t="s">
        <v>449</v>
      </c>
      <c r="D256" s="217" t="s">
        <v>268</v>
      </c>
      <c r="E256" s="218" t="s">
        <v>450</v>
      </c>
      <c r="F256" s="219" t="s">
        <v>451</v>
      </c>
      <c r="G256" s="220" t="s">
        <v>423</v>
      </c>
      <c r="H256" s="221">
        <v>28.908</v>
      </c>
      <c r="I256" s="222"/>
      <c r="J256" s="223">
        <f>ROUND(I256*H256,2)</f>
        <v>0</v>
      </c>
      <c r="K256" s="219" t="s">
        <v>272</v>
      </c>
      <c r="L256" s="47"/>
      <c r="M256" s="224" t="s">
        <v>19</v>
      </c>
      <c r="N256" s="225" t="s">
        <v>43</v>
      </c>
      <c r="O256" s="87"/>
      <c r="P256" s="226">
        <f>O256*H256</f>
        <v>0</v>
      </c>
      <c r="Q256" s="226">
        <v>0.00119</v>
      </c>
      <c r="R256" s="226">
        <f>Q256*H256</f>
        <v>0.034400520000000004</v>
      </c>
      <c r="S256" s="226">
        <v>1E-05</v>
      </c>
      <c r="T256" s="227">
        <f>S256*H256</f>
        <v>0.00028908000000000004</v>
      </c>
      <c r="U256" s="41"/>
      <c r="V256" s="41"/>
      <c r="W256" s="41"/>
      <c r="X256" s="41"/>
      <c r="Y256" s="41"/>
      <c r="Z256" s="41"/>
      <c r="AA256" s="41"/>
      <c r="AB256" s="41"/>
      <c r="AC256" s="41"/>
      <c r="AD256" s="41"/>
      <c r="AE256" s="41"/>
      <c r="AR256" s="228" t="s">
        <v>273</v>
      </c>
      <c r="AT256" s="228" t="s">
        <v>268</v>
      </c>
      <c r="AU256" s="228" t="s">
        <v>82</v>
      </c>
      <c r="AY256" s="20" t="s">
        <v>266</v>
      </c>
      <c r="BE256" s="229">
        <f>IF(N256="základní",J256,0)</f>
        <v>0</v>
      </c>
      <c r="BF256" s="229">
        <f>IF(N256="snížená",J256,0)</f>
        <v>0</v>
      </c>
      <c r="BG256" s="229">
        <f>IF(N256="zákl. přenesená",J256,0)</f>
        <v>0</v>
      </c>
      <c r="BH256" s="229">
        <f>IF(N256="sníž. přenesená",J256,0)</f>
        <v>0</v>
      </c>
      <c r="BI256" s="229">
        <f>IF(N256="nulová",J256,0)</f>
        <v>0</v>
      </c>
      <c r="BJ256" s="20" t="s">
        <v>80</v>
      </c>
      <c r="BK256" s="229">
        <f>ROUND(I256*H256,2)</f>
        <v>0</v>
      </c>
      <c r="BL256" s="20" t="s">
        <v>273</v>
      </c>
      <c r="BM256" s="228" t="s">
        <v>452</v>
      </c>
    </row>
    <row r="257" spans="1:47" s="2" customFormat="1" ht="12">
      <c r="A257" s="41"/>
      <c r="B257" s="42"/>
      <c r="C257" s="43"/>
      <c r="D257" s="230" t="s">
        <v>275</v>
      </c>
      <c r="E257" s="43"/>
      <c r="F257" s="231" t="s">
        <v>453</v>
      </c>
      <c r="G257" s="43"/>
      <c r="H257" s="43"/>
      <c r="I257" s="232"/>
      <c r="J257" s="43"/>
      <c r="K257" s="43"/>
      <c r="L257" s="47"/>
      <c r="M257" s="233"/>
      <c r="N257" s="234"/>
      <c r="O257" s="87"/>
      <c r="P257" s="87"/>
      <c r="Q257" s="87"/>
      <c r="R257" s="87"/>
      <c r="S257" s="87"/>
      <c r="T257" s="88"/>
      <c r="U257" s="41"/>
      <c r="V257" s="41"/>
      <c r="W257" s="41"/>
      <c r="X257" s="41"/>
      <c r="Y257" s="41"/>
      <c r="Z257" s="41"/>
      <c r="AA257" s="41"/>
      <c r="AB257" s="41"/>
      <c r="AC257" s="41"/>
      <c r="AD257" s="41"/>
      <c r="AE257" s="41"/>
      <c r="AT257" s="20" t="s">
        <v>275</v>
      </c>
      <c r="AU257" s="20" t="s">
        <v>82</v>
      </c>
    </row>
    <row r="258" spans="1:47" s="2" customFormat="1" ht="12">
      <c r="A258" s="41"/>
      <c r="B258" s="42"/>
      <c r="C258" s="43"/>
      <c r="D258" s="235" t="s">
        <v>277</v>
      </c>
      <c r="E258" s="43"/>
      <c r="F258" s="236" t="s">
        <v>454</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277</v>
      </c>
      <c r="AU258" s="20" t="s">
        <v>82</v>
      </c>
    </row>
    <row r="259" spans="1:51" s="14" customFormat="1" ht="12">
      <c r="A259" s="14"/>
      <c r="B259" s="247"/>
      <c r="C259" s="248"/>
      <c r="D259" s="230" t="s">
        <v>279</v>
      </c>
      <c r="E259" s="249" t="s">
        <v>19</v>
      </c>
      <c r="F259" s="250" t="s">
        <v>455</v>
      </c>
      <c r="G259" s="248"/>
      <c r="H259" s="251">
        <v>18.708</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279</v>
      </c>
      <c r="AU259" s="257" t="s">
        <v>82</v>
      </c>
      <c r="AV259" s="14" t="s">
        <v>82</v>
      </c>
      <c r="AW259" s="14" t="s">
        <v>33</v>
      </c>
      <c r="AX259" s="14" t="s">
        <v>72</v>
      </c>
      <c r="AY259" s="257" t="s">
        <v>266</v>
      </c>
    </row>
    <row r="260" spans="1:51" s="14" customFormat="1" ht="12">
      <c r="A260" s="14"/>
      <c r="B260" s="247"/>
      <c r="C260" s="248"/>
      <c r="D260" s="230" t="s">
        <v>279</v>
      </c>
      <c r="E260" s="249" t="s">
        <v>19</v>
      </c>
      <c r="F260" s="250" t="s">
        <v>456</v>
      </c>
      <c r="G260" s="248"/>
      <c r="H260" s="251">
        <v>10.2</v>
      </c>
      <c r="I260" s="252"/>
      <c r="J260" s="248"/>
      <c r="K260" s="248"/>
      <c r="L260" s="253"/>
      <c r="M260" s="254"/>
      <c r="N260" s="255"/>
      <c r="O260" s="255"/>
      <c r="P260" s="255"/>
      <c r="Q260" s="255"/>
      <c r="R260" s="255"/>
      <c r="S260" s="255"/>
      <c r="T260" s="256"/>
      <c r="U260" s="14"/>
      <c r="V260" s="14"/>
      <c r="W260" s="14"/>
      <c r="X260" s="14"/>
      <c r="Y260" s="14"/>
      <c r="Z260" s="14"/>
      <c r="AA260" s="14"/>
      <c r="AB260" s="14"/>
      <c r="AC260" s="14"/>
      <c r="AD260" s="14"/>
      <c r="AE260" s="14"/>
      <c r="AT260" s="257" t="s">
        <v>279</v>
      </c>
      <c r="AU260" s="257" t="s">
        <v>82</v>
      </c>
      <c r="AV260" s="14" t="s">
        <v>82</v>
      </c>
      <c r="AW260" s="14" t="s">
        <v>33</v>
      </c>
      <c r="AX260" s="14" t="s">
        <v>72</v>
      </c>
      <c r="AY260" s="257" t="s">
        <v>266</v>
      </c>
    </row>
    <row r="261" spans="1:51" s="15" customFormat="1" ht="12">
      <c r="A261" s="15"/>
      <c r="B261" s="258"/>
      <c r="C261" s="259"/>
      <c r="D261" s="230" t="s">
        <v>279</v>
      </c>
      <c r="E261" s="260" t="s">
        <v>19</v>
      </c>
      <c r="F261" s="261" t="s">
        <v>282</v>
      </c>
      <c r="G261" s="259"/>
      <c r="H261" s="262">
        <v>28.908</v>
      </c>
      <c r="I261" s="263"/>
      <c r="J261" s="259"/>
      <c r="K261" s="259"/>
      <c r="L261" s="264"/>
      <c r="M261" s="265"/>
      <c r="N261" s="266"/>
      <c r="O261" s="266"/>
      <c r="P261" s="266"/>
      <c r="Q261" s="266"/>
      <c r="R261" s="266"/>
      <c r="S261" s="266"/>
      <c r="T261" s="267"/>
      <c r="U261" s="15"/>
      <c r="V261" s="15"/>
      <c r="W261" s="15"/>
      <c r="X261" s="15"/>
      <c r="Y261" s="15"/>
      <c r="Z261" s="15"/>
      <c r="AA261" s="15"/>
      <c r="AB261" s="15"/>
      <c r="AC261" s="15"/>
      <c r="AD261" s="15"/>
      <c r="AE261" s="15"/>
      <c r="AT261" s="268" t="s">
        <v>279</v>
      </c>
      <c r="AU261" s="268" t="s">
        <v>82</v>
      </c>
      <c r="AV261" s="15" t="s">
        <v>273</v>
      </c>
      <c r="AW261" s="15" t="s">
        <v>33</v>
      </c>
      <c r="AX261" s="15" t="s">
        <v>80</v>
      </c>
      <c r="AY261" s="268" t="s">
        <v>266</v>
      </c>
    </row>
    <row r="262" spans="1:65" s="2" customFormat="1" ht="24.15" customHeight="1">
      <c r="A262" s="41"/>
      <c r="B262" s="42"/>
      <c r="C262" s="217" t="s">
        <v>457</v>
      </c>
      <c r="D262" s="217" t="s">
        <v>268</v>
      </c>
      <c r="E262" s="218" t="s">
        <v>458</v>
      </c>
      <c r="F262" s="219" t="s">
        <v>459</v>
      </c>
      <c r="G262" s="220" t="s">
        <v>423</v>
      </c>
      <c r="H262" s="221">
        <v>55.473</v>
      </c>
      <c r="I262" s="222"/>
      <c r="J262" s="223">
        <f>ROUND(I262*H262,2)</f>
        <v>0</v>
      </c>
      <c r="K262" s="219" t="s">
        <v>272</v>
      </c>
      <c r="L262" s="47"/>
      <c r="M262" s="224" t="s">
        <v>19</v>
      </c>
      <c r="N262" s="225" t="s">
        <v>43</v>
      </c>
      <c r="O262" s="87"/>
      <c r="P262" s="226">
        <f>O262*H262</f>
        <v>0</v>
      </c>
      <c r="Q262" s="226">
        <v>0.00178</v>
      </c>
      <c r="R262" s="226">
        <f>Q262*H262</f>
        <v>0.09874193999999999</v>
      </c>
      <c r="S262" s="226">
        <v>1E-05</v>
      </c>
      <c r="T262" s="227">
        <f>S262*H262</f>
        <v>0.00055473</v>
      </c>
      <c r="U262" s="41"/>
      <c r="V262" s="41"/>
      <c r="W262" s="41"/>
      <c r="X262" s="41"/>
      <c r="Y262" s="41"/>
      <c r="Z262" s="41"/>
      <c r="AA262" s="41"/>
      <c r="AB262" s="41"/>
      <c r="AC262" s="41"/>
      <c r="AD262" s="41"/>
      <c r="AE262" s="41"/>
      <c r="AR262" s="228" t="s">
        <v>273</v>
      </c>
      <c r="AT262" s="228" t="s">
        <v>268</v>
      </c>
      <c r="AU262" s="228" t="s">
        <v>82</v>
      </c>
      <c r="AY262" s="20" t="s">
        <v>266</v>
      </c>
      <c r="BE262" s="229">
        <f>IF(N262="základní",J262,0)</f>
        <v>0</v>
      </c>
      <c r="BF262" s="229">
        <f>IF(N262="snížená",J262,0)</f>
        <v>0</v>
      </c>
      <c r="BG262" s="229">
        <f>IF(N262="zákl. přenesená",J262,0)</f>
        <v>0</v>
      </c>
      <c r="BH262" s="229">
        <f>IF(N262="sníž. přenesená",J262,0)</f>
        <v>0</v>
      </c>
      <c r="BI262" s="229">
        <f>IF(N262="nulová",J262,0)</f>
        <v>0</v>
      </c>
      <c r="BJ262" s="20" t="s">
        <v>80</v>
      </c>
      <c r="BK262" s="229">
        <f>ROUND(I262*H262,2)</f>
        <v>0</v>
      </c>
      <c r="BL262" s="20" t="s">
        <v>273</v>
      </c>
      <c r="BM262" s="228" t="s">
        <v>460</v>
      </c>
    </row>
    <row r="263" spans="1:47" s="2" customFormat="1" ht="12">
      <c r="A263" s="41"/>
      <c r="B263" s="42"/>
      <c r="C263" s="43"/>
      <c r="D263" s="230" t="s">
        <v>275</v>
      </c>
      <c r="E263" s="43"/>
      <c r="F263" s="231" t="s">
        <v>461</v>
      </c>
      <c r="G263" s="43"/>
      <c r="H263" s="43"/>
      <c r="I263" s="232"/>
      <c r="J263" s="43"/>
      <c r="K263" s="43"/>
      <c r="L263" s="47"/>
      <c r="M263" s="233"/>
      <c r="N263" s="234"/>
      <c r="O263" s="87"/>
      <c r="P263" s="87"/>
      <c r="Q263" s="87"/>
      <c r="R263" s="87"/>
      <c r="S263" s="87"/>
      <c r="T263" s="88"/>
      <c r="U263" s="41"/>
      <c r="V263" s="41"/>
      <c r="W263" s="41"/>
      <c r="X263" s="41"/>
      <c r="Y263" s="41"/>
      <c r="Z263" s="41"/>
      <c r="AA263" s="41"/>
      <c r="AB263" s="41"/>
      <c r="AC263" s="41"/>
      <c r="AD263" s="41"/>
      <c r="AE263" s="41"/>
      <c r="AT263" s="20" t="s">
        <v>275</v>
      </c>
      <c r="AU263" s="20" t="s">
        <v>82</v>
      </c>
    </row>
    <row r="264" spans="1:47" s="2" customFormat="1" ht="12">
      <c r="A264" s="41"/>
      <c r="B264" s="42"/>
      <c r="C264" s="43"/>
      <c r="D264" s="235" t="s">
        <v>277</v>
      </c>
      <c r="E264" s="43"/>
      <c r="F264" s="236" t="s">
        <v>462</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277</v>
      </c>
      <c r="AU264" s="20" t="s">
        <v>82</v>
      </c>
    </row>
    <row r="265" spans="1:51" s="14" customFormat="1" ht="12">
      <c r="A265" s="14"/>
      <c r="B265" s="247"/>
      <c r="C265" s="248"/>
      <c r="D265" s="230" t="s">
        <v>279</v>
      </c>
      <c r="E265" s="249" t="s">
        <v>19</v>
      </c>
      <c r="F265" s="250" t="s">
        <v>463</v>
      </c>
      <c r="G265" s="248"/>
      <c r="H265" s="251">
        <v>55.473</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279</v>
      </c>
      <c r="AU265" s="257" t="s">
        <v>82</v>
      </c>
      <c r="AV265" s="14" t="s">
        <v>82</v>
      </c>
      <c r="AW265" s="14" t="s">
        <v>33</v>
      </c>
      <c r="AX265" s="14" t="s">
        <v>80</v>
      </c>
      <c r="AY265" s="257" t="s">
        <v>266</v>
      </c>
    </row>
    <row r="266" spans="1:65" s="2" customFormat="1" ht="24.15" customHeight="1">
      <c r="A266" s="41"/>
      <c r="B266" s="42"/>
      <c r="C266" s="217" t="s">
        <v>464</v>
      </c>
      <c r="D266" s="217" t="s">
        <v>268</v>
      </c>
      <c r="E266" s="218" t="s">
        <v>465</v>
      </c>
      <c r="F266" s="219" t="s">
        <v>466</v>
      </c>
      <c r="G266" s="220" t="s">
        <v>423</v>
      </c>
      <c r="H266" s="221">
        <v>6.509</v>
      </c>
      <c r="I266" s="222"/>
      <c r="J266" s="223">
        <f>ROUND(I266*H266,2)</f>
        <v>0</v>
      </c>
      <c r="K266" s="219" t="s">
        <v>272</v>
      </c>
      <c r="L266" s="47"/>
      <c r="M266" s="224" t="s">
        <v>19</v>
      </c>
      <c r="N266" s="225" t="s">
        <v>43</v>
      </c>
      <c r="O266" s="87"/>
      <c r="P266" s="226">
        <f>O266*H266</f>
        <v>0</v>
      </c>
      <c r="Q266" s="226">
        <v>0.00219</v>
      </c>
      <c r="R266" s="226">
        <f>Q266*H266</f>
        <v>0.014254710000000002</v>
      </c>
      <c r="S266" s="226">
        <v>1E-05</v>
      </c>
      <c r="T266" s="227">
        <f>S266*H266</f>
        <v>6.509000000000002E-05</v>
      </c>
      <c r="U266" s="41"/>
      <c r="V266" s="41"/>
      <c r="W266" s="41"/>
      <c r="X266" s="41"/>
      <c r="Y266" s="41"/>
      <c r="Z266" s="41"/>
      <c r="AA266" s="41"/>
      <c r="AB266" s="41"/>
      <c r="AC266" s="41"/>
      <c r="AD266" s="41"/>
      <c r="AE266" s="41"/>
      <c r="AR266" s="228" t="s">
        <v>273</v>
      </c>
      <c r="AT266" s="228" t="s">
        <v>268</v>
      </c>
      <c r="AU266" s="228" t="s">
        <v>82</v>
      </c>
      <c r="AY266" s="20" t="s">
        <v>266</v>
      </c>
      <c r="BE266" s="229">
        <f>IF(N266="základní",J266,0)</f>
        <v>0</v>
      </c>
      <c r="BF266" s="229">
        <f>IF(N266="snížená",J266,0)</f>
        <v>0</v>
      </c>
      <c r="BG266" s="229">
        <f>IF(N266="zákl. přenesená",J266,0)</f>
        <v>0</v>
      </c>
      <c r="BH266" s="229">
        <f>IF(N266="sníž. přenesená",J266,0)</f>
        <v>0</v>
      </c>
      <c r="BI266" s="229">
        <f>IF(N266="nulová",J266,0)</f>
        <v>0</v>
      </c>
      <c r="BJ266" s="20" t="s">
        <v>80</v>
      </c>
      <c r="BK266" s="229">
        <f>ROUND(I266*H266,2)</f>
        <v>0</v>
      </c>
      <c r="BL266" s="20" t="s">
        <v>273</v>
      </c>
      <c r="BM266" s="228" t="s">
        <v>467</v>
      </c>
    </row>
    <row r="267" spans="1:47" s="2" customFormat="1" ht="12">
      <c r="A267" s="41"/>
      <c r="B267" s="42"/>
      <c r="C267" s="43"/>
      <c r="D267" s="230" t="s">
        <v>275</v>
      </c>
      <c r="E267" s="43"/>
      <c r="F267" s="231" t="s">
        <v>468</v>
      </c>
      <c r="G267" s="43"/>
      <c r="H267" s="43"/>
      <c r="I267" s="232"/>
      <c r="J267" s="43"/>
      <c r="K267" s="43"/>
      <c r="L267" s="47"/>
      <c r="M267" s="233"/>
      <c r="N267" s="234"/>
      <c r="O267" s="87"/>
      <c r="P267" s="87"/>
      <c r="Q267" s="87"/>
      <c r="R267" s="87"/>
      <c r="S267" s="87"/>
      <c r="T267" s="88"/>
      <c r="U267" s="41"/>
      <c r="V267" s="41"/>
      <c r="W267" s="41"/>
      <c r="X267" s="41"/>
      <c r="Y267" s="41"/>
      <c r="Z267" s="41"/>
      <c r="AA267" s="41"/>
      <c r="AB267" s="41"/>
      <c r="AC267" s="41"/>
      <c r="AD267" s="41"/>
      <c r="AE267" s="41"/>
      <c r="AT267" s="20" t="s">
        <v>275</v>
      </c>
      <c r="AU267" s="20" t="s">
        <v>82</v>
      </c>
    </row>
    <row r="268" spans="1:47" s="2" customFormat="1" ht="12">
      <c r="A268" s="41"/>
      <c r="B268" s="42"/>
      <c r="C268" s="43"/>
      <c r="D268" s="235" t="s">
        <v>277</v>
      </c>
      <c r="E268" s="43"/>
      <c r="F268" s="236" t="s">
        <v>469</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277</v>
      </c>
      <c r="AU268" s="20" t="s">
        <v>82</v>
      </c>
    </row>
    <row r="269" spans="1:51" s="14" customFormat="1" ht="12">
      <c r="A269" s="14"/>
      <c r="B269" s="247"/>
      <c r="C269" s="248"/>
      <c r="D269" s="230" t="s">
        <v>279</v>
      </c>
      <c r="E269" s="249" t="s">
        <v>19</v>
      </c>
      <c r="F269" s="250" t="s">
        <v>470</v>
      </c>
      <c r="G269" s="248"/>
      <c r="H269" s="251">
        <v>6.509</v>
      </c>
      <c r="I269" s="252"/>
      <c r="J269" s="248"/>
      <c r="K269" s="248"/>
      <c r="L269" s="253"/>
      <c r="M269" s="254"/>
      <c r="N269" s="255"/>
      <c r="O269" s="255"/>
      <c r="P269" s="255"/>
      <c r="Q269" s="255"/>
      <c r="R269" s="255"/>
      <c r="S269" s="255"/>
      <c r="T269" s="256"/>
      <c r="U269" s="14"/>
      <c r="V269" s="14"/>
      <c r="W269" s="14"/>
      <c r="X269" s="14"/>
      <c r="Y269" s="14"/>
      <c r="Z269" s="14"/>
      <c r="AA269" s="14"/>
      <c r="AB269" s="14"/>
      <c r="AC269" s="14"/>
      <c r="AD269" s="14"/>
      <c r="AE269" s="14"/>
      <c r="AT269" s="257" t="s">
        <v>279</v>
      </c>
      <c r="AU269" s="257" t="s">
        <v>82</v>
      </c>
      <c r="AV269" s="14" t="s">
        <v>82</v>
      </c>
      <c r="AW269" s="14" t="s">
        <v>33</v>
      </c>
      <c r="AX269" s="14" t="s">
        <v>80</v>
      </c>
      <c r="AY269" s="257" t="s">
        <v>266</v>
      </c>
    </row>
    <row r="270" spans="1:65" s="2" customFormat="1" ht="24.15" customHeight="1">
      <c r="A270" s="41"/>
      <c r="B270" s="42"/>
      <c r="C270" s="217" t="s">
        <v>471</v>
      </c>
      <c r="D270" s="217" t="s">
        <v>268</v>
      </c>
      <c r="E270" s="218" t="s">
        <v>472</v>
      </c>
      <c r="F270" s="219" t="s">
        <v>473</v>
      </c>
      <c r="G270" s="220" t="s">
        <v>423</v>
      </c>
      <c r="H270" s="221">
        <v>1.2</v>
      </c>
      <c r="I270" s="222"/>
      <c r="J270" s="223">
        <f>ROUND(I270*H270,2)</f>
        <v>0</v>
      </c>
      <c r="K270" s="219" t="s">
        <v>272</v>
      </c>
      <c r="L270" s="47"/>
      <c r="M270" s="224" t="s">
        <v>19</v>
      </c>
      <c r="N270" s="225" t="s">
        <v>43</v>
      </c>
      <c r="O270" s="87"/>
      <c r="P270" s="226">
        <f>O270*H270</f>
        <v>0</v>
      </c>
      <c r="Q270" s="226">
        <v>0.24127</v>
      </c>
      <c r="R270" s="226">
        <f>Q270*H270</f>
        <v>0.289524</v>
      </c>
      <c r="S270" s="226">
        <v>0</v>
      </c>
      <c r="T270" s="227">
        <f>S270*H270</f>
        <v>0</v>
      </c>
      <c r="U270" s="41"/>
      <c r="V270" s="41"/>
      <c r="W270" s="41"/>
      <c r="X270" s="41"/>
      <c r="Y270" s="41"/>
      <c r="Z270" s="41"/>
      <c r="AA270" s="41"/>
      <c r="AB270" s="41"/>
      <c r="AC270" s="41"/>
      <c r="AD270" s="41"/>
      <c r="AE270" s="41"/>
      <c r="AR270" s="228" t="s">
        <v>273</v>
      </c>
      <c r="AT270" s="228" t="s">
        <v>268</v>
      </c>
      <c r="AU270" s="228" t="s">
        <v>82</v>
      </c>
      <c r="AY270" s="20" t="s">
        <v>266</v>
      </c>
      <c r="BE270" s="229">
        <f>IF(N270="základní",J270,0)</f>
        <v>0</v>
      </c>
      <c r="BF270" s="229">
        <f>IF(N270="snížená",J270,0)</f>
        <v>0</v>
      </c>
      <c r="BG270" s="229">
        <f>IF(N270="zákl. přenesená",J270,0)</f>
        <v>0</v>
      </c>
      <c r="BH270" s="229">
        <f>IF(N270="sníž. přenesená",J270,0)</f>
        <v>0</v>
      </c>
      <c r="BI270" s="229">
        <f>IF(N270="nulová",J270,0)</f>
        <v>0</v>
      </c>
      <c r="BJ270" s="20" t="s">
        <v>80</v>
      </c>
      <c r="BK270" s="229">
        <f>ROUND(I270*H270,2)</f>
        <v>0</v>
      </c>
      <c r="BL270" s="20" t="s">
        <v>273</v>
      </c>
      <c r="BM270" s="228" t="s">
        <v>474</v>
      </c>
    </row>
    <row r="271" spans="1:47" s="2" customFormat="1" ht="12">
      <c r="A271" s="41"/>
      <c r="B271" s="42"/>
      <c r="C271" s="43"/>
      <c r="D271" s="230" t="s">
        <v>275</v>
      </c>
      <c r="E271" s="43"/>
      <c r="F271" s="231" t="s">
        <v>475</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275</v>
      </c>
      <c r="AU271" s="20" t="s">
        <v>82</v>
      </c>
    </row>
    <row r="272" spans="1:47" s="2" customFormat="1" ht="12">
      <c r="A272" s="41"/>
      <c r="B272" s="42"/>
      <c r="C272" s="43"/>
      <c r="D272" s="235" t="s">
        <v>277</v>
      </c>
      <c r="E272" s="43"/>
      <c r="F272" s="236" t="s">
        <v>476</v>
      </c>
      <c r="G272" s="43"/>
      <c r="H272" s="43"/>
      <c r="I272" s="232"/>
      <c r="J272" s="43"/>
      <c r="K272" s="43"/>
      <c r="L272" s="47"/>
      <c r="M272" s="233"/>
      <c r="N272" s="234"/>
      <c r="O272" s="87"/>
      <c r="P272" s="87"/>
      <c r="Q272" s="87"/>
      <c r="R272" s="87"/>
      <c r="S272" s="87"/>
      <c r="T272" s="88"/>
      <c r="U272" s="41"/>
      <c r="V272" s="41"/>
      <c r="W272" s="41"/>
      <c r="X272" s="41"/>
      <c r="Y272" s="41"/>
      <c r="Z272" s="41"/>
      <c r="AA272" s="41"/>
      <c r="AB272" s="41"/>
      <c r="AC272" s="41"/>
      <c r="AD272" s="41"/>
      <c r="AE272" s="41"/>
      <c r="AT272" s="20" t="s">
        <v>277</v>
      </c>
      <c r="AU272" s="20" t="s">
        <v>82</v>
      </c>
    </row>
    <row r="273" spans="1:51" s="14" customFormat="1" ht="12">
      <c r="A273" s="14"/>
      <c r="B273" s="247"/>
      <c r="C273" s="248"/>
      <c r="D273" s="230" t="s">
        <v>279</v>
      </c>
      <c r="E273" s="249" t="s">
        <v>19</v>
      </c>
      <c r="F273" s="250" t="s">
        <v>477</v>
      </c>
      <c r="G273" s="248"/>
      <c r="H273" s="251">
        <v>1.2</v>
      </c>
      <c r="I273" s="252"/>
      <c r="J273" s="248"/>
      <c r="K273" s="248"/>
      <c r="L273" s="253"/>
      <c r="M273" s="254"/>
      <c r="N273" s="255"/>
      <c r="O273" s="255"/>
      <c r="P273" s="255"/>
      <c r="Q273" s="255"/>
      <c r="R273" s="255"/>
      <c r="S273" s="255"/>
      <c r="T273" s="256"/>
      <c r="U273" s="14"/>
      <c r="V273" s="14"/>
      <c r="W273" s="14"/>
      <c r="X273" s="14"/>
      <c r="Y273" s="14"/>
      <c r="Z273" s="14"/>
      <c r="AA273" s="14"/>
      <c r="AB273" s="14"/>
      <c r="AC273" s="14"/>
      <c r="AD273" s="14"/>
      <c r="AE273" s="14"/>
      <c r="AT273" s="257" t="s">
        <v>279</v>
      </c>
      <c r="AU273" s="257" t="s">
        <v>82</v>
      </c>
      <c r="AV273" s="14" t="s">
        <v>82</v>
      </c>
      <c r="AW273" s="14" t="s">
        <v>33</v>
      </c>
      <c r="AX273" s="14" t="s">
        <v>80</v>
      </c>
      <c r="AY273" s="257" t="s">
        <v>266</v>
      </c>
    </row>
    <row r="274" spans="1:65" s="2" customFormat="1" ht="24.15" customHeight="1">
      <c r="A274" s="41"/>
      <c r="B274" s="42"/>
      <c r="C274" s="269" t="s">
        <v>478</v>
      </c>
      <c r="D274" s="269" t="s">
        <v>430</v>
      </c>
      <c r="E274" s="270" t="s">
        <v>479</v>
      </c>
      <c r="F274" s="271" t="s">
        <v>480</v>
      </c>
      <c r="G274" s="272" t="s">
        <v>481</v>
      </c>
      <c r="H274" s="273">
        <v>12</v>
      </c>
      <c r="I274" s="274"/>
      <c r="J274" s="275">
        <f>ROUND(I274*H274,2)</f>
        <v>0</v>
      </c>
      <c r="K274" s="271" t="s">
        <v>272</v>
      </c>
      <c r="L274" s="276"/>
      <c r="M274" s="277" t="s">
        <v>19</v>
      </c>
      <c r="N274" s="278" t="s">
        <v>43</v>
      </c>
      <c r="O274" s="87"/>
      <c r="P274" s="226">
        <f>O274*H274</f>
        <v>0</v>
      </c>
      <c r="Q274" s="226">
        <v>0.012</v>
      </c>
      <c r="R274" s="226">
        <f>Q274*H274</f>
        <v>0.14400000000000002</v>
      </c>
      <c r="S274" s="226">
        <v>0</v>
      </c>
      <c r="T274" s="227">
        <f>S274*H274</f>
        <v>0</v>
      </c>
      <c r="U274" s="41"/>
      <c r="V274" s="41"/>
      <c r="W274" s="41"/>
      <c r="X274" s="41"/>
      <c r="Y274" s="41"/>
      <c r="Z274" s="41"/>
      <c r="AA274" s="41"/>
      <c r="AB274" s="41"/>
      <c r="AC274" s="41"/>
      <c r="AD274" s="41"/>
      <c r="AE274" s="41"/>
      <c r="AR274" s="228" t="s">
        <v>324</v>
      </c>
      <c r="AT274" s="228" t="s">
        <v>430</v>
      </c>
      <c r="AU274" s="228" t="s">
        <v>82</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482</v>
      </c>
    </row>
    <row r="275" spans="1:47" s="2" customFormat="1" ht="12">
      <c r="A275" s="41"/>
      <c r="B275" s="42"/>
      <c r="C275" s="43"/>
      <c r="D275" s="230" t="s">
        <v>275</v>
      </c>
      <c r="E275" s="43"/>
      <c r="F275" s="231" t="s">
        <v>480</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275</v>
      </c>
      <c r="AU275" s="20" t="s">
        <v>82</v>
      </c>
    </row>
    <row r="276" spans="1:51" s="14" customFormat="1" ht="12">
      <c r="A276" s="14"/>
      <c r="B276" s="247"/>
      <c r="C276" s="248"/>
      <c r="D276" s="230" t="s">
        <v>279</v>
      </c>
      <c r="E276" s="249" t="s">
        <v>19</v>
      </c>
      <c r="F276" s="250" t="s">
        <v>483</v>
      </c>
      <c r="G276" s="248"/>
      <c r="H276" s="251">
        <v>12</v>
      </c>
      <c r="I276" s="252"/>
      <c r="J276" s="248"/>
      <c r="K276" s="248"/>
      <c r="L276" s="253"/>
      <c r="M276" s="254"/>
      <c r="N276" s="255"/>
      <c r="O276" s="255"/>
      <c r="P276" s="255"/>
      <c r="Q276" s="255"/>
      <c r="R276" s="255"/>
      <c r="S276" s="255"/>
      <c r="T276" s="256"/>
      <c r="U276" s="14"/>
      <c r="V276" s="14"/>
      <c r="W276" s="14"/>
      <c r="X276" s="14"/>
      <c r="Y276" s="14"/>
      <c r="Z276" s="14"/>
      <c r="AA276" s="14"/>
      <c r="AB276" s="14"/>
      <c r="AC276" s="14"/>
      <c r="AD276" s="14"/>
      <c r="AE276" s="14"/>
      <c r="AT276" s="257" t="s">
        <v>279</v>
      </c>
      <c r="AU276" s="257" t="s">
        <v>82</v>
      </c>
      <c r="AV276" s="14" t="s">
        <v>82</v>
      </c>
      <c r="AW276" s="14" t="s">
        <v>33</v>
      </c>
      <c r="AX276" s="14" t="s">
        <v>80</v>
      </c>
      <c r="AY276" s="257" t="s">
        <v>266</v>
      </c>
    </row>
    <row r="277" spans="1:65" s="2" customFormat="1" ht="24.15" customHeight="1">
      <c r="A277" s="41"/>
      <c r="B277" s="42"/>
      <c r="C277" s="217" t="s">
        <v>484</v>
      </c>
      <c r="D277" s="217" t="s">
        <v>268</v>
      </c>
      <c r="E277" s="218" t="s">
        <v>485</v>
      </c>
      <c r="F277" s="219" t="s">
        <v>486</v>
      </c>
      <c r="G277" s="220" t="s">
        <v>271</v>
      </c>
      <c r="H277" s="221">
        <v>2.673</v>
      </c>
      <c r="I277" s="222"/>
      <c r="J277" s="223">
        <f>ROUND(I277*H277,2)</f>
        <v>0</v>
      </c>
      <c r="K277" s="219" t="s">
        <v>272</v>
      </c>
      <c r="L277" s="47"/>
      <c r="M277" s="224" t="s">
        <v>19</v>
      </c>
      <c r="N277" s="225" t="s">
        <v>43</v>
      </c>
      <c r="O277" s="87"/>
      <c r="P277" s="226">
        <f>O277*H277</f>
        <v>0</v>
      </c>
      <c r="Q277" s="226">
        <v>0.23458</v>
      </c>
      <c r="R277" s="226">
        <f>Q277*H277</f>
        <v>0.6270323400000001</v>
      </c>
      <c r="S277" s="226">
        <v>0</v>
      </c>
      <c r="T277" s="227">
        <f>S277*H277</f>
        <v>0</v>
      </c>
      <c r="U277" s="41"/>
      <c r="V277" s="41"/>
      <c r="W277" s="41"/>
      <c r="X277" s="41"/>
      <c r="Y277" s="41"/>
      <c r="Z277" s="41"/>
      <c r="AA277" s="41"/>
      <c r="AB277" s="41"/>
      <c r="AC277" s="41"/>
      <c r="AD277" s="41"/>
      <c r="AE277" s="41"/>
      <c r="AR277" s="228" t="s">
        <v>273</v>
      </c>
      <c r="AT277" s="228" t="s">
        <v>268</v>
      </c>
      <c r="AU277" s="228" t="s">
        <v>82</v>
      </c>
      <c r="AY277" s="20" t="s">
        <v>266</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273</v>
      </c>
      <c r="BM277" s="228" t="s">
        <v>487</v>
      </c>
    </row>
    <row r="278" spans="1:47" s="2" customFormat="1" ht="12">
      <c r="A278" s="41"/>
      <c r="B278" s="42"/>
      <c r="C278" s="43"/>
      <c r="D278" s="230" t="s">
        <v>275</v>
      </c>
      <c r="E278" s="43"/>
      <c r="F278" s="231" t="s">
        <v>488</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275</v>
      </c>
      <c r="AU278" s="20" t="s">
        <v>82</v>
      </c>
    </row>
    <row r="279" spans="1:47" s="2" customFormat="1" ht="12">
      <c r="A279" s="41"/>
      <c r="B279" s="42"/>
      <c r="C279" s="43"/>
      <c r="D279" s="235" t="s">
        <v>277</v>
      </c>
      <c r="E279" s="43"/>
      <c r="F279" s="236" t="s">
        <v>489</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277</v>
      </c>
      <c r="AU279" s="20" t="s">
        <v>82</v>
      </c>
    </row>
    <row r="280" spans="1:51" s="13" customFormat="1" ht="12">
      <c r="A280" s="13"/>
      <c r="B280" s="237"/>
      <c r="C280" s="238"/>
      <c r="D280" s="230" t="s">
        <v>279</v>
      </c>
      <c r="E280" s="239" t="s">
        <v>19</v>
      </c>
      <c r="F280" s="240" t="s">
        <v>352</v>
      </c>
      <c r="G280" s="238"/>
      <c r="H280" s="239" t="s">
        <v>19</v>
      </c>
      <c r="I280" s="241"/>
      <c r="J280" s="238"/>
      <c r="K280" s="238"/>
      <c r="L280" s="242"/>
      <c r="M280" s="243"/>
      <c r="N280" s="244"/>
      <c r="O280" s="244"/>
      <c r="P280" s="244"/>
      <c r="Q280" s="244"/>
      <c r="R280" s="244"/>
      <c r="S280" s="244"/>
      <c r="T280" s="245"/>
      <c r="U280" s="13"/>
      <c r="V280" s="13"/>
      <c r="W280" s="13"/>
      <c r="X280" s="13"/>
      <c r="Y280" s="13"/>
      <c r="Z280" s="13"/>
      <c r="AA280" s="13"/>
      <c r="AB280" s="13"/>
      <c r="AC280" s="13"/>
      <c r="AD280" s="13"/>
      <c r="AE280" s="13"/>
      <c r="AT280" s="246" t="s">
        <v>279</v>
      </c>
      <c r="AU280" s="246" t="s">
        <v>82</v>
      </c>
      <c r="AV280" s="13" t="s">
        <v>80</v>
      </c>
      <c r="AW280" s="13" t="s">
        <v>33</v>
      </c>
      <c r="AX280" s="13" t="s">
        <v>72</v>
      </c>
      <c r="AY280" s="246" t="s">
        <v>266</v>
      </c>
    </row>
    <row r="281" spans="1:51" s="14" customFormat="1" ht="12">
      <c r="A281" s="14"/>
      <c r="B281" s="247"/>
      <c r="C281" s="248"/>
      <c r="D281" s="230" t="s">
        <v>279</v>
      </c>
      <c r="E281" s="249" t="s">
        <v>19</v>
      </c>
      <c r="F281" s="250" t="s">
        <v>490</v>
      </c>
      <c r="G281" s="248"/>
      <c r="H281" s="251">
        <v>1.231</v>
      </c>
      <c r="I281" s="252"/>
      <c r="J281" s="248"/>
      <c r="K281" s="248"/>
      <c r="L281" s="253"/>
      <c r="M281" s="254"/>
      <c r="N281" s="255"/>
      <c r="O281" s="255"/>
      <c r="P281" s="255"/>
      <c r="Q281" s="255"/>
      <c r="R281" s="255"/>
      <c r="S281" s="255"/>
      <c r="T281" s="256"/>
      <c r="U281" s="14"/>
      <c r="V281" s="14"/>
      <c r="W281" s="14"/>
      <c r="X281" s="14"/>
      <c r="Y281" s="14"/>
      <c r="Z281" s="14"/>
      <c r="AA281" s="14"/>
      <c r="AB281" s="14"/>
      <c r="AC281" s="14"/>
      <c r="AD281" s="14"/>
      <c r="AE281" s="14"/>
      <c r="AT281" s="257" t="s">
        <v>279</v>
      </c>
      <c r="AU281" s="257" t="s">
        <v>82</v>
      </c>
      <c r="AV281" s="14" t="s">
        <v>82</v>
      </c>
      <c r="AW281" s="14" t="s">
        <v>33</v>
      </c>
      <c r="AX281" s="14" t="s">
        <v>72</v>
      </c>
      <c r="AY281" s="257" t="s">
        <v>266</v>
      </c>
    </row>
    <row r="282" spans="1:51" s="14" customFormat="1" ht="12">
      <c r="A282" s="14"/>
      <c r="B282" s="247"/>
      <c r="C282" s="248"/>
      <c r="D282" s="230" t="s">
        <v>279</v>
      </c>
      <c r="E282" s="249" t="s">
        <v>19</v>
      </c>
      <c r="F282" s="250" t="s">
        <v>491</v>
      </c>
      <c r="G282" s="248"/>
      <c r="H282" s="251">
        <v>0.903</v>
      </c>
      <c r="I282" s="252"/>
      <c r="J282" s="248"/>
      <c r="K282" s="248"/>
      <c r="L282" s="253"/>
      <c r="M282" s="254"/>
      <c r="N282" s="255"/>
      <c r="O282" s="255"/>
      <c r="P282" s="255"/>
      <c r="Q282" s="255"/>
      <c r="R282" s="255"/>
      <c r="S282" s="255"/>
      <c r="T282" s="256"/>
      <c r="U282" s="14"/>
      <c r="V282" s="14"/>
      <c r="W282" s="14"/>
      <c r="X282" s="14"/>
      <c r="Y282" s="14"/>
      <c r="Z282" s="14"/>
      <c r="AA282" s="14"/>
      <c r="AB282" s="14"/>
      <c r="AC282" s="14"/>
      <c r="AD282" s="14"/>
      <c r="AE282" s="14"/>
      <c r="AT282" s="257" t="s">
        <v>279</v>
      </c>
      <c r="AU282" s="257" t="s">
        <v>82</v>
      </c>
      <c r="AV282" s="14" t="s">
        <v>82</v>
      </c>
      <c r="AW282" s="14" t="s">
        <v>33</v>
      </c>
      <c r="AX282" s="14" t="s">
        <v>72</v>
      </c>
      <c r="AY282" s="257" t="s">
        <v>266</v>
      </c>
    </row>
    <row r="283" spans="1:51" s="14" customFormat="1" ht="12">
      <c r="A283" s="14"/>
      <c r="B283" s="247"/>
      <c r="C283" s="248"/>
      <c r="D283" s="230" t="s">
        <v>279</v>
      </c>
      <c r="E283" s="249" t="s">
        <v>19</v>
      </c>
      <c r="F283" s="250" t="s">
        <v>492</v>
      </c>
      <c r="G283" s="248"/>
      <c r="H283" s="251">
        <v>0.539</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279</v>
      </c>
      <c r="AU283" s="257" t="s">
        <v>82</v>
      </c>
      <c r="AV283" s="14" t="s">
        <v>82</v>
      </c>
      <c r="AW283" s="14" t="s">
        <v>33</v>
      </c>
      <c r="AX283" s="14" t="s">
        <v>72</v>
      </c>
      <c r="AY283" s="257" t="s">
        <v>266</v>
      </c>
    </row>
    <row r="284" spans="1:51" s="15" customFormat="1" ht="12">
      <c r="A284" s="15"/>
      <c r="B284" s="258"/>
      <c r="C284" s="259"/>
      <c r="D284" s="230" t="s">
        <v>279</v>
      </c>
      <c r="E284" s="260" t="s">
        <v>19</v>
      </c>
      <c r="F284" s="261" t="s">
        <v>282</v>
      </c>
      <c r="G284" s="259"/>
      <c r="H284" s="262">
        <v>2.673</v>
      </c>
      <c r="I284" s="263"/>
      <c r="J284" s="259"/>
      <c r="K284" s="259"/>
      <c r="L284" s="264"/>
      <c r="M284" s="265"/>
      <c r="N284" s="266"/>
      <c r="O284" s="266"/>
      <c r="P284" s="266"/>
      <c r="Q284" s="266"/>
      <c r="R284" s="266"/>
      <c r="S284" s="266"/>
      <c r="T284" s="267"/>
      <c r="U284" s="15"/>
      <c r="V284" s="15"/>
      <c r="W284" s="15"/>
      <c r="X284" s="15"/>
      <c r="Y284" s="15"/>
      <c r="Z284" s="15"/>
      <c r="AA284" s="15"/>
      <c r="AB284" s="15"/>
      <c r="AC284" s="15"/>
      <c r="AD284" s="15"/>
      <c r="AE284" s="15"/>
      <c r="AT284" s="268" t="s">
        <v>279</v>
      </c>
      <c r="AU284" s="268" t="s">
        <v>82</v>
      </c>
      <c r="AV284" s="15" t="s">
        <v>273</v>
      </c>
      <c r="AW284" s="15" t="s">
        <v>33</v>
      </c>
      <c r="AX284" s="15" t="s">
        <v>80</v>
      </c>
      <c r="AY284" s="268" t="s">
        <v>266</v>
      </c>
    </row>
    <row r="285" spans="1:65" s="2" customFormat="1" ht="24.15" customHeight="1">
      <c r="A285" s="41"/>
      <c r="B285" s="42"/>
      <c r="C285" s="217" t="s">
        <v>493</v>
      </c>
      <c r="D285" s="217" t="s">
        <v>268</v>
      </c>
      <c r="E285" s="218" t="s">
        <v>494</v>
      </c>
      <c r="F285" s="219" t="s">
        <v>495</v>
      </c>
      <c r="G285" s="220" t="s">
        <v>271</v>
      </c>
      <c r="H285" s="221">
        <v>112.84</v>
      </c>
      <c r="I285" s="222"/>
      <c r="J285" s="223">
        <f>ROUND(I285*H285,2)</f>
        <v>0</v>
      </c>
      <c r="K285" s="219" t="s">
        <v>272</v>
      </c>
      <c r="L285" s="47"/>
      <c r="M285" s="224" t="s">
        <v>19</v>
      </c>
      <c r="N285" s="225" t="s">
        <v>43</v>
      </c>
      <c r="O285" s="87"/>
      <c r="P285" s="226">
        <f>O285*H285</f>
        <v>0</v>
      </c>
      <c r="Q285" s="226">
        <v>0.09007</v>
      </c>
      <c r="R285" s="226">
        <f>Q285*H285</f>
        <v>10.1634988</v>
      </c>
      <c r="S285" s="226">
        <v>0</v>
      </c>
      <c r="T285" s="227">
        <f>S285*H285</f>
        <v>0</v>
      </c>
      <c r="U285" s="41"/>
      <c r="V285" s="41"/>
      <c r="W285" s="41"/>
      <c r="X285" s="41"/>
      <c r="Y285" s="41"/>
      <c r="Z285" s="41"/>
      <c r="AA285" s="41"/>
      <c r="AB285" s="41"/>
      <c r="AC285" s="41"/>
      <c r="AD285" s="41"/>
      <c r="AE285" s="41"/>
      <c r="AR285" s="228" t="s">
        <v>273</v>
      </c>
      <c r="AT285" s="228" t="s">
        <v>268</v>
      </c>
      <c r="AU285" s="228" t="s">
        <v>82</v>
      </c>
      <c r="AY285" s="20" t="s">
        <v>266</v>
      </c>
      <c r="BE285" s="229">
        <f>IF(N285="základní",J285,0)</f>
        <v>0</v>
      </c>
      <c r="BF285" s="229">
        <f>IF(N285="snížená",J285,0)</f>
        <v>0</v>
      </c>
      <c r="BG285" s="229">
        <f>IF(N285="zákl. přenesená",J285,0)</f>
        <v>0</v>
      </c>
      <c r="BH285" s="229">
        <f>IF(N285="sníž. přenesená",J285,0)</f>
        <v>0</v>
      </c>
      <c r="BI285" s="229">
        <f>IF(N285="nulová",J285,0)</f>
        <v>0</v>
      </c>
      <c r="BJ285" s="20" t="s">
        <v>80</v>
      </c>
      <c r="BK285" s="229">
        <f>ROUND(I285*H285,2)</f>
        <v>0</v>
      </c>
      <c r="BL285" s="20" t="s">
        <v>273</v>
      </c>
      <c r="BM285" s="228" t="s">
        <v>496</v>
      </c>
    </row>
    <row r="286" spans="1:47" s="2" customFormat="1" ht="12">
      <c r="A286" s="41"/>
      <c r="B286" s="42"/>
      <c r="C286" s="43"/>
      <c r="D286" s="230" t="s">
        <v>275</v>
      </c>
      <c r="E286" s="43"/>
      <c r="F286" s="231" t="s">
        <v>497</v>
      </c>
      <c r="G286" s="43"/>
      <c r="H286" s="43"/>
      <c r="I286" s="232"/>
      <c r="J286" s="43"/>
      <c r="K286" s="43"/>
      <c r="L286" s="47"/>
      <c r="M286" s="233"/>
      <c r="N286" s="234"/>
      <c r="O286" s="87"/>
      <c r="P286" s="87"/>
      <c r="Q286" s="87"/>
      <c r="R286" s="87"/>
      <c r="S286" s="87"/>
      <c r="T286" s="88"/>
      <c r="U286" s="41"/>
      <c r="V286" s="41"/>
      <c r="W286" s="41"/>
      <c r="X286" s="41"/>
      <c r="Y286" s="41"/>
      <c r="Z286" s="41"/>
      <c r="AA286" s="41"/>
      <c r="AB286" s="41"/>
      <c r="AC286" s="41"/>
      <c r="AD286" s="41"/>
      <c r="AE286" s="41"/>
      <c r="AT286" s="20" t="s">
        <v>275</v>
      </c>
      <c r="AU286" s="20" t="s">
        <v>82</v>
      </c>
    </row>
    <row r="287" spans="1:47" s="2" customFormat="1" ht="12">
      <c r="A287" s="41"/>
      <c r="B287" s="42"/>
      <c r="C287" s="43"/>
      <c r="D287" s="235" t="s">
        <v>277</v>
      </c>
      <c r="E287" s="43"/>
      <c r="F287" s="236" t="s">
        <v>498</v>
      </c>
      <c r="G287" s="43"/>
      <c r="H287" s="43"/>
      <c r="I287" s="232"/>
      <c r="J287" s="43"/>
      <c r="K287" s="43"/>
      <c r="L287" s="47"/>
      <c r="M287" s="233"/>
      <c r="N287" s="234"/>
      <c r="O287" s="87"/>
      <c r="P287" s="87"/>
      <c r="Q287" s="87"/>
      <c r="R287" s="87"/>
      <c r="S287" s="87"/>
      <c r="T287" s="88"/>
      <c r="U287" s="41"/>
      <c r="V287" s="41"/>
      <c r="W287" s="41"/>
      <c r="X287" s="41"/>
      <c r="Y287" s="41"/>
      <c r="Z287" s="41"/>
      <c r="AA287" s="41"/>
      <c r="AB287" s="41"/>
      <c r="AC287" s="41"/>
      <c r="AD287" s="41"/>
      <c r="AE287" s="41"/>
      <c r="AT287" s="20" t="s">
        <v>277</v>
      </c>
      <c r="AU287" s="20" t="s">
        <v>82</v>
      </c>
    </row>
    <row r="288" spans="1:51" s="13" customFormat="1" ht="12">
      <c r="A288" s="13"/>
      <c r="B288" s="237"/>
      <c r="C288" s="238"/>
      <c r="D288" s="230" t="s">
        <v>279</v>
      </c>
      <c r="E288" s="239" t="s">
        <v>19</v>
      </c>
      <c r="F288" s="240" t="s">
        <v>371</v>
      </c>
      <c r="G288" s="238"/>
      <c r="H288" s="239" t="s">
        <v>19</v>
      </c>
      <c r="I288" s="241"/>
      <c r="J288" s="238"/>
      <c r="K288" s="238"/>
      <c r="L288" s="242"/>
      <c r="M288" s="243"/>
      <c r="N288" s="244"/>
      <c r="O288" s="244"/>
      <c r="P288" s="244"/>
      <c r="Q288" s="244"/>
      <c r="R288" s="244"/>
      <c r="S288" s="244"/>
      <c r="T288" s="245"/>
      <c r="U288" s="13"/>
      <c r="V288" s="13"/>
      <c r="W288" s="13"/>
      <c r="X288" s="13"/>
      <c r="Y288" s="13"/>
      <c r="Z288" s="13"/>
      <c r="AA288" s="13"/>
      <c r="AB288" s="13"/>
      <c r="AC288" s="13"/>
      <c r="AD288" s="13"/>
      <c r="AE288" s="13"/>
      <c r="AT288" s="246" t="s">
        <v>279</v>
      </c>
      <c r="AU288" s="246" t="s">
        <v>82</v>
      </c>
      <c r="AV288" s="13" t="s">
        <v>80</v>
      </c>
      <c r="AW288" s="13" t="s">
        <v>33</v>
      </c>
      <c r="AX288" s="13" t="s">
        <v>72</v>
      </c>
      <c r="AY288" s="246" t="s">
        <v>266</v>
      </c>
    </row>
    <row r="289" spans="1:51" s="14" customFormat="1" ht="12">
      <c r="A289" s="14"/>
      <c r="B289" s="247"/>
      <c r="C289" s="248"/>
      <c r="D289" s="230" t="s">
        <v>279</v>
      </c>
      <c r="E289" s="249" t="s">
        <v>19</v>
      </c>
      <c r="F289" s="250" t="s">
        <v>499</v>
      </c>
      <c r="G289" s="248"/>
      <c r="H289" s="251">
        <v>31.554</v>
      </c>
      <c r="I289" s="252"/>
      <c r="J289" s="248"/>
      <c r="K289" s="248"/>
      <c r="L289" s="253"/>
      <c r="M289" s="254"/>
      <c r="N289" s="255"/>
      <c r="O289" s="255"/>
      <c r="P289" s="255"/>
      <c r="Q289" s="255"/>
      <c r="R289" s="255"/>
      <c r="S289" s="255"/>
      <c r="T289" s="256"/>
      <c r="U289" s="14"/>
      <c r="V289" s="14"/>
      <c r="W289" s="14"/>
      <c r="X289" s="14"/>
      <c r="Y289" s="14"/>
      <c r="Z289" s="14"/>
      <c r="AA289" s="14"/>
      <c r="AB289" s="14"/>
      <c r="AC289" s="14"/>
      <c r="AD289" s="14"/>
      <c r="AE289" s="14"/>
      <c r="AT289" s="257" t="s">
        <v>279</v>
      </c>
      <c r="AU289" s="257" t="s">
        <v>82</v>
      </c>
      <c r="AV289" s="14" t="s">
        <v>82</v>
      </c>
      <c r="AW289" s="14" t="s">
        <v>33</v>
      </c>
      <c r="AX289" s="14" t="s">
        <v>72</v>
      </c>
      <c r="AY289" s="257" t="s">
        <v>266</v>
      </c>
    </row>
    <row r="290" spans="1:51" s="13" customFormat="1" ht="12">
      <c r="A290" s="13"/>
      <c r="B290" s="237"/>
      <c r="C290" s="238"/>
      <c r="D290" s="230" t="s">
        <v>279</v>
      </c>
      <c r="E290" s="239" t="s">
        <v>19</v>
      </c>
      <c r="F290" s="240" t="s">
        <v>392</v>
      </c>
      <c r="G290" s="238"/>
      <c r="H290" s="239" t="s">
        <v>19</v>
      </c>
      <c r="I290" s="241"/>
      <c r="J290" s="238"/>
      <c r="K290" s="238"/>
      <c r="L290" s="242"/>
      <c r="M290" s="243"/>
      <c r="N290" s="244"/>
      <c r="O290" s="244"/>
      <c r="P290" s="244"/>
      <c r="Q290" s="244"/>
      <c r="R290" s="244"/>
      <c r="S290" s="244"/>
      <c r="T290" s="245"/>
      <c r="U290" s="13"/>
      <c r="V290" s="13"/>
      <c r="W290" s="13"/>
      <c r="X290" s="13"/>
      <c r="Y290" s="13"/>
      <c r="Z290" s="13"/>
      <c r="AA290" s="13"/>
      <c r="AB290" s="13"/>
      <c r="AC290" s="13"/>
      <c r="AD290" s="13"/>
      <c r="AE290" s="13"/>
      <c r="AT290" s="246" t="s">
        <v>279</v>
      </c>
      <c r="AU290" s="246" t="s">
        <v>82</v>
      </c>
      <c r="AV290" s="13" t="s">
        <v>80</v>
      </c>
      <c r="AW290" s="13" t="s">
        <v>33</v>
      </c>
      <c r="AX290" s="13" t="s">
        <v>72</v>
      </c>
      <c r="AY290" s="246" t="s">
        <v>266</v>
      </c>
    </row>
    <row r="291" spans="1:51" s="14" customFormat="1" ht="12">
      <c r="A291" s="14"/>
      <c r="B291" s="247"/>
      <c r="C291" s="248"/>
      <c r="D291" s="230" t="s">
        <v>279</v>
      </c>
      <c r="E291" s="249" t="s">
        <v>19</v>
      </c>
      <c r="F291" s="250" t="s">
        <v>500</v>
      </c>
      <c r="G291" s="248"/>
      <c r="H291" s="251">
        <v>38.691</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279</v>
      </c>
      <c r="AU291" s="257" t="s">
        <v>82</v>
      </c>
      <c r="AV291" s="14" t="s">
        <v>82</v>
      </c>
      <c r="AW291" s="14" t="s">
        <v>33</v>
      </c>
      <c r="AX291" s="14" t="s">
        <v>72</v>
      </c>
      <c r="AY291" s="257" t="s">
        <v>266</v>
      </c>
    </row>
    <row r="292" spans="1:51" s="13" customFormat="1" ht="12">
      <c r="A292" s="13"/>
      <c r="B292" s="237"/>
      <c r="C292" s="238"/>
      <c r="D292" s="230" t="s">
        <v>279</v>
      </c>
      <c r="E292" s="239" t="s">
        <v>19</v>
      </c>
      <c r="F292" s="240" t="s">
        <v>394</v>
      </c>
      <c r="G292" s="238"/>
      <c r="H292" s="239" t="s">
        <v>19</v>
      </c>
      <c r="I292" s="241"/>
      <c r="J292" s="238"/>
      <c r="K292" s="238"/>
      <c r="L292" s="242"/>
      <c r="M292" s="243"/>
      <c r="N292" s="244"/>
      <c r="O292" s="244"/>
      <c r="P292" s="244"/>
      <c r="Q292" s="244"/>
      <c r="R292" s="244"/>
      <c r="S292" s="244"/>
      <c r="T292" s="245"/>
      <c r="U292" s="13"/>
      <c r="V292" s="13"/>
      <c r="W292" s="13"/>
      <c r="X292" s="13"/>
      <c r="Y292" s="13"/>
      <c r="Z292" s="13"/>
      <c r="AA292" s="13"/>
      <c r="AB292" s="13"/>
      <c r="AC292" s="13"/>
      <c r="AD292" s="13"/>
      <c r="AE292" s="13"/>
      <c r="AT292" s="246" t="s">
        <v>279</v>
      </c>
      <c r="AU292" s="246" t="s">
        <v>82</v>
      </c>
      <c r="AV292" s="13" t="s">
        <v>80</v>
      </c>
      <c r="AW292" s="13" t="s">
        <v>33</v>
      </c>
      <c r="AX292" s="13" t="s">
        <v>72</v>
      </c>
      <c r="AY292" s="246" t="s">
        <v>266</v>
      </c>
    </row>
    <row r="293" spans="1:51" s="14" customFormat="1" ht="12">
      <c r="A293" s="14"/>
      <c r="B293" s="247"/>
      <c r="C293" s="248"/>
      <c r="D293" s="230" t="s">
        <v>279</v>
      </c>
      <c r="E293" s="249" t="s">
        <v>19</v>
      </c>
      <c r="F293" s="250" t="s">
        <v>501</v>
      </c>
      <c r="G293" s="248"/>
      <c r="H293" s="251">
        <v>42.595</v>
      </c>
      <c r="I293" s="252"/>
      <c r="J293" s="248"/>
      <c r="K293" s="248"/>
      <c r="L293" s="253"/>
      <c r="M293" s="254"/>
      <c r="N293" s="255"/>
      <c r="O293" s="255"/>
      <c r="P293" s="255"/>
      <c r="Q293" s="255"/>
      <c r="R293" s="255"/>
      <c r="S293" s="255"/>
      <c r="T293" s="256"/>
      <c r="U293" s="14"/>
      <c r="V293" s="14"/>
      <c r="W293" s="14"/>
      <c r="X293" s="14"/>
      <c r="Y293" s="14"/>
      <c r="Z293" s="14"/>
      <c r="AA293" s="14"/>
      <c r="AB293" s="14"/>
      <c r="AC293" s="14"/>
      <c r="AD293" s="14"/>
      <c r="AE293" s="14"/>
      <c r="AT293" s="257" t="s">
        <v>279</v>
      </c>
      <c r="AU293" s="257" t="s">
        <v>82</v>
      </c>
      <c r="AV293" s="14" t="s">
        <v>82</v>
      </c>
      <c r="AW293" s="14" t="s">
        <v>33</v>
      </c>
      <c r="AX293" s="14" t="s">
        <v>72</v>
      </c>
      <c r="AY293" s="257" t="s">
        <v>266</v>
      </c>
    </row>
    <row r="294" spans="1:51" s="15" customFormat="1" ht="12">
      <c r="A294" s="15"/>
      <c r="B294" s="258"/>
      <c r="C294" s="259"/>
      <c r="D294" s="230" t="s">
        <v>279</v>
      </c>
      <c r="E294" s="260" t="s">
        <v>19</v>
      </c>
      <c r="F294" s="261" t="s">
        <v>282</v>
      </c>
      <c r="G294" s="259"/>
      <c r="H294" s="262">
        <v>112.84</v>
      </c>
      <c r="I294" s="263"/>
      <c r="J294" s="259"/>
      <c r="K294" s="259"/>
      <c r="L294" s="264"/>
      <c r="M294" s="265"/>
      <c r="N294" s="266"/>
      <c r="O294" s="266"/>
      <c r="P294" s="266"/>
      <c r="Q294" s="266"/>
      <c r="R294" s="266"/>
      <c r="S294" s="266"/>
      <c r="T294" s="267"/>
      <c r="U294" s="15"/>
      <c r="V294" s="15"/>
      <c r="W294" s="15"/>
      <c r="X294" s="15"/>
      <c r="Y294" s="15"/>
      <c r="Z294" s="15"/>
      <c r="AA294" s="15"/>
      <c r="AB294" s="15"/>
      <c r="AC294" s="15"/>
      <c r="AD294" s="15"/>
      <c r="AE294" s="15"/>
      <c r="AT294" s="268" t="s">
        <v>279</v>
      </c>
      <c r="AU294" s="268" t="s">
        <v>82</v>
      </c>
      <c r="AV294" s="15" t="s">
        <v>273</v>
      </c>
      <c r="AW294" s="15" t="s">
        <v>33</v>
      </c>
      <c r="AX294" s="15" t="s">
        <v>80</v>
      </c>
      <c r="AY294" s="268" t="s">
        <v>266</v>
      </c>
    </row>
    <row r="295" spans="1:65" s="2" customFormat="1" ht="24.15" customHeight="1">
      <c r="A295" s="41"/>
      <c r="B295" s="42"/>
      <c r="C295" s="217" t="s">
        <v>207</v>
      </c>
      <c r="D295" s="217" t="s">
        <v>268</v>
      </c>
      <c r="E295" s="218" t="s">
        <v>502</v>
      </c>
      <c r="F295" s="219" t="s">
        <v>503</v>
      </c>
      <c r="G295" s="220" t="s">
        <v>271</v>
      </c>
      <c r="H295" s="221">
        <v>21.943</v>
      </c>
      <c r="I295" s="222"/>
      <c r="J295" s="223">
        <f>ROUND(I295*H295,2)</f>
        <v>0</v>
      </c>
      <c r="K295" s="219" t="s">
        <v>272</v>
      </c>
      <c r="L295" s="47"/>
      <c r="M295" s="224" t="s">
        <v>19</v>
      </c>
      <c r="N295" s="225" t="s">
        <v>43</v>
      </c>
      <c r="O295" s="87"/>
      <c r="P295" s="226">
        <f>O295*H295</f>
        <v>0</v>
      </c>
      <c r="Q295" s="226">
        <v>0.10863</v>
      </c>
      <c r="R295" s="226">
        <f>Q295*H295</f>
        <v>2.3836680900000005</v>
      </c>
      <c r="S295" s="226">
        <v>0</v>
      </c>
      <c r="T295" s="227">
        <f>S295*H295</f>
        <v>0</v>
      </c>
      <c r="U295" s="41"/>
      <c r="V295" s="41"/>
      <c r="W295" s="41"/>
      <c r="X295" s="41"/>
      <c r="Y295" s="41"/>
      <c r="Z295" s="41"/>
      <c r="AA295" s="41"/>
      <c r="AB295" s="41"/>
      <c r="AC295" s="41"/>
      <c r="AD295" s="41"/>
      <c r="AE295" s="41"/>
      <c r="AR295" s="228" t="s">
        <v>273</v>
      </c>
      <c r="AT295" s="228" t="s">
        <v>268</v>
      </c>
      <c r="AU295" s="228" t="s">
        <v>82</v>
      </c>
      <c r="AY295" s="20" t="s">
        <v>266</v>
      </c>
      <c r="BE295" s="229">
        <f>IF(N295="základní",J295,0)</f>
        <v>0</v>
      </c>
      <c r="BF295" s="229">
        <f>IF(N295="snížená",J295,0)</f>
        <v>0</v>
      </c>
      <c r="BG295" s="229">
        <f>IF(N295="zákl. přenesená",J295,0)</f>
        <v>0</v>
      </c>
      <c r="BH295" s="229">
        <f>IF(N295="sníž. přenesená",J295,0)</f>
        <v>0</v>
      </c>
      <c r="BI295" s="229">
        <f>IF(N295="nulová",J295,0)</f>
        <v>0</v>
      </c>
      <c r="BJ295" s="20" t="s">
        <v>80</v>
      </c>
      <c r="BK295" s="229">
        <f>ROUND(I295*H295,2)</f>
        <v>0</v>
      </c>
      <c r="BL295" s="20" t="s">
        <v>273</v>
      </c>
      <c r="BM295" s="228" t="s">
        <v>504</v>
      </c>
    </row>
    <row r="296" spans="1:47" s="2" customFormat="1" ht="12">
      <c r="A296" s="41"/>
      <c r="B296" s="42"/>
      <c r="C296" s="43"/>
      <c r="D296" s="230" t="s">
        <v>275</v>
      </c>
      <c r="E296" s="43"/>
      <c r="F296" s="231" t="s">
        <v>505</v>
      </c>
      <c r="G296" s="43"/>
      <c r="H296" s="43"/>
      <c r="I296" s="232"/>
      <c r="J296" s="43"/>
      <c r="K296" s="43"/>
      <c r="L296" s="47"/>
      <c r="M296" s="233"/>
      <c r="N296" s="234"/>
      <c r="O296" s="87"/>
      <c r="P296" s="87"/>
      <c r="Q296" s="87"/>
      <c r="R296" s="87"/>
      <c r="S296" s="87"/>
      <c r="T296" s="88"/>
      <c r="U296" s="41"/>
      <c r="V296" s="41"/>
      <c r="W296" s="41"/>
      <c r="X296" s="41"/>
      <c r="Y296" s="41"/>
      <c r="Z296" s="41"/>
      <c r="AA296" s="41"/>
      <c r="AB296" s="41"/>
      <c r="AC296" s="41"/>
      <c r="AD296" s="41"/>
      <c r="AE296" s="41"/>
      <c r="AT296" s="20" t="s">
        <v>275</v>
      </c>
      <c r="AU296" s="20" t="s">
        <v>82</v>
      </c>
    </row>
    <row r="297" spans="1:47" s="2" customFormat="1" ht="12">
      <c r="A297" s="41"/>
      <c r="B297" s="42"/>
      <c r="C297" s="43"/>
      <c r="D297" s="235" t="s">
        <v>277</v>
      </c>
      <c r="E297" s="43"/>
      <c r="F297" s="236" t="s">
        <v>506</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277</v>
      </c>
      <c r="AU297" s="20" t="s">
        <v>82</v>
      </c>
    </row>
    <row r="298" spans="1:51" s="13" customFormat="1" ht="12">
      <c r="A298" s="13"/>
      <c r="B298" s="237"/>
      <c r="C298" s="238"/>
      <c r="D298" s="230" t="s">
        <v>279</v>
      </c>
      <c r="E298" s="239" t="s">
        <v>19</v>
      </c>
      <c r="F298" s="240" t="s">
        <v>371</v>
      </c>
      <c r="G298" s="238"/>
      <c r="H298" s="239" t="s">
        <v>19</v>
      </c>
      <c r="I298" s="241"/>
      <c r="J298" s="238"/>
      <c r="K298" s="238"/>
      <c r="L298" s="242"/>
      <c r="M298" s="243"/>
      <c r="N298" s="244"/>
      <c r="O298" s="244"/>
      <c r="P298" s="244"/>
      <c r="Q298" s="244"/>
      <c r="R298" s="244"/>
      <c r="S298" s="244"/>
      <c r="T298" s="245"/>
      <c r="U298" s="13"/>
      <c r="V298" s="13"/>
      <c r="W298" s="13"/>
      <c r="X298" s="13"/>
      <c r="Y298" s="13"/>
      <c r="Z298" s="13"/>
      <c r="AA298" s="13"/>
      <c r="AB298" s="13"/>
      <c r="AC298" s="13"/>
      <c r="AD298" s="13"/>
      <c r="AE298" s="13"/>
      <c r="AT298" s="246" t="s">
        <v>279</v>
      </c>
      <c r="AU298" s="246" t="s">
        <v>82</v>
      </c>
      <c r="AV298" s="13" t="s">
        <v>80</v>
      </c>
      <c r="AW298" s="13" t="s">
        <v>33</v>
      </c>
      <c r="AX298" s="13" t="s">
        <v>72</v>
      </c>
      <c r="AY298" s="246" t="s">
        <v>266</v>
      </c>
    </row>
    <row r="299" spans="1:51" s="14" customFormat="1" ht="12">
      <c r="A299" s="14"/>
      <c r="B299" s="247"/>
      <c r="C299" s="248"/>
      <c r="D299" s="230" t="s">
        <v>279</v>
      </c>
      <c r="E299" s="249" t="s">
        <v>19</v>
      </c>
      <c r="F299" s="250" t="s">
        <v>507</v>
      </c>
      <c r="G299" s="248"/>
      <c r="H299" s="251">
        <v>21.943</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279</v>
      </c>
      <c r="AU299" s="257" t="s">
        <v>82</v>
      </c>
      <c r="AV299" s="14" t="s">
        <v>82</v>
      </c>
      <c r="AW299" s="14" t="s">
        <v>33</v>
      </c>
      <c r="AX299" s="14" t="s">
        <v>72</v>
      </c>
      <c r="AY299" s="257" t="s">
        <v>266</v>
      </c>
    </row>
    <row r="300" spans="1:51" s="15" customFormat="1" ht="12">
      <c r="A300" s="15"/>
      <c r="B300" s="258"/>
      <c r="C300" s="259"/>
      <c r="D300" s="230" t="s">
        <v>279</v>
      </c>
      <c r="E300" s="260" t="s">
        <v>19</v>
      </c>
      <c r="F300" s="261" t="s">
        <v>282</v>
      </c>
      <c r="G300" s="259"/>
      <c r="H300" s="262">
        <v>21.943</v>
      </c>
      <c r="I300" s="263"/>
      <c r="J300" s="259"/>
      <c r="K300" s="259"/>
      <c r="L300" s="264"/>
      <c r="M300" s="265"/>
      <c r="N300" s="266"/>
      <c r="O300" s="266"/>
      <c r="P300" s="266"/>
      <c r="Q300" s="266"/>
      <c r="R300" s="266"/>
      <c r="S300" s="266"/>
      <c r="T300" s="267"/>
      <c r="U300" s="15"/>
      <c r="V300" s="15"/>
      <c r="W300" s="15"/>
      <c r="X300" s="15"/>
      <c r="Y300" s="15"/>
      <c r="Z300" s="15"/>
      <c r="AA300" s="15"/>
      <c r="AB300" s="15"/>
      <c r="AC300" s="15"/>
      <c r="AD300" s="15"/>
      <c r="AE300" s="15"/>
      <c r="AT300" s="268" t="s">
        <v>279</v>
      </c>
      <c r="AU300" s="268" t="s">
        <v>82</v>
      </c>
      <c r="AV300" s="15" t="s">
        <v>273</v>
      </c>
      <c r="AW300" s="15" t="s">
        <v>33</v>
      </c>
      <c r="AX300" s="15" t="s">
        <v>80</v>
      </c>
      <c r="AY300" s="268" t="s">
        <v>266</v>
      </c>
    </row>
    <row r="301" spans="1:65" s="2" customFormat="1" ht="24.15" customHeight="1">
      <c r="A301" s="41"/>
      <c r="B301" s="42"/>
      <c r="C301" s="217" t="s">
        <v>508</v>
      </c>
      <c r="D301" s="217" t="s">
        <v>268</v>
      </c>
      <c r="E301" s="218" t="s">
        <v>509</v>
      </c>
      <c r="F301" s="219" t="s">
        <v>510</v>
      </c>
      <c r="G301" s="220" t="s">
        <v>423</v>
      </c>
      <c r="H301" s="221">
        <v>130.9</v>
      </c>
      <c r="I301" s="222"/>
      <c r="J301" s="223">
        <f>ROUND(I301*H301,2)</f>
        <v>0</v>
      </c>
      <c r="K301" s="219" t="s">
        <v>272</v>
      </c>
      <c r="L301" s="47"/>
      <c r="M301" s="224" t="s">
        <v>19</v>
      </c>
      <c r="N301" s="225" t="s">
        <v>43</v>
      </c>
      <c r="O301" s="87"/>
      <c r="P301" s="226">
        <f>O301*H301</f>
        <v>0</v>
      </c>
      <c r="Q301" s="226">
        <v>0.00013</v>
      </c>
      <c r="R301" s="226">
        <f>Q301*H301</f>
        <v>0.017017</v>
      </c>
      <c r="S301" s="226">
        <v>0</v>
      </c>
      <c r="T301" s="227">
        <f>S301*H301</f>
        <v>0</v>
      </c>
      <c r="U301" s="41"/>
      <c r="V301" s="41"/>
      <c r="W301" s="41"/>
      <c r="X301" s="41"/>
      <c r="Y301" s="41"/>
      <c r="Z301" s="41"/>
      <c r="AA301" s="41"/>
      <c r="AB301" s="41"/>
      <c r="AC301" s="41"/>
      <c r="AD301" s="41"/>
      <c r="AE301" s="41"/>
      <c r="AR301" s="228" t="s">
        <v>273</v>
      </c>
      <c r="AT301" s="228" t="s">
        <v>268</v>
      </c>
      <c r="AU301" s="228" t="s">
        <v>82</v>
      </c>
      <c r="AY301" s="20" t="s">
        <v>266</v>
      </c>
      <c r="BE301" s="229">
        <f>IF(N301="základní",J301,0)</f>
        <v>0</v>
      </c>
      <c r="BF301" s="229">
        <f>IF(N301="snížená",J301,0)</f>
        <v>0</v>
      </c>
      <c r="BG301" s="229">
        <f>IF(N301="zákl. přenesená",J301,0)</f>
        <v>0</v>
      </c>
      <c r="BH301" s="229">
        <f>IF(N301="sníž. přenesená",J301,0)</f>
        <v>0</v>
      </c>
      <c r="BI301" s="229">
        <f>IF(N301="nulová",J301,0)</f>
        <v>0</v>
      </c>
      <c r="BJ301" s="20" t="s">
        <v>80</v>
      </c>
      <c r="BK301" s="229">
        <f>ROUND(I301*H301,2)</f>
        <v>0</v>
      </c>
      <c r="BL301" s="20" t="s">
        <v>273</v>
      </c>
      <c r="BM301" s="228" t="s">
        <v>511</v>
      </c>
    </row>
    <row r="302" spans="1:47" s="2" customFormat="1" ht="12">
      <c r="A302" s="41"/>
      <c r="B302" s="42"/>
      <c r="C302" s="43"/>
      <c r="D302" s="230" t="s">
        <v>275</v>
      </c>
      <c r="E302" s="43"/>
      <c r="F302" s="231" t="s">
        <v>512</v>
      </c>
      <c r="G302" s="43"/>
      <c r="H302" s="43"/>
      <c r="I302" s="232"/>
      <c r="J302" s="43"/>
      <c r="K302" s="43"/>
      <c r="L302" s="47"/>
      <c r="M302" s="233"/>
      <c r="N302" s="234"/>
      <c r="O302" s="87"/>
      <c r="P302" s="87"/>
      <c r="Q302" s="87"/>
      <c r="R302" s="87"/>
      <c r="S302" s="87"/>
      <c r="T302" s="88"/>
      <c r="U302" s="41"/>
      <c r="V302" s="41"/>
      <c r="W302" s="41"/>
      <c r="X302" s="41"/>
      <c r="Y302" s="41"/>
      <c r="Z302" s="41"/>
      <c r="AA302" s="41"/>
      <c r="AB302" s="41"/>
      <c r="AC302" s="41"/>
      <c r="AD302" s="41"/>
      <c r="AE302" s="41"/>
      <c r="AT302" s="20" t="s">
        <v>275</v>
      </c>
      <c r="AU302" s="20" t="s">
        <v>82</v>
      </c>
    </row>
    <row r="303" spans="1:47" s="2" customFormat="1" ht="12">
      <c r="A303" s="41"/>
      <c r="B303" s="42"/>
      <c r="C303" s="43"/>
      <c r="D303" s="235" t="s">
        <v>277</v>
      </c>
      <c r="E303" s="43"/>
      <c r="F303" s="236" t="s">
        <v>513</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277</v>
      </c>
      <c r="AU303" s="20" t="s">
        <v>82</v>
      </c>
    </row>
    <row r="304" spans="1:51" s="13" customFormat="1" ht="12">
      <c r="A304" s="13"/>
      <c r="B304" s="237"/>
      <c r="C304" s="238"/>
      <c r="D304" s="230" t="s">
        <v>279</v>
      </c>
      <c r="E304" s="239" t="s">
        <v>19</v>
      </c>
      <c r="F304" s="240" t="s">
        <v>371</v>
      </c>
      <c r="G304" s="238"/>
      <c r="H304" s="239" t="s">
        <v>19</v>
      </c>
      <c r="I304" s="241"/>
      <c r="J304" s="238"/>
      <c r="K304" s="238"/>
      <c r="L304" s="242"/>
      <c r="M304" s="243"/>
      <c r="N304" s="244"/>
      <c r="O304" s="244"/>
      <c r="P304" s="244"/>
      <c r="Q304" s="244"/>
      <c r="R304" s="244"/>
      <c r="S304" s="244"/>
      <c r="T304" s="245"/>
      <c r="U304" s="13"/>
      <c r="V304" s="13"/>
      <c r="W304" s="13"/>
      <c r="X304" s="13"/>
      <c r="Y304" s="13"/>
      <c r="Z304" s="13"/>
      <c r="AA304" s="13"/>
      <c r="AB304" s="13"/>
      <c r="AC304" s="13"/>
      <c r="AD304" s="13"/>
      <c r="AE304" s="13"/>
      <c r="AT304" s="246" t="s">
        <v>279</v>
      </c>
      <c r="AU304" s="246" t="s">
        <v>82</v>
      </c>
      <c r="AV304" s="13" t="s">
        <v>80</v>
      </c>
      <c r="AW304" s="13" t="s">
        <v>33</v>
      </c>
      <c r="AX304" s="13" t="s">
        <v>72</v>
      </c>
      <c r="AY304" s="246" t="s">
        <v>266</v>
      </c>
    </row>
    <row r="305" spans="1:51" s="14" customFormat="1" ht="12">
      <c r="A305" s="14"/>
      <c r="B305" s="247"/>
      <c r="C305" s="248"/>
      <c r="D305" s="230" t="s">
        <v>279</v>
      </c>
      <c r="E305" s="249" t="s">
        <v>19</v>
      </c>
      <c r="F305" s="250" t="s">
        <v>514</v>
      </c>
      <c r="G305" s="248"/>
      <c r="H305" s="251">
        <v>42.38</v>
      </c>
      <c r="I305" s="252"/>
      <c r="J305" s="248"/>
      <c r="K305" s="248"/>
      <c r="L305" s="253"/>
      <c r="M305" s="254"/>
      <c r="N305" s="255"/>
      <c r="O305" s="255"/>
      <c r="P305" s="255"/>
      <c r="Q305" s="255"/>
      <c r="R305" s="255"/>
      <c r="S305" s="255"/>
      <c r="T305" s="256"/>
      <c r="U305" s="14"/>
      <c r="V305" s="14"/>
      <c r="W305" s="14"/>
      <c r="X305" s="14"/>
      <c r="Y305" s="14"/>
      <c r="Z305" s="14"/>
      <c r="AA305" s="14"/>
      <c r="AB305" s="14"/>
      <c r="AC305" s="14"/>
      <c r="AD305" s="14"/>
      <c r="AE305" s="14"/>
      <c r="AT305" s="257" t="s">
        <v>279</v>
      </c>
      <c r="AU305" s="257" t="s">
        <v>82</v>
      </c>
      <c r="AV305" s="14" t="s">
        <v>82</v>
      </c>
      <c r="AW305" s="14" t="s">
        <v>33</v>
      </c>
      <c r="AX305" s="14" t="s">
        <v>72</v>
      </c>
      <c r="AY305" s="257" t="s">
        <v>266</v>
      </c>
    </row>
    <row r="306" spans="1:51" s="13" customFormat="1" ht="12">
      <c r="A306" s="13"/>
      <c r="B306" s="237"/>
      <c r="C306" s="238"/>
      <c r="D306" s="230" t="s">
        <v>279</v>
      </c>
      <c r="E306" s="239" t="s">
        <v>19</v>
      </c>
      <c r="F306" s="240" t="s">
        <v>392</v>
      </c>
      <c r="G306" s="238"/>
      <c r="H306" s="239" t="s">
        <v>19</v>
      </c>
      <c r="I306" s="241"/>
      <c r="J306" s="238"/>
      <c r="K306" s="238"/>
      <c r="L306" s="242"/>
      <c r="M306" s="243"/>
      <c r="N306" s="244"/>
      <c r="O306" s="244"/>
      <c r="P306" s="244"/>
      <c r="Q306" s="244"/>
      <c r="R306" s="244"/>
      <c r="S306" s="244"/>
      <c r="T306" s="245"/>
      <c r="U306" s="13"/>
      <c r="V306" s="13"/>
      <c r="W306" s="13"/>
      <c r="X306" s="13"/>
      <c r="Y306" s="13"/>
      <c r="Z306" s="13"/>
      <c r="AA306" s="13"/>
      <c r="AB306" s="13"/>
      <c r="AC306" s="13"/>
      <c r="AD306" s="13"/>
      <c r="AE306" s="13"/>
      <c r="AT306" s="246" t="s">
        <v>279</v>
      </c>
      <c r="AU306" s="246" t="s">
        <v>82</v>
      </c>
      <c r="AV306" s="13" t="s">
        <v>80</v>
      </c>
      <c r="AW306" s="13" t="s">
        <v>33</v>
      </c>
      <c r="AX306" s="13" t="s">
        <v>72</v>
      </c>
      <c r="AY306" s="246" t="s">
        <v>266</v>
      </c>
    </row>
    <row r="307" spans="1:51" s="14" customFormat="1" ht="12">
      <c r="A307" s="14"/>
      <c r="B307" s="247"/>
      <c r="C307" s="248"/>
      <c r="D307" s="230" t="s">
        <v>279</v>
      </c>
      <c r="E307" s="249" t="s">
        <v>19</v>
      </c>
      <c r="F307" s="250" t="s">
        <v>515</v>
      </c>
      <c r="G307" s="248"/>
      <c r="H307" s="251">
        <v>46.76</v>
      </c>
      <c r="I307" s="252"/>
      <c r="J307" s="248"/>
      <c r="K307" s="248"/>
      <c r="L307" s="253"/>
      <c r="M307" s="254"/>
      <c r="N307" s="255"/>
      <c r="O307" s="255"/>
      <c r="P307" s="255"/>
      <c r="Q307" s="255"/>
      <c r="R307" s="255"/>
      <c r="S307" s="255"/>
      <c r="T307" s="256"/>
      <c r="U307" s="14"/>
      <c r="V307" s="14"/>
      <c r="W307" s="14"/>
      <c r="X307" s="14"/>
      <c r="Y307" s="14"/>
      <c r="Z307" s="14"/>
      <c r="AA307" s="14"/>
      <c r="AB307" s="14"/>
      <c r="AC307" s="14"/>
      <c r="AD307" s="14"/>
      <c r="AE307" s="14"/>
      <c r="AT307" s="257" t="s">
        <v>279</v>
      </c>
      <c r="AU307" s="257" t="s">
        <v>82</v>
      </c>
      <c r="AV307" s="14" t="s">
        <v>82</v>
      </c>
      <c r="AW307" s="14" t="s">
        <v>33</v>
      </c>
      <c r="AX307" s="14" t="s">
        <v>72</v>
      </c>
      <c r="AY307" s="257" t="s">
        <v>266</v>
      </c>
    </row>
    <row r="308" spans="1:51" s="13" customFormat="1" ht="12">
      <c r="A308" s="13"/>
      <c r="B308" s="237"/>
      <c r="C308" s="238"/>
      <c r="D308" s="230" t="s">
        <v>279</v>
      </c>
      <c r="E308" s="239" t="s">
        <v>19</v>
      </c>
      <c r="F308" s="240" t="s">
        <v>394</v>
      </c>
      <c r="G308" s="238"/>
      <c r="H308" s="239" t="s">
        <v>19</v>
      </c>
      <c r="I308" s="241"/>
      <c r="J308" s="238"/>
      <c r="K308" s="238"/>
      <c r="L308" s="242"/>
      <c r="M308" s="243"/>
      <c r="N308" s="244"/>
      <c r="O308" s="244"/>
      <c r="P308" s="244"/>
      <c r="Q308" s="244"/>
      <c r="R308" s="244"/>
      <c r="S308" s="244"/>
      <c r="T308" s="245"/>
      <c r="U308" s="13"/>
      <c r="V308" s="13"/>
      <c r="W308" s="13"/>
      <c r="X308" s="13"/>
      <c r="Y308" s="13"/>
      <c r="Z308" s="13"/>
      <c r="AA308" s="13"/>
      <c r="AB308" s="13"/>
      <c r="AC308" s="13"/>
      <c r="AD308" s="13"/>
      <c r="AE308" s="13"/>
      <c r="AT308" s="246" t="s">
        <v>279</v>
      </c>
      <c r="AU308" s="246" t="s">
        <v>82</v>
      </c>
      <c r="AV308" s="13" t="s">
        <v>80</v>
      </c>
      <c r="AW308" s="13" t="s">
        <v>33</v>
      </c>
      <c r="AX308" s="13" t="s">
        <v>72</v>
      </c>
      <c r="AY308" s="246" t="s">
        <v>266</v>
      </c>
    </row>
    <row r="309" spans="1:51" s="14" customFormat="1" ht="12">
      <c r="A309" s="14"/>
      <c r="B309" s="247"/>
      <c r="C309" s="248"/>
      <c r="D309" s="230" t="s">
        <v>279</v>
      </c>
      <c r="E309" s="249" t="s">
        <v>19</v>
      </c>
      <c r="F309" s="250" t="s">
        <v>516</v>
      </c>
      <c r="G309" s="248"/>
      <c r="H309" s="251">
        <v>41.76</v>
      </c>
      <c r="I309" s="252"/>
      <c r="J309" s="248"/>
      <c r="K309" s="248"/>
      <c r="L309" s="253"/>
      <c r="M309" s="254"/>
      <c r="N309" s="255"/>
      <c r="O309" s="255"/>
      <c r="P309" s="255"/>
      <c r="Q309" s="255"/>
      <c r="R309" s="255"/>
      <c r="S309" s="255"/>
      <c r="T309" s="256"/>
      <c r="U309" s="14"/>
      <c r="V309" s="14"/>
      <c r="W309" s="14"/>
      <c r="X309" s="14"/>
      <c r="Y309" s="14"/>
      <c r="Z309" s="14"/>
      <c r="AA309" s="14"/>
      <c r="AB309" s="14"/>
      <c r="AC309" s="14"/>
      <c r="AD309" s="14"/>
      <c r="AE309" s="14"/>
      <c r="AT309" s="257" t="s">
        <v>279</v>
      </c>
      <c r="AU309" s="257" t="s">
        <v>82</v>
      </c>
      <c r="AV309" s="14" t="s">
        <v>82</v>
      </c>
      <c r="AW309" s="14" t="s">
        <v>33</v>
      </c>
      <c r="AX309" s="14" t="s">
        <v>72</v>
      </c>
      <c r="AY309" s="257" t="s">
        <v>266</v>
      </c>
    </row>
    <row r="310" spans="1:51" s="15" customFormat="1" ht="12">
      <c r="A310" s="15"/>
      <c r="B310" s="258"/>
      <c r="C310" s="259"/>
      <c r="D310" s="230" t="s">
        <v>279</v>
      </c>
      <c r="E310" s="260" t="s">
        <v>19</v>
      </c>
      <c r="F310" s="261" t="s">
        <v>282</v>
      </c>
      <c r="G310" s="259"/>
      <c r="H310" s="262">
        <v>130.9</v>
      </c>
      <c r="I310" s="263"/>
      <c r="J310" s="259"/>
      <c r="K310" s="259"/>
      <c r="L310" s="264"/>
      <c r="M310" s="265"/>
      <c r="N310" s="266"/>
      <c r="O310" s="266"/>
      <c r="P310" s="266"/>
      <c r="Q310" s="266"/>
      <c r="R310" s="266"/>
      <c r="S310" s="266"/>
      <c r="T310" s="267"/>
      <c r="U310" s="15"/>
      <c r="V310" s="15"/>
      <c r="W310" s="15"/>
      <c r="X310" s="15"/>
      <c r="Y310" s="15"/>
      <c r="Z310" s="15"/>
      <c r="AA310" s="15"/>
      <c r="AB310" s="15"/>
      <c r="AC310" s="15"/>
      <c r="AD310" s="15"/>
      <c r="AE310" s="15"/>
      <c r="AT310" s="268" t="s">
        <v>279</v>
      </c>
      <c r="AU310" s="268" t="s">
        <v>82</v>
      </c>
      <c r="AV310" s="15" t="s">
        <v>273</v>
      </c>
      <c r="AW310" s="15" t="s">
        <v>33</v>
      </c>
      <c r="AX310" s="15" t="s">
        <v>80</v>
      </c>
      <c r="AY310" s="268" t="s">
        <v>266</v>
      </c>
    </row>
    <row r="311" spans="1:65" s="2" customFormat="1" ht="16.5" customHeight="1">
      <c r="A311" s="41"/>
      <c r="B311" s="42"/>
      <c r="C311" s="217" t="s">
        <v>517</v>
      </c>
      <c r="D311" s="217" t="s">
        <v>268</v>
      </c>
      <c r="E311" s="218" t="s">
        <v>518</v>
      </c>
      <c r="F311" s="219" t="s">
        <v>519</v>
      </c>
      <c r="G311" s="220" t="s">
        <v>481</v>
      </c>
      <c r="H311" s="221">
        <v>1</v>
      </c>
      <c r="I311" s="222"/>
      <c r="J311" s="223">
        <f>ROUND(I311*H311,2)</f>
        <v>0</v>
      </c>
      <c r="K311" s="219" t="s">
        <v>520</v>
      </c>
      <c r="L311" s="47"/>
      <c r="M311" s="224" t="s">
        <v>19</v>
      </c>
      <c r="N311" s="225" t="s">
        <v>43</v>
      </c>
      <c r="O311" s="87"/>
      <c r="P311" s="226">
        <f>O311*H311</f>
        <v>0</v>
      </c>
      <c r="Q311" s="226">
        <v>0</v>
      </c>
      <c r="R311" s="226">
        <f>Q311*H311</f>
        <v>0</v>
      </c>
      <c r="S311" s="226">
        <v>0</v>
      </c>
      <c r="T311" s="227">
        <f>S311*H311</f>
        <v>0</v>
      </c>
      <c r="U311" s="41"/>
      <c r="V311" s="41"/>
      <c r="W311" s="41"/>
      <c r="X311" s="41"/>
      <c r="Y311" s="41"/>
      <c r="Z311" s="41"/>
      <c r="AA311" s="41"/>
      <c r="AB311" s="41"/>
      <c r="AC311" s="41"/>
      <c r="AD311" s="41"/>
      <c r="AE311" s="41"/>
      <c r="AR311" s="228" t="s">
        <v>273</v>
      </c>
      <c r="AT311" s="228" t="s">
        <v>268</v>
      </c>
      <c r="AU311" s="228" t="s">
        <v>82</v>
      </c>
      <c r="AY311" s="20" t="s">
        <v>266</v>
      </c>
      <c r="BE311" s="229">
        <f>IF(N311="základní",J311,0)</f>
        <v>0</v>
      </c>
      <c r="BF311" s="229">
        <f>IF(N311="snížená",J311,0)</f>
        <v>0</v>
      </c>
      <c r="BG311" s="229">
        <f>IF(N311="zákl. přenesená",J311,0)</f>
        <v>0</v>
      </c>
      <c r="BH311" s="229">
        <f>IF(N311="sníž. přenesená",J311,0)</f>
        <v>0</v>
      </c>
      <c r="BI311" s="229">
        <f>IF(N311="nulová",J311,0)</f>
        <v>0</v>
      </c>
      <c r="BJ311" s="20" t="s">
        <v>80</v>
      </c>
      <c r="BK311" s="229">
        <f>ROUND(I311*H311,2)</f>
        <v>0</v>
      </c>
      <c r="BL311" s="20" t="s">
        <v>273</v>
      </c>
      <c r="BM311" s="228" t="s">
        <v>521</v>
      </c>
    </row>
    <row r="312" spans="1:47" s="2" customFormat="1" ht="12">
      <c r="A312" s="41"/>
      <c r="B312" s="42"/>
      <c r="C312" s="43"/>
      <c r="D312" s="230" t="s">
        <v>275</v>
      </c>
      <c r="E312" s="43"/>
      <c r="F312" s="231" t="s">
        <v>519</v>
      </c>
      <c r="G312" s="43"/>
      <c r="H312" s="43"/>
      <c r="I312" s="232"/>
      <c r="J312" s="43"/>
      <c r="K312" s="43"/>
      <c r="L312" s="47"/>
      <c r="M312" s="233"/>
      <c r="N312" s="234"/>
      <c r="O312" s="87"/>
      <c r="P312" s="87"/>
      <c r="Q312" s="87"/>
      <c r="R312" s="87"/>
      <c r="S312" s="87"/>
      <c r="T312" s="88"/>
      <c r="U312" s="41"/>
      <c r="V312" s="41"/>
      <c r="W312" s="41"/>
      <c r="X312" s="41"/>
      <c r="Y312" s="41"/>
      <c r="Z312" s="41"/>
      <c r="AA312" s="41"/>
      <c r="AB312" s="41"/>
      <c r="AC312" s="41"/>
      <c r="AD312" s="41"/>
      <c r="AE312" s="41"/>
      <c r="AT312" s="20" t="s">
        <v>275</v>
      </c>
      <c r="AU312" s="20" t="s">
        <v>82</v>
      </c>
    </row>
    <row r="313" spans="1:65" s="2" customFormat="1" ht="55.5" customHeight="1">
      <c r="A313" s="41"/>
      <c r="B313" s="42"/>
      <c r="C313" s="269" t="s">
        <v>522</v>
      </c>
      <c r="D313" s="269" t="s">
        <v>430</v>
      </c>
      <c r="E313" s="270" t="s">
        <v>523</v>
      </c>
      <c r="F313" s="271" t="s">
        <v>524</v>
      </c>
      <c r="G313" s="272" t="s">
        <v>481</v>
      </c>
      <c r="H313" s="273">
        <v>1</v>
      </c>
      <c r="I313" s="274"/>
      <c r="J313" s="275">
        <f>ROUND(I313*H313,2)</f>
        <v>0</v>
      </c>
      <c r="K313" s="271" t="s">
        <v>520</v>
      </c>
      <c r="L313" s="276"/>
      <c r="M313" s="277" t="s">
        <v>19</v>
      </c>
      <c r="N313" s="278" t="s">
        <v>43</v>
      </c>
      <c r="O313" s="87"/>
      <c r="P313" s="226">
        <f>O313*H313</f>
        <v>0</v>
      </c>
      <c r="Q313" s="226">
        <v>0</v>
      </c>
      <c r="R313" s="226">
        <f>Q313*H313</f>
        <v>0</v>
      </c>
      <c r="S313" s="226">
        <v>0</v>
      </c>
      <c r="T313" s="227">
        <f>S313*H313</f>
        <v>0</v>
      </c>
      <c r="U313" s="41"/>
      <c r="V313" s="41"/>
      <c r="W313" s="41"/>
      <c r="X313" s="41"/>
      <c r="Y313" s="41"/>
      <c r="Z313" s="41"/>
      <c r="AA313" s="41"/>
      <c r="AB313" s="41"/>
      <c r="AC313" s="41"/>
      <c r="AD313" s="41"/>
      <c r="AE313" s="41"/>
      <c r="AR313" s="228" t="s">
        <v>324</v>
      </c>
      <c r="AT313" s="228" t="s">
        <v>430</v>
      </c>
      <c r="AU313" s="228" t="s">
        <v>82</v>
      </c>
      <c r="AY313" s="20" t="s">
        <v>266</v>
      </c>
      <c r="BE313" s="229">
        <f>IF(N313="základní",J313,0)</f>
        <v>0</v>
      </c>
      <c r="BF313" s="229">
        <f>IF(N313="snížená",J313,0)</f>
        <v>0</v>
      </c>
      <c r="BG313" s="229">
        <f>IF(N313="zákl. přenesená",J313,0)</f>
        <v>0</v>
      </c>
      <c r="BH313" s="229">
        <f>IF(N313="sníž. přenesená",J313,0)</f>
        <v>0</v>
      </c>
      <c r="BI313" s="229">
        <f>IF(N313="nulová",J313,0)</f>
        <v>0</v>
      </c>
      <c r="BJ313" s="20" t="s">
        <v>80</v>
      </c>
      <c r="BK313" s="229">
        <f>ROUND(I313*H313,2)</f>
        <v>0</v>
      </c>
      <c r="BL313" s="20" t="s">
        <v>273</v>
      </c>
      <c r="BM313" s="228" t="s">
        <v>525</v>
      </c>
    </row>
    <row r="314" spans="1:47" s="2" customFormat="1" ht="12">
      <c r="A314" s="41"/>
      <c r="B314" s="42"/>
      <c r="C314" s="43"/>
      <c r="D314" s="230" t="s">
        <v>275</v>
      </c>
      <c r="E314" s="43"/>
      <c r="F314" s="231" t="s">
        <v>524</v>
      </c>
      <c r="G314" s="43"/>
      <c r="H314" s="43"/>
      <c r="I314" s="232"/>
      <c r="J314" s="43"/>
      <c r="K314" s="43"/>
      <c r="L314" s="47"/>
      <c r="M314" s="233"/>
      <c r="N314" s="234"/>
      <c r="O314" s="87"/>
      <c r="P314" s="87"/>
      <c r="Q314" s="87"/>
      <c r="R314" s="87"/>
      <c r="S314" s="87"/>
      <c r="T314" s="88"/>
      <c r="U314" s="41"/>
      <c r="V314" s="41"/>
      <c r="W314" s="41"/>
      <c r="X314" s="41"/>
      <c r="Y314" s="41"/>
      <c r="Z314" s="41"/>
      <c r="AA314" s="41"/>
      <c r="AB314" s="41"/>
      <c r="AC314" s="41"/>
      <c r="AD314" s="41"/>
      <c r="AE314" s="41"/>
      <c r="AT314" s="20" t="s">
        <v>275</v>
      </c>
      <c r="AU314" s="20" t="s">
        <v>82</v>
      </c>
    </row>
    <row r="315" spans="1:63" s="12" customFormat="1" ht="22.8" customHeight="1">
      <c r="A315" s="12"/>
      <c r="B315" s="201"/>
      <c r="C315" s="202"/>
      <c r="D315" s="203" t="s">
        <v>71</v>
      </c>
      <c r="E315" s="215" t="s">
        <v>273</v>
      </c>
      <c r="F315" s="215" t="s">
        <v>526</v>
      </c>
      <c r="G315" s="202"/>
      <c r="H315" s="202"/>
      <c r="I315" s="205"/>
      <c r="J315" s="216">
        <f>BK315</f>
        <v>0</v>
      </c>
      <c r="K315" s="202"/>
      <c r="L315" s="207"/>
      <c r="M315" s="208"/>
      <c r="N315" s="209"/>
      <c r="O315" s="209"/>
      <c r="P315" s="210">
        <f>SUM(P316:P353)</f>
        <v>0</v>
      </c>
      <c r="Q315" s="209"/>
      <c r="R315" s="210">
        <f>SUM(R316:R353)</f>
        <v>0.28520413600000005</v>
      </c>
      <c r="S315" s="209"/>
      <c r="T315" s="211">
        <f>SUM(T316:T353)</f>
        <v>0</v>
      </c>
      <c r="U315" s="12"/>
      <c r="V315" s="12"/>
      <c r="W315" s="12"/>
      <c r="X315" s="12"/>
      <c r="Y315" s="12"/>
      <c r="Z315" s="12"/>
      <c r="AA315" s="12"/>
      <c r="AB315" s="12"/>
      <c r="AC315" s="12"/>
      <c r="AD315" s="12"/>
      <c r="AE315" s="12"/>
      <c r="AR315" s="212" t="s">
        <v>80</v>
      </c>
      <c r="AT315" s="213" t="s">
        <v>71</v>
      </c>
      <c r="AU315" s="213" t="s">
        <v>80</v>
      </c>
      <c r="AY315" s="212" t="s">
        <v>266</v>
      </c>
      <c r="BK315" s="214">
        <f>SUM(BK316:BK353)</f>
        <v>0</v>
      </c>
    </row>
    <row r="316" spans="1:65" s="2" customFormat="1" ht="16.5" customHeight="1">
      <c r="A316" s="41"/>
      <c r="B316" s="42"/>
      <c r="C316" s="217" t="s">
        <v>527</v>
      </c>
      <c r="D316" s="217" t="s">
        <v>268</v>
      </c>
      <c r="E316" s="218" t="s">
        <v>528</v>
      </c>
      <c r="F316" s="219" t="s">
        <v>529</v>
      </c>
      <c r="G316" s="220" t="s">
        <v>285</v>
      </c>
      <c r="H316" s="221">
        <v>0.1</v>
      </c>
      <c r="I316" s="222"/>
      <c r="J316" s="223">
        <f>ROUND(I316*H316,2)</f>
        <v>0</v>
      </c>
      <c r="K316" s="219" t="s">
        <v>272</v>
      </c>
      <c r="L316" s="47"/>
      <c r="M316" s="224" t="s">
        <v>19</v>
      </c>
      <c r="N316" s="225" t="s">
        <v>43</v>
      </c>
      <c r="O316" s="87"/>
      <c r="P316" s="226">
        <f>O316*H316</f>
        <v>0</v>
      </c>
      <c r="Q316" s="226">
        <v>2.50198</v>
      </c>
      <c r="R316" s="226">
        <f>Q316*H316</f>
        <v>0.25019800000000003</v>
      </c>
      <c r="S316" s="226">
        <v>0</v>
      </c>
      <c r="T316" s="227">
        <f>S316*H316</f>
        <v>0</v>
      </c>
      <c r="U316" s="41"/>
      <c r="V316" s="41"/>
      <c r="W316" s="41"/>
      <c r="X316" s="41"/>
      <c r="Y316" s="41"/>
      <c r="Z316" s="41"/>
      <c r="AA316" s="41"/>
      <c r="AB316" s="41"/>
      <c r="AC316" s="41"/>
      <c r="AD316" s="41"/>
      <c r="AE316" s="41"/>
      <c r="AR316" s="228" t="s">
        <v>273</v>
      </c>
      <c r="AT316" s="228" t="s">
        <v>268</v>
      </c>
      <c r="AU316" s="228" t="s">
        <v>82</v>
      </c>
      <c r="AY316" s="20" t="s">
        <v>266</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273</v>
      </c>
      <c r="BM316" s="228" t="s">
        <v>530</v>
      </c>
    </row>
    <row r="317" spans="1:47" s="2" customFormat="1" ht="12">
      <c r="A317" s="41"/>
      <c r="B317" s="42"/>
      <c r="C317" s="43"/>
      <c r="D317" s="230" t="s">
        <v>275</v>
      </c>
      <c r="E317" s="43"/>
      <c r="F317" s="231" t="s">
        <v>531</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275</v>
      </c>
      <c r="AU317" s="20" t="s">
        <v>82</v>
      </c>
    </row>
    <row r="318" spans="1:47" s="2" customFormat="1" ht="12">
      <c r="A318" s="41"/>
      <c r="B318" s="42"/>
      <c r="C318" s="43"/>
      <c r="D318" s="235" t="s">
        <v>277</v>
      </c>
      <c r="E318" s="43"/>
      <c r="F318" s="236" t="s">
        <v>532</v>
      </c>
      <c r="G318" s="43"/>
      <c r="H318" s="43"/>
      <c r="I318" s="232"/>
      <c r="J318" s="43"/>
      <c r="K318" s="43"/>
      <c r="L318" s="47"/>
      <c r="M318" s="233"/>
      <c r="N318" s="234"/>
      <c r="O318" s="87"/>
      <c r="P318" s="87"/>
      <c r="Q318" s="87"/>
      <c r="R318" s="87"/>
      <c r="S318" s="87"/>
      <c r="T318" s="88"/>
      <c r="U318" s="41"/>
      <c r="V318" s="41"/>
      <c r="W318" s="41"/>
      <c r="X318" s="41"/>
      <c r="Y318" s="41"/>
      <c r="Z318" s="41"/>
      <c r="AA318" s="41"/>
      <c r="AB318" s="41"/>
      <c r="AC318" s="41"/>
      <c r="AD318" s="41"/>
      <c r="AE318" s="41"/>
      <c r="AT318" s="20" t="s">
        <v>277</v>
      </c>
      <c r="AU318" s="20" t="s">
        <v>82</v>
      </c>
    </row>
    <row r="319" spans="1:51" s="13" customFormat="1" ht="12">
      <c r="A319" s="13"/>
      <c r="B319" s="237"/>
      <c r="C319" s="238"/>
      <c r="D319" s="230" t="s">
        <v>279</v>
      </c>
      <c r="E319" s="239" t="s">
        <v>19</v>
      </c>
      <c r="F319" s="240" t="s">
        <v>533</v>
      </c>
      <c r="G319" s="238"/>
      <c r="H319" s="239" t="s">
        <v>19</v>
      </c>
      <c r="I319" s="241"/>
      <c r="J319" s="238"/>
      <c r="K319" s="238"/>
      <c r="L319" s="242"/>
      <c r="M319" s="243"/>
      <c r="N319" s="244"/>
      <c r="O319" s="244"/>
      <c r="P319" s="244"/>
      <c r="Q319" s="244"/>
      <c r="R319" s="244"/>
      <c r="S319" s="244"/>
      <c r="T319" s="245"/>
      <c r="U319" s="13"/>
      <c r="V319" s="13"/>
      <c r="W319" s="13"/>
      <c r="X319" s="13"/>
      <c r="Y319" s="13"/>
      <c r="Z319" s="13"/>
      <c r="AA319" s="13"/>
      <c r="AB319" s="13"/>
      <c r="AC319" s="13"/>
      <c r="AD319" s="13"/>
      <c r="AE319" s="13"/>
      <c r="AT319" s="246" t="s">
        <v>279</v>
      </c>
      <c r="AU319" s="246" t="s">
        <v>82</v>
      </c>
      <c r="AV319" s="13" t="s">
        <v>80</v>
      </c>
      <c r="AW319" s="13" t="s">
        <v>33</v>
      </c>
      <c r="AX319" s="13" t="s">
        <v>72</v>
      </c>
      <c r="AY319" s="246" t="s">
        <v>266</v>
      </c>
    </row>
    <row r="320" spans="1:51" s="14" customFormat="1" ht="12">
      <c r="A320" s="14"/>
      <c r="B320" s="247"/>
      <c r="C320" s="248"/>
      <c r="D320" s="230" t="s">
        <v>279</v>
      </c>
      <c r="E320" s="249" t="s">
        <v>19</v>
      </c>
      <c r="F320" s="250" t="s">
        <v>534</v>
      </c>
      <c r="G320" s="248"/>
      <c r="H320" s="251">
        <v>0.1</v>
      </c>
      <c r="I320" s="252"/>
      <c r="J320" s="248"/>
      <c r="K320" s="248"/>
      <c r="L320" s="253"/>
      <c r="M320" s="254"/>
      <c r="N320" s="255"/>
      <c r="O320" s="255"/>
      <c r="P320" s="255"/>
      <c r="Q320" s="255"/>
      <c r="R320" s="255"/>
      <c r="S320" s="255"/>
      <c r="T320" s="256"/>
      <c r="U320" s="14"/>
      <c r="V320" s="14"/>
      <c r="W320" s="14"/>
      <c r="X320" s="14"/>
      <c r="Y320" s="14"/>
      <c r="Z320" s="14"/>
      <c r="AA320" s="14"/>
      <c r="AB320" s="14"/>
      <c r="AC320" s="14"/>
      <c r="AD320" s="14"/>
      <c r="AE320" s="14"/>
      <c r="AT320" s="257" t="s">
        <v>279</v>
      </c>
      <c r="AU320" s="257" t="s">
        <v>82</v>
      </c>
      <c r="AV320" s="14" t="s">
        <v>82</v>
      </c>
      <c r="AW320" s="14" t="s">
        <v>33</v>
      </c>
      <c r="AX320" s="14" t="s">
        <v>72</v>
      </c>
      <c r="AY320" s="257" t="s">
        <v>266</v>
      </c>
    </row>
    <row r="321" spans="1:51" s="15" customFormat="1" ht="12">
      <c r="A321" s="15"/>
      <c r="B321" s="258"/>
      <c r="C321" s="259"/>
      <c r="D321" s="230" t="s">
        <v>279</v>
      </c>
      <c r="E321" s="260" t="s">
        <v>19</v>
      </c>
      <c r="F321" s="261" t="s">
        <v>282</v>
      </c>
      <c r="G321" s="259"/>
      <c r="H321" s="262">
        <v>0.1</v>
      </c>
      <c r="I321" s="263"/>
      <c r="J321" s="259"/>
      <c r="K321" s="259"/>
      <c r="L321" s="264"/>
      <c r="M321" s="265"/>
      <c r="N321" s="266"/>
      <c r="O321" s="266"/>
      <c r="P321" s="266"/>
      <c r="Q321" s="266"/>
      <c r="R321" s="266"/>
      <c r="S321" s="266"/>
      <c r="T321" s="267"/>
      <c r="U321" s="15"/>
      <c r="V321" s="15"/>
      <c r="W321" s="15"/>
      <c r="X321" s="15"/>
      <c r="Y321" s="15"/>
      <c r="Z321" s="15"/>
      <c r="AA321" s="15"/>
      <c r="AB321" s="15"/>
      <c r="AC321" s="15"/>
      <c r="AD321" s="15"/>
      <c r="AE321" s="15"/>
      <c r="AT321" s="268" t="s">
        <v>279</v>
      </c>
      <c r="AU321" s="268" t="s">
        <v>82</v>
      </c>
      <c r="AV321" s="15" t="s">
        <v>273</v>
      </c>
      <c r="AW321" s="15" t="s">
        <v>33</v>
      </c>
      <c r="AX321" s="15" t="s">
        <v>80</v>
      </c>
      <c r="AY321" s="268" t="s">
        <v>266</v>
      </c>
    </row>
    <row r="322" spans="1:65" s="2" customFormat="1" ht="16.5" customHeight="1">
      <c r="A322" s="41"/>
      <c r="B322" s="42"/>
      <c r="C322" s="217" t="s">
        <v>159</v>
      </c>
      <c r="D322" s="217" t="s">
        <v>268</v>
      </c>
      <c r="E322" s="218" t="s">
        <v>535</v>
      </c>
      <c r="F322" s="219" t="s">
        <v>536</v>
      </c>
      <c r="G322" s="220" t="s">
        <v>271</v>
      </c>
      <c r="H322" s="221">
        <v>1.434</v>
      </c>
      <c r="I322" s="222"/>
      <c r="J322" s="223">
        <f>ROUND(I322*H322,2)</f>
        <v>0</v>
      </c>
      <c r="K322" s="219" t="s">
        <v>272</v>
      </c>
      <c r="L322" s="47"/>
      <c r="M322" s="224" t="s">
        <v>19</v>
      </c>
      <c r="N322" s="225" t="s">
        <v>43</v>
      </c>
      <c r="O322" s="87"/>
      <c r="P322" s="226">
        <f>O322*H322</f>
        <v>0</v>
      </c>
      <c r="Q322" s="226">
        <v>0.00576</v>
      </c>
      <c r="R322" s="226">
        <f>Q322*H322</f>
        <v>0.008259840000000001</v>
      </c>
      <c r="S322" s="226">
        <v>0</v>
      </c>
      <c r="T322" s="227">
        <f>S322*H322</f>
        <v>0</v>
      </c>
      <c r="U322" s="41"/>
      <c r="V322" s="41"/>
      <c r="W322" s="41"/>
      <c r="X322" s="41"/>
      <c r="Y322" s="41"/>
      <c r="Z322" s="41"/>
      <c r="AA322" s="41"/>
      <c r="AB322" s="41"/>
      <c r="AC322" s="41"/>
      <c r="AD322" s="41"/>
      <c r="AE322" s="41"/>
      <c r="AR322" s="228" t="s">
        <v>273</v>
      </c>
      <c r="AT322" s="228" t="s">
        <v>268</v>
      </c>
      <c r="AU322" s="228" t="s">
        <v>82</v>
      </c>
      <c r="AY322" s="20" t="s">
        <v>266</v>
      </c>
      <c r="BE322" s="229">
        <f>IF(N322="základní",J322,0)</f>
        <v>0</v>
      </c>
      <c r="BF322" s="229">
        <f>IF(N322="snížená",J322,0)</f>
        <v>0</v>
      </c>
      <c r="BG322" s="229">
        <f>IF(N322="zákl. přenesená",J322,0)</f>
        <v>0</v>
      </c>
      <c r="BH322" s="229">
        <f>IF(N322="sníž. přenesená",J322,0)</f>
        <v>0</v>
      </c>
      <c r="BI322" s="229">
        <f>IF(N322="nulová",J322,0)</f>
        <v>0</v>
      </c>
      <c r="BJ322" s="20" t="s">
        <v>80</v>
      </c>
      <c r="BK322" s="229">
        <f>ROUND(I322*H322,2)</f>
        <v>0</v>
      </c>
      <c r="BL322" s="20" t="s">
        <v>273</v>
      </c>
      <c r="BM322" s="228" t="s">
        <v>537</v>
      </c>
    </row>
    <row r="323" spans="1:47" s="2" customFormat="1" ht="12">
      <c r="A323" s="41"/>
      <c r="B323" s="42"/>
      <c r="C323" s="43"/>
      <c r="D323" s="230" t="s">
        <v>275</v>
      </c>
      <c r="E323" s="43"/>
      <c r="F323" s="231" t="s">
        <v>538</v>
      </c>
      <c r="G323" s="43"/>
      <c r="H323" s="43"/>
      <c r="I323" s="232"/>
      <c r="J323" s="43"/>
      <c r="K323" s="43"/>
      <c r="L323" s="47"/>
      <c r="M323" s="233"/>
      <c r="N323" s="234"/>
      <c r="O323" s="87"/>
      <c r="P323" s="87"/>
      <c r="Q323" s="87"/>
      <c r="R323" s="87"/>
      <c r="S323" s="87"/>
      <c r="T323" s="88"/>
      <c r="U323" s="41"/>
      <c r="V323" s="41"/>
      <c r="W323" s="41"/>
      <c r="X323" s="41"/>
      <c r="Y323" s="41"/>
      <c r="Z323" s="41"/>
      <c r="AA323" s="41"/>
      <c r="AB323" s="41"/>
      <c r="AC323" s="41"/>
      <c r="AD323" s="41"/>
      <c r="AE323" s="41"/>
      <c r="AT323" s="20" t="s">
        <v>275</v>
      </c>
      <c r="AU323" s="20" t="s">
        <v>82</v>
      </c>
    </row>
    <row r="324" spans="1:47" s="2" customFormat="1" ht="12">
      <c r="A324" s="41"/>
      <c r="B324" s="42"/>
      <c r="C324" s="43"/>
      <c r="D324" s="235" t="s">
        <v>277</v>
      </c>
      <c r="E324" s="43"/>
      <c r="F324" s="236" t="s">
        <v>539</v>
      </c>
      <c r="G324" s="43"/>
      <c r="H324" s="43"/>
      <c r="I324" s="232"/>
      <c r="J324" s="43"/>
      <c r="K324" s="43"/>
      <c r="L324" s="47"/>
      <c r="M324" s="233"/>
      <c r="N324" s="234"/>
      <c r="O324" s="87"/>
      <c r="P324" s="87"/>
      <c r="Q324" s="87"/>
      <c r="R324" s="87"/>
      <c r="S324" s="87"/>
      <c r="T324" s="88"/>
      <c r="U324" s="41"/>
      <c r="V324" s="41"/>
      <c r="W324" s="41"/>
      <c r="X324" s="41"/>
      <c r="Y324" s="41"/>
      <c r="Z324" s="41"/>
      <c r="AA324" s="41"/>
      <c r="AB324" s="41"/>
      <c r="AC324" s="41"/>
      <c r="AD324" s="41"/>
      <c r="AE324" s="41"/>
      <c r="AT324" s="20" t="s">
        <v>277</v>
      </c>
      <c r="AU324" s="20" t="s">
        <v>82</v>
      </c>
    </row>
    <row r="325" spans="1:51" s="13" customFormat="1" ht="12">
      <c r="A325" s="13"/>
      <c r="B325" s="237"/>
      <c r="C325" s="238"/>
      <c r="D325" s="230" t="s">
        <v>279</v>
      </c>
      <c r="E325" s="239" t="s">
        <v>19</v>
      </c>
      <c r="F325" s="240" t="s">
        <v>533</v>
      </c>
      <c r="G325" s="238"/>
      <c r="H325" s="239" t="s">
        <v>19</v>
      </c>
      <c r="I325" s="241"/>
      <c r="J325" s="238"/>
      <c r="K325" s="238"/>
      <c r="L325" s="242"/>
      <c r="M325" s="243"/>
      <c r="N325" s="244"/>
      <c r="O325" s="244"/>
      <c r="P325" s="244"/>
      <c r="Q325" s="244"/>
      <c r="R325" s="244"/>
      <c r="S325" s="244"/>
      <c r="T325" s="245"/>
      <c r="U325" s="13"/>
      <c r="V325" s="13"/>
      <c r="W325" s="13"/>
      <c r="X325" s="13"/>
      <c r="Y325" s="13"/>
      <c r="Z325" s="13"/>
      <c r="AA325" s="13"/>
      <c r="AB325" s="13"/>
      <c r="AC325" s="13"/>
      <c r="AD325" s="13"/>
      <c r="AE325" s="13"/>
      <c r="AT325" s="246" t="s">
        <v>279</v>
      </c>
      <c r="AU325" s="246" t="s">
        <v>82</v>
      </c>
      <c r="AV325" s="13" t="s">
        <v>80</v>
      </c>
      <c r="AW325" s="13" t="s">
        <v>33</v>
      </c>
      <c r="AX325" s="13" t="s">
        <v>72</v>
      </c>
      <c r="AY325" s="246" t="s">
        <v>266</v>
      </c>
    </row>
    <row r="326" spans="1:51" s="14" customFormat="1" ht="12">
      <c r="A326" s="14"/>
      <c r="B326" s="247"/>
      <c r="C326" s="248"/>
      <c r="D326" s="230" t="s">
        <v>279</v>
      </c>
      <c r="E326" s="249" t="s">
        <v>19</v>
      </c>
      <c r="F326" s="250" t="s">
        <v>540</v>
      </c>
      <c r="G326" s="248"/>
      <c r="H326" s="251">
        <v>1.434</v>
      </c>
      <c r="I326" s="252"/>
      <c r="J326" s="248"/>
      <c r="K326" s="248"/>
      <c r="L326" s="253"/>
      <c r="M326" s="254"/>
      <c r="N326" s="255"/>
      <c r="O326" s="255"/>
      <c r="P326" s="255"/>
      <c r="Q326" s="255"/>
      <c r="R326" s="255"/>
      <c r="S326" s="255"/>
      <c r="T326" s="256"/>
      <c r="U326" s="14"/>
      <c r="V326" s="14"/>
      <c r="W326" s="14"/>
      <c r="X326" s="14"/>
      <c r="Y326" s="14"/>
      <c r="Z326" s="14"/>
      <c r="AA326" s="14"/>
      <c r="AB326" s="14"/>
      <c r="AC326" s="14"/>
      <c r="AD326" s="14"/>
      <c r="AE326" s="14"/>
      <c r="AT326" s="257" t="s">
        <v>279</v>
      </c>
      <c r="AU326" s="257" t="s">
        <v>82</v>
      </c>
      <c r="AV326" s="14" t="s">
        <v>82</v>
      </c>
      <c r="AW326" s="14" t="s">
        <v>33</v>
      </c>
      <c r="AX326" s="14" t="s">
        <v>72</v>
      </c>
      <c r="AY326" s="257" t="s">
        <v>266</v>
      </c>
    </row>
    <row r="327" spans="1:51" s="15" customFormat="1" ht="12">
      <c r="A327" s="15"/>
      <c r="B327" s="258"/>
      <c r="C327" s="259"/>
      <c r="D327" s="230" t="s">
        <v>279</v>
      </c>
      <c r="E327" s="260" t="s">
        <v>19</v>
      </c>
      <c r="F327" s="261" t="s">
        <v>282</v>
      </c>
      <c r="G327" s="259"/>
      <c r="H327" s="262">
        <v>1.434</v>
      </c>
      <c r="I327" s="263"/>
      <c r="J327" s="259"/>
      <c r="K327" s="259"/>
      <c r="L327" s="264"/>
      <c r="M327" s="265"/>
      <c r="N327" s="266"/>
      <c r="O327" s="266"/>
      <c r="P327" s="266"/>
      <c r="Q327" s="266"/>
      <c r="R327" s="266"/>
      <c r="S327" s="266"/>
      <c r="T327" s="267"/>
      <c r="U327" s="15"/>
      <c r="V327" s="15"/>
      <c r="W327" s="15"/>
      <c r="X327" s="15"/>
      <c r="Y327" s="15"/>
      <c r="Z327" s="15"/>
      <c r="AA327" s="15"/>
      <c r="AB327" s="15"/>
      <c r="AC327" s="15"/>
      <c r="AD327" s="15"/>
      <c r="AE327" s="15"/>
      <c r="AT327" s="268" t="s">
        <v>279</v>
      </c>
      <c r="AU327" s="268" t="s">
        <v>82</v>
      </c>
      <c r="AV327" s="15" t="s">
        <v>273</v>
      </c>
      <c r="AW327" s="15" t="s">
        <v>33</v>
      </c>
      <c r="AX327" s="15" t="s">
        <v>80</v>
      </c>
      <c r="AY327" s="268" t="s">
        <v>266</v>
      </c>
    </row>
    <row r="328" spans="1:65" s="2" customFormat="1" ht="16.5" customHeight="1">
      <c r="A328" s="41"/>
      <c r="B328" s="42"/>
      <c r="C328" s="217" t="s">
        <v>541</v>
      </c>
      <c r="D328" s="217" t="s">
        <v>268</v>
      </c>
      <c r="E328" s="218" t="s">
        <v>542</v>
      </c>
      <c r="F328" s="219" t="s">
        <v>543</v>
      </c>
      <c r="G328" s="220" t="s">
        <v>271</v>
      </c>
      <c r="H328" s="221">
        <v>1.434</v>
      </c>
      <c r="I328" s="222"/>
      <c r="J328" s="223">
        <f>ROUND(I328*H328,2)</f>
        <v>0</v>
      </c>
      <c r="K328" s="219" t="s">
        <v>272</v>
      </c>
      <c r="L328" s="47"/>
      <c r="M328" s="224" t="s">
        <v>19</v>
      </c>
      <c r="N328" s="225" t="s">
        <v>43</v>
      </c>
      <c r="O328" s="87"/>
      <c r="P328" s="226">
        <f>O328*H328</f>
        <v>0</v>
      </c>
      <c r="Q328" s="226">
        <v>0</v>
      </c>
      <c r="R328" s="226">
        <f>Q328*H328</f>
        <v>0</v>
      </c>
      <c r="S328" s="226">
        <v>0</v>
      </c>
      <c r="T328" s="227">
        <f>S328*H328</f>
        <v>0</v>
      </c>
      <c r="U328" s="41"/>
      <c r="V328" s="41"/>
      <c r="W328" s="41"/>
      <c r="X328" s="41"/>
      <c r="Y328" s="41"/>
      <c r="Z328" s="41"/>
      <c r="AA328" s="41"/>
      <c r="AB328" s="41"/>
      <c r="AC328" s="41"/>
      <c r="AD328" s="41"/>
      <c r="AE328" s="41"/>
      <c r="AR328" s="228" t="s">
        <v>273</v>
      </c>
      <c r="AT328" s="228" t="s">
        <v>268</v>
      </c>
      <c r="AU328" s="228" t="s">
        <v>82</v>
      </c>
      <c r="AY328" s="20" t="s">
        <v>266</v>
      </c>
      <c r="BE328" s="229">
        <f>IF(N328="základní",J328,0)</f>
        <v>0</v>
      </c>
      <c r="BF328" s="229">
        <f>IF(N328="snížená",J328,0)</f>
        <v>0</v>
      </c>
      <c r="BG328" s="229">
        <f>IF(N328="zákl. přenesená",J328,0)</f>
        <v>0</v>
      </c>
      <c r="BH328" s="229">
        <f>IF(N328="sníž. přenesená",J328,0)</f>
        <v>0</v>
      </c>
      <c r="BI328" s="229">
        <f>IF(N328="nulová",J328,0)</f>
        <v>0</v>
      </c>
      <c r="BJ328" s="20" t="s">
        <v>80</v>
      </c>
      <c r="BK328" s="229">
        <f>ROUND(I328*H328,2)</f>
        <v>0</v>
      </c>
      <c r="BL328" s="20" t="s">
        <v>273</v>
      </c>
      <c r="BM328" s="228" t="s">
        <v>544</v>
      </c>
    </row>
    <row r="329" spans="1:47" s="2" customFormat="1" ht="12">
      <c r="A329" s="41"/>
      <c r="B329" s="42"/>
      <c r="C329" s="43"/>
      <c r="D329" s="230" t="s">
        <v>275</v>
      </c>
      <c r="E329" s="43"/>
      <c r="F329" s="231" t="s">
        <v>545</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275</v>
      </c>
      <c r="AU329" s="20" t="s">
        <v>82</v>
      </c>
    </row>
    <row r="330" spans="1:47" s="2" customFormat="1" ht="12">
      <c r="A330" s="41"/>
      <c r="B330" s="42"/>
      <c r="C330" s="43"/>
      <c r="D330" s="235" t="s">
        <v>277</v>
      </c>
      <c r="E330" s="43"/>
      <c r="F330" s="236" t="s">
        <v>546</v>
      </c>
      <c r="G330" s="43"/>
      <c r="H330" s="43"/>
      <c r="I330" s="232"/>
      <c r="J330" s="43"/>
      <c r="K330" s="43"/>
      <c r="L330" s="47"/>
      <c r="M330" s="233"/>
      <c r="N330" s="234"/>
      <c r="O330" s="87"/>
      <c r="P330" s="87"/>
      <c r="Q330" s="87"/>
      <c r="R330" s="87"/>
      <c r="S330" s="87"/>
      <c r="T330" s="88"/>
      <c r="U330" s="41"/>
      <c r="V330" s="41"/>
      <c r="W330" s="41"/>
      <c r="X330" s="41"/>
      <c r="Y330" s="41"/>
      <c r="Z330" s="41"/>
      <c r="AA330" s="41"/>
      <c r="AB330" s="41"/>
      <c r="AC330" s="41"/>
      <c r="AD330" s="41"/>
      <c r="AE330" s="41"/>
      <c r="AT330" s="20" t="s">
        <v>277</v>
      </c>
      <c r="AU330" s="20" t="s">
        <v>82</v>
      </c>
    </row>
    <row r="331" spans="1:51" s="13" customFormat="1" ht="12">
      <c r="A331" s="13"/>
      <c r="B331" s="237"/>
      <c r="C331" s="238"/>
      <c r="D331" s="230" t="s">
        <v>279</v>
      </c>
      <c r="E331" s="239" t="s">
        <v>19</v>
      </c>
      <c r="F331" s="240" t="s">
        <v>533</v>
      </c>
      <c r="G331" s="238"/>
      <c r="H331" s="239" t="s">
        <v>19</v>
      </c>
      <c r="I331" s="241"/>
      <c r="J331" s="238"/>
      <c r="K331" s="238"/>
      <c r="L331" s="242"/>
      <c r="M331" s="243"/>
      <c r="N331" s="244"/>
      <c r="O331" s="244"/>
      <c r="P331" s="244"/>
      <c r="Q331" s="244"/>
      <c r="R331" s="244"/>
      <c r="S331" s="244"/>
      <c r="T331" s="245"/>
      <c r="U331" s="13"/>
      <c r="V331" s="13"/>
      <c r="W331" s="13"/>
      <c r="X331" s="13"/>
      <c r="Y331" s="13"/>
      <c r="Z331" s="13"/>
      <c r="AA331" s="13"/>
      <c r="AB331" s="13"/>
      <c r="AC331" s="13"/>
      <c r="AD331" s="13"/>
      <c r="AE331" s="13"/>
      <c r="AT331" s="246" t="s">
        <v>279</v>
      </c>
      <c r="AU331" s="246" t="s">
        <v>82</v>
      </c>
      <c r="AV331" s="13" t="s">
        <v>80</v>
      </c>
      <c r="AW331" s="13" t="s">
        <v>33</v>
      </c>
      <c r="AX331" s="13" t="s">
        <v>72</v>
      </c>
      <c r="AY331" s="246" t="s">
        <v>266</v>
      </c>
    </row>
    <row r="332" spans="1:51" s="14" customFormat="1" ht="12">
      <c r="A332" s="14"/>
      <c r="B332" s="247"/>
      <c r="C332" s="248"/>
      <c r="D332" s="230" t="s">
        <v>279</v>
      </c>
      <c r="E332" s="249" t="s">
        <v>19</v>
      </c>
      <c r="F332" s="250" t="s">
        <v>540</v>
      </c>
      <c r="G332" s="248"/>
      <c r="H332" s="251">
        <v>1.434</v>
      </c>
      <c r="I332" s="252"/>
      <c r="J332" s="248"/>
      <c r="K332" s="248"/>
      <c r="L332" s="253"/>
      <c r="M332" s="254"/>
      <c r="N332" s="255"/>
      <c r="O332" s="255"/>
      <c r="P332" s="255"/>
      <c r="Q332" s="255"/>
      <c r="R332" s="255"/>
      <c r="S332" s="255"/>
      <c r="T332" s="256"/>
      <c r="U332" s="14"/>
      <c r="V332" s="14"/>
      <c r="W332" s="14"/>
      <c r="X332" s="14"/>
      <c r="Y332" s="14"/>
      <c r="Z332" s="14"/>
      <c r="AA332" s="14"/>
      <c r="AB332" s="14"/>
      <c r="AC332" s="14"/>
      <c r="AD332" s="14"/>
      <c r="AE332" s="14"/>
      <c r="AT332" s="257" t="s">
        <v>279</v>
      </c>
      <c r="AU332" s="257" t="s">
        <v>82</v>
      </c>
      <c r="AV332" s="14" t="s">
        <v>82</v>
      </c>
      <c r="AW332" s="14" t="s">
        <v>33</v>
      </c>
      <c r="AX332" s="14" t="s">
        <v>72</v>
      </c>
      <c r="AY332" s="257" t="s">
        <v>266</v>
      </c>
    </row>
    <row r="333" spans="1:51" s="15" customFormat="1" ht="12">
      <c r="A333" s="15"/>
      <c r="B333" s="258"/>
      <c r="C333" s="259"/>
      <c r="D333" s="230" t="s">
        <v>279</v>
      </c>
      <c r="E333" s="260" t="s">
        <v>19</v>
      </c>
      <c r="F333" s="261" t="s">
        <v>282</v>
      </c>
      <c r="G333" s="259"/>
      <c r="H333" s="262">
        <v>1.434</v>
      </c>
      <c r="I333" s="263"/>
      <c r="J333" s="259"/>
      <c r="K333" s="259"/>
      <c r="L333" s="264"/>
      <c r="M333" s="265"/>
      <c r="N333" s="266"/>
      <c r="O333" s="266"/>
      <c r="P333" s="266"/>
      <c r="Q333" s="266"/>
      <c r="R333" s="266"/>
      <c r="S333" s="266"/>
      <c r="T333" s="267"/>
      <c r="U333" s="15"/>
      <c r="V333" s="15"/>
      <c r="W333" s="15"/>
      <c r="X333" s="15"/>
      <c r="Y333" s="15"/>
      <c r="Z333" s="15"/>
      <c r="AA333" s="15"/>
      <c r="AB333" s="15"/>
      <c r="AC333" s="15"/>
      <c r="AD333" s="15"/>
      <c r="AE333" s="15"/>
      <c r="AT333" s="268" t="s">
        <v>279</v>
      </c>
      <c r="AU333" s="268" t="s">
        <v>82</v>
      </c>
      <c r="AV333" s="15" t="s">
        <v>273</v>
      </c>
      <c r="AW333" s="15" t="s">
        <v>33</v>
      </c>
      <c r="AX333" s="15" t="s">
        <v>80</v>
      </c>
      <c r="AY333" s="268" t="s">
        <v>266</v>
      </c>
    </row>
    <row r="334" spans="1:65" s="2" customFormat="1" ht="24.15" customHeight="1">
      <c r="A334" s="41"/>
      <c r="B334" s="42"/>
      <c r="C334" s="217" t="s">
        <v>547</v>
      </c>
      <c r="D334" s="217" t="s">
        <v>268</v>
      </c>
      <c r="E334" s="218" t="s">
        <v>548</v>
      </c>
      <c r="F334" s="219" t="s">
        <v>549</v>
      </c>
      <c r="G334" s="220" t="s">
        <v>327</v>
      </c>
      <c r="H334" s="221">
        <v>0.002</v>
      </c>
      <c r="I334" s="222"/>
      <c r="J334" s="223">
        <f>ROUND(I334*H334,2)</f>
        <v>0</v>
      </c>
      <c r="K334" s="219" t="s">
        <v>272</v>
      </c>
      <c r="L334" s="47"/>
      <c r="M334" s="224" t="s">
        <v>19</v>
      </c>
      <c r="N334" s="225" t="s">
        <v>43</v>
      </c>
      <c r="O334" s="87"/>
      <c r="P334" s="226">
        <f>O334*H334</f>
        <v>0</v>
      </c>
      <c r="Q334" s="226">
        <v>1.05291</v>
      </c>
      <c r="R334" s="226">
        <f>Q334*H334</f>
        <v>0.00210582</v>
      </c>
      <c r="S334" s="226">
        <v>0</v>
      </c>
      <c r="T334" s="227">
        <f>S334*H334</f>
        <v>0</v>
      </c>
      <c r="U334" s="41"/>
      <c r="V334" s="41"/>
      <c r="W334" s="41"/>
      <c r="X334" s="41"/>
      <c r="Y334" s="41"/>
      <c r="Z334" s="41"/>
      <c r="AA334" s="41"/>
      <c r="AB334" s="41"/>
      <c r="AC334" s="41"/>
      <c r="AD334" s="41"/>
      <c r="AE334" s="41"/>
      <c r="AR334" s="228" t="s">
        <v>273</v>
      </c>
      <c r="AT334" s="228" t="s">
        <v>268</v>
      </c>
      <c r="AU334" s="228" t="s">
        <v>82</v>
      </c>
      <c r="AY334" s="20" t="s">
        <v>266</v>
      </c>
      <c r="BE334" s="229">
        <f>IF(N334="základní",J334,0)</f>
        <v>0</v>
      </c>
      <c r="BF334" s="229">
        <f>IF(N334="snížená",J334,0)</f>
        <v>0</v>
      </c>
      <c r="BG334" s="229">
        <f>IF(N334="zákl. přenesená",J334,0)</f>
        <v>0</v>
      </c>
      <c r="BH334" s="229">
        <f>IF(N334="sníž. přenesená",J334,0)</f>
        <v>0</v>
      </c>
      <c r="BI334" s="229">
        <f>IF(N334="nulová",J334,0)</f>
        <v>0</v>
      </c>
      <c r="BJ334" s="20" t="s">
        <v>80</v>
      </c>
      <c r="BK334" s="229">
        <f>ROUND(I334*H334,2)</f>
        <v>0</v>
      </c>
      <c r="BL334" s="20" t="s">
        <v>273</v>
      </c>
      <c r="BM334" s="228" t="s">
        <v>550</v>
      </c>
    </row>
    <row r="335" spans="1:47" s="2" customFormat="1" ht="12">
      <c r="A335" s="41"/>
      <c r="B335" s="42"/>
      <c r="C335" s="43"/>
      <c r="D335" s="230" t="s">
        <v>275</v>
      </c>
      <c r="E335" s="43"/>
      <c r="F335" s="231" t="s">
        <v>551</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275</v>
      </c>
      <c r="AU335" s="20" t="s">
        <v>82</v>
      </c>
    </row>
    <row r="336" spans="1:47" s="2" customFormat="1" ht="12">
      <c r="A336" s="41"/>
      <c r="B336" s="42"/>
      <c r="C336" s="43"/>
      <c r="D336" s="235" t="s">
        <v>277</v>
      </c>
      <c r="E336" s="43"/>
      <c r="F336" s="236" t="s">
        <v>552</v>
      </c>
      <c r="G336" s="43"/>
      <c r="H336" s="43"/>
      <c r="I336" s="232"/>
      <c r="J336" s="43"/>
      <c r="K336" s="43"/>
      <c r="L336" s="47"/>
      <c r="M336" s="233"/>
      <c r="N336" s="234"/>
      <c r="O336" s="87"/>
      <c r="P336" s="87"/>
      <c r="Q336" s="87"/>
      <c r="R336" s="87"/>
      <c r="S336" s="87"/>
      <c r="T336" s="88"/>
      <c r="U336" s="41"/>
      <c r="V336" s="41"/>
      <c r="W336" s="41"/>
      <c r="X336" s="41"/>
      <c r="Y336" s="41"/>
      <c r="Z336" s="41"/>
      <c r="AA336" s="41"/>
      <c r="AB336" s="41"/>
      <c r="AC336" s="41"/>
      <c r="AD336" s="41"/>
      <c r="AE336" s="41"/>
      <c r="AT336" s="20" t="s">
        <v>277</v>
      </c>
      <c r="AU336" s="20" t="s">
        <v>82</v>
      </c>
    </row>
    <row r="337" spans="1:51" s="13" customFormat="1" ht="12">
      <c r="A337" s="13"/>
      <c r="B337" s="237"/>
      <c r="C337" s="238"/>
      <c r="D337" s="230" t="s">
        <v>279</v>
      </c>
      <c r="E337" s="239" t="s">
        <v>19</v>
      </c>
      <c r="F337" s="240" t="s">
        <v>553</v>
      </c>
      <c r="G337" s="238"/>
      <c r="H337" s="239" t="s">
        <v>19</v>
      </c>
      <c r="I337" s="241"/>
      <c r="J337" s="238"/>
      <c r="K337" s="238"/>
      <c r="L337" s="242"/>
      <c r="M337" s="243"/>
      <c r="N337" s="244"/>
      <c r="O337" s="244"/>
      <c r="P337" s="244"/>
      <c r="Q337" s="244"/>
      <c r="R337" s="244"/>
      <c r="S337" s="244"/>
      <c r="T337" s="245"/>
      <c r="U337" s="13"/>
      <c r="V337" s="13"/>
      <c r="W337" s="13"/>
      <c r="X337" s="13"/>
      <c r="Y337" s="13"/>
      <c r="Z337" s="13"/>
      <c r="AA337" s="13"/>
      <c r="AB337" s="13"/>
      <c r="AC337" s="13"/>
      <c r="AD337" s="13"/>
      <c r="AE337" s="13"/>
      <c r="AT337" s="246" t="s">
        <v>279</v>
      </c>
      <c r="AU337" s="246" t="s">
        <v>82</v>
      </c>
      <c r="AV337" s="13" t="s">
        <v>80</v>
      </c>
      <c r="AW337" s="13" t="s">
        <v>33</v>
      </c>
      <c r="AX337" s="13" t="s">
        <v>72</v>
      </c>
      <c r="AY337" s="246" t="s">
        <v>266</v>
      </c>
    </row>
    <row r="338" spans="1:51" s="14" customFormat="1" ht="12">
      <c r="A338" s="14"/>
      <c r="B338" s="247"/>
      <c r="C338" s="248"/>
      <c r="D338" s="230" t="s">
        <v>279</v>
      </c>
      <c r="E338" s="249" t="s">
        <v>19</v>
      </c>
      <c r="F338" s="250" t="s">
        <v>554</v>
      </c>
      <c r="G338" s="248"/>
      <c r="H338" s="251">
        <v>0.002</v>
      </c>
      <c r="I338" s="252"/>
      <c r="J338" s="248"/>
      <c r="K338" s="248"/>
      <c r="L338" s="253"/>
      <c r="M338" s="254"/>
      <c r="N338" s="255"/>
      <c r="O338" s="255"/>
      <c r="P338" s="255"/>
      <c r="Q338" s="255"/>
      <c r="R338" s="255"/>
      <c r="S338" s="255"/>
      <c r="T338" s="256"/>
      <c r="U338" s="14"/>
      <c r="V338" s="14"/>
      <c r="W338" s="14"/>
      <c r="X338" s="14"/>
      <c r="Y338" s="14"/>
      <c r="Z338" s="14"/>
      <c r="AA338" s="14"/>
      <c r="AB338" s="14"/>
      <c r="AC338" s="14"/>
      <c r="AD338" s="14"/>
      <c r="AE338" s="14"/>
      <c r="AT338" s="257" t="s">
        <v>279</v>
      </c>
      <c r="AU338" s="257" t="s">
        <v>82</v>
      </c>
      <c r="AV338" s="14" t="s">
        <v>82</v>
      </c>
      <c r="AW338" s="14" t="s">
        <v>33</v>
      </c>
      <c r="AX338" s="14" t="s">
        <v>72</v>
      </c>
      <c r="AY338" s="257" t="s">
        <v>266</v>
      </c>
    </row>
    <row r="339" spans="1:51" s="15" customFormat="1" ht="12">
      <c r="A339" s="15"/>
      <c r="B339" s="258"/>
      <c r="C339" s="259"/>
      <c r="D339" s="230" t="s">
        <v>279</v>
      </c>
      <c r="E339" s="260" t="s">
        <v>19</v>
      </c>
      <c r="F339" s="261" t="s">
        <v>282</v>
      </c>
      <c r="G339" s="259"/>
      <c r="H339" s="262">
        <v>0.002</v>
      </c>
      <c r="I339" s="263"/>
      <c r="J339" s="259"/>
      <c r="K339" s="259"/>
      <c r="L339" s="264"/>
      <c r="M339" s="265"/>
      <c r="N339" s="266"/>
      <c r="O339" s="266"/>
      <c r="P339" s="266"/>
      <c r="Q339" s="266"/>
      <c r="R339" s="266"/>
      <c r="S339" s="266"/>
      <c r="T339" s="267"/>
      <c r="U339" s="15"/>
      <c r="V339" s="15"/>
      <c r="W339" s="15"/>
      <c r="X339" s="15"/>
      <c r="Y339" s="15"/>
      <c r="Z339" s="15"/>
      <c r="AA339" s="15"/>
      <c r="AB339" s="15"/>
      <c r="AC339" s="15"/>
      <c r="AD339" s="15"/>
      <c r="AE339" s="15"/>
      <c r="AT339" s="268" t="s">
        <v>279</v>
      </c>
      <c r="AU339" s="268" t="s">
        <v>82</v>
      </c>
      <c r="AV339" s="15" t="s">
        <v>273</v>
      </c>
      <c r="AW339" s="15" t="s">
        <v>33</v>
      </c>
      <c r="AX339" s="15" t="s">
        <v>80</v>
      </c>
      <c r="AY339" s="268" t="s">
        <v>266</v>
      </c>
    </row>
    <row r="340" spans="1:51" s="14" customFormat="1" ht="12">
      <c r="A340" s="14"/>
      <c r="B340" s="247"/>
      <c r="C340" s="248"/>
      <c r="D340" s="230" t="s">
        <v>279</v>
      </c>
      <c r="E340" s="248"/>
      <c r="F340" s="250" t="s">
        <v>555</v>
      </c>
      <c r="G340" s="248"/>
      <c r="H340" s="251">
        <v>0.002</v>
      </c>
      <c r="I340" s="252"/>
      <c r="J340" s="248"/>
      <c r="K340" s="248"/>
      <c r="L340" s="253"/>
      <c r="M340" s="254"/>
      <c r="N340" s="255"/>
      <c r="O340" s="255"/>
      <c r="P340" s="255"/>
      <c r="Q340" s="255"/>
      <c r="R340" s="255"/>
      <c r="S340" s="255"/>
      <c r="T340" s="256"/>
      <c r="U340" s="14"/>
      <c r="V340" s="14"/>
      <c r="W340" s="14"/>
      <c r="X340" s="14"/>
      <c r="Y340" s="14"/>
      <c r="Z340" s="14"/>
      <c r="AA340" s="14"/>
      <c r="AB340" s="14"/>
      <c r="AC340" s="14"/>
      <c r="AD340" s="14"/>
      <c r="AE340" s="14"/>
      <c r="AT340" s="257" t="s">
        <v>279</v>
      </c>
      <c r="AU340" s="257" t="s">
        <v>82</v>
      </c>
      <c r="AV340" s="14" t="s">
        <v>82</v>
      </c>
      <c r="AW340" s="14" t="s">
        <v>4</v>
      </c>
      <c r="AX340" s="14" t="s">
        <v>80</v>
      </c>
      <c r="AY340" s="257" t="s">
        <v>266</v>
      </c>
    </row>
    <row r="341" spans="1:65" s="2" customFormat="1" ht="24.15" customHeight="1">
      <c r="A341" s="41"/>
      <c r="B341" s="42"/>
      <c r="C341" s="217" t="s">
        <v>556</v>
      </c>
      <c r="D341" s="217" t="s">
        <v>268</v>
      </c>
      <c r="E341" s="218" t="s">
        <v>557</v>
      </c>
      <c r="F341" s="219" t="s">
        <v>558</v>
      </c>
      <c r="G341" s="220" t="s">
        <v>423</v>
      </c>
      <c r="H341" s="221">
        <v>4.2</v>
      </c>
      <c r="I341" s="222"/>
      <c r="J341" s="223">
        <f>ROUND(I341*H341,2)</f>
        <v>0</v>
      </c>
      <c r="K341" s="219" t="s">
        <v>272</v>
      </c>
      <c r="L341" s="47"/>
      <c r="M341" s="224" t="s">
        <v>19</v>
      </c>
      <c r="N341" s="225" t="s">
        <v>43</v>
      </c>
      <c r="O341" s="87"/>
      <c r="P341" s="226">
        <f>O341*H341</f>
        <v>0</v>
      </c>
      <c r="Q341" s="226">
        <v>0.00586678</v>
      </c>
      <c r="R341" s="226">
        <f>Q341*H341</f>
        <v>0.024640476</v>
      </c>
      <c r="S341" s="226">
        <v>0</v>
      </c>
      <c r="T341" s="227">
        <f>S341*H341</f>
        <v>0</v>
      </c>
      <c r="U341" s="41"/>
      <c r="V341" s="41"/>
      <c r="W341" s="41"/>
      <c r="X341" s="41"/>
      <c r="Y341" s="41"/>
      <c r="Z341" s="41"/>
      <c r="AA341" s="41"/>
      <c r="AB341" s="41"/>
      <c r="AC341" s="41"/>
      <c r="AD341" s="41"/>
      <c r="AE341" s="41"/>
      <c r="AR341" s="228" t="s">
        <v>273</v>
      </c>
      <c r="AT341" s="228" t="s">
        <v>268</v>
      </c>
      <c r="AU341" s="228" t="s">
        <v>82</v>
      </c>
      <c r="AY341" s="20" t="s">
        <v>266</v>
      </c>
      <c r="BE341" s="229">
        <f>IF(N341="základní",J341,0)</f>
        <v>0</v>
      </c>
      <c r="BF341" s="229">
        <f>IF(N341="snížená",J341,0)</f>
        <v>0</v>
      </c>
      <c r="BG341" s="229">
        <f>IF(N341="zákl. přenesená",J341,0)</f>
        <v>0</v>
      </c>
      <c r="BH341" s="229">
        <f>IF(N341="sníž. přenesená",J341,0)</f>
        <v>0</v>
      </c>
      <c r="BI341" s="229">
        <f>IF(N341="nulová",J341,0)</f>
        <v>0</v>
      </c>
      <c r="BJ341" s="20" t="s">
        <v>80</v>
      </c>
      <c r="BK341" s="229">
        <f>ROUND(I341*H341,2)</f>
        <v>0</v>
      </c>
      <c r="BL341" s="20" t="s">
        <v>273</v>
      </c>
      <c r="BM341" s="228" t="s">
        <v>559</v>
      </c>
    </row>
    <row r="342" spans="1:47" s="2" customFormat="1" ht="12">
      <c r="A342" s="41"/>
      <c r="B342" s="42"/>
      <c r="C342" s="43"/>
      <c r="D342" s="230" t="s">
        <v>275</v>
      </c>
      <c r="E342" s="43"/>
      <c r="F342" s="231" t="s">
        <v>560</v>
      </c>
      <c r="G342" s="43"/>
      <c r="H342" s="43"/>
      <c r="I342" s="232"/>
      <c r="J342" s="43"/>
      <c r="K342" s="43"/>
      <c r="L342" s="47"/>
      <c r="M342" s="233"/>
      <c r="N342" s="234"/>
      <c r="O342" s="87"/>
      <c r="P342" s="87"/>
      <c r="Q342" s="87"/>
      <c r="R342" s="87"/>
      <c r="S342" s="87"/>
      <c r="T342" s="88"/>
      <c r="U342" s="41"/>
      <c r="V342" s="41"/>
      <c r="W342" s="41"/>
      <c r="X342" s="41"/>
      <c r="Y342" s="41"/>
      <c r="Z342" s="41"/>
      <c r="AA342" s="41"/>
      <c r="AB342" s="41"/>
      <c r="AC342" s="41"/>
      <c r="AD342" s="41"/>
      <c r="AE342" s="41"/>
      <c r="AT342" s="20" t="s">
        <v>275</v>
      </c>
      <c r="AU342" s="20" t="s">
        <v>82</v>
      </c>
    </row>
    <row r="343" spans="1:47" s="2" customFormat="1" ht="12">
      <c r="A343" s="41"/>
      <c r="B343" s="42"/>
      <c r="C343" s="43"/>
      <c r="D343" s="235" t="s">
        <v>277</v>
      </c>
      <c r="E343" s="43"/>
      <c r="F343" s="236" t="s">
        <v>561</v>
      </c>
      <c r="G343" s="43"/>
      <c r="H343" s="43"/>
      <c r="I343" s="232"/>
      <c r="J343" s="43"/>
      <c r="K343" s="43"/>
      <c r="L343" s="47"/>
      <c r="M343" s="233"/>
      <c r="N343" s="234"/>
      <c r="O343" s="87"/>
      <c r="P343" s="87"/>
      <c r="Q343" s="87"/>
      <c r="R343" s="87"/>
      <c r="S343" s="87"/>
      <c r="T343" s="88"/>
      <c r="U343" s="41"/>
      <c r="V343" s="41"/>
      <c r="W343" s="41"/>
      <c r="X343" s="41"/>
      <c r="Y343" s="41"/>
      <c r="Z343" s="41"/>
      <c r="AA343" s="41"/>
      <c r="AB343" s="41"/>
      <c r="AC343" s="41"/>
      <c r="AD343" s="41"/>
      <c r="AE343" s="41"/>
      <c r="AT343" s="20" t="s">
        <v>277</v>
      </c>
      <c r="AU343" s="20" t="s">
        <v>82</v>
      </c>
    </row>
    <row r="344" spans="1:51" s="14" customFormat="1" ht="12">
      <c r="A344" s="14"/>
      <c r="B344" s="247"/>
      <c r="C344" s="248"/>
      <c r="D344" s="230" t="s">
        <v>279</v>
      </c>
      <c r="E344" s="249" t="s">
        <v>19</v>
      </c>
      <c r="F344" s="250" t="s">
        <v>562</v>
      </c>
      <c r="G344" s="248"/>
      <c r="H344" s="251">
        <v>1.3</v>
      </c>
      <c r="I344" s="252"/>
      <c r="J344" s="248"/>
      <c r="K344" s="248"/>
      <c r="L344" s="253"/>
      <c r="M344" s="254"/>
      <c r="N344" s="255"/>
      <c r="O344" s="255"/>
      <c r="P344" s="255"/>
      <c r="Q344" s="255"/>
      <c r="R344" s="255"/>
      <c r="S344" s="255"/>
      <c r="T344" s="256"/>
      <c r="U344" s="14"/>
      <c r="V344" s="14"/>
      <c r="W344" s="14"/>
      <c r="X344" s="14"/>
      <c r="Y344" s="14"/>
      <c r="Z344" s="14"/>
      <c r="AA344" s="14"/>
      <c r="AB344" s="14"/>
      <c r="AC344" s="14"/>
      <c r="AD344" s="14"/>
      <c r="AE344" s="14"/>
      <c r="AT344" s="257" t="s">
        <v>279</v>
      </c>
      <c r="AU344" s="257" t="s">
        <v>82</v>
      </c>
      <c r="AV344" s="14" t="s">
        <v>82</v>
      </c>
      <c r="AW344" s="14" t="s">
        <v>33</v>
      </c>
      <c r="AX344" s="14" t="s">
        <v>72</v>
      </c>
      <c r="AY344" s="257" t="s">
        <v>266</v>
      </c>
    </row>
    <row r="345" spans="1:51" s="14" customFormat="1" ht="12">
      <c r="A345" s="14"/>
      <c r="B345" s="247"/>
      <c r="C345" s="248"/>
      <c r="D345" s="230" t="s">
        <v>279</v>
      </c>
      <c r="E345" s="249" t="s">
        <v>19</v>
      </c>
      <c r="F345" s="250" t="s">
        <v>563</v>
      </c>
      <c r="G345" s="248"/>
      <c r="H345" s="251">
        <v>1.9</v>
      </c>
      <c r="I345" s="252"/>
      <c r="J345" s="248"/>
      <c r="K345" s="248"/>
      <c r="L345" s="253"/>
      <c r="M345" s="254"/>
      <c r="N345" s="255"/>
      <c r="O345" s="255"/>
      <c r="P345" s="255"/>
      <c r="Q345" s="255"/>
      <c r="R345" s="255"/>
      <c r="S345" s="255"/>
      <c r="T345" s="256"/>
      <c r="U345" s="14"/>
      <c r="V345" s="14"/>
      <c r="W345" s="14"/>
      <c r="X345" s="14"/>
      <c r="Y345" s="14"/>
      <c r="Z345" s="14"/>
      <c r="AA345" s="14"/>
      <c r="AB345" s="14"/>
      <c r="AC345" s="14"/>
      <c r="AD345" s="14"/>
      <c r="AE345" s="14"/>
      <c r="AT345" s="257" t="s">
        <v>279</v>
      </c>
      <c r="AU345" s="257" t="s">
        <v>82</v>
      </c>
      <c r="AV345" s="14" t="s">
        <v>82</v>
      </c>
      <c r="AW345" s="14" t="s">
        <v>33</v>
      </c>
      <c r="AX345" s="14" t="s">
        <v>72</v>
      </c>
      <c r="AY345" s="257" t="s">
        <v>266</v>
      </c>
    </row>
    <row r="346" spans="1:51" s="14" customFormat="1" ht="12">
      <c r="A346" s="14"/>
      <c r="B346" s="247"/>
      <c r="C346" s="248"/>
      <c r="D346" s="230" t="s">
        <v>279</v>
      </c>
      <c r="E346" s="249" t="s">
        <v>19</v>
      </c>
      <c r="F346" s="250" t="s">
        <v>564</v>
      </c>
      <c r="G346" s="248"/>
      <c r="H346" s="251">
        <v>1</v>
      </c>
      <c r="I346" s="252"/>
      <c r="J346" s="248"/>
      <c r="K346" s="248"/>
      <c r="L346" s="253"/>
      <c r="M346" s="254"/>
      <c r="N346" s="255"/>
      <c r="O346" s="255"/>
      <c r="P346" s="255"/>
      <c r="Q346" s="255"/>
      <c r="R346" s="255"/>
      <c r="S346" s="255"/>
      <c r="T346" s="256"/>
      <c r="U346" s="14"/>
      <c r="V346" s="14"/>
      <c r="W346" s="14"/>
      <c r="X346" s="14"/>
      <c r="Y346" s="14"/>
      <c r="Z346" s="14"/>
      <c r="AA346" s="14"/>
      <c r="AB346" s="14"/>
      <c r="AC346" s="14"/>
      <c r="AD346" s="14"/>
      <c r="AE346" s="14"/>
      <c r="AT346" s="257" t="s">
        <v>279</v>
      </c>
      <c r="AU346" s="257" t="s">
        <v>82</v>
      </c>
      <c r="AV346" s="14" t="s">
        <v>82</v>
      </c>
      <c r="AW346" s="14" t="s">
        <v>33</v>
      </c>
      <c r="AX346" s="14" t="s">
        <v>72</v>
      </c>
      <c r="AY346" s="257" t="s">
        <v>266</v>
      </c>
    </row>
    <row r="347" spans="1:51" s="15" customFormat="1" ht="12">
      <c r="A347" s="15"/>
      <c r="B347" s="258"/>
      <c r="C347" s="259"/>
      <c r="D347" s="230" t="s">
        <v>279</v>
      </c>
      <c r="E347" s="260" t="s">
        <v>19</v>
      </c>
      <c r="F347" s="261" t="s">
        <v>282</v>
      </c>
      <c r="G347" s="259"/>
      <c r="H347" s="262">
        <v>4.2</v>
      </c>
      <c r="I347" s="263"/>
      <c r="J347" s="259"/>
      <c r="K347" s="259"/>
      <c r="L347" s="264"/>
      <c r="M347" s="265"/>
      <c r="N347" s="266"/>
      <c r="O347" s="266"/>
      <c r="P347" s="266"/>
      <c r="Q347" s="266"/>
      <c r="R347" s="266"/>
      <c r="S347" s="266"/>
      <c r="T347" s="267"/>
      <c r="U347" s="15"/>
      <c r="V347" s="15"/>
      <c r="W347" s="15"/>
      <c r="X347" s="15"/>
      <c r="Y347" s="15"/>
      <c r="Z347" s="15"/>
      <c r="AA347" s="15"/>
      <c r="AB347" s="15"/>
      <c r="AC347" s="15"/>
      <c r="AD347" s="15"/>
      <c r="AE347" s="15"/>
      <c r="AT347" s="268" t="s">
        <v>279</v>
      </c>
      <c r="AU347" s="268" t="s">
        <v>82</v>
      </c>
      <c r="AV347" s="15" t="s">
        <v>273</v>
      </c>
      <c r="AW347" s="15" t="s">
        <v>33</v>
      </c>
      <c r="AX347" s="15" t="s">
        <v>80</v>
      </c>
      <c r="AY347" s="268" t="s">
        <v>266</v>
      </c>
    </row>
    <row r="348" spans="1:65" s="2" customFormat="1" ht="49.05" customHeight="1">
      <c r="A348" s="41"/>
      <c r="B348" s="42"/>
      <c r="C348" s="269" t="s">
        <v>565</v>
      </c>
      <c r="D348" s="269" t="s">
        <v>430</v>
      </c>
      <c r="E348" s="270" t="s">
        <v>566</v>
      </c>
      <c r="F348" s="271" t="s">
        <v>567</v>
      </c>
      <c r="G348" s="272" t="s">
        <v>481</v>
      </c>
      <c r="H348" s="273">
        <v>1</v>
      </c>
      <c r="I348" s="274"/>
      <c r="J348" s="275">
        <f>ROUND(I348*H348,2)</f>
        <v>0</v>
      </c>
      <c r="K348" s="271" t="s">
        <v>520</v>
      </c>
      <c r="L348" s="276"/>
      <c r="M348" s="277" t="s">
        <v>19</v>
      </c>
      <c r="N348" s="278" t="s">
        <v>43</v>
      </c>
      <c r="O348" s="87"/>
      <c r="P348" s="226">
        <f>O348*H348</f>
        <v>0</v>
      </c>
      <c r="Q348" s="226">
        <v>0</v>
      </c>
      <c r="R348" s="226">
        <f>Q348*H348</f>
        <v>0</v>
      </c>
      <c r="S348" s="226">
        <v>0</v>
      </c>
      <c r="T348" s="227">
        <f>S348*H348</f>
        <v>0</v>
      </c>
      <c r="U348" s="41"/>
      <c r="V348" s="41"/>
      <c r="W348" s="41"/>
      <c r="X348" s="41"/>
      <c r="Y348" s="41"/>
      <c r="Z348" s="41"/>
      <c r="AA348" s="41"/>
      <c r="AB348" s="41"/>
      <c r="AC348" s="41"/>
      <c r="AD348" s="41"/>
      <c r="AE348" s="41"/>
      <c r="AR348" s="228" t="s">
        <v>324</v>
      </c>
      <c r="AT348" s="228" t="s">
        <v>430</v>
      </c>
      <c r="AU348" s="228" t="s">
        <v>82</v>
      </c>
      <c r="AY348" s="20" t="s">
        <v>266</v>
      </c>
      <c r="BE348" s="229">
        <f>IF(N348="základní",J348,0)</f>
        <v>0</v>
      </c>
      <c r="BF348" s="229">
        <f>IF(N348="snížená",J348,0)</f>
        <v>0</v>
      </c>
      <c r="BG348" s="229">
        <f>IF(N348="zákl. přenesená",J348,0)</f>
        <v>0</v>
      </c>
      <c r="BH348" s="229">
        <f>IF(N348="sníž. přenesená",J348,0)</f>
        <v>0</v>
      </c>
      <c r="BI348" s="229">
        <f>IF(N348="nulová",J348,0)</f>
        <v>0</v>
      </c>
      <c r="BJ348" s="20" t="s">
        <v>80</v>
      </c>
      <c r="BK348" s="229">
        <f>ROUND(I348*H348,2)</f>
        <v>0</v>
      </c>
      <c r="BL348" s="20" t="s">
        <v>273</v>
      </c>
      <c r="BM348" s="228" t="s">
        <v>568</v>
      </c>
    </row>
    <row r="349" spans="1:47" s="2" customFormat="1" ht="12">
      <c r="A349" s="41"/>
      <c r="B349" s="42"/>
      <c r="C349" s="43"/>
      <c r="D349" s="230" t="s">
        <v>275</v>
      </c>
      <c r="E349" s="43"/>
      <c r="F349" s="231" t="s">
        <v>567</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275</v>
      </c>
      <c r="AU349" s="20" t="s">
        <v>82</v>
      </c>
    </row>
    <row r="350" spans="1:65" s="2" customFormat="1" ht="49.05" customHeight="1">
      <c r="A350" s="41"/>
      <c r="B350" s="42"/>
      <c r="C350" s="269" t="s">
        <v>569</v>
      </c>
      <c r="D350" s="269" t="s">
        <v>430</v>
      </c>
      <c r="E350" s="270" t="s">
        <v>570</v>
      </c>
      <c r="F350" s="271" t="s">
        <v>571</v>
      </c>
      <c r="G350" s="272" t="s">
        <v>481</v>
      </c>
      <c r="H350" s="273">
        <v>1</v>
      </c>
      <c r="I350" s="274"/>
      <c r="J350" s="275">
        <f>ROUND(I350*H350,2)</f>
        <v>0</v>
      </c>
      <c r="K350" s="271" t="s">
        <v>520</v>
      </c>
      <c r="L350" s="276"/>
      <c r="M350" s="277" t="s">
        <v>19</v>
      </c>
      <c r="N350" s="278" t="s">
        <v>43</v>
      </c>
      <c r="O350" s="87"/>
      <c r="P350" s="226">
        <f>O350*H350</f>
        <v>0</v>
      </c>
      <c r="Q350" s="226">
        <v>0</v>
      </c>
      <c r="R350" s="226">
        <f>Q350*H350</f>
        <v>0</v>
      </c>
      <c r="S350" s="226">
        <v>0</v>
      </c>
      <c r="T350" s="227">
        <f>S350*H350</f>
        <v>0</v>
      </c>
      <c r="U350" s="41"/>
      <c r="V350" s="41"/>
      <c r="W350" s="41"/>
      <c r="X350" s="41"/>
      <c r="Y350" s="41"/>
      <c r="Z350" s="41"/>
      <c r="AA350" s="41"/>
      <c r="AB350" s="41"/>
      <c r="AC350" s="41"/>
      <c r="AD350" s="41"/>
      <c r="AE350" s="41"/>
      <c r="AR350" s="228" t="s">
        <v>324</v>
      </c>
      <c r="AT350" s="228" t="s">
        <v>430</v>
      </c>
      <c r="AU350" s="228" t="s">
        <v>82</v>
      </c>
      <c r="AY350" s="20" t="s">
        <v>266</v>
      </c>
      <c r="BE350" s="229">
        <f>IF(N350="základní",J350,0)</f>
        <v>0</v>
      </c>
      <c r="BF350" s="229">
        <f>IF(N350="snížená",J350,0)</f>
        <v>0</v>
      </c>
      <c r="BG350" s="229">
        <f>IF(N350="zákl. přenesená",J350,0)</f>
        <v>0</v>
      </c>
      <c r="BH350" s="229">
        <f>IF(N350="sníž. přenesená",J350,0)</f>
        <v>0</v>
      </c>
      <c r="BI350" s="229">
        <f>IF(N350="nulová",J350,0)</f>
        <v>0</v>
      </c>
      <c r="BJ350" s="20" t="s">
        <v>80</v>
      </c>
      <c r="BK350" s="229">
        <f>ROUND(I350*H350,2)</f>
        <v>0</v>
      </c>
      <c r="BL350" s="20" t="s">
        <v>273</v>
      </c>
      <c r="BM350" s="228" t="s">
        <v>572</v>
      </c>
    </row>
    <row r="351" spans="1:47" s="2" customFormat="1" ht="12">
      <c r="A351" s="41"/>
      <c r="B351" s="42"/>
      <c r="C351" s="43"/>
      <c r="D351" s="230" t="s">
        <v>275</v>
      </c>
      <c r="E351" s="43"/>
      <c r="F351" s="231" t="s">
        <v>571</v>
      </c>
      <c r="G351" s="43"/>
      <c r="H351" s="43"/>
      <c r="I351" s="232"/>
      <c r="J351" s="43"/>
      <c r="K351" s="43"/>
      <c r="L351" s="47"/>
      <c r="M351" s="233"/>
      <c r="N351" s="234"/>
      <c r="O351" s="87"/>
      <c r="P351" s="87"/>
      <c r="Q351" s="87"/>
      <c r="R351" s="87"/>
      <c r="S351" s="87"/>
      <c r="T351" s="88"/>
      <c r="U351" s="41"/>
      <c r="V351" s="41"/>
      <c r="W351" s="41"/>
      <c r="X351" s="41"/>
      <c r="Y351" s="41"/>
      <c r="Z351" s="41"/>
      <c r="AA351" s="41"/>
      <c r="AB351" s="41"/>
      <c r="AC351" s="41"/>
      <c r="AD351" s="41"/>
      <c r="AE351" s="41"/>
      <c r="AT351" s="20" t="s">
        <v>275</v>
      </c>
      <c r="AU351" s="20" t="s">
        <v>82</v>
      </c>
    </row>
    <row r="352" spans="1:65" s="2" customFormat="1" ht="49.05" customHeight="1">
      <c r="A352" s="41"/>
      <c r="B352" s="42"/>
      <c r="C352" s="269" t="s">
        <v>573</v>
      </c>
      <c r="D352" s="269" t="s">
        <v>430</v>
      </c>
      <c r="E352" s="270" t="s">
        <v>574</v>
      </c>
      <c r="F352" s="271" t="s">
        <v>575</v>
      </c>
      <c r="G352" s="272" t="s">
        <v>481</v>
      </c>
      <c r="H352" s="273">
        <v>1</v>
      </c>
      <c r="I352" s="274"/>
      <c r="J352" s="275">
        <f>ROUND(I352*H352,2)</f>
        <v>0</v>
      </c>
      <c r="K352" s="271" t="s">
        <v>520</v>
      </c>
      <c r="L352" s="276"/>
      <c r="M352" s="277" t="s">
        <v>19</v>
      </c>
      <c r="N352" s="278" t="s">
        <v>43</v>
      </c>
      <c r="O352" s="87"/>
      <c r="P352" s="226">
        <f>O352*H352</f>
        <v>0</v>
      </c>
      <c r="Q352" s="226">
        <v>0</v>
      </c>
      <c r="R352" s="226">
        <f>Q352*H352</f>
        <v>0</v>
      </c>
      <c r="S352" s="226">
        <v>0</v>
      </c>
      <c r="T352" s="227">
        <f>S352*H352</f>
        <v>0</v>
      </c>
      <c r="U352" s="41"/>
      <c r="V352" s="41"/>
      <c r="W352" s="41"/>
      <c r="X352" s="41"/>
      <c r="Y352" s="41"/>
      <c r="Z352" s="41"/>
      <c r="AA352" s="41"/>
      <c r="AB352" s="41"/>
      <c r="AC352" s="41"/>
      <c r="AD352" s="41"/>
      <c r="AE352" s="41"/>
      <c r="AR352" s="228" t="s">
        <v>324</v>
      </c>
      <c r="AT352" s="228" t="s">
        <v>430</v>
      </c>
      <c r="AU352" s="228" t="s">
        <v>82</v>
      </c>
      <c r="AY352" s="20" t="s">
        <v>266</v>
      </c>
      <c r="BE352" s="229">
        <f>IF(N352="základní",J352,0)</f>
        <v>0</v>
      </c>
      <c r="BF352" s="229">
        <f>IF(N352="snížená",J352,0)</f>
        <v>0</v>
      </c>
      <c r="BG352" s="229">
        <f>IF(N352="zákl. přenesená",J352,0)</f>
        <v>0</v>
      </c>
      <c r="BH352" s="229">
        <f>IF(N352="sníž. přenesená",J352,0)</f>
        <v>0</v>
      </c>
      <c r="BI352" s="229">
        <f>IF(N352="nulová",J352,0)</f>
        <v>0</v>
      </c>
      <c r="BJ352" s="20" t="s">
        <v>80</v>
      </c>
      <c r="BK352" s="229">
        <f>ROUND(I352*H352,2)</f>
        <v>0</v>
      </c>
      <c r="BL352" s="20" t="s">
        <v>273</v>
      </c>
      <c r="BM352" s="228" t="s">
        <v>576</v>
      </c>
    </row>
    <row r="353" spans="1:47" s="2" customFormat="1" ht="12">
      <c r="A353" s="41"/>
      <c r="B353" s="42"/>
      <c r="C353" s="43"/>
      <c r="D353" s="230" t="s">
        <v>275</v>
      </c>
      <c r="E353" s="43"/>
      <c r="F353" s="231" t="s">
        <v>575</v>
      </c>
      <c r="G353" s="43"/>
      <c r="H353" s="43"/>
      <c r="I353" s="232"/>
      <c r="J353" s="43"/>
      <c r="K353" s="43"/>
      <c r="L353" s="47"/>
      <c r="M353" s="233"/>
      <c r="N353" s="234"/>
      <c r="O353" s="87"/>
      <c r="P353" s="87"/>
      <c r="Q353" s="87"/>
      <c r="R353" s="87"/>
      <c r="S353" s="87"/>
      <c r="T353" s="88"/>
      <c r="U353" s="41"/>
      <c r="V353" s="41"/>
      <c r="W353" s="41"/>
      <c r="X353" s="41"/>
      <c r="Y353" s="41"/>
      <c r="Z353" s="41"/>
      <c r="AA353" s="41"/>
      <c r="AB353" s="41"/>
      <c r="AC353" s="41"/>
      <c r="AD353" s="41"/>
      <c r="AE353" s="41"/>
      <c r="AT353" s="20" t="s">
        <v>275</v>
      </c>
      <c r="AU353" s="20" t="s">
        <v>82</v>
      </c>
    </row>
    <row r="354" spans="1:63" s="12" customFormat="1" ht="22.8" customHeight="1">
      <c r="A354" s="12"/>
      <c r="B354" s="201"/>
      <c r="C354" s="202"/>
      <c r="D354" s="203" t="s">
        <v>71</v>
      </c>
      <c r="E354" s="215" t="s">
        <v>304</v>
      </c>
      <c r="F354" s="215" t="s">
        <v>577</v>
      </c>
      <c r="G354" s="202"/>
      <c r="H354" s="202"/>
      <c r="I354" s="205"/>
      <c r="J354" s="216">
        <f>BK354</f>
        <v>0</v>
      </c>
      <c r="K354" s="202"/>
      <c r="L354" s="207"/>
      <c r="M354" s="208"/>
      <c r="N354" s="209"/>
      <c r="O354" s="209"/>
      <c r="P354" s="210">
        <f>SUM(P355:P372)</f>
        <v>0</v>
      </c>
      <c r="Q354" s="209"/>
      <c r="R354" s="210">
        <f>SUM(R355:R372)</f>
        <v>24.633185500000003</v>
      </c>
      <c r="S354" s="209"/>
      <c r="T354" s="211">
        <f>SUM(T355:T372)</f>
        <v>0</v>
      </c>
      <c r="U354" s="12"/>
      <c r="V354" s="12"/>
      <c r="W354" s="12"/>
      <c r="X354" s="12"/>
      <c r="Y354" s="12"/>
      <c r="Z354" s="12"/>
      <c r="AA354" s="12"/>
      <c r="AB354" s="12"/>
      <c r="AC354" s="12"/>
      <c r="AD354" s="12"/>
      <c r="AE354" s="12"/>
      <c r="AR354" s="212" t="s">
        <v>80</v>
      </c>
      <c r="AT354" s="213" t="s">
        <v>71</v>
      </c>
      <c r="AU354" s="213" t="s">
        <v>80</v>
      </c>
      <c r="AY354" s="212" t="s">
        <v>266</v>
      </c>
      <c r="BK354" s="214">
        <f>SUM(BK355:BK372)</f>
        <v>0</v>
      </c>
    </row>
    <row r="355" spans="1:65" s="2" customFormat="1" ht="24.15" customHeight="1">
      <c r="A355" s="41"/>
      <c r="B355" s="42"/>
      <c r="C355" s="217" t="s">
        <v>578</v>
      </c>
      <c r="D355" s="217" t="s">
        <v>268</v>
      </c>
      <c r="E355" s="218" t="s">
        <v>579</v>
      </c>
      <c r="F355" s="219" t="s">
        <v>580</v>
      </c>
      <c r="G355" s="220" t="s">
        <v>271</v>
      </c>
      <c r="H355" s="221">
        <v>35</v>
      </c>
      <c r="I355" s="222"/>
      <c r="J355" s="223">
        <f>ROUND(I355*H355,2)</f>
        <v>0</v>
      </c>
      <c r="K355" s="219" t="s">
        <v>272</v>
      </c>
      <c r="L355" s="47"/>
      <c r="M355" s="224" t="s">
        <v>19</v>
      </c>
      <c r="N355" s="225" t="s">
        <v>43</v>
      </c>
      <c r="O355" s="87"/>
      <c r="P355" s="226">
        <f>O355*H355</f>
        <v>0</v>
      </c>
      <c r="Q355" s="226">
        <v>0.398</v>
      </c>
      <c r="R355" s="226">
        <f>Q355*H355</f>
        <v>13.930000000000001</v>
      </c>
      <c r="S355" s="226">
        <v>0</v>
      </c>
      <c r="T355" s="227">
        <f>S355*H355</f>
        <v>0</v>
      </c>
      <c r="U355" s="41"/>
      <c r="V355" s="41"/>
      <c r="W355" s="41"/>
      <c r="X355" s="41"/>
      <c r="Y355" s="41"/>
      <c r="Z355" s="41"/>
      <c r="AA355" s="41"/>
      <c r="AB355" s="41"/>
      <c r="AC355" s="41"/>
      <c r="AD355" s="41"/>
      <c r="AE355" s="41"/>
      <c r="AR355" s="228" t="s">
        <v>273</v>
      </c>
      <c r="AT355" s="228" t="s">
        <v>268</v>
      </c>
      <c r="AU355" s="228" t="s">
        <v>82</v>
      </c>
      <c r="AY355" s="20" t="s">
        <v>266</v>
      </c>
      <c r="BE355" s="229">
        <f>IF(N355="základní",J355,0)</f>
        <v>0</v>
      </c>
      <c r="BF355" s="229">
        <f>IF(N355="snížená",J355,0)</f>
        <v>0</v>
      </c>
      <c r="BG355" s="229">
        <f>IF(N355="zákl. přenesená",J355,0)</f>
        <v>0</v>
      </c>
      <c r="BH355" s="229">
        <f>IF(N355="sníž. přenesená",J355,0)</f>
        <v>0</v>
      </c>
      <c r="BI355" s="229">
        <f>IF(N355="nulová",J355,0)</f>
        <v>0</v>
      </c>
      <c r="BJ355" s="20" t="s">
        <v>80</v>
      </c>
      <c r="BK355" s="229">
        <f>ROUND(I355*H355,2)</f>
        <v>0</v>
      </c>
      <c r="BL355" s="20" t="s">
        <v>273</v>
      </c>
      <c r="BM355" s="228" t="s">
        <v>581</v>
      </c>
    </row>
    <row r="356" spans="1:47" s="2" customFormat="1" ht="12">
      <c r="A356" s="41"/>
      <c r="B356" s="42"/>
      <c r="C356" s="43"/>
      <c r="D356" s="230" t="s">
        <v>275</v>
      </c>
      <c r="E356" s="43"/>
      <c r="F356" s="231" t="s">
        <v>582</v>
      </c>
      <c r="G356" s="43"/>
      <c r="H356" s="43"/>
      <c r="I356" s="232"/>
      <c r="J356" s="43"/>
      <c r="K356" s="43"/>
      <c r="L356" s="47"/>
      <c r="M356" s="233"/>
      <c r="N356" s="234"/>
      <c r="O356" s="87"/>
      <c r="P356" s="87"/>
      <c r="Q356" s="87"/>
      <c r="R356" s="87"/>
      <c r="S356" s="87"/>
      <c r="T356" s="88"/>
      <c r="U356" s="41"/>
      <c r="V356" s="41"/>
      <c r="W356" s="41"/>
      <c r="X356" s="41"/>
      <c r="Y356" s="41"/>
      <c r="Z356" s="41"/>
      <c r="AA356" s="41"/>
      <c r="AB356" s="41"/>
      <c r="AC356" s="41"/>
      <c r="AD356" s="41"/>
      <c r="AE356" s="41"/>
      <c r="AT356" s="20" t="s">
        <v>275</v>
      </c>
      <c r="AU356" s="20" t="s">
        <v>82</v>
      </c>
    </row>
    <row r="357" spans="1:47" s="2" customFormat="1" ht="12">
      <c r="A357" s="41"/>
      <c r="B357" s="42"/>
      <c r="C357" s="43"/>
      <c r="D357" s="235" t="s">
        <v>277</v>
      </c>
      <c r="E357" s="43"/>
      <c r="F357" s="236" t="s">
        <v>583</v>
      </c>
      <c r="G357" s="43"/>
      <c r="H357" s="43"/>
      <c r="I357" s="232"/>
      <c r="J357" s="43"/>
      <c r="K357" s="43"/>
      <c r="L357" s="47"/>
      <c r="M357" s="233"/>
      <c r="N357" s="234"/>
      <c r="O357" s="87"/>
      <c r="P357" s="87"/>
      <c r="Q357" s="87"/>
      <c r="R357" s="87"/>
      <c r="S357" s="87"/>
      <c r="T357" s="88"/>
      <c r="U357" s="41"/>
      <c r="V357" s="41"/>
      <c r="W357" s="41"/>
      <c r="X357" s="41"/>
      <c r="Y357" s="41"/>
      <c r="Z357" s="41"/>
      <c r="AA357" s="41"/>
      <c r="AB357" s="41"/>
      <c r="AC357" s="41"/>
      <c r="AD357" s="41"/>
      <c r="AE357" s="41"/>
      <c r="AT357" s="20" t="s">
        <v>277</v>
      </c>
      <c r="AU357" s="20" t="s">
        <v>82</v>
      </c>
    </row>
    <row r="358" spans="1:51" s="14" customFormat="1" ht="12">
      <c r="A358" s="14"/>
      <c r="B358" s="247"/>
      <c r="C358" s="248"/>
      <c r="D358" s="230" t="s">
        <v>279</v>
      </c>
      <c r="E358" s="249" t="s">
        <v>19</v>
      </c>
      <c r="F358" s="250" t="s">
        <v>158</v>
      </c>
      <c r="G358" s="248"/>
      <c r="H358" s="251">
        <v>35</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279</v>
      </c>
      <c r="AU358" s="257" t="s">
        <v>82</v>
      </c>
      <c r="AV358" s="14" t="s">
        <v>82</v>
      </c>
      <c r="AW358" s="14" t="s">
        <v>33</v>
      </c>
      <c r="AX358" s="14" t="s">
        <v>80</v>
      </c>
      <c r="AY358" s="257" t="s">
        <v>266</v>
      </c>
    </row>
    <row r="359" spans="1:65" s="2" customFormat="1" ht="24.15" customHeight="1">
      <c r="A359" s="41"/>
      <c r="B359" s="42"/>
      <c r="C359" s="217" t="s">
        <v>584</v>
      </c>
      <c r="D359" s="217" t="s">
        <v>268</v>
      </c>
      <c r="E359" s="218" t="s">
        <v>585</v>
      </c>
      <c r="F359" s="219" t="s">
        <v>586</v>
      </c>
      <c r="G359" s="220" t="s">
        <v>271</v>
      </c>
      <c r="H359" s="221">
        <v>23.1</v>
      </c>
      <c r="I359" s="222"/>
      <c r="J359" s="223">
        <f>ROUND(I359*H359,2)</f>
        <v>0</v>
      </c>
      <c r="K359" s="219" t="s">
        <v>272</v>
      </c>
      <c r="L359" s="47"/>
      <c r="M359" s="224" t="s">
        <v>19</v>
      </c>
      <c r="N359" s="225" t="s">
        <v>43</v>
      </c>
      <c r="O359" s="87"/>
      <c r="P359" s="226">
        <f>O359*H359</f>
        <v>0</v>
      </c>
      <c r="Q359" s="226">
        <v>0.08922</v>
      </c>
      <c r="R359" s="226">
        <f>Q359*H359</f>
        <v>2.060982</v>
      </c>
      <c r="S359" s="226">
        <v>0</v>
      </c>
      <c r="T359" s="227">
        <f>S359*H359</f>
        <v>0</v>
      </c>
      <c r="U359" s="41"/>
      <c r="V359" s="41"/>
      <c r="W359" s="41"/>
      <c r="X359" s="41"/>
      <c r="Y359" s="41"/>
      <c r="Z359" s="41"/>
      <c r="AA359" s="41"/>
      <c r="AB359" s="41"/>
      <c r="AC359" s="41"/>
      <c r="AD359" s="41"/>
      <c r="AE359" s="41"/>
      <c r="AR359" s="228" t="s">
        <v>273</v>
      </c>
      <c r="AT359" s="228" t="s">
        <v>268</v>
      </c>
      <c r="AU359" s="228" t="s">
        <v>82</v>
      </c>
      <c r="AY359" s="20" t="s">
        <v>266</v>
      </c>
      <c r="BE359" s="229">
        <f>IF(N359="základní",J359,0)</f>
        <v>0</v>
      </c>
      <c r="BF359" s="229">
        <f>IF(N359="snížená",J359,0)</f>
        <v>0</v>
      </c>
      <c r="BG359" s="229">
        <f>IF(N359="zákl. přenesená",J359,0)</f>
        <v>0</v>
      </c>
      <c r="BH359" s="229">
        <f>IF(N359="sníž. přenesená",J359,0)</f>
        <v>0</v>
      </c>
      <c r="BI359" s="229">
        <f>IF(N359="nulová",J359,0)</f>
        <v>0</v>
      </c>
      <c r="BJ359" s="20" t="s">
        <v>80</v>
      </c>
      <c r="BK359" s="229">
        <f>ROUND(I359*H359,2)</f>
        <v>0</v>
      </c>
      <c r="BL359" s="20" t="s">
        <v>273</v>
      </c>
      <c r="BM359" s="228" t="s">
        <v>587</v>
      </c>
    </row>
    <row r="360" spans="1:47" s="2" customFormat="1" ht="12">
      <c r="A360" s="41"/>
      <c r="B360" s="42"/>
      <c r="C360" s="43"/>
      <c r="D360" s="230" t="s">
        <v>275</v>
      </c>
      <c r="E360" s="43"/>
      <c r="F360" s="231" t="s">
        <v>588</v>
      </c>
      <c r="G360" s="43"/>
      <c r="H360" s="43"/>
      <c r="I360" s="232"/>
      <c r="J360" s="43"/>
      <c r="K360" s="43"/>
      <c r="L360" s="47"/>
      <c r="M360" s="233"/>
      <c r="N360" s="234"/>
      <c r="O360" s="87"/>
      <c r="P360" s="87"/>
      <c r="Q360" s="87"/>
      <c r="R360" s="87"/>
      <c r="S360" s="87"/>
      <c r="T360" s="88"/>
      <c r="U360" s="41"/>
      <c r="V360" s="41"/>
      <c r="W360" s="41"/>
      <c r="X360" s="41"/>
      <c r="Y360" s="41"/>
      <c r="Z360" s="41"/>
      <c r="AA360" s="41"/>
      <c r="AB360" s="41"/>
      <c r="AC360" s="41"/>
      <c r="AD360" s="41"/>
      <c r="AE360" s="41"/>
      <c r="AT360" s="20" t="s">
        <v>275</v>
      </c>
      <c r="AU360" s="20" t="s">
        <v>82</v>
      </c>
    </row>
    <row r="361" spans="1:47" s="2" customFormat="1" ht="12">
      <c r="A361" s="41"/>
      <c r="B361" s="42"/>
      <c r="C361" s="43"/>
      <c r="D361" s="235" t="s">
        <v>277</v>
      </c>
      <c r="E361" s="43"/>
      <c r="F361" s="236" t="s">
        <v>589</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277</v>
      </c>
      <c r="AU361" s="20" t="s">
        <v>82</v>
      </c>
    </row>
    <row r="362" spans="1:51" s="13" customFormat="1" ht="12">
      <c r="A362" s="13"/>
      <c r="B362" s="237"/>
      <c r="C362" s="238"/>
      <c r="D362" s="230" t="s">
        <v>279</v>
      </c>
      <c r="E362" s="239" t="s">
        <v>19</v>
      </c>
      <c r="F362" s="240" t="s">
        <v>280</v>
      </c>
      <c r="G362" s="238"/>
      <c r="H362" s="239" t="s">
        <v>19</v>
      </c>
      <c r="I362" s="241"/>
      <c r="J362" s="238"/>
      <c r="K362" s="238"/>
      <c r="L362" s="242"/>
      <c r="M362" s="243"/>
      <c r="N362" s="244"/>
      <c r="O362" s="244"/>
      <c r="P362" s="244"/>
      <c r="Q362" s="244"/>
      <c r="R362" s="244"/>
      <c r="S362" s="244"/>
      <c r="T362" s="245"/>
      <c r="U362" s="13"/>
      <c r="V362" s="13"/>
      <c r="W362" s="13"/>
      <c r="X362" s="13"/>
      <c r="Y362" s="13"/>
      <c r="Z362" s="13"/>
      <c r="AA362" s="13"/>
      <c r="AB362" s="13"/>
      <c r="AC362" s="13"/>
      <c r="AD362" s="13"/>
      <c r="AE362" s="13"/>
      <c r="AT362" s="246" t="s">
        <v>279</v>
      </c>
      <c r="AU362" s="246" t="s">
        <v>82</v>
      </c>
      <c r="AV362" s="13" t="s">
        <v>80</v>
      </c>
      <c r="AW362" s="13" t="s">
        <v>33</v>
      </c>
      <c r="AX362" s="13" t="s">
        <v>72</v>
      </c>
      <c r="AY362" s="246" t="s">
        <v>266</v>
      </c>
    </row>
    <row r="363" spans="1:51" s="14" customFormat="1" ht="12">
      <c r="A363" s="14"/>
      <c r="B363" s="247"/>
      <c r="C363" s="248"/>
      <c r="D363" s="230" t="s">
        <v>279</v>
      </c>
      <c r="E363" s="249" t="s">
        <v>19</v>
      </c>
      <c r="F363" s="250" t="s">
        <v>281</v>
      </c>
      <c r="G363" s="248"/>
      <c r="H363" s="251">
        <v>23.1</v>
      </c>
      <c r="I363" s="252"/>
      <c r="J363" s="248"/>
      <c r="K363" s="248"/>
      <c r="L363" s="253"/>
      <c r="M363" s="254"/>
      <c r="N363" s="255"/>
      <c r="O363" s="255"/>
      <c r="P363" s="255"/>
      <c r="Q363" s="255"/>
      <c r="R363" s="255"/>
      <c r="S363" s="255"/>
      <c r="T363" s="256"/>
      <c r="U363" s="14"/>
      <c r="V363" s="14"/>
      <c r="W363" s="14"/>
      <c r="X363" s="14"/>
      <c r="Y363" s="14"/>
      <c r="Z363" s="14"/>
      <c r="AA363" s="14"/>
      <c r="AB363" s="14"/>
      <c r="AC363" s="14"/>
      <c r="AD363" s="14"/>
      <c r="AE363" s="14"/>
      <c r="AT363" s="257" t="s">
        <v>279</v>
      </c>
      <c r="AU363" s="257" t="s">
        <v>82</v>
      </c>
      <c r="AV363" s="14" t="s">
        <v>82</v>
      </c>
      <c r="AW363" s="14" t="s">
        <v>33</v>
      </c>
      <c r="AX363" s="14" t="s">
        <v>72</v>
      </c>
      <c r="AY363" s="257" t="s">
        <v>266</v>
      </c>
    </row>
    <row r="364" spans="1:51" s="15" customFormat="1" ht="12">
      <c r="A364" s="15"/>
      <c r="B364" s="258"/>
      <c r="C364" s="259"/>
      <c r="D364" s="230" t="s">
        <v>279</v>
      </c>
      <c r="E364" s="260" t="s">
        <v>19</v>
      </c>
      <c r="F364" s="261" t="s">
        <v>282</v>
      </c>
      <c r="G364" s="259"/>
      <c r="H364" s="262">
        <v>23.1</v>
      </c>
      <c r="I364" s="263"/>
      <c r="J364" s="259"/>
      <c r="K364" s="259"/>
      <c r="L364" s="264"/>
      <c r="M364" s="265"/>
      <c r="N364" s="266"/>
      <c r="O364" s="266"/>
      <c r="P364" s="266"/>
      <c r="Q364" s="266"/>
      <c r="R364" s="266"/>
      <c r="S364" s="266"/>
      <c r="T364" s="267"/>
      <c r="U364" s="15"/>
      <c r="V364" s="15"/>
      <c r="W364" s="15"/>
      <c r="X364" s="15"/>
      <c r="Y364" s="15"/>
      <c r="Z364" s="15"/>
      <c r="AA364" s="15"/>
      <c r="AB364" s="15"/>
      <c r="AC364" s="15"/>
      <c r="AD364" s="15"/>
      <c r="AE364" s="15"/>
      <c r="AT364" s="268" t="s">
        <v>279</v>
      </c>
      <c r="AU364" s="268" t="s">
        <v>82</v>
      </c>
      <c r="AV364" s="15" t="s">
        <v>273</v>
      </c>
      <c r="AW364" s="15" t="s">
        <v>33</v>
      </c>
      <c r="AX364" s="15" t="s">
        <v>80</v>
      </c>
      <c r="AY364" s="268" t="s">
        <v>266</v>
      </c>
    </row>
    <row r="365" spans="1:65" s="2" customFormat="1" ht="33" customHeight="1">
      <c r="A365" s="41"/>
      <c r="B365" s="42"/>
      <c r="C365" s="217" t="s">
        <v>590</v>
      </c>
      <c r="D365" s="217" t="s">
        <v>268</v>
      </c>
      <c r="E365" s="218" t="s">
        <v>591</v>
      </c>
      <c r="F365" s="219" t="s">
        <v>592</v>
      </c>
      <c r="G365" s="220" t="s">
        <v>271</v>
      </c>
      <c r="H365" s="221">
        <v>35</v>
      </c>
      <c r="I365" s="222"/>
      <c r="J365" s="223">
        <f>ROUND(I365*H365,2)</f>
        <v>0</v>
      </c>
      <c r="K365" s="219" t="s">
        <v>272</v>
      </c>
      <c r="L365" s="47"/>
      <c r="M365" s="224" t="s">
        <v>19</v>
      </c>
      <c r="N365" s="225" t="s">
        <v>43</v>
      </c>
      <c r="O365" s="87"/>
      <c r="P365" s="226">
        <f>O365*H365</f>
        <v>0</v>
      </c>
      <c r="Q365" s="226">
        <v>0.101</v>
      </c>
      <c r="R365" s="226">
        <f>Q365*H365</f>
        <v>3.535</v>
      </c>
      <c r="S365" s="226">
        <v>0</v>
      </c>
      <c r="T365" s="227">
        <f>S365*H365</f>
        <v>0</v>
      </c>
      <c r="U365" s="41"/>
      <c r="V365" s="41"/>
      <c r="W365" s="41"/>
      <c r="X365" s="41"/>
      <c r="Y365" s="41"/>
      <c r="Z365" s="41"/>
      <c r="AA365" s="41"/>
      <c r="AB365" s="41"/>
      <c r="AC365" s="41"/>
      <c r="AD365" s="41"/>
      <c r="AE365" s="41"/>
      <c r="AR365" s="228" t="s">
        <v>273</v>
      </c>
      <c r="AT365" s="228" t="s">
        <v>268</v>
      </c>
      <c r="AU365" s="228" t="s">
        <v>82</v>
      </c>
      <c r="AY365" s="20" t="s">
        <v>266</v>
      </c>
      <c r="BE365" s="229">
        <f>IF(N365="základní",J365,0)</f>
        <v>0</v>
      </c>
      <c r="BF365" s="229">
        <f>IF(N365="snížená",J365,0)</f>
        <v>0</v>
      </c>
      <c r="BG365" s="229">
        <f>IF(N365="zákl. přenesená",J365,0)</f>
        <v>0</v>
      </c>
      <c r="BH365" s="229">
        <f>IF(N365="sníž. přenesená",J365,0)</f>
        <v>0</v>
      </c>
      <c r="BI365" s="229">
        <f>IF(N365="nulová",J365,0)</f>
        <v>0</v>
      </c>
      <c r="BJ365" s="20" t="s">
        <v>80</v>
      </c>
      <c r="BK365" s="229">
        <f>ROUND(I365*H365,2)</f>
        <v>0</v>
      </c>
      <c r="BL365" s="20" t="s">
        <v>273</v>
      </c>
      <c r="BM365" s="228" t="s">
        <v>593</v>
      </c>
    </row>
    <row r="366" spans="1:47" s="2" customFormat="1" ht="12">
      <c r="A366" s="41"/>
      <c r="B366" s="42"/>
      <c r="C366" s="43"/>
      <c r="D366" s="230" t="s">
        <v>275</v>
      </c>
      <c r="E366" s="43"/>
      <c r="F366" s="231" t="s">
        <v>594</v>
      </c>
      <c r="G366" s="43"/>
      <c r="H366" s="43"/>
      <c r="I366" s="232"/>
      <c r="J366" s="43"/>
      <c r="K366" s="43"/>
      <c r="L366" s="47"/>
      <c r="M366" s="233"/>
      <c r="N366" s="234"/>
      <c r="O366" s="87"/>
      <c r="P366" s="87"/>
      <c r="Q366" s="87"/>
      <c r="R366" s="87"/>
      <c r="S366" s="87"/>
      <c r="T366" s="88"/>
      <c r="U366" s="41"/>
      <c r="V366" s="41"/>
      <c r="W366" s="41"/>
      <c r="X366" s="41"/>
      <c r="Y366" s="41"/>
      <c r="Z366" s="41"/>
      <c r="AA366" s="41"/>
      <c r="AB366" s="41"/>
      <c r="AC366" s="41"/>
      <c r="AD366" s="41"/>
      <c r="AE366" s="41"/>
      <c r="AT366" s="20" t="s">
        <v>275</v>
      </c>
      <c r="AU366" s="20" t="s">
        <v>82</v>
      </c>
    </row>
    <row r="367" spans="1:47" s="2" customFormat="1" ht="12">
      <c r="A367" s="41"/>
      <c r="B367" s="42"/>
      <c r="C367" s="43"/>
      <c r="D367" s="235" t="s">
        <v>277</v>
      </c>
      <c r="E367" s="43"/>
      <c r="F367" s="236" t="s">
        <v>595</v>
      </c>
      <c r="G367" s="43"/>
      <c r="H367" s="43"/>
      <c r="I367" s="232"/>
      <c r="J367" s="43"/>
      <c r="K367" s="43"/>
      <c r="L367" s="47"/>
      <c r="M367" s="233"/>
      <c r="N367" s="234"/>
      <c r="O367" s="87"/>
      <c r="P367" s="87"/>
      <c r="Q367" s="87"/>
      <c r="R367" s="87"/>
      <c r="S367" s="87"/>
      <c r="T367" s="88"/>
      <c r="U367" s="41"/>
      <c r="V367" s="41"/>
      <c r="W367" s="41"/>
      <c r="X367" s="41"/>
      <c r="Y367" s="41"/>
      <c r="Z367" s="41"/>
      <c r="AA367" s="41"/>
      <c r="AB367" s="41"/>
      <c r="AC367" s="41"/>
      <c r="AD367" s="41"/>
      <c r="AE367" s="41"/>
      <c r="AT367" s="20" t="s">
        <v>277</v>
      </c>
      <c r="AU367" s="20" t="s">
        <v>82</v>
      </c>
    </row>
    <row r="368" spans="1:51" s="14" customFormat="1" ht="12">
      <c r="A368" s="14"/>
      <c r="B368" s="247"/>
      <c r="C368" s="248"/>
      <c r="D368" s="230" t="s">
        <v>279</v>
      </c>
      <c r="E368" s="249" t="s">
        <v>158</v>
      </c>
      <c r="F368" s="250" t="s">
        <v>596</v>
      </c>
      <c r="G368" s="248"/>
      <c r="H368" s="251">
        <v>35</v>
      </c>
      <c r="I368" s="252"/>
      <c r="J368" s="248"/>
      <c r="K368" s="248"/>
      <c r="L368" s="253"/>
      <c r="M368" s="254"/>
      <c r="N368" s="255"/>
      <c r="O368" s="255"/>
      <c r="P368" s="255"/>
      <c r="Q368" s="255"/>
      <c r="R368" s="255"/>
      <c r="S368" s="255"/>
      <c r="T368" s="256"/>
      <c r="U368" s="14"/>
      <c r="V368" s="14"/>
      <c r="W368" s="14"/>
      <c r="X368" s="14"/>
      <c r="Y368" s="14"/>
      <c r="Z368" s="14"/>
      <c r="AA368" s="14"/>
      <c r="AB368" s="14"/>
      <c r="AC368" s="14"/>
      <c r="AD368" s="14"/>
      <c r="AE368" s="14"/>
      <c r="AT368" s="257" t="s">
        <v>279</v>
      </c>
      <c r="AU368" s="257" t="s">
        <v>82</v>
      </c>
      <c r="AV368" s="14" t="s">
        <v>82</v>
      </c>
      <c r="AW368" s="14" t="s">
        <v>33</v>
      </c>
      <c r="AX368" s="14" t="s">
        <v>80</v>
      </c>
      <c r="AY368" s="257" t="s">
        <v>266</v>
      </c>
    </row>
    <row r="369" spans="1:65" s="2" customFormat="1" ht="76.35" customHeight="1">
      <c r="A369" s="41"/>
      <c r="B369" s="42"/>
      <c r="C369" s="269" t="s">
        <v>597</v>
      </c>
      <c r="D369" s="269" t="s">
        <v>430</v>
      </c>
      <c r="E369" s="270" t="s">
        <v>598</v>
      </c>
      <c r="F369" s="271" t="s">
        <v>599</v>
      </c>
      <c r="G369" s="272" t="s">
        <v>271</v>
      </c>
      <c r="H369" s="273">
        <v>36.05</v>
      </c>
      <c r="I369" s="274"/>
      <c r="J369" s="275">
        <f>ROUND(I369*H369,2)</f>
        <v>0</v>
      </c>
      <c r="K369" s="271" t="s">
        <v>520</v>
      </c>
      <c r="L369" s="276"/>
      <c r="M369" s="277" t="s">
        <v>19</v>
      </c>
      <c r="N369" s="278" t="s">
        <v>43</v>
      </c>
      <c r="O369" s="87"/>
      <c r="P369" s="226">
        <f>O369*H369</f>
        <v>0</v>
      </c>
      <c r="Q369" s="226">
        <v>0.14167</v>
      </c>
      <c r="R369" s="226">
        <f>Q369*H369</f>
        <v>5.107203499999999</v>
      </c>
      <c r="S369" s="226">
        <v>0</v>
      </c>
      <c r="T369" s="227">
        <f>S369*H369</f>
        <v>0</v>
      </c>
      <c r="U369" s="41"/>
      <c r="V369" s="41"/>
      <c r="W369" s="41"/>
      <c r="X369" s="41"/>
      <c r="Y369" s="41"/>
      <c r="Z369" s="41"/>
      <c r="AA369" s="41"/>
      <c r="AB369" s="41"/>
      <c r="AC369" s="41"/>
      <c r="AD369" s="41"/>
      <c r="AE369" s="41"/>
      <c r="AR369" s="228" t="s">
        <v>324</v>
      </c>
      <c r="AT369" s="228" t="s">
        <v>430</v>
      </c>
      <c r="AU369" s="228" t="s">
        <v>82</v>
      </c>
      <c r="AY369" s="20" t="s">
        <v>266</v>
      </c>
      <c r="BE369" s="229">
        <f>IF(N369="základní",J369,0)</f>
        <v>0</v>
      </c>
      <c r="BF369" s="229">
        <f>IF(N369="snížená",J369,0)</f>
        <v>0</v>
      </c>
      <c r="BG369" s="229">
        <f>IF(N369="zákl. přenesená",J369,0)</f>
        <v>0</v>
      </c>
      <c r="BH369" s="229">
        <f>IF(N369="sníž. přenesená",J369,0)</f>
        <v>0</v>
      </c>
      <c r="BI369" s="229">
        <f>IF(N369="nulová",J369,0)</f>
        <v>0</v>
      </c>
      <c r="BJ369" s="20" t="s">
        <v>80</v>
      </c>
      <c r="BK369" s="229">
        <f>ROUND(I369*H369,2)</f>
        <v>0</v>
      </c>
      <c r="BL369" s="20" t="s">
        <v>273</v>
      </c>
      <c r="BM369" s="228" t="s">
        <v>600</v>
      </c>
    </row>
    <row r="370" spans="1:47" s="2" customFormat="1" ht="12">
      <c r="A370" s="41"/>
      <c r="B370" s="42"/>
      <c r="C370" s="43"/>
      <c r="D370" s="230" t="s">
        <v>275</v>
      </c>
      <c r="E370" s="43"/>
      <c r="F370" s="231" t="s">
        <v>599</v>
      </c>
      <c r="G370" s="43"/>
      <c r="H370" s="43"/>
      <c r="I370" s="232"/>
      <c r="J370" s="43"/>
      <c r="K370" s="43"/>
      <c r="L370" s="47"/>
      <c r="M370" s="233"/>
      <c r="N370" s="234"/>
      <c r="O370" s="87"/>
      <c r="P370" s="87"/>
      <c r="Q370" s="87"/>
      <c r="R370" s="87"/>
      <c r="S370" s="87"/>
      <c r="T370" s="88"/>
      <c r="U370" s="41"/>
      <c r="V370" s="41"/>
      <c r="W370" s="41"/>
      <c r="X370" s="41"/>
      <c r="Y370" s="41"/>
      <c r="Z370" s="41"/>
      <c r="AA370" s="41"/>
      <c r="AB370" s="41"/>
      <c r="AC370" s="41"/>
      <c r="AD370" s="41"/>
      <c r="AE370" s="41"/>
      <c r="AT370" s="20" t="s">
        <v>275</v>
      </c>
      <c r="AU370" s="20" t="s">
        <v>82</v>
      </c>
    </row>
    <row r="371" spans="1:51" s="14" customFormat="1" ht="12">
      <c r="A371" s="14"/>
      <c r="B371" s="247"/>
      <c r="C371" s="248"/>
      <c r="D371" s="230" t="s">
        <v>279</v>
      </c>
      <c r="E371" s="249" t="s">
        <v>19</v>
      </c>
      <c r="F371" s="250" t="s">
        <v>158</v>
      </c>
      <c r="G371" s="248"/>
      <c r="H371" s="251">
        <v>35</v>
      </c>
      <c r="I371" s="252"/>
      <c r="J371" s="248"/>
      <c r="K371" s="248"/>
      <c r="L371" s="253"/>
      <c r="M371" s="254"/>
      <c r="N371" s="255"/>
      <c r="O371" s="255"/>
      <c r="P371" s="255"/>
      <c r="Q371" s="255"/>
      <c r="R371" s="255"/>
      <c r="S371" s="255"/>
      <c r="T371" s="256"/>
      <c r="U371" s="14"/>
      <c r="V371" s="14"/>
      <c r="W371" s="14"/>
      <c r="X371" s="14"/>
      <c r="Y371" s="14"/>
      <c r="Z371" s="14"/>
      <c r="AA371" s="14"/>
      <c r="AB371" s="14"/>
      <c r="AC371" s="14"/>
      <c r="AD371" s="14"/>
      <c r="AE371" s="14"/>
      <c r="AT371" s="257" t="s">
        <v>279</v>
      </c>
      <c r="AU371" s="257" t="s">
        <v>82</v>
      </c>
      <c r="AV371" s="14" t="s">
        <v>82</v>
      </c>
      <c r="AW371" s="14" t="s">
        <v>33</v>
      </c>
      <c r="AX371" s="14" t="s">
        <v>80</v>
      </c>
      <c r="AY371" s="257" t="s">
        <v>266</v>
      </c>
    </row>
    <row r="372" spans="1:51" s="14" customFormat="1" ht="12">
      <c r="A372" s="14"/>
      <c r="B372" s="247"/>
      <c r="C372" s="248"/>
      <c r="D372" s="230" t="s">
        <v>279</v>
      </c>
      <c r="E372" s="248"/>
      <c r="F372" s="250" t="s">
        <v>601</v>
      </c>
      <c r="G372" s="248"/>
      <c r="H372" s="251">
        <v>36.05</v>
      </c>
      <c r="I372" s="252"/>
      <c r="J372" s="248"/>
      <c r="K372" s="248"/>
      <c r="L372" s="253"/>
      <c r="M372" s="254"/>
      <c r="N372" s="255"/>
      <c r="O372" s="255"/>
      <c r="P372" s="255"/>
      <c r="Q372" s="255"/>
      <c r="R372" s="255"/>
      <c r="S372" s="255"/>
      <c r="T372" s="256"/>
      <c r="U372" s="14"/>
      <c r="V372" s="14"/>
      <c r="W372" s="14"/>
      <c r="X372" s="14"/>
      <c r="Y372" s="14"/>
      <c r="Z372" s="14"/>
      <c r="AA372" s="14"/>
      <c r="AB372" s="14"/>
      <c r="AC372" s="14"/>
      <c r="AD372" s="14"/>
      <c r="AE372" s="14"/>
      <c r="AT372" s="257" t="s">
        <v>279</v>
      </c>
      <c r="AU372" s="257" t="s">
        <v>82</v>
      </c>
      <c r="AV372" s="14" t="s">
        <v>82</v>
      </c>
      <c r="AW372" s="14" t="s">
        <v>4</v>
      </c>
      <c r="AX372" s="14" t="s">
        <v>80</v>
      </c>
      <c r="AY372" s="257" t="s">
        <v>266</v>
      </c>
    </row>
    <row r="373" spans="1:63" s="12" customFormat="1" ht="22.8" customHeight="1">
      <c r="A373" s="12"/>
      <c r="B373" s="201"/>
      <c r="C373" s="202"/>
      <c r="D373" s="203" t="s">
        <v>71</v>
      </c>
      <c r="E373" s="215" t="s">
        <v>310</v>
      </c>
      <c r="F373" s="215" t="s">
        <v>602</v>
      </c>
      <c r="G373" s="202"/>
      <c r="H373" s="202"/>
      <c r="I373" s="205"/>
      <c r="J373" s="216">
        <f>BK373</f>
        <v>0</v>
      </c>
      <c r="K373" s="202"/>
      <c r="L373" s="207"/>
      <c r="M373" s="208"/>
      <c r="N373" s="209"/>
      <c r="O373" s="209"/>
      <c r="P373" s="210">
        <f>P374+P652+P847+P945</f>
        <v>0</v>
      </c>
      <c r="Q373" s="209"/>
      <c r="R373" s="210">
        <f>R374+R652+R847+R945</f>
        <v>253.16485974000003</v>
      </c>
      <c r="S373" s="209"/>
      <c r="T373" s="211">
        <f>T374+T652+T847+T945</f>
        <v>0</v>
      </c>
      <c r="U373" s="12"/>
      <c r="V373" s="12"/>
      <c r="W373" s="12"/>
      <c r="X373" s="12"/>
      <c r="Y373" s="12"/>
      <c r="Z373" s="12"/>
      <c r="AA373" s="12"/>
      <c r="AB373" s="12"/>
      <c r="AC373" s="12"/>
      <c r="AD373" s="12"/>
      <c r="AE373" s="12"/>
      <c r="AR373" s="212" t="s">
        <v>80</v>
      </c>
      <c r="AT373" s="213" t="s">
        <v>71</v>
      </c>
      <c r="AU373" s="213" t="s">
        <v>80</v>
      </c>
      <c r="AY373" s="212" t="s">
        <v>266</v>
      </c>
      <c r="BK373" s="214">
        <f>BK374+BK652+BK847+BK945</f>
        <v>0</v>
      </c>
    </row>
    <row r="374" spans="1:63" s="12" customFormat="1" ht="20.85" customHeight="1">
      <c r="A374" s="12"/>
      <c r="B374" s="201"/>
      <c r="C374" s="202"/>
      <c r="D374" s="203" t="s">
        <v>71</v>
      </c>
      <c r="E374" s="215" t="s">
        <v>603</v>
      </c>
      <c r="F374" s="215" t="s">
        <v>604</v>
      </c>
      <c r="G374" s="202"/>
      <c r="H374" s="202"/>
      <c r="I374" s="205"/>
      <c r="J374" s="216">
        <f>BK374</f>
        <v>0</v>
      </c>
      <c r="K374" s="202"/>
      <c r="L374" s="207"/>
      <c r="M374" s="208"/>
      <c r="N374" s="209"/>
      <c r="O374" s="209"/>
      <c r="P374" s="210">
        <f>SUM(P375:P651)</f>
        <v>0</v>
      </c>
      <c r="Q374" s="209"/>
      <c r="R374" s="210">
        <f>SUM(R375:R651)</f>
        <v>50.811461</v>
      </c>
      <c r="S374" s="209"/>
      <c r="T374" s="211">
        <f>SUM(T375:T651)</f>
        <v>0</v>
      </c>
      <c r="U374" s="12"/>
      <c r="V374" s="12"/>
      <c r="W374" s="12"/>
      <c r="X374" s="12"/>
      <c r="Y374" s="12"/>
      <c r="Z374" s="12"/>
      <c r="AA374" s="12"/>
      <c r="AB374" s="12"/>
      <c r="AC374" s="12"/>
      <c r="AD374" s="12"/>
      <c r="AE374" s="12"/>
      <c r="AR374" s="212" t="s">
        <v>80</v>
      </c>
      <c r="AT374" s="213" t="s">
        <v>71</v>
      </c>
      <c r="AU374" s="213" t="s">
        <v>82</v>
      </c>
      <c r="AY374" s="212" t="s">
        <v>266</v>
      </c>
      <c r="BK374" s="214">
        <f>SUM(BK375:BK651)</f>
        <v>0</v>
      </c>
    </row>
    <row r="375" spans="1:65" s="2" customFormat="1" ht="24.15" customHeight="1">
      <c r="A375" s="41"/>
      <c r="B375" s="42"/>
      <c r="C375" s="217" t="s">
        <v>605</v>
      </c>
      <c r="D375" s="217" t="s">
        <v>268</v>
      </c>
      <c r="E375" s="218" t="s">
        <v>606</v>
      </c>
      <c r="F375" s="219" t="s">
        <v>607</v>
      </c>
      <c r="G375" s="220" t="s">
        <v>271</v>
      </c>
      <c r="H375" s="221">
        <v>35.57</v>
      </c>
      <c r="I375" s="222"/>
      <c r="J375" s="223">
        <f>ROUND(I375*H375,2)</f>
        <v>0</v>
      </c>
      <c r="K375" s="219" t="s">
        <v>272</v>
      </c>
      <c r="L375" s="47"/>
      <c r="M375" s="224" t="s">
        <v>19</v>
      </c>
      <c r="N375" s="225" t="s">
        <v>43</v>
      </c>
      <c r="O375" s="87"/>
      <c r="P375" s="226">
        <f>O375*H375</f>
        <v>0</v>
      </c>
      <c r="Q375" s="226">
        <v>0.0136</v>
      </c>
      <c r="R375" s="226">
        <f>Q375*H375</f>
        <v>0.48375199999999996</v>
      </c>
      <c r="S375" s="226">
        <v>0</v>
      </c>
      <c r="T375" s="227">
        <f>S375*H375</f>
        <v>0</v>
      </c>
      <c r="U375" s="41"/>
      <c r="V375" s="41"/>
      <c r="W375" s="41"/>
      <c r="X375" s="41"/>
      <c r="Y375" s="41"/>
      <c r="Z375" s="41"/>
      <c r="AA375" s="41"/>
      <c r="AB375" s="41"/>
      <c r="AC375" s="41"/>
      <c r="AD375" s="41"/>
      <c r="AE375" s="41"/>
      <c r="AR375" s="228" t="s">
        <v>273</v>
      </c>
      <c r="AT375" s="228" t="s">
        <v>268</v>
      </c>
      <c r="AU375" s="228" t="s">
        <v>291</v>
      </c>
      <c r="AY375" s="20" t="s">
        <v>266</v>
      </c>
      <c r="BE375" s="229">
        <f>IF(N375="základní",J375,0)</f>
        <v>0</v>
      </c>
      <c r="BF375" s="229">
        <f>IF(N375="snížená",J375,0)</f>
        <v>0</v>
      </c>
      <c r="BG375" s="229">
        <f>IF(N375="zákl. přenesená",J375,0)</f>
        <v>0</v>
      </c>
      <c r="BH375" s="229">
        <f>IF(N375="sníž. přenesená",J375,0)</f>
        <v>0</v>
      </c>
      <c r="BI375" s="229">
        <f>IF(N375="nulová",J375,0)</f>
        <v>0</v>
      </c>
      <c r="BJ375" s="20" t="s">
        <v>80</v>
      </c>
      <c r="BK375" s="229">
        <f>ROUND(I375*H375,2)</f>
        <v>0</v>
      </c>
      <c r="BL375" s="20" t="s">
        <v>273</v>
      </c>
      <c r="BM375" s="228" t="s">
        <v>608</v>
      </c>
    </row>
    <row r="376" spans="1:47" s="2" customFormat="1" ht="12">
      <c r="A376" s="41"/>
      <c r="B376" s="42"/>
      <c r="C376" s="43"/>
      <c r="D376" s="230" t="s">
        <v>275</v>
      </c>
      <c r="E376" s="43"/>
      <c r="F376" s="231" t="s">
        <v>609</v>
      </c>
      <c r="G376" s="43"/>
      <c r="H376" s="43"/>
      <c r="I376" s="232"/>
      <c r="J376" s="43"/>
      <c r="K376" s="43"/>
      <c r="L376" s="47"/>
      <c r="M376" s="233"/>
      <c r="N376" s="234"/>
      <c r="O376" s="87"/>
      <c r="P376" s="87"/>
      <c r="Q376" s="87"/>
      <c r="R376" s="87"/>
      <c r="S376" s="87"/>
      <c r="T376" s="88"/>
      <c r="U376" s="41"/>
      <c r="V376" s="41"/>
      <c r="W376" s="41"/>
      <c r="X376" s="41"/>
      <c r="Y376" s="41"/>
      <c r="Z376" s="41"/>
      <c r="AA376" s="41"/>
      <c r="AB376" s="41"/>
      <c r="AC376" s="41"/>
      <c r="AD376" s="41"/>
      <c r="AE376" s="41"/>
      <c r="AT376" s="20" t="s">
        <v>275</v>
      </c>
      <c r="AU376" s="20" t="s">
        <v>291</v>
      </c>
    </row>
    <row r="377" spans="1:47" s="2" customFormat="1" ht="12">
      <c r="A377" s="41"/>
      <c r="B377" s="42"/>
      <c r="C377" s="43"/>
      <c r="D377" s="235" t="s">
        <v>277</v>
      </c>
      <c r="E377" s="43"/>
      <c r="F377" s="236" t="s">
        <v>610</v>
      </c>
      <c r="G377" s="43"/>
      <c r="H377" s="43"/>
      <c r="I377" s="232"/>
      <c r="J377" s="43"/>
      <c r="K377" s="43"/>
      <c r="L377" s="47"/>
      <c r="M377" s="233"/>
      <c r="N377" s="234"/>
      <c r="O377" s="87"/>
      <c r="P377" s="87"/>
      <c r="Q377" s="87"/>
      <c r="R377" s="87"/>
      <c r="S377" s="87"/>
      <c r="T377" s="88"/>
      <c r="U377" s="41"/>
      <c r="V377" s="41"/>
      <c r="W377" s="41"/>
      <c r="X377" s="41"/>
      <c r="Y377" s="41"/>
      <c r="Z377" s="41"/>
      <c r="AA377" s="41"/>
      <c r="AB377" s="41"/>
      <c r="AC377" s="41"/>
      <c r="AD377" s="41"/>
      <c r="AE377" s="41"/>
      <c r="AT377" s="20" t="s">
        <v>277</v>
      </c>
      <c r="AU377" s="20" t="s">
        <v>291</v>
      </c>
    </row>
    <row r="378" spans="1:51" s="13" customFormat="1" ht="12">
      <c r="A378" s="13"/>
      <c r="B378" s="237"/>
      <c r="C378" s="238"/>
      <c r="D378" s="230" t="s">
        <v>279</v>
      </c>
      <c r="E378" s="239" t="s">
        <v>19</v>
      </c>
      <c r="F378" s="240" t="s">
        <v>611</v>
      </c>
      <c r="G378" s="238"/>
      <c r="H378" s="239" t="s">
        <v>19</v>
      </c>
      <c r="I378" s="241"/>
      <c r="J378" s="238"/>
      <c r="K378" s="238"/>
      <c r="L378" s="242"/>
      <c r="M378" s="243"/>
      <c r="N378" s="244"/>
      <c r="O378" s="244"/>
      <c r="P378" s="244"/>
      <c r="Q378" s="244"/>
      <c r="R378" s="244"/>
      <c r="S378" s="244"/>
      <c r="T378" s="245"/>
      <c r="U378" s="13"/>
      <c r="V378" s="13"/>
      <c r="W378" s="13"/>
      <c r="X378" s="13"/>
      <c r="Y378" s="13"/>
      <c r="Z378" s="13"/>
      <c r="AA378" s="13"/>
      <c r="AB378" s="13"/>
      <c r="AC378" s="13"/>
      <c r="AD378" s="13"/>
      <c r="AE378" s="13"/>
      <c r="AT378" s="246" t="s">
        <v>279</v>
      </c>
      <c r="AU378" s="246" t="s">
        <v>291</v>
      </c>
      <c r="AV378" s="13" t="s">
        <v>80</v>
      </c>
      <c r="AW378" s="13" t="s">
        <v>33</v>
      </c>
      <c r="AX378" s="13" t="s">
        <v>72</v>
      </c>
      <c r="AY378" s="246" t="s">
        <v>266</v>
      </c>
    </row>
    <row r="379" spans="1:51" s="14" customFormat="1" ht="12">
      <c r="A379" s="14"/>
      <c r="B379" s="247"/>
      <c r="C379" s="248"/>
      <c r="D379" s="230" t="s">
        <v>279</v>
      </c>
      <c r="E379" s="249" t="s">
        <v>19</v>
      </c>
      <c r="F379" s="250" t="s">
        <v>612</v>
      </c>
      <c r="G379" s="248"/>
      <c r="H379" s="251">
        <v>13.94</v>
      </c>
      <c r="I379" s="252"/>
      <c r="J379" s="248"/>
      <c r="K379" s="248"/>
      <c r="L379" s="253"/>
      <c r="M379" s="254"/>
      <c r="N379" s="255"/>
      <c r="O379" s="255"/>
      <c r="P379" s="255"/>
      <c r="Q379" s="255"/>
      <c r="R379" s="255"/>
      <c r="S379" s="255"/>
      <c r="T379" s="256"/>
      <c r="U379" s="14"/>
      <c r="V379" s="14"/>
      <c r="W379" s="14"/>
      <c r="X379" s="14"/>
      <c r="Y379" s="14"/>
      <c r="Z379" s="14"/>
      <c r="AA379" s="14"/>
      <c r="AB379" s="14"/>
      <c r="AC379" s="14"/>
      <c r="AD379" s="14"/>
      <c r="AE379" s="14"/>
      <c r="AT379" s="257" t="s">
        <v>279</v>
      </c>
      <c r="AU379" s="257" t="s">
        <v>291</v>
      </c>
      <c r="AV379" s="14" t="s">
        <v>82</v>
      </c>
      <c r="AW379" s="14" t="s">
        <v>33</v>
      </c>
      <c r="AX379" s="14" t="s">
        <v>72</v>
      </c>
      <c r="AY379" s="257" t="s">
        <v>266</v>
      </c>
    </row>
    <row r="380" spans="1:51" s="13" customFormat="1" ht="12">
      <c r="A380" s="13"/>
      <c r="B380" s="237"/>
      <c r="C380" s="238"/>
      <c r="D380" s="230" t="s">
        <v>279</v>
      </c>
      <c r="E380" s="239" t="s">
        <v>19</v>
      </c>
      <c r="F380" s="240" t="s">
        <v>613</v>
      </c>
      <c r="G380" s="238"/>
      <c r="H380" s="239" t="s">
        <v>19</v>
      </c>
      <c r="I380" s="241"/>
      <c r="J380" s="238"/>
      <c r="K380" s="238"/>
      <c r="L380" s="242"/>
      <c r="M380" s="243"/>
      <c r="N380" s="244"/>
      <c r="O380" s="244"/>
      <c r="P380" s="244"/>
      <c r="Q380" s="244"/>
      <c r="R380" s="244"/>
      <c r="S380" s="244"/>
      <c r="T380" s="245"/>
      <c r="U380" s="13"/>
      <c r="V380" s="13"/>
      <c r="W380" s="13"/>
      <c r="X380" s="13"/>
      <c r="Y380" s="13"/>
      <c r="Z380" s="13"/>
      <c r="AA380" s="13"/>
      <c r="AB380" s="13"/>
      <c r="AC380" s="13"/>
      <c r="AD380" s="13"/>
      <c r="AE380" s="13"/>
      <c r="AT380" s="246" t="s">
        <v>279</v>
      </c>
      <c r="AU380" s="246" t="s">
        <v>291</v>
      </c>
      <c r="AV380" s="13" t="s">
        <v>80</v>
      </c>
      <c r="AW380" s="13" t="s">
        <v>33</v>
      </c>
      <c r="AX380" s="13" t="s">
        <v>72</v>
      </c>
      <c r="AY380" s="246" t="s">
        <v>266</v>
      </c>
    </row>
    <row r="381" spans="1:51" s="14" customFormat="1" ht="12">
      <c r="A381" s="14"/>
      <c r="B381" s="247"/>
      <c r="C381" s="248"/>
      <c r="D381" s="230" t="s">
        <v>279</v>
      </c>
      <c r="E381" s="249" t="s">
        <v>19</v>
      </c>
      <c r="F381" s="250" t="s">
        <v>614</v>
      </c>
      <c r="G381" s="248"/>
      <c r="H381" s="251">
        <v>6.31</v>
      </c>
      <c r="I381" s="252"/>
      <c r="J381" s="248"/>
      <c r="K381" s="248"/>
      <c r="L381" s="253"/>
      <c r="M381" s="254"/>
      <c r="N381" s="255"/>
      <c r="O381" s="255"/>
      <c r="P381" s="255"/>
      <c r="Q381" s="255"/>
      <c r="R381" s="255"/>
      <c r="S381" s="255"/>
      <c r="T381" s="256"/>
      <c r="U381" s="14"/>
      <c r="V381" s="14"/>
      <c r="W381" s="14"/>
      <c r="X381" s="14"/>
      <c r="Y381" s="14"/>
      <c r="Z381" s="14"/>
      <c r="AA381" s="14"/>
      <c r="AB381" s="14"/>
      <c r="AC381" s="14"/>
      <c r="AD381" s="14"/>
      <c r="AE381" s="14"/>
      <c r="AT381" s="257" t="s">
        <v>279</v>
      </c>
      <c r="AU381" s="257" t="s">
        <v>291</v>
      </c>
      <c r="AV381" s="14" t="s">
        <v>82</v>
      </c>
      <c r="AW381" s="14" t="s">
        <v>33</v>
      </c>
      <c r="AX381" s="14" t="s">
        <v>72</v>
      </c>
      <c r="AY381" s="257" t="s">
        <v>266</v>
      </c>
    </row>
    <row r="382" spans="1:51" s="13" customFormat="1" ht="12">
      <c r="A382" s="13"/>
      <c r="B382" s="237"/>
      <c r="C382" s="238"/>
      <c r="D382" s="230" t="s">
        <v>279</v>
      </c>
      <c r="E382" s="239" t="s">
        <v>19</v>
      </c>
      <c r="F382" s="240" t="s">
        <v>615</v>
      </c>
      <c r="G382" s="238"/>
      <c r="H382" s="239" t="s">
        <v>19</v>
      </c>
      <c r="I382" s="241"/>
      <c r="J382" s="238"/>
      <c r="K382" s="238"/>
      <c r="L382" s="242"/>
      <c r="M382" s="243"/>
      <c r="N382" s="244"/>
      <c r="O382" s="244"/>
      <c r="P382" s="244"/>
      <c r="Q382" s="244"/>
      <c r="R382" s="244"/>
      <c r="S382" s="244"/>
      <c r="T382" s="245"/>
      <c r="U382" s="13"/>
      <c r="V382" s="13"/>
      <c r="W382" s="13"/>
      <c r="X382" s="13"/>
      <c r="Y382" s="13"/>
      <c r="Z382" s="13"/>
      <c r="AA382" s="13"/>
      <c r="AB382" s="13"/>
      <c r="AC382" s="13"/>
      <c r="AD382" s="13"/>
      <c r="AE382" s="13"/>
      <c r="AT382" s="246" t="s">
        <v>279</v>
      </c>
      <c r="AU382" s="246" t="s">
        <v>291</v>
      </c>
      <c r="AV382" s="13" t="s">
        <v>80</v>
      </c>
      <c r="AW382" s="13" t="s">
        <v>33</v>
      </c>
      <c r="AX382" s="13" t="s">
        <v>72</v>
      </c>
      <c r="AY382" s="246" t="s">
        <v>266</v>
      </c>
    </row>
    <row r="383" spans="1:51" s="14" customFormat="1" ht="12">
      <c r="A383" s="14"/>
      <c r="B383" s="247"/>
      <c r="C383" s="248"/>
      <c r="D383" s="230" t="s">
        <v>279</v>
      </c>
      <c r="E383" s="249" t="s">
        <v>19</v>
      </c>
      <c r="F383" s="250" t="s">
        <v>616</v>
      </c>
      <c r="G383" s="248"/>
      <c r="H383" s="251">
        <v>9.61</v>
      </c>
      <c r="I383" s="252"/>
      <c r="J383" s="248"/>
      <c r="K383" s="248"/>
      <c r="L383" s="253"/>
      <c r="M383" s="254"/>
      <c r="N383" s="255"/>
      <c r="O383" s="255"/>
      <c r="P383" s="255"/>
      <c r="Q383" s="255"/>
      <c r="R383" s="255"/>
      <c r="S383" s="255"/>
      <c r="T383" s="256"/>
      <c r="U383" s="14"/>
      <c r="V383" s="14"/>
      <c r="W383" s="14"/>
      <c r="X383" s="14"/>
      <c r="Y383" s="14"/>
      <c r="Z383" s="14"/>
      <c r="AA383" s="14"/>
      <c r="AB383" s="14"/>
      <c r="AC383" s="14"/>
      <c r="AD383" s="14"/>
      <c r="AE383" s="14"/>
      <c r="AT383" s="257" t="s">
        <v>279</v>
      </c>
      <c r="AU383" s="257" t="s">
        <v>291</v>
      </c>
      <c r="AV383" s="14" t="s">
        <v>82</v>
      </c>
      <c r="AW383" s="14" t="s">
        <v>33</v>
      </c>
      <c r="AX383" s="14" t="s">
        <v>72</v>
      </c>
      <c r="AY383" s="257" t="s">
        <v>266</v>
      </c>
    </row>
    <row r="384" spans="1:51" s="13" customFormat="1" ht="12">
      <c r="A384" s="13"/>
      <c r="B384" s="237"/>
      <c r="C384" s="238"/>
      <c r="D384" s="230" t="s">
        <v>279</v>
      </c>
      <c r="E384" s="239" t="s">
        <v>19</v>
      </c>
      <c r="F384" s="240" t="s">
        <v>617</v>
      </c>
      <c r="G384" s="238"/>
      <c r="H384" s="239" t="s">
        <v>19</v>
      </c>
      <c r="I384" s="241"/>
      <c r="J384" s="238"/>
      <c r="K384" s="238"/>
      <c r="L384" s="242"/>
      <c r="M384" s="243"/>
      <c r="N384" s="244"/>
      <c r="O384" s="244"/>
      <c r="P384" s="244"/>
      <c r="Q384" s="244"/>
      <c r="R384" s="244"/>
      <c r="S384" s="244"/>
      <c r="T384" s="245"/>
      <c r="U384" s="13"/>
      <c r="V384" s="13"/>
      <c r="W384" s="13"/>
      <c r="X384" s="13"/>
      <c r="Y384" s="13"/>
      <c r="Z384" s="13"/>
      <c r="AA384" s="13"/>
      <c r="AB384" s="13"/>
      <c r="AC384" s="13"/>
      <c r="AD384" s="13"/>
      <c r="AE384" s="13"/>
      <c r="AT384" s="246" t="s">
        <v>279</v>
      </c>
      <c r="AU384" s="246" t="s">
        <v>291</v>
      </c>
      <c r="AV384" s="13" t="s">
        <v>80</v>
      </c>
      <c r="AW384" s="13" t="s">
        <v>33</v>
      </c>
      <c r="AX384" s="13" t="s">
        <v>72</v>
      </c>
      <c r="AY384" s="246" t="s">
        <v>266</v>
      </c>
    </row>
    <row r="385" spans="1:51" s="14" customFormat="1" ht="12">
      <c r="A385" s="14"/>
      <c r="B385" s="247"/>
      <c r="C385" s="248"/>
      <c r="D385" s="230" t="s">
        <v>279</v>
      </c>
      <c r="E385" s="249" t="s">
        <v>19</v>
      </c>
      <c r="F385" s="250" t="s">
        <v>618</v>
      </c>
      <c r="G385" s="248"/>
      <c r="H385" s="251">
        <v>5.71</v>
      </c>
      <c r="I385" s="252"/>
      <c r="J385" s="248"/>
      <c r="K385" s="248"/>
      <c r="L385" s="253"/>
      <c r="M385" s="254"/>
      <c r="N385" s="255"/>
      <c r="O385" s="255"/>
      <c r="P385" s="255"/>
      <c r="Q385" s="255"/>
      <c r="R385" s="255"/>
      <c r="S385" s="255"/>
      <c r="T385" s="256"/>
      <c r="U385" s="14"/>
      <c r="V385" s="14"/>
      <c r="W385" s="14"/>
      <c r="X385" s="14"/>
      <c r="Y385" s="14"/>
      <c r="Z385" s="14"/>
      <c r="AA385" s="14"/>
      <c r="AB385" s="14"/>
      <c r="AC385" s="14"/>
      <c r="AD385" s="14"/>
      <c r="AE385" s="14"/>
      <c r="AT385" s="257" t="s">
        <v>279</v>
      </c>
      <c r="AU385" s="257" t="s">
        <v>291</v>
      </c>
      <c r="AV385" s="14" t="s">
        <v>82</v>
      </c>
      <c r="AW385" s="14" t="s">
        <v>33</v>
      </c>
      <c r="AX385" s="14" t="s">
        <v>72</v>
      </c>
      <c r="AY385" s="257" t="s">
        <v>266</v>
      </c>
    </row>
    <row r="386" spans="1:51" s="15" customFormat="1" ht="12">
      <c r="A386" s="15"/>
      <c r="B386" s="258"/>
      <c r="C386" s="259"/>
      <c r="D386" s="230" t="s">
        <v>279</v>
      </c>
      <c r="E386" s="260" t="s">
        <v>19</v>
      </c>
      <c r="F386" s="261" t="s">
        <v>282</v>
      </c>
      <c r="G386" s="259"/>
      <c r="H386" s="262">
        <v>35.57</v>
      </c>
      <c r="I386" s="263"/>
      <c r="J386" s="259"/>
      <c r="K386" s="259"/>
      <c r="L386" s="264"/>
      <c r="M386" s="265"/>
      <c r="N386" s="266"/>
      <c r="O386" s="266"/>
      <c r="P386" s="266"/>
      <c r="Q386" s="266"/>
      <c r="R386" s="266"/>
      <c r="S386" s="266"/>
      <c r="T386" s="267"/>
      <c r="U386" s="15"/>
      <c r="V386" s="15"/>
      <c r="W386" s="15"/>
      <c r="X386" s="15"/>
      <c r="Y386" s="15"/>
      <c r="Z386" s="15"/>
      <c r="AA386" s="15"/>
      <c r="AB386" s="15"/>
      <c r="AC386" s="15"/>
      <c r="AD386" s="15"/>
      <c r="AE386" s="15"/>
      <c r="AT386" s="268" t="s">
        <v>279</v>
      </c>
      <c r="AU386" s="268" t="s">
        <v>291</v>
      </c>
      <c r="AV386" s="15" t="s">
        <v>273</v>
      </c>
      <c r="AW386" s="15" t="s">
        <v>33</v>
      </c>
      <c r="AX386" s="15" t="s">
        <v>80</v>
      </c>
      <c r="AY386" s="268" t="s">
        <v>266</v>
      </c>
    </row>
    <row r="387" spans="1:65" s="2" customFormat="1" ht="24.15" customHeight="1">
      <c r="A387" s="41"/>
      <c r="B387" s="42"/>
      <c r="C387" s="217" t="s">
        <v>619</v>
      </c>
      <c r="D387" s="217" t="s">
        <v>268</v>
      </c>
      <c r="E387" s="218" t="s">
        <v>620</v>
      </c>
      <c r="F387" s="219" t="s">
        <v>621</v>
      </c>
      <c r="G387" s="220" t="s">
        <v>271</v>
      </c>
      <c r="H387" s="221">
        <v>35.57</v>
      </c>
      <c r="I387" s="222"/>
      <c r="J387" s="223">
        <f>ROUND(I387*H387,2)</f>
        <v>0</v>
      </c>
      <c r="K387" s="219" t="s">
        <v>272</v>
      </c>
      <c r="L387" s="47"/>
      <c r="M387" s="224" t="s">
        <v>19</v>
      </c>
      <c r="N387" s="225" t="s">
        <v>43</v>
      </c>
      <c r="O387" s="87"/>
      <c r="P387" s="226">
        <f>O387*H387</f>
        <v>0</v>
      </c>
      <c r="Q387" s="226">
        <v>0.0068</v>
      </c>
      <c r="R387" s="226">
        <f>Q387*H387</f>
        <v>0.24187599999999998</v>
      </c>
      <c r="S387" s="226">
        <v>0</v>
      </c>
      <c r="T387" s="227">
        <f>S387*H387</f>
        <v>0</v>
      </c>
      <c r="U387" s="41"/>
      <c r="V387" s="41"/>
      <c r="W387" s="41"/>
      <c r="X387" s="41"/>
      <c r="Y387" s="41"/>
      <c r="Z387" s="41"/>
      <c r="AA387" s="41"/>
      <c r="AB387" s="41"/>
      <c r="AC387" s="41"/>
      <c r="AD387" s="41"/>
      <c r="AE387" s="41"/>
      <c r="AR387" s="228" t="s">
        <v>273</v>
      </c>
      <c r="AT387" s="228" t="s">
        <v>268</v>
      </c>
      <c r="AU387" s="228" t="s">
        <v>291</v>
      </c>
      <c r="AY387" s="20" t="s">
        <v>266</v>
      </c>
      <c r="BE387" s="229">
        <f>IF(N387="základní",J387,0)</f>
        <v>0</v>
      </c>
      <c r="BF387" s="229">
        <f>IF(N387="snížená",J387,0)</f>
        <v>0</v>
      </c>
      <c r="BG387" s="229">
        <f>IF(N387="zákl. přenesená",J387,0)</f>
        <v>0</v>
      </c>
      <c r="BH387" s="229">
        <f>IF(N387="sníž. přenesená",J387,0)</f>
        <v>0</v>
      </c>
      <c r="BI387" s="229">
        <f>IF(N387="nulová",J387,0)</f>
        <v>0</v>
      </c>
      <c r="BJ387" s="20" t="s">
        <v>80</v>
      </c>
      <c r="BK387" s="229">
        <f>ROUND(I387*H387,2)</f>
        <v>0</v>
      </c>
      <c r="BL387" s="20" t="s">
        <v>273</v>
      </c>
      <c r="BM387" s="228" t="s">
        <v>622</v>
      </c>
    </row>
    <row r="388" spans="1:47" s="2" customFormat="1" ht="12">
      <c r="A388" s="41"/>
      <c r="B388" s="42"/>
      <c r="C388" s="43"/>
      <c r="D388" s="230" t="s">
        <v>275</v>
      </c>
      <c r="E388" s="43"/>
      <c r="F388" s="231" t="s">
        <v>623</v>
      </c>
      <c r="G388" s="43"/>
      <c r="H388" s="43"/>
      <c r="I388" s="232"/>
      <c r="J388" s="43"/>
      <c r="K388" s="43"/>
      <c r="L388" s="47"/>
      <c r="M388" s="233"/>
      <c r="N388" s="234"/>
      <c r="O388" s="87"/>
      <c r="P388" s="87"/>
      <c r="Q388" s="87"/>
      <c r="R388" s="87"/>
      <c r="S388" s="87"/>
      <c r="T388" s="88"/>
      <c r="U388" s="41"/>
      <c r="V388" s="41"/>
      <c r="W388" s="41"/>
      <c r="X388" s="41"/>
      <c r="Y388" s="41"/>
      <c r="Z388" s="41"/>
      <c r="AA388" s="41"/>
      <c r="AB388" s="41"/>
      <c r="AC388" s="41"/>
      <c r="AD388" s="41"/>
      <c r="AE388" s="41"/>
      <c r="AT388" s="20" t="s">
        <v>275</v>
      </c>
      <c r="AU388" s="20" t="s">
        <v>291</v>
      </c>
    </row>
    <row r="389" spans="1:47" s="2" customFormat="1" ht="12">
      <c r="A389" s="41"/>
      <c r="B389" s="42"/>
      <c r="C389" s="43"/>
      <c r="D389" s="235" t="s">
        <v>277</v>
      </c>
      <c r="E389" s="43"/>
      <c r="F389" s="236" t="s">
        <v>624</v>
      </c>
      <c r="G389" s="43"/>
      <c r="H389" s="43"/>
      <c r="I389" s="232"/>
      <c r="J389" s="43"/>
      <c r="K389" s="43"/>
      <c r="L389" s="47"/>
      <c r="M389" s="233"/>
      <c r="N389" s="234"/>
      <c r="O389" s="87"/>
      <c r="P389" s="87"/>
      <c r="Q389" s="87"/>
      <c r="R389" s="87"/>
      <c r="S389" s="87"/>
      <c r="T389" s="88"/>
      <c r="U389" s="41"/>
      <c r="V389" s="41"/>
      <c r="W389" s="41"/>
      <c r="X389" s="41"/>
      <c r="Y389" s="41"/>
      <c r="Z389" s="41"/>
      <c r="AA389" s="41"/>
      <c r="AB389" s="41"/>
      <c r="AC389" s="41"/>
      <c r="AD389" s="41"/>
      <c r="AE389" s="41"/>
      <c r="AT389" s="20" t="s">
        <v>277</v>
      </c>
      <c r="AU389" s="20" t="s">
        <v>291</v>
      </c>
    </row>
    <row r="390" spans="1:65" s="2" customFormat="1" ht="24.15" customHeight="1">
      <c r="A390" s="41"/>
      <c r="B390" s="42"/>
      <c r="C390" s="217" t="s">
        <v>625</v>
      </c>
      <c r="D390" s="217" t="s">
        <v>268</v>
      </c>
      <c r="E390" s="218" t="s">
        <v>626</v>
      </c>
      <c r="F390" s="219" t="s">
        <v>627</v>
      </c>
      <c r="G390" s="220" t="s">
        <v>271</v>
      </c>
      <c r="H390" s="221">
        <v>43.65</v>
      </c>
      <c r="I390" s="222"/>
      <c r="J390" s="223">
        <f>ROUND(I390*H390,2)</f>
        <v>0</v>
      </c>
      <c r="K390" s="219" t="s">
        <v>272</v>
      </c>
      <c r="L390" s="47"/>
      <c r="M390" s="224" t="s">
        <v>19</v>
      </c>
      <c r="N390" s="225" t="s">
        <v>43</v>
      </c>
      <c r="O390" s="87"/>
      <c r="P390" s="226">
        <f>O390*H390</f>
        <v>0</v>
      </c>
      <c r="Q390" s="226">
        <v>0.012</v>
      </c>
      <c r="R390" s="226">
        <f>Q390*H390</f>
        <v>0.5238</v>
      </c>
      <c r="S390" s="226">
        <v>0</v>
      </c>
      <c r="T390" s="227">
        <f>S390*H390</f>
        <v>0</v>
      </c>
      <c r="U390" s="41"/>
      <c r="V390" s="41"/>
      <c r="W390" s="41"/>
      <c r="X390" s="41"/>
      <c r="Y390" s="41"/>
      <c r="Z390" s="41"/>
      <c r="AA390" s="41"/>
      <c r="AB390" s="41"/>
      <c r="AC390" s="41"/>
      <c r="AD390" s="41"/>
      <c r="AE390" s="41"/>
      <c r="AR390" s="228" t="s">
        <v>273</v>
      </c>
      <c r="AT390" s="228" t="s">
        <v>268</v>
      </c>
      <c r="AU390" s="228" t="s">
        <v>291</v>
      </c>
      <c r="AY390" s="20" t="s">
        <v>266</v>
      </c>
      <c r="BE390" s="229">
        <f>IF(N390="základní",J390,0)</f>
        <v>0</v>
      </c>
      <c r="BF390" s="229">
        <f>IF(N390="snížená",J390,0)</f>
        <v>0</v>
      </c>
      <c r="BG390" s="229">
        <f>IF(N390="zákl. přenesená",J390,0)</f>
        <v>0</v>
      </c>
      <c r="BH390" s="229">
        <f>IF(N390="sníž. přenesená",J390,0)</f>
        <v>0</v>
      </c>
      <c r="BI390" s="229">
        <f>IF(N390="nulová",J390,0)</f>
        <v>0</v>
      </c>
      <c r="BJ390" s="20" t="s">
        <v>80</v>
      </c>
      <c r="BK390" s="229">
        <f>ROUND(I390*H390,2)</f>
        <v>0</v>
      </c>
      <c r="BL390" s="20" t="s">
        <v>273</v>
      </c>
      <c r="BM390" s="228" t="s">
        <v>628</v>
      </c>
    </row>
    <row r="391" spans="1:47" s="2" customFormat="1" ht="12">
      <c r="A391" s="41"/>
      <c r="B391" s="42"/>
      <c r="C391" s="43"/>
      <c r="D391" s="230" t="s">
        <v>275</v>
      </c>
      <c r="E391" s="43"/>
      <c r="F391" s="231" t="s">
        <v>629</v>
      </c>
      <c r="G391" s="43"/>
      <c r="H391" s="43"/>
      <c r="I391" s="232"/>
      <c r="J391" s="43"/>
      <c r="K391" s="43"/>
      <c r="L391" s="47"/>
      <c r="M391" s="233"/>
      <c r="N391" s="234"/>
      <c r="O391" s="87"/>
      <c r="P391" s="87"/>
      <c r="Q391" s="87"/>
      <c r="R391" s="87"/>
      <c r="S391" s="87"/>
      <c r="T391" s="88"/>
      <c r="U391" s="41"/>
      <c r="V391" s="41"/>
      <c r="W391" s="41"/>
      <c r="X391" s="41"/>
      <c r="Y391" s="41"/>
      <c r="Z391" s="41"/>
      <c r="AA391" s="41"/>
      <c r="AB391" s="41"/>
      <c r="AC391" s="41"/>
      <c r="AD391" s="41"/>
      <c r="AE391" s="41"/>
      <c r="AT391" s="20" t="s">
        <v>275</v>
      </c>
      <c r="AU391" s="20" t="s">
        <v>291</v>
      </c>
    </row>
    <row r="392" spans="1:47" s="2" customFormat="1" ht="12">
      <c r="A392" s="41"/>
      <c r="B392" s="42"/>
      <c r="C392" s="43"/>
      <c r="D392" s="235" t="s">
        <v>277</v>
      </c>
      <c r="E392" s="43"/>
      <c r="F392" s="236" t="s">
        <v>630</v>
      </c>
      <c r="G392" s="43"/>
      <c r="H392" s="43"/>
      <c r="I392" s="232"/>
      <c r="J392" s="43"/>
      <c r="K392" s="43"/>
      <c r="L392" s="47"/>
      <c r="M392" s="233"/>
      <c r="N392" s="234"/>
      <c r="O392" s="87"/>
      <c r="P392" s="87"/>
      <c r="Q392" s="87"/>
      <c r="R392" s="87"/>
      <c r="S392" s="87"/>
      <c r="T392" s="88"/>
      <c r="U392" s="41"/>
      <c r="V392" s="41"/>
      <c r="W392" s="41"/>
      <c r="X392" s="41"/>
      <c r="Y392" s="41"/>
      <c r="Z392" s="41"/>
      <c r="AA392" s="41"/>
      <c r="AB392" s="41"/>
      <c r="AC392" s="41"/>
      <c r="AD392" s="41"/>
      <c r="AE392" s="41"/>
      <c r="AT392" s="20" t="s">
        <v>277</v>
      </c>
      <c r="AU392" s="20" t="s">
        <v>291</v>
      </c>
    </row>
    <row r="393" spans="1:51" s="13" customFormat="1" ht="12">
      <c r="A393" s="13"/>
      <c r="B393" s="237"/>
      <c r="C393" s="238"/>
      <c r="D393" s="230" t="s">
        <v>279</v>
      </c>
      <c r="E393" s="239" t="s">
        <v>19</v>
      </c>
      <c r="F393" s="240" t="s">
        <v>631</v>
      </c>
      <c r="G393" s="238"/>
      <c r="H393" s="239" t="s">
        <v>19</v>
      </c>
      <c r="I393" s="241"/>
      <c r="J393" s="238"/>
      <c r="K393" s="238"/>
      <c r="L393" s="242"/>
      <c r="M393" s="243"/>
      <c r="N393" s="244"/>
      <c r="O393" s="244"/>
      <c r="P393" s="244"/>
      <c r="Q393" s="244"/>
      <c r="R393" s="244"/>
      <c r="S393" s="244"/>
      <c r="T393" s="245"/>
      <c r="U393" s="13"/>
      <c r="V393" s="13"/>
      <c r="W393" s="13"/>
      <c r="X393" s="13"/>
      <c r="Y393" s="13"/>
      <c r="Z393" s="13"/>
      <c r="AA393" s="13"/>
      <c r="AB393" s="13"/>
      <c r="AC393" s="13"/>
      <c r="AD393" s="13"/>
      <c r="AE393" s="13"/>
      <c r="AT393" s="246" t="s">
        <v>279</v>
      </c>
      <c r="AU393" s="246" t="s">
        <v>291</v>
      </c>
      <c r="AV393" s="13" t="s">
        <v>80</v>
      </c>
      <c r="AW393" s="13" t="s">
        <v>33</v>
      </c>
      <c r="AX393" s="13" t="s">
        <v>72</v>
      </c>
      <c r="AY393" s="246" t="s">
        <v>266</v>
      </c>
    </row>
    <row r="394" spans="1:51" s="14" customFormat="1" ht="12">
      <c r="A394" s="14"/>
      <c r="B394" s="247"/>
      <c r="C394" s="248"/>
      <c r="D394" s="230" t="s">
        <v>279</v>
      </c>
      <c r="E394" s="249" t="s">
        <v>19</v>
      </c>
      <c r="F394" s="250" t="s">
        <v>632</v>
      </c>
      <c r="G394" s="248"/>
      <c r="H394" s="251">
        <v>27.76</v>
      </c>
      <c r="I394" s="252"/>
      <c r="J394" s="248"/>
      <c r="K394" s="248"/>
      <c r="L394" s="253"/>
      <c r="M394" s="254"/>
      <c r="N394" s="255"/>
      <c r="O394" s="255"/>
      <c r="P394" s="255"/>
      <c r="Q394" s="255"/>
      <c r="R394" s="255"/>
      <c r="S394" s="255"/>
      <c r="T394" s="256"/>
      <c r="U394" s="14"/>
      <c r="V394" s="14"/>
      <c r="W394" s="14"/>
      <c r="X394" s="14"/>
      <c r="Y394" s="14"/>
      <c r="Z394" s="14"/>
      <c r="AA394" s="14"/>
      <c r="AB394" s="14"/>
      <c r="AC394" s="14"/>
      <c r="AD394" s="14"/>
      <c r="AE394" s="14"/>
      <c r="AT394" s="257" t="s">
        <v>279</v>
      </c>
      <c r="AU394" s="257" t="s">
        <v>291</v>
      </c>
      <c r="AV394" s="14" t="s">
        <v>82</v>
      </c>
      <c r="AW394" s="14" t="s">
        <v>33</v>
      </c>
      <c r="AX394" s="14" t="s">
        <v>72</v>
      </c>
      <c r="AY394" s="257" t="s">
        <v>266</v>
      </c>
    </row>
    <row r="395" spans="1:51" s="13" customFormat="1" ht="12">
      <c r="A395" s="13"/>
      <c r="B395" s="237"/>
      <c r="C395" s="238"/>
      <c r="D395" s="230" t="s">
        <v>279</v>
      </c>
      <c r="E395" s="239" t="s">
        <v>19</v>
      </c>
      <c r="F395" s="240" t="s">
        <v>633</v>
      </c>
      <c r="G395" s="238"/>
      <c r="H395" s="239" t="s">
        <v>19</v>
      </c>
      <c r="I395" s="241"/>
      <c r="J395" s="238"/>
      <c r="K395" s="238"/>
      <c r="L395" s="242"/>
      <c r="M395" s="243"/>
      <c r="N395" s="244"/>
      <c r="O395" s="244"/>
      <c r="P395" s="244"/>
      <c r="Q395" s="244"/>
      <c r="R395" s="244"/>
      <c r="S395" s="244"/>
      <c r="T395" s="245"/>
      <c r="U395" s="13"/>
      <c r="V395" s="13"/>
      <c r="W395" s="13"/>
      <c r="X395" s="13"/>
      <c r="Y395" s="13"/>
      <c r="Z395" s="13"/>
      <c r="AA395" s="13"/>
      <c r="AB395" s="13"/>
      <c r="AC395" s="13"/>
      <c r="AD395" s="13"/>
      <c r="AE395" s="13"/>
      <c r="AT395" s="246" t="s">
        <v>279</v>
      </c>
      <c r="AU395" s="246" t="s">
        <v>291</v>
      </c>
      <c r="AV395" s="13" t="s">
        <v>80</v>
      </c>
      <c r="AW395" s="13" t="s">
        <v>33</v>
      </c>
      <c r="AX395" s="13" t="s">
        <v>72</v>
      </c>
      <c r="AY395" s="246" t="s">
        <v>266</v>
      </c>
    </row>
    <row r="396" spans="1:51" s="14" customFormat="1" ht="12">
      <c r="A396" s="14"/>
      <c r="B396" s="247"/>
      <c r="C396" s="248"/>
      <c r="D396" s="230" t="s">
        <v>279</v>
      </c>
      <c r="E396" s="249" t="s">
        <v>19</v>
      </c>
      <c r="F396" s="250" t="s">
        <v>634</v>
      </c>
      <c r="G396" s="248"/>
      <c r="H396" s="251">
        <v>15.89</v>
      </c>
      <c r="I396" s="252"/>
      <c r="J396" s="248"/>
      <c r="K396" s="248"/>
      <c r="L396" s="253"/>
      <c r="M396" s="254"/>
      <c r="N396" s="255"/>
      <c r="O396" s="255"/>
      <c r="P396" s="255"/>
      <c r="Q396" s="255"/>
      <c r="R396" s="255"/>
      <c r="S396" s="255"/>
      <c r="T396" s="256"/>
      <c r="U396" s="14"/>
      <c r="V396" s="14"/>
      <c r="W396" s="14"/>
      <c r="X396" s="14"/>
      <c r="Y396" s="14"/>
      <c r="Z396" s="14"/>
      <c r="AA396" s="14"/>
      <c r="AB396" s="14"/>
      <c r="AC396" s="14"/>
      <c r="AD396" s="14"/>
      <c r="AE396" s="14"/>
      <c r="AT396" s="257" t="s">
        <v>279</v>
      </c>
      <c r="AU396" s="257" t="s">
        <v>291</v>
      </c>
      <c r="AV396" s="14" t="s">
        <v>82</v>
      </c>
      <c r="AW396" s="14" t="s">
        <v>33</v>
      </c>
      <c r="AX396" s="14" t="s">
        <v>72</v>
      </c>
      <c r="AY396" s="257" t="s">
        <v>266</v>
      </c>
    </row>
    <row r="397" spans="1:51" s="15" customFormat="1" ht="12">
      <c r="A397" s="15"/>
      <c r="B397" s="258"/>
      <c r="C397" s="259"/>
      <c r="D397" s="230" t="s">
        <v>279</v>
      </c>
      <c r="E397" s="260" t="s">
        <v>19</v>
      </c>
      <c r="F397" s="261" t="s">
        <v>282</v>
      </c>
      <c r="G397" s="259"/>
      <c r="H397" s="262">
        <v>43.65</v>
      </c>
      <c r="I397" s="263"/>
      <c r="J397" s="259"/>
      <c r="K397" s="259"/>
      <c r="L397" s="264"/>
      <c r="M397" s="265"/>
      <c r="N397" s="266"/>
      <c r="O397" s="266"/>
      <c r="P397" s="266"/>
      <c r="Q397" s="266"/>
      <c r="R397" s="266"/>
      <c r="S397" s="266"/>
      <c r="T397" s="267"/>
      <c r="U397" s="15"/>
      <c r="V397" s="15"/>
      <c r="W397" s="15"/>
      <c r="X397" s="15"/>
      <c r="Y397" s="15"/>
      <c r="Z397" s="15"/>
      <c r="AA397" s="15"/>
      <c r="AB397" s="15"/>
      <c r="AC397" s="15"/>
      <c r="AD397" s="15"/>
      <c r="AE397" s="15"/>
      <c r="AT397" s="268" t="s">
        <v>279</v>
      </c>
      <c r="AU397" s="268" t="s">
        <v>291</v>
      </c>
      <c r="AV397" s="15" t="s">
        <v>273</v>
      </c>
      <c r="AW397" s="15" t="s">
        <v>33</v>
      </c>
      <c r="AX397" s="15" t="s">
        <v>80</v>
      </c>
      <c r="AY397" s="268" t="s">
        <v>266</v>
      </c>
    </row>
    <row r="398" spans="1:65" s="2" customFormat="1" ht="24.15" customHeight="1">
      <c r="A398" s="41"/>
      <c r="B398" s="42"/>
      <c r="C398" s="217" t="s">
        <v>635</v>
      </c>
      <c r="D398" s="217" t="s">
        <v>268</v>
      </c>
      <c r="E398" s="218" t="s">
        <v>636</v>
      </c>
      <c r="F398" s="219" t="s">
        <v>637</v>
      </c>
      <c r="G398" s="220" t="s">
        <v>271</v>
      </c>
      <c r="H398" s="221">
        <v>77.363</v>
      </c>
      <c r="I398" s="222"/>
      <c r="J398" s="223">
        <f>ROUND(I398*H398,2)</f>
        <v>0</v>
      </c>
      <c r="K398" s="219" t="s">
        <v>272</v>
      </c>
      <c r="L398" s="47"/>
      <c r="M398" s="224" t="s">
        <v>19</v>
      </c>
      <c r="N398" s="225" t="s">
        <v>43</v>
      </c>
      <c r="O398" s="87"/>
      <c r="P398" s="226">
        <f>O398*H398</f>
        <v>0</v>
      </c>
      <c r="Q398" s="226">
        <v>0.012</v>
      </c>
      <c r="R398" s="226">
        <f>Q398*H398</f>
        <v>0.928356</v>
      </c>
      <c r="S398" s="226">
        <v>0</v>
      </c>
      <c r="T398" s="227">
        <f>S398*H398</f>
        <v>0</v>
      </c>
      <c r="U398" s="41"/>
      <c r="V398" s="41"/>
      <c r="W398" s="41"/>
      <c r="X398" s="41"/>
      <c r="Y398" s="41"/>
      <c r="Z398" s="41"/>
      <c r="AA398" s="41"/>
      <c r="AB398" s="41"/>
      <c r="AC398" s="41"/>
      <c r="AD398" s="41"/>
      <c r="AE398" s="41"/>
      <c r="AR398" s="228" t="s">
        <v>273</v>
      </c>
      <c r="AT398" s="228" t="s">
        <v>268</v>
      </c>
      <c r="AU398" s="228" t="s">
        <v>291</v>
      </c>
      <c r="AY398" s="20" t="s">
        <v>266</v>
      </c>
      <c r="BE398" s="229">
        <f>IF(N398="základní",J398,0)</f>
        <v>0</v>
      </c>
      <c r="BF398" s="229">
        <f>IF(N398="snížená",J398,0)</f>
        <v>0</v>
      </c>
      <c r="BG398" s="229">
        <f>IF(N398="zákl. přenesená",J398,0)</f>
        <v>0</v>
      </c>
      <c r="BH398" s="229">
        <f>IF(N398="sníž. přenesená",J398,0)</f>
        <v>0</v>
      </c>
      <c r="BI398" s="229">
        <f>IF(N398="nulová",J398,0)</f>
        <v>0</v>
      </c>
      <c r="BJ398" s="20" t="s">
        <v>80</v>
      </c>
      <c r="BK398" s="229">
        <f>ROUND(I398*H398,2)</f>
        <v>0</v>
      </c>
      <c r="BL398" s="20" t="s">
        <v>273</v>
      </c>
      <c r="BM398" s="228" t="s">
        <v>638</v>
      </c>
    </row>
    <row r="399" spans="1:47" s="2" customFormat="1" ht="12">
      <c r="A399" s="41"/>
      <c r="B399" s="42"/>
      <c r="C399" s="43"/>
      <c r="D399" s="230" t="s">
        <v>275</v>
      </c>
      <c r="E399" s="43"/>
      <c r="F399" s="231" t="s">
        <v>639</v>
      </c>
      <c r="G399" s="43"/>
      <c r="H399" s="43"/>
      <c r="I399" s="232"/>
      <c r="J399" s="43"/>
      <c r="K399" s="43"/>
      <c r="L399" s="47"/>
      <c r="M399" s="233"/>
      <c r="N399" s="234"/>
      <c r="O399" s="87"/>
      <c r="P399" s="87"/>
      <c r="Q399" s="87"/>
      <c r="R399" s="87"/>
      <c r="S399" s="87"/>
      <c r="T399" s="88"/>
      <c r="U399" s="41"/>
      <c r="V399" s="41"/>
      <c r="W399" s="41"/>
      <c r="X399" s="41"/>
      <c r="Y399" s="41"/>
      <c r="Z399" s="41"/>
      <c r="AA399" s="41"/>
      <c r="AB399" s="41"/>
      <c r="AC399" s="41"/>
      <c r="AD399" s="41"/>
      <c r="AE399" s="41"/>
      <c r="AT399" s="20" t="s">
        <v>275</v>
      </c>
      <c r="AU399" s="20" t="s">
        <v>291</v>
      </c>
    </row>
    <row r="400" spans="1:47" s="2" customFormat="1" ht="12">
      <c r="A400" s="41"/>
      <c r="B400" s="42"/>
      <c r="C400" s="43"/>
      <c r="D400" s="235" t="s">
        <v>277</v>
      </c>
      <c r="E400" s="43"/>
      <c r="F400" s="236" t="s">
        <v>640</v>
      </c>
      <c r="G400" s="43"/>
      <c r="H400" s="43"/>
      <c r="I400" s="232"/>
      <c r="J400" s="43"/>
      <c r="K400" s="43"/>
      <c r="L400" s="47"/>
      <c r="M400" s="233"/>
      <c r="N400" s="234"/>
      <c r="O400" s="87"/>
      <c r="P400" s="87"/>
      <c r="Q400" s="87"/>
      <c r="R400" s="87"/>
      <c r="S400" s="87"/>
      <c r="T400" s="88"/>
      <c r="U400" s="41"/>
      <c r="V400" s="41"/>
      <c r="W400" s="41"/>
      <c r="X400" s="41"/>
      <c r="Y400" s="41"/>
      <c r="Z400" s="41"/>
      <c r="AA400" s="41"/>
      <c r="AB400" s="41"/>
      <c r="AC400" s="41"/>
      <c r="AD400" s="41"/>
      <c r="AE400" s="41"/>
      <c r="AT400" s="20" t="s">
        <v>277</v>
      </c>
      <c r="AU400" s="20" t="s">
        <v>291</v>
      </c>
    </row>
    <row r="401" spans="1:51" s="13" customFormat="1" ht="12">
      <c r="A401" s="13"/>
      <c r="B401" s="237"/>
      <c r="C401" s="238"/>
      <c r="D401" s="230" t="s">
        <v>279</v>
      </c>
      <c r="E401" s="239" t="s">
        <v>19</v>
      </c>
      <c r="F401" s="240" t="s">
        <v>641</v>
      </c>
      <c r="G401" s="238"/>
      <c r="H401" s="239" t="s">
        <v>19</v>
      </c>
      <c r="I401" s="241"/>
      <c r="J401" s="238"/>
      <c r="K401" s="238"/>
      <c r="L401" s="242"/>
      <c r="M401" s="243"/>
      <c r="N401" s="244"/>
      <c r="O401" s="244"/>
      <c r="P401" s="244"/>
      <c r="Q401" s="244"/>
      <c r="R401" s="244"/>
      <c r="S401" s="244"/>
      <c r="T401" s="245"/>
      <c r="U401" s="13"/>
      <c r="V401" s="13"/>
      <c r="W401" s="13"/>
      <c r="X401" s="13"/>
      <c r="Y401" s="13"/>
      <c r="Z401" s="13"/>
      <c r="AA401" s="13"/>
      <c r="AB401" s="13"/>
      <c r="AC401" s="13"/>
      <c r="AD401" s="13"/>
      <c r="AE401" s="13"/>
      <c r="AT401" s="246" t="s">
        <v>279</v>
      </c>
      <c r="AU401" s="246" t="s">
        <v>291</v>
      </c>
      <c r="AV401" s="13" t="s">
        <v>80</v>
      </c>
      <c r="AW401" s="13" t="s">
        <v>33</v>
      </c>
      <c r="AX401" s="13" t="s">
        <v>72</v>
      </c>
      <c r="AY401" s="246" t="s">
        <v>266</v>
      </c>
    </row>
    <row r="402" spans="1:51" s="13" customFormat="1" ht="12">
      <c r="A402" s="13"/>
      <c r="B402" s="237"/>
      <c r="C402" s="238"/>
      <c r="D402" s="230" t="s">
        <v>279</v>
      </c>
      <c r="E402" s="239" t="s">
        <v>19</v>
      </c>
      <c r="F402" s="240" t="s">
        <v>642</v>
      </c>
      <c r="G402" s="238"/>
      <c r="H402" s="239" t="s">
        <v>19</v>
      </c>
      <c r="I402" s="241"/>
      <c r="J402" s="238"/>
      <c r="K402" s="238"/>
      <c r="L402" s="242"/>
      <c r="M402" s="243"/>
      <c r="N402" s="244"/>
      <c r="O402" s="244"/>
      <c r="P402" s="244"/>
      <c r="Q402" s="244"/>
      <c r="R402" s="244"/>
      <c r="S402" s="244"/>
      <c r="T402" s="245"/>
      <c r="U402" s="13"/>
      <c r="V402" s="13"/>
      <c r="W402" s="13"/>
      <c r="X402" s="13"/>
      <c r="Y402" s="13"/>
      <c r="Z402" s="13"/>
      <c r="AA402" s="13"/>
      <c r="AB402" s="13"/>
      <c r="AC402" s="13"/>
      <c r="AD402" s="13"/>
      <c r="AE402" s="13"/>
      <c r="AT402" s="246" t="s">
        <v>279</v>
      </c>
      <c r="AU402" s="246" t="s">
        <v>291</v>
      </c>
      <c r="AV402" s="13" t="s">
        <v>80</v>
      </c>
      <c r="AW402" s="13" t="s">
        <v>33</v>
      </c>
      <c r="AX402" s="13" t="s">
        <v>72</v>
      </c>
      <c r="AY402" s="246" t="s">
        <v>266</v>
      </c>
    </row>
    <row r="403" spans="1:51" s="14" customFormat="1" ht="12">
      <c r="A403" s="14"/>
      <c r="B403" s="247"/>
      <c r="C403" s="248"/>
      <c r="D403" s="230" t="s">
        <v>279</v>
      </c>
      <c r="E403" s="249" t="s">
        <v>19</v>
      </c>
      <c r="F403" s="250" t="s">
        <v>643</v>
      </c>
      <c r="G403" s="248"/>
      <c r="H403" s="251">
        <v>10.777</v>
      </c>
      <c r="I403" s="252"/>
      <c r="J403" s="248"/>
      <c r="K403" s="248"/>
      <c r="L403" s="253"/>
      <c r="M403" s="254"/>
      <c r="N403" s="255"/>
      <c r="O403" s="255"/>
      <c r="P403" s="255"/>
      <c r="Q403" s="255"/>
      <c r="R403" s="255"/>
      <c r="S403" s="255"/>
      <c r="T403" s="256"/>
      <c r="U403" s="14"/>
      <c r="V403" s="14"/>
      <c r="W403" s="14"/>
      <c r="X403" s="14"/>
      <c r="Y403" s="14"/>
      <c r="Z403" s="14"/>
      <c r="AA403" s="14"/>
      <c r="AB403" s="14"/>
      <c r="AC403" s="14"/>
      <c r="AD403" s="14"/>
      <c r="AE403" s="14"/>
      <c r="AT403" s="257" t="s">
        <v>279</v>
      </c>
      <c r="AU403" s="257" t="s">
        <v>291</v>
      </c>
      <c r="AV403" s="14" t="s">
        <v>82</v>
      </c>
      <c r="AW403" s="14" t="s">
        <v>33</v>
      </c>
      <c r="AX403" s="14" t="s">
        <v>72</v>
      </c>
      <c r="AY403" s="257" t="s">
        <v>266</v>
      </c>
    </row>
    <row r="404" spans="1:51" s="13" customFormat="1" ht="12">
      <c r="A404" s="13"/>
      <c r="B404" s="237"/>
      <c r="C404" s="238"/>
      <c r="D404" s="230" t="s">
        <v>279</v>
      </c>
      <c r="E404" s="239" t="s">
        <v>19</v>
      </c>
      <c r="F404" s="240" t="s">
        <v>644</v>
      </c>
      <c r="G404" s="238"/>
      <c r="H404" s="239" t="s">
        <v>19</v>
      </c>
      <c r="I404" s="241"/>
      <c r="J404" s="238"/>
      <c r="K404" s="238"/>
      <c r="L404" s="242"/>
      <c r="M404" s="243"/>
      <c r="N404" s="244"/>
      <c r="O404" s="244"/>
      <c r="P404" s="244"/>
      <c r="Q404" s="244"/>
      <c r="R404" s="244"/>
      <c r="S404" s="244"/>
      <c r="T404" s="245"/>
      <c r="U404" s="13"/>
      <c r="V404" s="13"/>
      <c r="W404" s="13"/>
      <c r="X404" s="13"/>
      <c r="Y404" s="13"/>
      <c r="Z404" s="13"/>
      <c r="AA404" s="13"/>
      <c r="AB404" s="13"/>
      <c r="AC404" s="13"/>
      <c r="AD404" s="13"/>
      <c r="AE404" s="13"/>
      <c r="AT404" s="246" t="s">
        <v>279</v>
      </c>
      <c r="AU404" s="246" t="s">
        <v>291</v>
      </c>
      <c r="AV404" s="13" t="s">
        <v>80</v>
      </c>
      <c r="AW404" s="13" t="s">
        <v>33</v>
      </c>
      <c r="AX404" s="13" t="s">
        <v>72</v>
      </c>
      <c r="AY404" s="246" t="s">
        <v>266</v>
      </c>
    </row>
    <row r="405" spans="1:51" s="14" customFormat="1" ht="12">
      <c r="A405" s="14"/>
      <c r="B405" s="247"/>
      <c r="C405" s="248"/>
      <c r="D405" s="230" t="s">
        <v>279</v>
      </c>
      <c r="E405" s="249" t="s">
        <v>19</v>
      </c>
      <c r="F405" s="250" t="s">
        <v>645</v>
      </c>
      <c r="G405" s="248"/>
      <c r="H405" s="251">
        <v>19.149</v>
      </c>
      <c r="I405" s="252"/>
      <c r="J405" s="248"/>
      <c r="K405" s="248"/>
      <c r="L405" s="253"/>
      <c r="M405" s="254"/>
      <c r="N405" s="255"/>
      <c r="O405" s="255"/>
      <c r="P405" s="255"/>
      <c r="Q405" s="255"/>
      <c r="R405" s="255"/>
      <c r="S405" s="255"/>
      <c r="T405" s="256"/>
      <c r="U405" s="14"/>
      <c r="V405" s="14"/>
      <c r="W405" s="14"/>
      <c r="X405" s="14"/>
      <c r="Y405" s="14"/>
      <c r="Z405" s="14"/>
      <c r="AA405" s="14"/>
      <c r="AB405" s="14"/>
      <c r="AC405" s="14"/>
      <c r="AD405" s="14"/>
      <c r="AE405" s="14"/>
      <c r="AT405" s="257" t="s">
        <v>279</v>
      </c>
      <c r="AU405" s="257" t="s">
        <v>291</v>
      </c>
      <c r="AV405" s="14" t="s">
        <v>82</v>
      </c>
      <c r="AW405" s="14" t="s">
        <v>33</v>
      </c>
      <c r="AX405" s="14" t="s">
        <v>72</v>
      </c>
      <c r="AY405" s="257" t="s">
        <v>266</v>
      </c>
    </row>
    <row r="406" spans="1:51" s="13" customFormat="1" ht="12">
      <c r="A406" s="13"/>
      <c r="B406" s="237"/>
      <c r="C406" s="238"/>
      <c r="D406" s="230" t="s">
        <v>279</v>
      </c>
      <c r="E406" s="239" t="s">
        <v>19</v>
      </c>
      <c r="F406" s="240" t="s">
        <v>646</v>
      </c>
      <c r="G406" s="238"/>
      <c r="H406" s="239" t="s">
        <v>19</v>
      </c>
      <c r="I406" s="241"/>
      <c r="J406" s="238"/>
      <c r="K406" s="238"/>
      <c r="L406" s="242"/>
      <c r="M406" s="243"/>
      <c r="N406" s="244"/>
      <c r="O406" s="244"/>
      <c r="P406" s="244"/>
      <c r="Q406" s="244"/>
      <c r="R406" s="244"/>
      <c r="S406" s="244"/>
      <c r="T406" s="245"/>
      <c r="U406" s="13"/>
      <c r="V406" s="13"/>
      <c r="W406" s="13"/>
      <c r="X406" s="13"/>
      <c r="Y406" s="13"/>
      <c r="Z406" s="13"/>
      <c r="AA406" s="13"/>
      <c r="AB406" s="13"/>
      <c r="AC406" s="13"/>
      <c r="AD406" s="13"/>
      <c r="AE406" s="13"/>
      <c r="AT406" s="246" t="s">
        <v>279</v>
      </c>
      <c r="AU406" s="246" t="s">
        <v>291</v>
      </c>
      <c r="AV406" s="13" t="s">
        <v>80</v>
      </c>
      <c r="AW406" s="13" t="s">
        <v>33</v>
      </c>
      <c r="AX406" s="13" t="s">
        <v>72</v>
      </c>
      <c r="AY406" s="246" t="s">
        <v>266</v>
      </c>
    </row>
    <row r="407" spans="1:51" s="14" customFormat="1" ht="12">
      <c r="A407" s="14"/>
      <c r="B407" s="247"/>
      <c r="C407" s="248"/>
      <c r="D407" s="230" t="s">
        <v>279</v>
      </c>
      <c r="E407" s="249" t="s">
        <v>19</v>
      </c>
      <c r="F407" s="250" t="s">
        <v>647</v>
      </c>
      <c r="G407" s="248"/>
      <c r="H407" s="251">
        <v>18.512</v>
      </c>
      <c r="I407" s="252"/>
      <c r="J407" s="248"/>
      <c r="K407" s="248"/>
      <c r="L407" s="253"/>
      <c r="M407" s="254"/>
      <c r="N407" s="255"/>
      <c r="O407" s="255"/>
      <c r="P407" s="255"/>
      <c r="Q407" s="255"/>
      <c r="R407" s="255"/>
      <c r="S407" s="255"/>
      <c r="T407" s="256"/>
      <c r="U407" s="14"/>
      <c r="V407" s="14"/>
      <c r="W407" s="14"/>
      <c r="X407" s="14"/>
      <c r="Y407" s="14"/>
      <c r="Z407" s="14"/>
      <c r="AA407" s="14"/>
      <c r="AB407" s="14"/>
      <c r="AC407" s="14"/>
      <c r="AD407" s="14"/>
      <c r="AE407" s="14"/>
      <c r="AT407" s="257" t="s">
        <v>279</v>
      </c>
      <c r="AU407" s="257" t="s">
        <v>291</v>
      </c>
      <c r="AV407" s="14" t="s">
        <v>82</v>
      </c>
      <c r="AW407" s="14" t="s">
        <v>33</v>
      </c>
      <c r="AX407" s="14" t="s">
        <v>72</v>
      </c>
      <c r="AY407" s="257" t="s">
        <v>266</v>
      </c>
    </row>
    <row r="408" spans="1:51" s="13" customFormat="1" ht="12">
      <c r="A408" s="13"/>
      <c r="B408" s="237"/>
      <c r="C408" s="238"/>
      <c r="D408" s="230" t="s">
        <v>279</v>
      </c>
      <c r="E408" s="239" t="s">
        <v>19</v>
      </c>
      <c r="F408" s="240" t="s">
        <v>648</v>
      </c>
      <c r="G408" s="238"/>
      <c r="H408" s="239" t="s">
        <v>19</v>
      </c>
      <c r="I408" s="241"/>
      <c r="J408" s="238"/>
      <c r="K408" s="238"/>
      <c r="L408" s="242"/>
      <c r="M408" s="243"/>
      <c r="N408" s="244"/>
      <c r="O408" s="244"/>
      <c r="P408" s="244"/>
      <c r="Q408" s="244"/>
      <c r="R408" s="244"/>
      <c r="S408" s="244"/>
      <c r="T408" s="245"/>
      <c r="U408" s="13"/>
      <c r="V408" s="13"/>
      <c r="W408" s="13"/>
      <c r="X408" s="13"/>
      <c r="Y408" s="13"/>
      <c r="Z408" s="13"/>
      <c r="AA408" s="13"/>
      <c r="AB408" s="13"/>
      <c r="AC408" s="13"/>
      <c r="AD408" s="13"/>
      <c r="AE408" s="13"/>
      <c r="AT408" s="246" t="s">
        <v>279</v>
      </c>
      <c r="AU408" s="246" t="s">
        <v>291</v>
      </c>
      <c r="AV408" s="13" t="s">
        <v>80</v>
      </c>
      <c r="AW408" s="13" t="s">
        <v>33</v>
      </c>
      <c r="AX408" s="13" t="s">
        <v>72</v>
      </c>
      <c r="AY408" s="246" t="s">
        <v>266</v>
      </c>
    </row>
    <row r="409" spans="1:51" s="14" customFormat="1" ht="12">
      <c r="A409" s="14"/>
      <c r="B409" s="247"/>
      <c r="C409" s="248"/>
      <c r="D409" s="230" t="s">
        <v>279</v>
      </c>
      <c r="E409" s="249" t="s">
        <v>19</v>
      </c>
      <c r="F409" s="250" t="s">
        <v>649</v>
      </c>
      <c r="G409" s="248"/>
      <c r="H409" s="251">
        <v>9.88</v>
      </c>
      <c r="I409" s="252"/>
      <c r="J409" s="248"/>
      <c r="K409" s="248"/>
      <c r="L409" s="253"/>
      <c r="M409" s="254"/>
      <c r="N409" s="255"/>
      <c r="O409" s="255"/>
      <c r="P409" s="255"/>
      <c r="Q409" s="255"/>
      <c r="R409" s="255"/>
      <c r="S409" s="255"/>
      <c r="T409" s="256"/>
      <c r="U409" s="14"/>
      <c r="V409" s="14"/>
      <c r="W409" s="14"/>
      <c r="X409" s="14"/>
      <c r="Y409" s="14"/>
      <c r="Z409" s="14"/>
      <c r="AA409" s="14"/>
      <c r="AB409" s="14"/>
      <c r="AC409" s="14"/>
      <c r="AD409" s="14"/>
      <c r="AE409" s="14"/>
      <c r="AT409" s="257" t="s">
        <v>279</v>
      </c>
      <c r="AU409" s="257" t="s">
        <v>291</v>
      </c>
      <c r="AV409" s="14" t="s">
        <v>82</v>
      </c>
      <c r="AW409" s="14" t="s">
        <v>33</v>
      </c>
      <c r="AX409" s="14" t="s">
        <v>72</v>
      </c>
      <c r="AY409" s="257" t="s">
        <v>266</v>
      </c>
    </row>
    <row r="410" spans="1:51" s="13" customFormat="1" ht="12">
      <c r="A410" s="13"/>
      <c r="B410" s="237"/>
      <c r="C410" s="238"/>
      <c r="D410" s="230" t="s">
        <v>279</v>
      </c>
      <c r="E410" s="239" t="s">
        <v>19</v>
      </c>
      <c r="F410" s="240" t="s">
        <v>650</v>
      </c>
      <c r="G410" s="238"/>
      <c r="H410" s="239" t="s">
        <v>19</v>
      </c>
      <c r="I410" s="241"/>
      <c r="J410" s="238"/>
      <c r="K410" s="238"/>
      <c r="L410" s="242"/>
      <c r="M410" s="243"/>
      <c r="N410" s="244"/>
      <c r="O410" s="244"/>
      <c r="P410" s="244"/>
      <c r="Q410" s="244"/>
      <c r="R410" s="244"/>
      <c r="S410" s="244"/>
      <c r="T410" s="245"/>
      <c r="U410" s="13"/>
      <c r="V410" s="13"/>
      <c r="W410" s="13"/>
      <c r="X410" s="13"/>
      <c r="Y410" s="13"/>
      <c r="Z410" s="13"/>
      <c r="AA410" s="13"/>
      <c r="AB410" s="13"/>
      <c r="AC410" s="13"/>
      <c r="AD410" s="13"/>
      <c r="AE410" s="13"/>
      <c r="AT410" s="246" t="s">
        <v>279</v>
      </c>
      <c r="AU410" s="246" t="s">
        <v>291</v>
      </c>
      <c r="AV410" s="13" t="s">
        <v>80</v>
      </c>
      <c r="AW410" s="13" t="s">
        <v>33</v>
      </c>
      <c r="AX410" s="13" t="s">
        <v>72</v>
      </c>
      <c r="AY410" s="246" t="s">
        <v>266</v>
      </c>
    </row>
    <row r="411" spans="1:51" s="14" customFormat="1" ht="12">
      <c r="A411" s="14"/>
      <c r="B411" s="247"/>
      <c r="C411" s="248"/>
      <c r="D411" s="230" t="s">
        <v>279</v>
      </c>
      <c r="E411" s="249" t="s">
        <v>19</v>
      </c>
      <c r="F411" s="250" t="s">
        <v>651</v>
      </c>
      <c r="G411" s="248"/>
      <c r="H411" s="251">
        <v>19.045</v>
      </c>
      <c r="I411" s="252"/>
      <c r="J411" s="248"/>
      <c r="K411" s="248"/>
      <c r="L411" s="253"/>
      <c r="M411" s="254"/>
      <c r="N411" s="255"/>
      <c r="O411" s="255"/>
      <c r="P411" s="255"/>
      <c r="Q411" s="255"/>
      <c r="R411" s="255"/>
      <c r="S411" s="255"/>
      <c r="T411" s="256"/>
      <c r="U411" s="14"/>
      <c r="V411" s="14"/>
      <c r="W411" s="14"/>
      <c r="X411" s="14"/>
      <c r="Y411" s="14"/>
      <c r="Z411" s="14"/>
      <c r="AA411" s="14"/>
      <c r="AB411" s="14"/>
      <c r="AC411" s="14"/>
      <c r="AD411" s="14"/>
      <c r="AE411" s="14"/>
      <c r="AT411" s="257" t="s">
        <v>279</v>
      </c>
      <c r="AU411" s="257" t="s">
        <v>291</v>
      </c>
      <c r="AV411" s="14" t="s">
        <v>82</v>
      </c>
      <c r="AW411" s="14" t="s">
        <v>33</v>
      </c>
      <c r="AX411" s="14" t="s">
        <v>72</v>
      </c>
      <c r="AY411" s="257" t="s">
        <v>266</v>
      </c>
    </row>
    <row r="412" spans="1:51" s="15" customFormat="1" ht="12">
      <c r="A412" s="15"/>
      <c r="B412" s="258"/>
      <c r="C412" s="259"/>
      <c r="D412" s="230" t="s">
        <v>279</v>
      </c>
      <c r="E412" s="260" t="s">
        <v>19</v>
      </c>
      <c r="F412" s="261" t="s">
        <v>282</v>
      </c>
      <c r="G412" s="259"/>
      <c r="H412" s="262">
        <v>77.363</v>
      </c>
      <c r="I412" s="263"/>
      <c r="J412" s="259"/>
      <c r="K412" s="259"/>
      <c r="L412" s="264"/>
      <c r="M412" s="265"/>
      <c r="N412" s="266"/>
      <c r="O412" s="266"/>
      <c r="P412" s="266"/>
      <c r="Q412" s="266"/>
      <c r="R412" s="266"/>
      <c r="S412" s="266"/>
      <c r="T412" s="267"/>
      <c r="U412" s="15"/>
      <c r="V412" s="15"/>
      <c r="W412" s="15"/>
      <c r="X412" s="15"/>
      <c r="Y412" s="15"/>
      <c r="Z412" s="15"/>
      <c r="AA412" s="15"/>
      <c r="AB412" s="15"/>
      <c r="AC412" s="15"/>
      <c r="AD412" s="15"/>
      <c r="AE412" s="15"/>
      <c r="AT412" s="268" t="s">
        <v>279</v>
      </c>
      <c r="AU412" s="268" t="s">
        <v>291</v>
      </c>
      <c r="AV412" s="15" t="s">
        <v>273</v>
      </c>
      <c r="AW412" s="15" t="s">
        <v>33</v>
      </c>
      <c r="AX412" s="15" t="s">
        <v>80</v>
      </c>
      <c r="AY412" s="268" t="s">
        <v>266</v>
      </c>
    </row>
    <row r="413" spans="1:65" s="2" customFormat="1" ht="24.15" customHeight="1">
      <c r="A413" s="41"/>
      <c r="B413" s="42"/>
      <c r="C413" s="217" t="s">
        <v>652</v>
      </c>
      <c r="D413" s="217" t="s">
        <v>268</v>
      </c>
      <c r="E413" s="218" t="s">
        <v>653</v>
      </c>
      <c r="F413" s="219" t="s">
        <v>654</v>
      </c>
      <c r="G413" s="220" t="s">
        <v>271</v>
      </c>
      <c r="H413" s="221">
        <v>43.65</v>
      </c>
      <c r="I413" s="222"/>
      <c r="J413" s="223">
        <f>ROUND(I413*H413,2)</f>
        <v>0</v>
      </c>
      <c r="K413" s="219" t="s">
        <v>272</v>
      </c>
      <c r="L413" s="47"/>
      <c r="M413" s="224" t="s">
        <v>19</v>
      </c>
      <c r="N413" s="225" t="s">
        <v>43</v>
      </c>
      <c r="O413" s="87"/>
      <c r="P413" s="226">
        <f>O413*H413</f>
        <v>0</v>
      </c>
      <c r="Q413" s="226">
        <v>0.016</v>
      </c>
      <c r="R413" s="226">
        <f>Q413*H413</f>
        <v>0.6984</v>
      </c>
      <c r="S413" s="226">
        <v>0</v>
      </c>
      <c r="T413" s="227">
        <f>S413*H413</f>
        <v>0</v>
      </c>
      <c r="U413" s="41"/>
      <c r="V413" s="41"/>
      <c r="W413" s="41"/>
      <c r="X413" s="41"/>
      <c r="Y413" s="41"/>
      <c r="Z413" s="41"/>
      <c r="AA413" s="41"/>
      <c r="AB413" s="41"/>
      <c r="AC413" s="41"/>
      <c r="AD413" s="41"/>
      <c r="AE413" s="41"/>
      <c r="AR413" s="228" t="s">
        <v>273</v>
      </c>
      <c r="AT413" s="228" t="s">
        <v>268</v>
      </c>
      <c r="AU413" s="228" t="s">
        <v>291</v>
      </c>
      <c r="AY413" s="20" t="s">
        <v>266</v>
      </c>
      <c r="BE413" s="229">
        <f>IF(N413="základní",J413,0)</f>
        <v>0</v>
      </c>
      <c r="BF413" s="229">
        <f>IF(N413="snížená",J413,0)</f>
        <v>0</v>
      </c>
      <c r="BG413" s="229">
        <f>IF(N413="zákl. přenesená",J413,0)</f>
        <v>0</v>
      </c>
      <c r="BH413" s="229">
        <f>IF(N413="sníž. přenesená",J413,0)</f>
        <v>0</v>
      </c>
      <c r="BI413" s="229">
        <f>IF(N413="nulová",J413,0)</f>
        <v>0</v>
      </c>
      <c r="BJ413" s="20" t="s">
        <v>80</v>
      </c>
      <c r="BK413" s="229">
        <f>ROUND(I413*H413,2)</f>
        <v>0</v>
      </c>
      <c r="BL413" s="20" t="s">
        <v>273</v>
      </c>
      <c r="BM413" s="228" t="s">
        <v>655</v>
      </c>
    </row>
    <row r="414" spans="1:47" s="2" customFormat="1" ht="12">
      <c r="A414" s="41"/>
      <c r="B414" s="42"/>
      <c r="C414" s="43"/>
      <c r="D414" s="230" t="s">
        <v>275</v>
      </c>
      <c r="E414" s="43"/>
      <c r="F414" s="231" t="s">
        <v>656</v>
      </c>
      <c r="G414" s="43"/>
      <c r="H414" s="43"/>
      <c r="I414" s="232"/>
      <c r="J414" s="43"/>
      <c r="K414" s="43"/>
      <c r="L414" s="47"/>
      <c r="M414" s="233"/>
      <c r="N414" s="234"/>
      <c r="O414" s="87"/>
      <c r="P414" s="87"/>
      <c r="Q414" s="87"/>
      <c r="R414" s="87"/>
      <c r="S414" s="87"/>
      <c r="T414" s="88"/>
      <c r="U414" s="41"/>
      <c r="V414" s="41"/>
      <c r="W414" s="41"/>
      <c r="X414" s="41"/>
      <c r="Y414" s="41"/>
      <c r="Z414" s="41"/>
      <c r="AA414" s="41"/>
      <c r="AB414" s="41"/>
      <c r="AC414" s="41"/>
      <c r="AD414" s="41"/>
      <c r="AE414" s="41"/>
      <c r="AT414" s="20" t="s">
        <v>275</v>
      </c>
      <c r="AU414" s="20" t="s">
        <v>291</v>
      </c>
    </row>
    <row r="415" spans="1:47" s="2" customFormat="1" ht="12">
      <c r="A415" s="41"/>
      <c r="B415" s="42"/>
      <c r="C415" s="43"/>
      <c r="D415" s="235" t="s">
        <v>277</v>
      </c>
      <c r="E415" s="43"/>
      <c r="F415" s="236" t="s">
        <v>657</v>
      </c>
      <c r="G415" s="43"/>
      <c r="H415" s="43"/>
      <c r="I415" s="232"/>
      <c r="J415" s="43"/>
      <c r="K415" s="43"/>
      <c r="L415" s="47"/>
      <c r="M415" s="233"/>
      <c r="N415" s="234"/>
      <c r="O415" s="87"/>
      <c r="P415" s="87"/>
      <c r="Q415" s="87"/>
      <c r="R415" s="87"/>
      <c r="S415" s="87"/>
      <c r="T415" s="88"/>
      <c r="U415" s="41"/>
      <c r="V415" s="41"/>
      <c r="W415" s="41"/>
      <c r="X415" s="41"/>
      <c r="Y415" s="41"/>
      <c r="Z415" s="41"/>
      <c r="AA415" s="41"/>
      <c r="AB415" s="41"/>
      <c r="AC415" s="41"/>
      <c r="AD415" s="41"/>
      <c r="AE415" s="41"/>
      <c r="AT415" s="20" t="s">
        <v>277</v>
      </c>
      <c r="AU415" s="20" t="s">
        <v>291</v>
      </c>
    </row>
    <row r="416" spans="1:51" s="13" customFormat="1" ht="12">
      <c r="A416" s="13"/>
      <c r="B416" s="237"/>
      <c r="C416" s="238"/>
      <c r="D416" s="230" t="s">
        <v>279</v>
      </c>
      <c r="E416" s="239" t="s">
        <v>19</v>
      </c>
      <c r="F416" s="240" t="s">
        <v>631</v>
      </c>
      <c r="G416" s="238"/>
      <c r="H416" s="239" t="s">
        <v>19</v>
      </c>
      <c r="I416" s="241"/>
      <c r="J416" s="238"/>
      <c r="K416" s="238"/>
      <c r="L416" s="242"/>
      <c r="M416" s="243"/>
      <c r="N416" s="244"/>
      <c r="O416" s="244"/>
      <c r="P416" s="244"/>
      <c r="Q416" s="244"/>
      <c r="R416" s="244"/>
      <c r="S416" s="244"/>
      <c r="T416" s="245"/>
      <c r="U416" s="13"/>
      <c r="V416" s="13"/>
      <c r="W416" s="13"/>
      <c r="X416" s="13"/>
      <c r="Y416" s="13"/>
      <c r="Z416" s="13"/>
      <c r="AA416" s="13"/>
      <c r="AB416" s="13"/>
      <c r="AC416" s="13"/>
      <c r="AD416" s="13"/>
      <c r="AE416" s="13"/>
      <c r="AT416" s="246" t="s">
        <v>279</v>
      </c>
      <c r="AU416" s="246" t="s">
        <v>291</v>
      </c>
      <c r="AV416" s="13" t="s">
        <v>80</v>
      </c>
      <c r="AW416" s="13" t="s">
        <v>33</v>
      </c>
      <c r="AX416" s="13" t="s">
        <v>72</v>
      </c>
      <c r="AY416" s="246" t="s">
        <v>266</v>
      </c>
    </row>
    <row r="417" spans="1:51" s="14" customFormat="1" ht="12">
      <c r="A417" s="14"/>
      <c r="B417" s="247"/>
      <c r="C417" s="248"/>
      <c r="D417" s="230" t="s">
        <v>279</v>
      </c>
      <c r="E417" s="249" t="s">
        <v>19</v>
      </c>
      <c r="F417" s="250" t="s">
        <v>632</v>
      </c>
      <c r="G417" s="248"/>
      <c r="H417" s="251">
        <v>27.76</v>
      </c>
      <c r="I417" s="252"/>
      <c r="J417" s="248"/>
      <c r="K417" s="248"/>
      <c r="L417" s="253"/>
      <c r="M417" s="254"/>
      <c r="N417" s="255"/>
      <c r="O417" s="255"/>
      <c r="P417" s="255"/>
      <c r="Q417" s="255"/>
      <c r="R417" s="255"/>
      <c r="S417" s="255"/>
      <c r="T417" s="256"/>
      <c r="U417" s="14"/>
      <c r="V417" s="14"/>
      <c r="W417" s="14"/>
      <c r="X417" s="14"/>
      <c r="Y417" s="14"/>
      <c r="Z417" s="14"/>
      <c r="AA417" s="14"/>
      <c r="AB417" s="14"/>
      <c r="AC417" s="14"/>
      <c r="AD417" s="14"/>
      <c r="AE417" s="14"/>
      <c r="AT417" s="257" t="s">
        <v>279</v>
      </c>
      <c r="AU417" s="257" t="s">
        <v>291</v>
      </c>
      <c r="AV417" s="14" t="s">
        <v>82</v>
      </c>
      <c r="AW417" s="14" t="s">
        <v>33</v>
      </c>
      <c r="AX417" s="14" t="s">
        <v>72</v>
      </c>
      <c r="AY417" s="257" t="s">
        <v>266</v>
      </c>
    </row>
    <row r="418" spans="1:51" s="13" customFormat="1" ht="12">
      <c r="A418" s="13"/>
      <c r="B418" s="237"/>
      <c r="C418" s="238"/>
      <c r="D418" s="230" t="s">
        <v>279</v>
      </c>
      <c r="E418" s="239" t="s">
        <v>19</v>
      </c>
      <c r="F418" s="240" t="s">
        <v>633</v>
      </c>
      <c r="G418" s="238"/>
      <c r="H418" s="239" t="s">
        <v>19</v>
      </c>
      <c r="I418" s="241"/>
      <c r="J418" s="238"/>
      <c r="K418" s="238"/>
      <c r="L418" s="242"/>
      <c r="M418" s="243"/>
      <c r="N418" s="244"/>
      <c r="O418" s="244"/>
      <c r="P418" s="244"/>
      <c r="Q418" s="244"/>
      <c r="R418" s="244"/>
      <c r="S418" s="244"/>
      <c r="T418" s="245"/>
      <c r="U418" s="13"/>
      <c r="V418" s="13"/>
      <c r="W418" s="13"/>
      <c r="X418" s="13"/>
      <c r="Y418" s="13"/>
      <c r="Z418" s="13"/>
      <c r="AA418" s="13"/>
      <c r="AB418" s="13"/>
      <c r="AC418" s="13"/>
      <c r="AD418" s="13"/>
      <c r="AE418" s="13"/>
      <c r="AT418" s="246" t="s">
        <v>279</v>
      </c>
      <c r="AU418" s="246" t="s">
        <v>291</v>
      </c>
      <c r="AV418" s="13" t="s">
        <v>80</v>
      </c>
      <c r="AW418" s="13" t="s">
        <v>33</v>
      </c>
      <c r="AX418" s="13" t="s">
        <v>72</v>
      </c>
      <c r="AY418" s="246" t="s">
        <v>266</v>
      </c>
    </row>
    <row r="419" spans="1:51" s="14" customFormat="1" ht="12">
      <c r="A419" s="14"/>
      <c r="B419" s="247"/>
      <c r="C419" s="248"/>
      <c r="D419" s="230" t="s">
        <v>279</v>
      </c>
      <c r="E419" s="249" t="s">
        <v>19</v>
      </c>
      <c r="F419" s="250" t="s">
        <v>634</v>
      </c>
      <c r="G419" s="248"/>
      <c r="H419" s="251">
        <v>15.89</v>
      </c>
      <c r="I419" s="252"/>
      <c r="J419" s="248"/>
      <c r="K419" s="248"/>
      <c r="L419" s="253"/>
      <c r="M419" s="254"/>
      <c r="N419" s="255"/>
      <c r="O419" s="255"/>
      <c r="P419" s="255"/>
      <c r="Q419" s="255"/>
      <c r="R419" s="255"/>
      <c r="S419" s="255"/>
      <c r="T419" s="256"/>
      <c r="U419" s="14"/>
      <c r="V419" s="14"/>
      <c r="W419" s="14"/>
      <c r="X419" s="14"/>
      <c r="Y419" s="14"/>
      <c r="Z419" s="14"/>
      <c r="AA419" s="14"/>
      <c r="AB419" s="14"/>
      <c r="AC419" s="14"/>
      <c r="AD419" s="14"/>
      <c r="AE419" s="14"/>
      <c r="AT419" s="257" t="s">
        <v>279</v>
      </c>
      <c r="AU419" s="257" t="s">
        <v>291</v>
      </c>
      <c r="AV419" s="14" t="s">
        <v>82</v>
      </c>
      <c r="AW419" s="14" t="s">
        <v>33</v>
      </c>
      <c r="AX419" s="14" t="s">
        <v>72</v>
      </c>
      <c r="AY419" s="257" t="s">
        <v>266</v>
      </c>
    </row>
    <row r="420" spans="1:51" s="15" customFormat="1" ht="12">
      <c r="A420" s="15"/>
      <c r="B420" s="258"/>
      <c r="C420" s="259"/>
      <c r="D420" s="230" t="s">
        <v>279</v>
      </c>
      <c r="E420" s="260" t="s">
        <v>19</v>
      </c>
      <c r="F420" s="261" t="s">
        <v>282</v>
      </c>
      <c r="G420" s="259"/>
      <c r="H420" s="262">
        <v>43.65</v>
      </c>
      <c r="I420" s="263"/>
      <c r="J420" s="259"/>
      <c r="K420" s="259"/>
      <c r="L420" s="264"/>
      <c r="M420" s="265"/>
      <c r="N420" s="266"/>
      <c r="O420" s="266"/>
      <c r="P420" s="266"/>
      <c r="Q420" s="266"/>
      <c r="R420" s="266"/>
      <c r="S420" s="266"/>
      <c r="T420" s="267"/>
      <c r="U420" s="15"/>
      <c r="V420" s="15"/>
      <c r="W420" s="15"/>
      <c r="X420" s="15"/>
      <c r="Y420" s="15"/>
      <c r="Z420" s="15"/>
      <c r="AA420" s="15"/>
      <c r="AB420" s="15"/>
      <c r="AC420" s="15"/>
      <c r="AD420" s="15"/>
      <c r="AE420" s="15"/>
      <c r="AT420" s="268" t="s">
        <v>279</v>
      </c>
      <c r="AU420" s="268" t="s">
        <v>291</v>
      </c>
      <c r="AV420" s="15" t="s">
        <v>273</v>
      </c>
      <c r="AW420" s="15" t="s">
        <v>33</v>
      </c>
      <c r="AX420" s="15" t="s">
        <v>80</v>
      </c>
      <c r="AY420" s="268" t="s">
        <v>266</v>
      </c>
    </row>
    <row r="421" spans="1:65" s="2" customFormat="1" ht="24.15" customHeight="1">
      <c r="A421" s="41"/>
      <c r="B421" s="42"/>
      <c r="C421" s="217" t="s">
        <v>658</v>
      </c>
      <c r="D421" s="217" t="s">
        <v>268</v>
      </c>
      <c r="E421" s="218" t="s">
        <v>659</v>
      </c>
      <c r="F421" s="219" t="s">
        <v>660</v>
      </c>
      <c r="G421" s="220" t="s">
        <v>271</v>
      </c>
      <c r="H421" s="221">
        <v>77.363</v>
      </c>
      <c r="I421" s="222"/>
      <c r="J421" s="223">
        <f>ROUND(I421*H421,2)</f>
        <v>0</v>
      </c>
      <c r="K421" s="219" t="s">
        <v>272</v>
      </c>
      <c r="L421" s="47"/>
      <c r="M421" s="224" t="s">
        <v>19</v>
      </c>
      <c r="N421" s="225" t="s">
        <v>43</v>
      </c>
      <c r="O421" s="87"/>
      <c r="P421" s="226">
        <f>O421*H421</f>
        <v>0</v>
      </c>
      <c r="Q421" s="226">
        <v>0.0162</v>
      </c>
      <c r="R421" s="226">
        <f>Q421*H421</f>
        <v>1.2532805999999999</v>
      </c>
      <c r="S421" s="226">
        <v>0</v>
      </c>
      <c r="T421" s="227">
        <f>S421*H421</f>
        <v>0</v>
      </c>
      <c r="U421" s="41"/>
      <c r="V421" s="41"/>
      <c r="W421" s="41"/>
      <c r="X421" s="41"/>
      <c r="Y421" s="41"/>
      <c r="Z421" s="41"/>
      <c r="AA421" s="41"/>
      <c r="AB421" s="41"/>
      <c r="AC421" s="41"/>
      <c r="AD421" s="41"/>
      <c r="AE421" s="41"/>
      <c r="AR421" s="228" t="s">
        <v>273</v>
      </c>
      <c r="AT421" s="228" t="s">
        <v>268</v>
      </c>
      <c r="AU421" s="228" t="s">
        <v>291</v>
      </c>
      <c r="AY421" s="20" t="s">
        <v>266</v>
      </c>
      <c r="BE421" s="229">
        <f>IF(N421="základní",J421,0)</f>
        <v>0</v>
      </c>
      <c r="BF421" s="229">
        <f>IF(N421="snížená",J421,0)</f>
        <v>0</v>
      </c>
      <c r="BG421" s="229">
        <f>IF(N421="zákl. přenesená",J421,0)</f>
        <v>0</v>
      </c>
      <c r="BH421" s="229">
        <f>IF(N421="sníž. přenesená",J421,0)</f>
        <v>0</v>
      </c>
      <c r="BI421" s="229">
        <f>IF(N421="nulová",J421,0)</f>
        <v>0</v>
      </c>
      <c r="BJ421" s="20" t="s">
        <v>80</v>
      </c>
      <c r="BK421" s="229">
        <f>ROUND(I421*H421,2)</f>
        <v>0</v>
      </c>
      <c r="BL421" s="20" t="s">
        <v>273</v>
      </c>
      <c r="BM421" s="228" t="s">
        <v>661</v>
      </c>
    </row>
    <row r="422" spans="1:47" s="2" customFormat="1" ht="12">
      <c r="A422" s="41"/>
      <c r="B422" s="42"/>
      <c r="C422" s="43"/>
      <c r="D422" s="230" t="s">
        <v>275</v>
      </c>
      <c r="E422" s="43"/>
      <c r="F422" s="231" t="s">
        <v>662</v>
      </c>
      <c r="G422" s="43"/>
      <c r="H422" s="43"/>
      <c r="I422" s="232"/>
      <c r="J422" s="43"/>
      <c r="K422" s="43"/>
      <c r="L422" s="47"/>
      <c r="M422" s="233"/>
      <c r="N422" s="234"/>
      <c r="O422" s="87"/>
      <c r="P422" s="87"/>
      <c r="Q422" s="87"/>
      <c r="R422" s="87"/>
      <c r="S422" s="87"/>
      <c r="T422" s="88"/>
      <c r="U422" s="41"/>
      <c r="V422" s="41"/>
      <c r="W422" s="41"/>
      <c r="X422" s="41"/>
      <c r="Y422" s="41"/>
      <c r="Z422" s="41"/>
      <c r="AA422" s="41"/>
      <c r="AB422" s="41"/>
      <c r="AC422" s="41"/>
      <c r="AD422" s="41"/>
      <c r="AE422" s="41"/>
      <c r="AT422" s="20" t="s">
        <v>275</v>
      </c>
      <c r="AU422" s="20" t="s">
        <v>291</v>
      </c>
    </row>
    <row r="423" spans="1:47" s="2" customFormat="1" ht="12">
      <c r="A423" s="41"/>
      <c r="B423" s="42"/>
      <c r="C423" s="43"/>
      <c r="D423" s="235" t="s">
        <v>277</v>
      </c>
      <c r="E423" s="43"/>
      <c r="F423" s="236" t="s">
        <v>663</v>
      </c>
      <c r="G423" s="43"/>
      <c r="H423" s="43"/>
      <c r="I423" s="232"/>
      <c r="J423" s="43"/>
      <c r="K423" s="43"/>
      <c r="L423" s="47"/>
      <c r="M423" s="233"/>
      <c r="N423" s="234"/>
      <c r="O423" s="87"/>
      <c r="P423" s="87"/>
      <c r="Q423" s="87"/>
      <c r="R423" s="87"/>
      <c r="S423" s="87"/>
      <c r="T423" s="88"/>
      <c r="U423" s="41"/>
      <c r="V423" s="41"/>
      <c r="W423" s="41"/>
      <c r="X423" s="41"/>
      <c r="Y423" s="41"/>
      <c r="Z423" s="41"/>
      <c r="AA423" s="41"/>
      <c r="AB423" s="41"/>
      <c r="AC423" s="41"/>
      <c r="AD423" s="41"/>
      <c r="AE423" s="41"/>
      <c r="AT423" s="20" t="s">
        <v>277</v>
      </c>
      <c r="AU423" s="20" t="s">
        <v>291</v>
      </c>
    </row>
    <row r="424" spans="1:51" s="13" customFormat="1" ht="12">
      <c r="A424" s="13"/>
      <c r="B424" s="237"/>
      <c r="C424" s="238"/>
      <c r="D424" s="230" t="s">
        <v>279</v>
      </c>
      <c r="E424" s="239" t="s">
        <v>19</v>
      </c>
      <c r="F424" s="240" t="s">
        <v>641</v>
      </c>
      <c r="G424" s="238"/>
      <c r="H424" s="239" t="s">
        <v>19</v>
      </c>
      <c r="I424" s="241"/>
      <c r="J424" s="238"/>
      <c r="K424" s="238"/>
      <c r="L424" s="242"/>
      <c r="M424" s="243"/>
      <c r="N424" s="244"/>
      <c r="O424" s="244"/>
      <c r="P424" s="244"/>
      <c r="Q424" s="244"/>
      <c r="R424" s="244"/>
      <c r="S424" s="244"/>
      <c r="T424" s="245"/>
      <c r="U424" s="13"/>
      <c r="V424" s="13"/>
      <c r="W424" s="13"/>
      <c r="X424" s="13"/>
      <c r="Y424" s="13"/>
      <c r="Z424" s="13"/>
      <c r="AA424" s="13"/>
      <c r="AB424" s="13"/>
      <c r="AC424" s="13"/>
      <c r="AD424" s="13"/>
      <c r="AE424" s="13"/>
      <c r="AT424" s="246" t="s">
        <v>279</v>
      </c>
      <c r="AU424" s="246" t="s">
        <v>291</v>
      </c>
      <c r="AV424" s="13" t="s">
        <v>80</v>
      </c>
      <c r="AW424" s="13" t="s">
        <v>33</v>
      </c>
      <c r="AX424" s="13" t="s">
        <v>72</v>
      </c>
      <c r="AY424" s="246" t="s">
        <v>266</v>
      </c>
    </row>
    <row r="425" spans="1:51" s="13" customFormat="1" ht="12">
      <c r="A425" s="13"/>
      <c r="B425" s="237"/>
      <c r="C425" s="238"/>
      <c r="D425" s="230" t="s">
        <v>279</v>
      </c>
      <c r="E425" s="239" t="s">
        <v>19</v>
      </c>
      <c r="F425" s="240" t="s">
        <v>642</v>
      </c>
      <c r="G425" s="238"/>
      <c r="H425" s="239" t="s">
        <v>19</v>
      </c>
      <c r="I425" s="241"/>
      <c r="J425" s="238"/>
      <c r="K425" s="238"/>
      <c r="L425" s="242"/>
      <c r="M425" s="243"/>
      <c r="N425" s="244"/>
      <c r="O425" s="244"/>
      <c r="P425" s="244"/>
      <c r="Q425" s="244"/>
      <c r="R425" s="244"/>
      <c r="S425" s="244"/>
      <c r="T425" s="245"/>
      <c r="U425" s="13"/>
      <c r="V425" s="13"/>
      <c r="W425" s="13"/>
      <c r="X425" s="13"/>
      <c r="Y425" s="13"/>
      <c r="Z425" s="13"/>
      <c r="AA425" s="13"/>
      <c r="AB425" s="13"/>
      <c r="AC425" s="13"/>
      <c r="AD425" s="13"/>
      <c r="AE425" s="13"/>
      <c r="AT425" s="246" t="s">
        <v>279</v>
      </c>
      <c r="AU425" s="246" t="s">
        <v>291</v>
      </c>
      <c r="AV425" s="13" t="s">
        <v>80</v>
      </c>
      <c r="AW425" s="13" t="s">
        <v>33</v>
      </c>
      <c r="AX425" s="13" t="s">
        <v>72</v>
      </c>
      <c r="AY425" s="246" t="s">
        <v>266</v>
      </c>
    </row>
    <row r="426" spans="1:51" s="14" customFormat="1" ht="12">
      <c r="A426" s="14"/>
      <c r="B426" s="247"/>
      <c r="C426" s="248"/>
      <c r="D426" s="230" t="s">
        <v>279</v>
      </c>
      <c r="E426" s="249" t="s">
        <v>19</v>
      </c>
      <c r="F426" s="250" t="s">
        <v>643</v>
      </c>
      <c r="G426" s="248"/>
      <c r="H426" s="251">
        <v>10.777</v>
      </c>
      <c r="I426" s="252"/>
      <c r="J426" s="248"/>
      <c r="K426" s="248"/>
      <c r="L426" s="253"/>
      <c r="M426" s="254"/>
      <c r="N426" s="255"/>
      <c r="O426" s="255"/>
      <c r="P426" s="255"/>
      <c r="Q426" s="255"/>
      <c r="R426" s="255"/>
      <c r="S426" s="255"/>
      <c r="T426" s="256"/>
      <c r="U426" s="14"/>
      <c r="V426" s="14"/>
      <c r="W426" s="14"/>
      <c r="X426" s="14"/>
      <c r="Y426" s="14"/>
      <c r="Z426" s="14"/>
      <c r="AA426" s="14"/>
      <c r="AB426" s="14"/>
      <c r="AC426" s="14"/>
      <c r="AD426" s="14"/>
      <c r="AE426" s="14"/>
      <c r="AT426" s="257" t="s">
        <v>279</v>
      </c>
      <c r="AU426" s="257" t="s">
        <v>291</v>
      </c>
      <c r="AV426" s="14" t="s">
        <v>82</v>
      </c>
      <c r="AW426" s="14" t="s">
        <v>33</v>
      </c>
      <c r="AX426" s="14" t="s">
        <v>72</v>
      </c>
      <c r="AY426" s="257" t="s">
        <v>266</v>
      </c>
    </row>
    <row r="427" spans="1:51" s="13" customFormat="1" ht="12">
      <c r="A427" s="13"/>
      <c r="B427" s="237"/>
      <c r="C427" s="238"/>
      <c r="D427" s="230" t="s">
        <v>279</v>
      </c>
      <c r="E427" s="239" t="s">
        <v>19</v>
      </c>
      <c r="F427" s="240" t="s">
        <v>644</v>
      </c>
      <c r="G427" s="238"/>
      <c r="H427" s="239" t="s">
        <v>19</v>
      </c>
      <c r="I427" s="241"/>
      <c r="J427" s="238"/>
      <c r="K427" s="238"/>
      <c r="L427" s="242"/>
      <c r="M427" s="243"/>
      <c r="N427" s="244"/>
      <c r="O427" s="244"/>
      <c r="P427" s="244"/>
      <c r="Q427" s="244"/>
      <c r="R427" s="244"/>
      <c r="S427" s="244"/>
      <c r="T427" s="245"/>
      <c r="U427" s="13"/>
      <c r="V427" s="13"/>
      <c r="W427" s="13"/>
      <c r="X427" s="13"/>
      <c r="Y427" s="13"/>
      <c r="Z427" s="13"/>
      <c r="AA427" s="13"/>
      <c r="AB427" s="13"/>
      <c r="AC427" s="13"/>
      <c r="AD427" s="13"/>
      <c r="AE427" s="13"/>
      <c r="AT427" s="246" t="s">
        <v>279</v>
      </c>
      <c r="AU427" s="246" t="s">
        <v>291</v>
      </c>
      <c r="AV427" s="13" t="s">
        <v>80</v>
      </c>
      <c r="AW427" s="13" t="s">
        <v>33</v>
      </c>
      <c r="AX427" s="13" t="s">
        <v>72</v>
      </c>
      <c r="AY427" s="246" t="s">
        <v>266</v>
      </c>
    </row>
    <row r="428" spans="1:51" s="14" customFormat="1" ht="12">
      <c r="A428" s="14"/>
      <c r="B428" s="247"/>
      <c r="C428" s="248"/>
      <c r="D428" s="230" t="s">
        <v>279</v>
      </c>
      <c r="E428" s="249" t="s">
        <v>19</v>
      </c>
      <c r="F428" s="250" t="s">
        <v>645</v>
      </c>
      <c r="G428" s="248"/>
      <c r="H428" s="251">
        <v>19.149</v>
      </c>
      <c r="I428" s="252"/>
      <c r="J428" s="248"/>
      <c r="K428" s="248"/>
      <c r="L428" s="253"/>
      <c r="M428" s="254"/>
      <c r="N428" s="255"/>
      <c r="O428" s="255"/>
      <c r="P428" s="255"/>
      <c r="Q428" s="255"/>
      <c r="R428" s="255"/>
      <c r="S428" s="255"/>
      <c r="T428" s="256"/>
      <c r="U428" s="14"/>
      <c r="V428" s="14"/>
      <c r="W428" s="14"/>
      <c r="X428" s="14"/>
      <c r="Y428" s="14"/>
      <c r="Z428" s="14"/>
      <c r="AA428" s="14"/>
      <c r="AB428" s="14"/>
      <c r="AC428" s="14"/>
      <c r="AD428" s="14"/>
      <c r="AE428" s="14"/>
      <c r="AT428" s="257" t="s">
        <v>279</v>
      </c>
      <c r="AU428" s="257" t="s">
        <v>291</v>
      </c>
      <c r="AV428" s="14" t="s">
        <v>82</v>
      </c>
      <c r="AW428" s="14" t="s">
        <v>33</v>
      </c>
      <c r="AX428" s="14" t="s">
        <v>72</v>
      </c>
      <c r="AY428" s="257" t="s">
        <v>266</v>
      </c>
    </row>
    <row r="429" spans="1:51" s="13" customFormat="1" ht="12">
      <c r="A429" s="13"/>
      <c r="B429" s="237"/>
      <c r="C429" s="238"/>
      <c r="D429" s="230" t="s">
        <v>279</v>
      </c>
      <c r="E429" s="239" t="s">
        <v>19</v>
      </c>
      <c r="F429" s="240" t="s">
        <v>646</v>
      </c>
      <c r="G429" s="238"/>
      <c r="H429" s="239" t="s">
        <v>19</v>
      </c>
      <c r="I429" s="241"/>
      <c r="J429" s="238"/>
      <c r="K429" s="238"/>
      <c r="L429" s="242"/>
      <c r="M429" s="243"/>
      <c r="N429" s="244"/>
      <c r="O429" s="244"/>
      <c r="P429" s="244"/>
      <c r="Q429" s="244"/>
      <c r="R429" s="244"/>
      <c r="S429" s="244"/>
      <c r="T429" s="245"/>
      <c r="U429" s="13"/>
      <c r="V429" s="13"/>
      <c r="W429" s="13"/>
      <c r="X429" s="13"/>
      <c r="Y429" s="13"/>
      <c r="Z429" s="13"/>
      <c r="AA429" s="13"/>
      <c r="AB429" s="13"/>
      <c r="AC429" s="13"/>
      <c r="AD429" s="13"/>
      <c r="AE429" s="13"/>
      <c r="AT429" s="246" t="s">
        <v>279</v>
      </c>
      <c r="AU429" s="246" t="s">
        <v>291</v>
      </c>
      <c r="AV429" s="13" t="s">
        <v>80</v>
      </c>
      <c r="AW429" s="13" t="s">
        <v>33</v>
      </c>
      <c r="AX429" s="13" t="s">
        <v>72</v>
      </c>
      <c r="AY429" s="246" t="s">
        <v>266</v>
      </c>
    </row>
    <row r="430" spans="1:51" s="14" customFormat="1" ht="12">
      <c r="A430" s="14"/>
      <c r="B430" s="247"/>
      <c r="C430" s="248"/>
      <c r="D430" s="230" t="s">
        <v>279</v>
      </c>
      <c r="E430" s="249" t="s">
        <v>19</v>
      </c>
      <c r="F430" s="250" t="s">
        <v>647</v>
      </c>
      <c r="G430" s="248"/>
      <c r="H430" s="251">
        <v>18.512</v>
      </c>
      <c r="I430" s="252"/>
      <c r="J430" s="248"/>
      <c r="K430" s="248"/>
      <c r="L430" s="253"/>
      <c r="M430" s="254"/>
      <c r="N430" s="255"/>
      <c r="O430" s="255"/>
      <c r="P430" s="255"/>
      <c r="Q430" s="255"/>
      <c r="R430" s="255"/>
      <c r="S430" s="255"/>
      <c r="T430" s="256"/>
      <c r="U430" s="14"/>
      <c r="V430" s="14"/>
      <c r="W430" s="14"/>
      <c r="X430" s="14"/>
      <c r="Y430" s="14"/>
      <c r="Z430" s="14"/>
      <c r="AA430" s="14"/>
      <c r="AB430" s="14"/>
      <c r="AC430" s="14"/>
      <c r="AD430" s="14"/>
      <c r="AE430" s="14"/>
      <c r="AT430" s="257" t="s">
        <v>279</v>
      </c>
      <c r="AU430" s="257" t="s">
        <v>291</v>
      </c>
      <c r="AV430" s="14" t="s">
        <v>82</v>
      </c>
      <c r="AW430" s="14" t="s">
        <v>33</v>
      </c>
      <c r="AX430" s="14" t="s">
        <v>72</v>
      </c>
      <c r="AY430" s="257" t="s">
        <v>266</v>
      </c>
    </row>
    <row r="431" spans="1:51" s="13" customFormat="1" ht="12">
      <c r="A431" s="13"/>
      <c r="B431" s="237"/>
      <c r="C431" s="238"/>
      <c r="D431" s="230" t="s">
        <v>279</v>
      </c>
      <c r="E431" s="239" t="s">
        <v>19</v>
      </c>
      <c r="F431" s="240" t="s">
        <v>648</v>
      </c>
      <c r="G431" s="238"/>
      <c r="H431" s="239" t="s">
        <v>19</v>
      </c>
      <c r="I431" s="241"/>
      <c r="J431" s="238"/>
      <c r="K431" s="238"/>
      <c r="L431" s="242"/>
      <c r="M431" s="243"/>
      <c r="N431" s="244"/>
      <c r="O431" s="244"/>
      <c r="P431" s="244"/>
      <c r="Q431" s="244"/>
      <c r="R431" s="244"/>
      <c r="S431" s="244"/>
      <c r="T431" s="245"/>
      <c r="U431" s="13"/>
      <c r="V431" s="13"/>
      <c r="W431" s="13"/>
      <c r="X431" s="13"/>
      <c r="Y431" s="13"/>
      <c r="Z431" s="13"/>
      <c r="AA431" s="13"/>
      <c r="AB431" s="13"/>
      <c r="AC431" s="13"/>
      <c r="AD431" s="13"/>
      <c r="AE431" s="13"/>
      <c r="AT431" s="246" t="s">
        <v>279</v>
      </c>
      <c r="AU431" s="246" t="s">
        <v>291</v>
      </c>
      <c r="AV431" s="13" t="s">
        <v>80</v>
      </c>
      <c r="AW431" s="13" t="s">
        <v>33</v>
      </c>
      <c r="AX431" s="13" t="s">
        <v>72</v>
      </c>
      <c r="AY431" s="246" t="s">
        <v>266</v>
      </c>
    </row>
    <row r="432" spans="1:51" s="14" customFormat="1" ht="12">
      <c r="A432" s="14"/>
      <c r="B432" s="247"/>
      <c r="C432" s="248"/>
      <c r="D432" s="230" t="s">
        <v>279</v>
      </c>
      <c r="E432" s="249" t="s">
        <v>19</v>
      </c>
      <c r="F432" s="250" t="s">
        <v>649</v>
      </c>
      <c r="G432" s="248"/>
      <c r="H432" s="251">
        <v>9.88</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279</v>
      </c>
      <c r="AU432" s="257" t="s">
        <v>291</v>
      </c>
      <c r="AV432" s="14" t="s">
        <v>82</v>
      </c>
      <c r="AW432" s="14" t="s">
        <v>33</v>
      </c>
      <c r="AX432" s="14" t="s">
        <v>72</v>
      </c>
      <c r="AY432" s="257" t="s">
        <v>266</v>
      </c>
    </row>
    <row r="433" spans="1:51" s="13" customFormat="1" ht="12">
      <c r="A433" s="13"/>
      <c r="B433" s="237"/>
      <c r="C433" s="238"/>
      <c r="D433" s="230" t="s">
        <v>279</v>
      </c>
      <c r="E433" s="239" t="s">
        <v>19</v>
      </c>
      <c r="F433" s="240" t="s">
        <v>650</v>
      </c>
      <c r="G433" s="238"/>
      <c r="H433" s="239" t="s">
        <v>19</v>
      </c>
      <c r="I433" s="241"/>
      <c r="J433" s="238"/>
      <c r="K433" s="238"/>
      <c r="L433" s="242"/>
      <c r="M433" s="243"/>
      <c r="N433" s="244"/>
      <c r="O433" s="244"/>
      <c r="P433" s="244"/>
      <c r="Q433" s="244"/>
      <c r="R433" s="244"/>
      <c r="S433" s="244"/>
      <c r="T433" s="245"/>
      <c r="U433" s="13"/>
      <c r="V433" s="13"/>
      <c r="W433" s="13"/>
      <c r="X433" s="13"/>
      <c r="Y433" s="13"/>
      <c r="Z433" s="13"/>
      <c r="AA433" s="13"/>
      <c r="AB433" s="13"/>
      <c r="AC433" s="13"/>
      <c r="AD433" s="13"/>
      <c r="AE433" s="13"/>
      <c r="AT433" s="246" t="s">
        <v>279</v>
      </c>
      <c r="AU433" s="246" t="s">
        <v>291</v>
      </c>
      <c r="AV433" s="13" t="s">
        <v>80</v>
      </c>
      <c r="AW433" s="13" t="s">
        <v>33</v>
      </c>
      <c r="AX433" s="13" t="s">
        <v>72</v>
      </c>
      <c r="AY433" s="246" t="s">
        <v>266</v>
      </c>
    </row>
    <row r="434" spans="1:51" s="14" customFormat="1" ht="12">
      <c r="A434" s="14"/>
      <c r="B434" s="247"/>
      <c r="C434" s="248"/>
      <c r="D434" s="230" t="s">
        <v>279</v>
      </c>
      <c r="E434" s="249" t="s">
        <v>19</v>
      </c>
      <c r="F434" s="250" t="s">
        <v>651</v>
      </c>
      <c r="G434" s="248"/>
      <c r="H434" s="251">
        <v>19.045</v>
      </c>
      <c r="I434" s="252"/>
      <c r="J434" s="248"/>
      <c r="K434" s="248"/>
      <c r="L434" s="253"/>
      <c r="M434" s="254"/>
      <c r="N434" s="255"/>
      <c r="O434" s="255"/>
      <c r="P434" s="255"/>
      <c r="Q434" s="255"/>
      <c r="R434" s="255"/>
      <c r="S434" s="255"/>
      <c r="T434" s="256"/>
      <c r="U434" s="14"/>
      <c r="V434" s="14"/>
      <c r="W434" s="14"/>
      <c r="X434" s="14"/>
      <c r="Y434" s="14"/>
      <c r="Z434" s="14"/>
      <c r="AA434" s="14"/>
      <c r="AB434" s="14"/>
      <c r="AC434" s="14"/>
      <c r="AD434" s="14"/>
      <c r="AE434" s="14"/>
      <c r="AT434" s="257" t="s">
        <v>279</v>
      </c>
      <c r="AU434" s="257" t="s">
        <v>291</v>
      </c>
      <c r="AV434" s="14" t="s">
        <v>82</v>
      </c>
      <c r="AW434" s="14" t="s">
        <v>33</v>
      </c>
      <c r="AX434" s="14" t="s">
        <v>72</v>
      </c>
      <c r="AY434" s="257" t="s">
        <v>266</v>
      </c>
    </row>
    <row r="435" spans="1:51" s="15" customFormat="1" ht="12">
      <c r="A435" s="15"/>
      <c r="B435" s="258"/>
      <c r="C435" s="259"/>
      <c r="D435" s="230" t="s">
        <v>279</v>
      </c>
      <c r="E435" s="260" t="s">
        <v>19</v>
      </c>
      <c r="F435" s="261" t="s">
        <v>282</v>
      </c>
      <c r="G435" s="259"/>
      <c r="H435" s="262">
        <v>77.363</v>
      </c>
      <c r="I435" s="263"/>
      <c r="J435" s="259"/>
      <c r="K435" s="259"/>
      <c r="L435" s="264"/>
      <c r="M435" s="265"/>
      <c r="N435" s="266"/>
      <c r="O435" s="266"/>
      <c r="P435" s="266"/>
      <c r="Q435" s="266"/>
      <c r="R435" s="266"/>
      <c r="S435" s="266"/>
      <c r="T435" s="267"/>
      <c r="U435" s="15"/>
      <c r="V435" s="15"/>
      <c r="W435" s="15"/>
      <c r="X435" s="15"/>
      <c r="Y435" s="15"/>
      <c r="Z435" s="15"/>
      <c r="AA435" s="15"/>
      <c r="AB435" s="15"/>
      <c r="AC435" s="15"/>
      <c r="AD435" s="15"/>
      <c r="AE435" s="15"/>
      <c r="AT435" s="268" t="s">
        <v>279</v>
      </c>
      <c r="AU435" s="268" t="s">
        <v>291</v>
      </c>
      <c r="AV435" s="15" t="s">
        <v>273</v>
      </c>
      <c r="AW435" s="15" t="s">
        <v>33</v>
      </c>
      <c r="AX435" s="15" t="s">
        <v>80</v>
      </c>
      <c r="AY435" s="268" t="s">
        <v>266</v>
      </c>
    </row>
    <row r="436" spans="1:65" s="2" customFormat="1" ht="24.15" customHeight="1">
      <c r="A436" s="41"/>
      <c r="B436" s="42"/>
      <c r="C436" s="217" t="s">
        <v>664</v>
      </c>
      <c r="D436" s="217" t="s">
        <v>268</v>
      </c>
      <c r="E436" s="218" t="s">
        <v>665</v>
      </c>
      <c r="F436" s="219" t="s">
        <v>666</v>
      </c>
      <c r="G436" s="220" t="s">
        <v>271</v>
      </c>
      <c r="H436" s="221">
        <v>43.65</v>
      </c>
      <c r="I436" s="222"/>
      <c r="J436" s="223">
        <f>ROUND(I436*H436,2)</f>
        <v>0</v>
      </c>
      <c r="K436" s="219" t="s">
        <v>272</v>
      </c>
      <c r="L436" s="47"/>
      <c r="M436" s="224" t="s">
        <v>19</v>
      </c>
      <c r="N436" s="225" t="s">
        <v>43</v>
      </c>
      <c r="O436" s="87"/>
      <c r="P436" s="226">
        <f>O436*H436</f>
        <v>0</v>
      </c>
      <c r="Q436" s="226">
        <v>0.004</v>
      </c>
      <c r="R436" s="226">
        <f>Q436*H436</f>
        <v>0.1746</v>
      </c>
      <c r="S436" s="226">
        <v>0</v>
      </c>
      <c r="T436" s="227">
        <f>S436*H436</f>
        <v>0</v>
      </c>
      <c r="U436" s="41"/>
      <c r="V436" s="41"/>
      <c r="W436" s="41"/>
      <c r="X436" s="41"/>
      <c r="Y436" s="41"/>
      <c r="Z436" s="41"/>
      <c r="AA436" s="41"/>
      <c r="AB436" s="41"/>
      <c r="AC436" s="41"/>
      <c r="AD436" s="41"/>
      <c r="AE436" s="41"/>
      <c r="AR436" s="228" t="s">
        <v>273</v>
      </c>
      <c r="AT436" s="228" t="s">
        <v>268</v>
      </c>
      <c r="AU436" s="228" t="s">
        <v>291</v>
      </c>
      <c r="AY436" s="20" t="s">
        <v>266</v>
      </c>
      <c r="BE436" s="229">
        <f>IF(N436="základní",J436,0)</f>
        <v>0</v>
      </c>
      <c r="BF436" s="229">
        <f>IF(N436="snížená",J436,0)</f>
        <v>0</v>
      </c>
      <c r="BG436" s="229">
        <f>IF(N436="zákl. přenesená",J436,0)</f>
        <v>0</v>
      </c>
      <c r="BH436" s="229">
        <f>IF(N436="sníž. přenesená",J436,0)</f>
        <v>0</v>
      </c>
      <c r="BI436" s="229">
        <f>IF(N436="nulová",J436,0)</f>
        <v>0</v>
      </c>
      <c r="BJ436" s="20" t="s">
        <v>80</v>
      </c>
      <c r="BK436" s="229">
        <f>ROUND(I436*H436,2)</f>
        <v>0</v>
      </c>
      <c r="BL436" s="20" t="s">
        <v>273</v>
      </c>
      <c r="BM436" s="228" t="s">
        <v>667</v>
      </c>
    </row>
    <row r="437" spans="1:47" s="2" customFormat="1" ht="12">
      <c r="A437" s="41"/>
      <c r="B437" s="42"/>
      <c r="C437" s="43"/>
      <c r="D437" s="230" t="s">
        <v>275</v>
      </c>
      <c r="E437" s="43"/>
      <c r="F437" s="231" t="s">
        <v>668</v>
      </c>
      <c r="G437" s="43"/>
      <c r="H437" s="43"/>
      <c r="I437" s="232"/>
      <c r="J437" s="43"/>
      <c r="K437" s="43"/>
      <c r="L437" s="47"/>
      <c r="M437" s="233"/>
      <c r="N437" s="234"/>
      <c r="O437" s="87"/>
      <c r="P437" s="87"/>
      <c r="Q437" s="87"/>
      <c r="R437" s="87"/>
      <c r="S437" s="87"/>
      <c r="T437" s="88"/>
      <c r="U437" s="41"/>
      <c r="V437" s="41"/>
      <c r="W437" s="41"/>
      <c r="X437" s="41"/>
      <c r="Y437" s="41"/>
      <c r="Z437" s="41"/>
      <c r="AA437" s="41"/>
      <c r="AB437" s="41"/>
      <c r="AC437" s="41"/>
      <c r="AD437" s="41"/>
      <c r="AE437" s="41"/>
      <c r="AT437" s="20" t="s">
        <v>275</v>
      </c>
      <c r="AU437" s="20" t="s">
        <v>291</v>
      </c>
    </row>
    <row r="438" spans="1:47" s="2" customFormat="1" ht="12">
      <c r="A438" s="41"/>
      <c r="B438" s="42"/>
      <c r="C438" s="43"/>
      <c r="D438" s="235" t="s">
        <v>277</v>
      </c>
      <c r="E438" s="43"/>
      <c r="F438" s="236" t="s">
        <v>669</v>
      </c>
      <c r="G438" s="43"/>
      <c r="H438" s="43"/>
      <c r="I438" s="232"/>
      <c r="J438" s="43"/>
      <c r="K438" s="43"/>
      <c r="L438" s="47"/>
      <c r="M438" s="233"/>
      <c r="N438" s="234"/>
      <c r="O438" s="87"/>
      <c r="P438" s="87"/>
      <c r="Q438" s="87"/>
      <c r="R438" s="87"/>
      <c r="S438" s="87"/>
      <c r="T438" s="88"/>
      <c r="U438" s="41"/>
      <c r="V438" s="41"/>
      <c r="W438" s="41"/>
      <c r="X438" s="41"/>
      <c r="Y438" s="41"/>
      <c r="Z438" s="41"/>
      <c r="AA438" s="41"/>
      <c r="AB438" s="41"/>
      <c r="AC438" s="41"/>
      <c r="AD438" s="41"/>
      <c r="AE438" s="41"/>
      <c r="AT438" s="20" t="s">
        <v>277</v>
      </c>
      <c r="AU438" s="20" t="s">
        <v>291</v>
      </c>
    </row>
    <row r="439" spans="1:51" s="13" customFormat="1" ht="12">
      <c r="A439" s="13"/>
      <c r="B439" s="237"/>
      <c r="C439" s="238"/>
      <c r="D439" s="230" t="s">
        <v>279</v>
      </c>
      <c r="E439" s="239" t="s">
        <v>19</v>
      </c>
      <c r="F439" s="240" t="s">
        <v>631</v>
      </c>
      <c r="G439" s="238"/>
      <c r="H439" s="239" t="s">
        <v>19</v>
      </c>
      <c r="I439" s="241"/>
      <c r="J439" s="238"/>
      <c r="K439" s="238"/>
      <c r="L439" s="242"/>
      <c r="M439" s="243"/>
      <c r="N439" s="244"/>
      <c r="O439" s="244"/>
      <c r="P439" s="244"/>
      <c r="Q439" s="244"/>
      <c r="R439" s="244"/>
      <c r="S439" s="244"/>
      <c r="T439" s="245"/>
      <c r="U439" s="13"/>
      <c r="V439" s="13"/>
      <c r="W439" s="13"/>
      <c r="X439" s="13"/>
      <c r="Y439" s="13"/>
      <c r="Z439" s="13"/>
      <c r="AA439" s="13"/>
      <c r="AB439" s="13"/>
      <c r="AC439" s="13"/>
      <c r="AD439" s="13"/>
      <c r="AE439" s="13"/>
      <c r="AT439" s="246" t="s">
        <v>279</v>
      </c>
      <c r="AU439" s="246" t="s">
        <v>291</v>
      </c>
      <c r="AV439" s="13" t="s">
        <v>80</v>
      </c>
      <c r="AW439" s="13" t="s">
        <v>33</v>
      </c>
      <c r="AX439" s="13" t="s">
        <v>72</v>
      </c>
      <c r="AY439" s="246" t="s">
        <v>266</v>
      </c>
    </row>
    <row r="440" spans="1:51" s="14" customFormat="1" ht="12">
      <c r="A440" s="14"/>
      <c r="B440" s="247"/>
      <c r="C440" s="248"/>
      <c r="D440" s="230" t="s">
        <v>279</v>
      </c>
      <c r="E440" s="249" t="s">
        <v>19</v>
      </c>
      <c r="F440" s="250" t="s">
        <v>632</v>
      </c>
      <c r="G440" s="248"/>
      <c r="H440" s="251">
        <v>27.76</v>
      </c>
      <c r="I440" s="252"/>
      <c r="J440" s="248"/>
      <c r="K440" s="248"/>
      <c r="L440" s="253"/>
      <c r="M440" s="254"/>
      <c r="N440" s="255"/>
      <c r="O440" s="255"/>
      <c r="P440" s="255"/>
      <c r="Q440" s="255"/>
      <c r="R440" s="255"/>
      <c r="S440" s="255"/>
      <c r="T440" s="256"/>
      <c r="U440" s="14"/>
      <c r="V440" s="14"/>
      <c r="W440" s="14"/>
      <c r="X440" s="14"/>
      <c r="Y440" s="14"/>
      <c r="Z440" s="14"/>
      <c r="AA440" s="14"/>
      <c r="AB440" s="14"/>
      <c r="AC440" s="14"/>
      <c r="AD440" s="14"/>
      <c r="AE440" s="14"/>
      <c r="AT440" s="257" t="s">
        <v>279</v>
      </c>
      <c r="AU440" s="257" t="s">
        <v>291</v>
      </c>
      <c r="AV440" s="14" t="s">
        <v>82</v>
      </c>
      <c r="AW440" s="14" t="s">
        <v>33</v>
      </c>
      <c r="AX440" s="14" t="s">
        <v>72</v>
      </c>
      <c r="AY440" s="257" t="s">
        <v>266</v>
      </c>
    </row>
    <row r="441" spans="1:51" s="13" customFormat="1" ht="12">
      <c r="A441" s="13"/>
      <c r="B441" s="237"/>
      <c r="C441" s="238"/>
      <c r="D441" s="230" t="s">
        <v>279</v>
      </c>
      <c r="E441" s="239" t="s">
        <v>19</v>
      </c>
      <c r="F441" s="240" t="s">
        <v>633</v>
      </c>
      <c r="G441" s="238"/>
      <c r="H441" s="239" t="s">
        <v>19</v>
      </c>
      <c r="I441" s="241"/>
      <c r="J441" s="238"/>
      <c r="K441" s="238"/>
      <c r="L441" s="242"/>
      <c r="M441" s="243"/>
      <c r="N441" s="244"/>
      <c r="O441" s="244"/>
      <c r="P441" s="244"/>
      <c r="Q441" s="244"/>
      <c r="R441" s="244"/>
      <c r="S441" s="244"/>
      <c r="T441" s="245"/>
      <c r="U441" s="13"/>
      <c r="V441" s="13"/>
      <c r="W441" s="13"/>
      <c r="X441" s="13"/>
      <c r="Y441" s="13"/>
      <c r="Z441" s="13"/>
      <c r="AA441" s="13"/>
      <c r="AB441" s="13"/>
      <c r="AC441" s="13"/>
      <c r="AD441" s="13"/>
      <c r="AE441" s="13"/>
      <c r="AT441" s="246" t="s">
        <v>279</v>
      </c>
      <c r="AU441" s="246" t="s">
        <v>291</v>
      </c>
      <c r="AV441" s="13" t="s">
        <v>80</v>
      </c>
      <c r="AW441" s="13" t="s">
        <v>33</v>
      </c>
      <c r="AX441" s="13" t="s">
        <v>72</v>
      </c>
      <c r="AY441" s="246" t="s">
        <v>266</v>
      </c>
    </row>
    <row r="442" spans="1:51" s="14" customFormat="1" ht="12">
      <c r="A442" s="14"/>
      <c r="B442" s="247"/>
      <c r="C442" s="248"/>
      <c r="D442" s="230" t="s">
        <v>279</v>
      </c>
      <c r="E442" s="249" t="s">
        <v>19</v>
      </c>
      <c r="F442" s="250" t="s">
        <v>634</v>
      </c>
      <c r="G442" s="248"/>
      <c r="H442" s="251">
        <v>15.89</v>
      </c>
      <c r="I442" s="252"/>
      <c r="J442" s="248"/>
      <c r="K442" s="248"/>
      <c r="L442" s="253"/>
      <c r="M442" s="254"/>
      <c r="N442" s="255"/>
      <c r="O442" s="255"/>
      <c r="P442" s="255"/>
      <c r="Q442" s="255"/>
      <c r="R442" s="255"/>
      <c r="S442" s="255"/>
      <c r="T442" s="256"/>
      <c r="U442" s="14"/>
      <c r="V442" s="14"/>
      <c r="W442" s="14"/>
      <c r="X442" s="14"/>
      <c r="Y442" s="14"/>
      <c r="Z442" s="14"/>
      <c r="AA442" s="14"/>
      <c r="AB442" s="14"/>
      <c r="AC442" s="14"/>
      <c r="AD442" s="14"/>
      <c r="AE442" s="14"/>
      <c r="AT442" s="257" t="s">
        <v>279</v>
      </c>
      <c r="AU442" s="257" t="s">
        <v>291</v>
      </c>
      <c r="AV442" s="14" t="s">
        <v>82</v>
      </c>
      <c r="AW442" s="14" t="s">
        <v>33</v>
      </c>
      <c r="AX442" s="14" t="s">
        <v>72</v>
      </c>
      <c r="AY442" s="257" t="s">
        <v>266</v>
      </c>
    </row>
    <row r="443" spans="1:51" s="15" customFormat="1" ht="12">
      <c r="A443" s="15"/>
      <c r="B443" s="258"/>
      <c r="C443" s="259"/>
      <c r="D443" s="230" t="s">
        <v>279</v>
      </c>
      <c r="E443" s="260" t="s">
        <v>19</v>
      </c>
      <c r="F443" s="261" t="s">
        <v>282</v>
      </c>
      <c r="G443" s="259"/>
      <c r="H443" s="262">
        <v>43.65</v>
      </c>
      <c r="I443" s="263"/>
      <c r="J443" s="259"/>
      <c r="K443" s="259"/>
      <c r="L443" s="264"/>
      <c r="M443" s="265"/>
      <c r="N443" s="266"/>
      <c r="O443" s="266"/>
      <c r="P443" s="266"/>
      <c r="Q443" s="266"/>
      <c r="R443" s="266"/>
      <c r="S443" s="266"/>
      <c r="T443" s="267"/>
      <c r="U443" s="15"/>
      <c r="V443" s="15"/>
      <c r="W443" s="15"/>
      <c r="X443" s="15"/>
      <c r="Y443" s="15"/>
      <c r="Z443" s="15"/>
      <c r="AA443" s="15"/>
      <c r="AB443" s="15"/>
      <c r="AC443" s="15"/>
      <c r="AD443" s="15"/>
      <c r="AE443" s="15"/>
      <c r="AT443" s="268" t="s">
        <v>279</v>
      </c>
      <c r="AU443" s="268" t="s">
        <v>291</v>
      </c>
      <c r="AV443" s="15" t="s">
        <v>273</v>
      </c>
      <c r="AW443" s="15" t="s">
        <v>33</v>
      </c>
      <c r="AX443" s="15" t="s">
        <v>80</v>
      </c>
      <c r="AY443" s="268" t="s">
        <v>266</v>
      </c>
    </row>
    <row r="444" spans="1:65" s="2" customFormat="1" ht="24.15" customHeight="1">
      <c r="A444" s="41"/>
      <c r="B444" s="42"/>
      <c r="C444" s="217" t="s">
        <v>670</v>
      </c>
      <c r="D444" s="217" t="s">
        <v>268</v>
      </c>
      <c r="E444" s="218" t="s">
        <v>671</v>
      </c>
      <c r="F444" s="219" t="s">
        <v>672</v>
      </c>
      <c r="G444" s="220" t="s">
        <v>271</v>
      </c>
      <c r="H444" s="221">
        <v>77.363</v>
      </c>
      <c r="I444" s="222"/>
      <c r="J444" s="223">
        <f>ROUND(I444*H444,2)</f>
        <v>0</v>
      </c>
      <c r="K444" s="219" t="s">
        <v>272</v>
      </c>
      <c r="L444" s="47"/>
      <c r="M444" s="224" t="s">
        <v>19</v>
      </c>
      <c r="N444" s="225" t="s">
        <v>43</v>
      </c>
      <c r="O444" s="87"/>
      <c r="P444" s="226">
        <f>O444*H444</f>
        <v>0</v>
      </c>
      <c r="Q444" s="226">
        <v>0.004</v>
      </c>
      <c r="R444" s="226">
        <f>Q444*H444</f>
        <v>0.309452</v>
      </c>
      <c r="S444" s="226">
        <v>0</v>
      </c>
      <c r="T444" s="227">
        <f>S444*H444</f>
        <v>0</v>
      </c>
      <c r="U444" s="41"/>
      <c r="V444" s="41"/>
      <c r="W444" s="41"/>
      <c r="X444" s="41"/>
      <c r="Y444" s="41"/>
      <c r="Z444" s="41"/>
      <c r="AA444" s="41"/>
      <c r="AB444" s="41"/>
      <c r="AC444" s="41"/>
      <c r="AD444" s="41"/>
      <c r="AE444" s="41"/>
      <c r="AR444" s="228" t="s">
        <v>273</v>
      </c>
      <c r="AT444" s="228" t="s">
        <v>268</v>
      </c>
      <c r="AU444" s="228" t="s">
        <v>291</v>
      </c>
      <c r="AY444" s="20" t="s">
        <v>266</v>
      </c>
      <c r="BE444" s="229">
        <f>IF(N444="základní",J444,0)</f>
        <v>0</v>
      </c>
      <c r="BF444" s="229">
        <f>IF(N444="snížená",J444,0)</f>
        <v>0</v>
      </c>
      <c r="BG444" s="229">
        <f>IF(N444="zákl. přenesená",J444,0)</f>
        <v>0</v>
      </c>
      <c r="BH444" s="229">
        <f>IF(N444="sníž. přenesená",J444,0)</f>
        <v>0</v>
      </c>
      <c r="BI444" s="229">
        <f>IF(N444="nulová",J444,0)</f>
        <v>0</v>
      </c>
      <c r="BJ444" s="20" t="s">
        <v>80</v>
      </c>
      <c r="BK444" s="229">
        <f>ROUND(I444*H444,2)</f>
        <v>0</v>
      </c>
      <c r="BL444" s="20" t="s">
        <v>273</v>
      </c>
      <c r="BM444" s="228" t="s">
        <v>673</v>
      </c>
    </row>
    <row r="445" spans="1:47" s="2" customFormat="1" ht="12">
      <c r="A445" s="41"/>
      <c r="B445" s="42"/>
      <c r="C445" s="43"/>
      <c r="D445" s="230" t="s">
        <v>275</v>
      </c>
      <c r="E445" s="43"/>
      <c r="F445" s="231" t="s">
        <v>674</v>
      </c>
      <c r="G445" s="43"/>
      <c r="H445" s="43"/>
      <c r="I445" s="232"/>
      <c r="J445" s="43"/>
      <c r="K445" s="43"/>
      <c r="L445" s="47"/>
      <c r="M445" s="233"/>
      <c r="N445" s="234"/>
      <c r="O445" s="87"/>
      <c r="P445" s="87"/>
      <c r="Q445" s="87"/>
      <c r="R445" s="87"/>
      <c r="S445" s="87"/>
      <c r="T445" s="88"/>
      <c r="U445" s="41"/>
      <c r="V445" s="41"/>
      <c r="W445" s="41"/>
      <c r="X445" s="41"/>
      <c r="Y445" s="41"/>
      <c r="Z445" s="41"/>
      <c r="AA445" s="41"/>
      <c r="AB445" s="41"/>
      <c r="AC445" s="41"/>
      <c r="AD445" s="41"/>
      <c r="AE445" s="41"/>
      <c r="AT445" s="20" t="s">
        <v>275</v>
      </c>
      <c r="AU445" s="20" t="s">
        <v>291</v>
      </c>
    </row>
    <row r="446" spans="1:47" s="2" customFormat="1" ht="12">
      <c r="A446" s="41"/>
      <c r="B446" s="42"/>
      <c r="C446" s="43"/>
      <c r="D446" s="235" t="s">
        <v>277</v>
      </c>
      <c r="E446" s="43"/>
      <c r="F446" s="236" t="s">
        <v>675</v>
      </c>
      <c r="G446" s="43"/>
      <c r="H446" s="43"/>
      <c r="I446" s="232"/>
      <c r="J446" s="43"/>
      <c r="K446" s="43"/>
      <c r="L446" s="47"/>
      <c r="M446" s="233"/>
      <c r="N446" s="234"/>
      <c r="O446" s="87"/>
      <c r="P446" s="87"/>
      <c r="Q446" s="87"/>
      <c r="R446" s="87"/>
      <c r="S446" s="87"/>
      <c r="T446" s="88"/>
      <c r="U446" s="41"/>
      <c r="V446" s="41"/>
      <c r="W446" s="41"/>
      <c r="X446" s="41"/>
      <c r="Y446" s="41"/>
      <c r="Z446" s="41"/>
      <c r="AA446" s="41"/>
      <c r="AB446" s="41"/>
      <c r="AC446" s="41"/>
      <c r="AD446" s="41"/>
      <c r="AE446" s="41"/>
      <c r="AT446" s="20" t="s">
        <v>277</v>
      </c>
      <c r="AU446" s="20" t="s">
        <v>291</v>
      </c>
    </row>
    <row r="447" spans="1:51" s="13" customFormat="1" ht="12">
      <c r="A447" s="13"/>
      <c r="B447" s="237"/>
      <c r="C447" s="238"/>
      <c r="D447" s="230" t="s">
        <v>279</v>
      </c>
      <c r="E447" s="239" t="s">
        <v>19</v>
      </c>
      <c r="F447" s="240" t="s">
        <v>641</v>
      </c>
      <c r="G447" s="238"/>
      <c r="H447" s="239" t="s">
        <v>19</v>
      </c>
      <c r="I447" s="241"/>
      <c r="J447" s="238"/>
      <c r="K447" s="238"/>
      <c r="L447" s="242"/>
      <c r="M447" s="243"/>
      <c r="N447" s="244"/>
      <c r="O447" s="244"/>
      <c r="P447" s="244"/>
      <c r="Q447" s="244"/>
      <c r="R447" s="244"/>
      <c r="S447" s="244"/>
      <c r="T447" s="245"/>
      <c r="U447" s="13"/>
      <c r="V447" s="13"/>
      <c r="W447" s="13"/>
      <c r="X447" s="13"/>
      <c r="Y447" s="13"/>
      <c r="Z447" s="13"/>
      <c r="AA447" s="13"/>
      <c r="AB447" s="13"/>
      <c r="AC447" s="13"/>
      <c r="AD447" s="13"/>
      <c r="AE447" s="13"/>
      <c r="AT447" s="246" t="s">
        <v>279</v>
      </c>
      <c r="AU447" s="246" t="s">
        <v>291</v>
      </c>
      <c r="AV447" s="13" t="s">
        <v>80</v>
      </c>
      <c r="AW447" s="13" t="s">
        <v>33</v>
      </c>
      <c r="AX447" s="13" t="s">
        <v>72</v>
      </c>
      <c r="AY447" s="246" t="s">
        <v>266</v>
      </c>
    </row>
    <row r="448" spans="1:51" s="13" customFormat="1" ht="12">
      <c r="A448" s="13"/>
      <c r="B448" s="237"/>
      <c r="C448" s="238"/>
      <c r="D448" s="230" t="s">
        <v>279</v>
      </c>
      <c r="E448" s="239" t="s">
        <v>19</v>
      </c>
      <c r="F448" s="240" t="s">
        <v>642</v>
      </c>
      <c r="G448" s="238"/>
      <c r="H448" s="239" t="s">
        <v>19</v>
      </c>
      <c r="I448" s="241"/>
      <c r="J448" s="238"/>
      <c r="K448" s="238"/>
      <c r="L448" s="242"/>
      <c r="M448" s="243"/>
      <c r="N448" s="244"/>
      <c r="O448" s="244"/>
      <c r="P448" s="244"/>
      <c r="Q448" s="244"/>
      <c r="R448" s="244"/>
      <c r="S448" s="244"/>
      <c r="T448" s="245"/>
      <c r="U448" s="13"/>
      <c r="V448" s="13"/>
      <c r="W448" s="13"/>
      <c r="X448" s="13"/>
      <c r="Y448" s="13"/>
      <c r="Z448" s="13"/>
      <c r="AA448" s="13"/>
      <c r="AB448" s="13"/>
      <c r="AC448" s="13"/>
      <c r="AD448" s="13"/>
      <c r="AE448" s="13"/>
      <c r="AT448" s="246" t="s">
        <v>279</v>
      </c>
      <c r="AU448" s="246" t="s">
        <v>291</v>
      </c>
      <c r="AV448" s="13" t="s">
        <v>80</v>
      </c>
      <c r="AW448" s="13" t="s">
        <v>33</v>
      </c>
      <c r="AX448" s="13" t="s">
        <v>72</v>
      </c>
      <c r="AY448" s="246" t="s">
        <v>266</v>
      </c>
    </row>
    <row r="449" spans="1:51" s="14" customFormat="1" ht="12">
      <c r="A449" s="14"/>
      <c r="B449" s="247"/>
      <c r="C449" s="248"/>
      <c r="D449" s="230" t="s">
        <v>279</v>
      </c>
      <c r="E449" s="249" t="s">
        <v>19</v>
      </c>
      <c r="F449" s="250" t="s">
        <v>643</v>
      </c>
      <c r="G449" s="248"/>
      <c r="H449" s="251">
        <v>10.777</v>
      </c>
      <c r="I449" s="252"/>
      <c r="J449" s="248"/>
      <c r="K449" s="248"/>
      <c r="L449" s="253"/>
      <c r="M449" s="254"/>
      <c r="N449" s="255"/>
      <c r="O449" s="255"/>
      <c r="P449" s="255"/>
      <c r="Q449" s="255"/>
      <c r="R449" s="255"/>
      <c r="S449" s="255"/>
      <c r="T449" s="256"/>
      <c r="U449" s="14"/>
      <c r="V449" s="14"/>
      <c r="W449" s="14"/>
      <c r="X449" s="14"/>
      <c r="Y449" s="14"/>
      <c r="Z449" s="14"/>
      <c r="AA449" s="14"/>
      <c r="AB449" s="14"/>
      <c r="AC449" s="14"/>
      <c r="AD449" s="14"/>
      <c r="AE449" s="14"/>
      <c r="AT449" s="257" t="s">
        <v>279</v>
      </c>
      <c r="AU449" s="257" t="s">
        <v>291</v>
      </c>
      <c r="AV449" s="14" t="s">
        <v>82</v>
      </c>
      <c r="AW449" s="14" t="s">
        <v>33</v>
      </c>
      <c r="AX449" s="14" t="s">
        <v>72</v>
      </c>
      <c r="AY449" s="257" t="s">
        <v>266</v>
      </c>
    </row>
    <row r="450" spans="1:51" s="13" customFormat="1" ht="12">
      <c r="A450" s="13"/>
      <c r="B450" s="237"/>
      <c r="C450" s="238"/>
      <c r="D450" s="230" t="s">
        <v>279</v>
      </c>
      <c r="E450" s="239" t="s">
        <v>19</v>
      </c>
      <c r="F450" s="240" t="s">
        <v>644</v>
      </c>
      <c r="G450" s="238"/>
      <c r="H450" s="239" t="s">
        <v>19</v>
      </c>
      <c r="I450" s="241"/>
      <c r="J450" s="238"/>
      <c r="K450" s="238"/>
      <c r="L450" s="242"/>
      <c r="M450" s="243"/>
      <c r="N450" s="244"/>
      <c r="O450" s="244"/>
      <c r="P450" s="244"/>
      <c r="Q450" s="244"/>
      <c r="R450" s="244"/>
      <c r="S450" s="244"/>
      <c r="T450" s="245"/>
      <c r="U450" s="13"/>
      <c r="V450" s="13"/>
      <c r="W450" s="13"/>
      <c r="X450" s="13"/>
      <c r="Y450" s="13"/>
      <c r="Z450" s="13"/>
      <c r="AA450" s="13"/>
      <c r="AB450" s="13"/>
      <c r="AC450" s="13"/>
      <c r="AD450" s="13"/>
      <c r="AE450" s="13"/>
      <c r="AT450" s="246" t="s">
        <v>279</v>
      </c>
      <c r="AU450" s="246" t="s">
        <v>291</v>
      </c>
      <c r="AV450" s="13" t="s">
        <v>80</v>
      </c>
      <c r="AW450" s="13" t="s">
        <v>33</v>
      </c>
      <c r="AX450" s="13" t="s">
        <v>72</v>
      </c>
      <c r="AY450" s="246" t="s">
        <v>266</v>
      </c>
    </row>
    <row r="451" spans="1:51" s="14" customFormat="1" ht="12">
      <c r="A451" s="14"/>
      <c r="B451" s="247"/>
      <c r="C451" s="248"/>
      <c r="D451" s="230" t="s">
        <v>279</v>
      </c>
      <c r="E451" s="249" t="s">
        <v>19</v>
      </c>
      <c r="F451" s="250" t="s">
        <v>645</v>
      </c>
      <c r="G451" s="248"/>
      <c r="H451" s="251">
        <v>19.149</v>
      </c>
      <c r="I451" s="252"/>
      <c r="J451" s="248"/>
      <c r="K451" s="248"/>
      <c r="L451" s="253"/>
      <c r="M451" s="254"/>
      <c r="N451" s="255"/>
      <c r="O451" s="255"/>
      <c r="P451" s="255"/>
      <c r="Q451" s="255"/>
      <c r="R451" s="255"/>
      <c r="S451" s="255"/>
      <c r="T451" s="256"/>
      <c r="U451" s="14"/>
      <c r="V451" s="14"/>
      <c r="W451" s="14"/>
      <c r="X451" s="14"/>
      <c r="Y451" s="14"/>
      <c r="Z451" s="14"/>
      <c r="AA451" s="14"/>
      <c r="AB451" s="14"/>
      <c r="AC451" s="14"/>
      <c r="AD451" s="14"/>
      <c r="AE451" s="14"/>
      <c r="AT451" s="257" t="s">
        <v>279</v>
      </c>
      <c r="AU451" s="257" t="s">
        <v>291</v>
      </c>
      <c r="AV451" s="14" t="s">
        <v>82</v>
      </c>
      <c r="AW451" s="14" t="s">
        <v>33</v>
      </c>
      <c r="AX451" s="14" t="s">
        <v>72</v>
      </c>
      <c r="AY451" s="257" t="s">
        <v>266</v>
      </c>
    </row>
    <row r="452" spans="1:51" s="13" customFormat="1" ht="12">
      <c r="A452" s="13"/>
      <c r="B452" s="237"/>
      <c r="C452" s="238"/>
      <c r="D452" s="230" t="s">
        <v>279</v>
      </c>
      <c r="E452" s="239" t="s">
        <v>19</v>
      </c>
      <c r="F452" s="240" t="s">
        <v>646</v>
      </c>
      <c r="G452" s="238"/>
      <c r="H452" s="239" t="s">
        <v>19</v>
      </c>
      <c r="I452" s="241"/>
      <c r="J452" s="238"/>
      <c r="K452" s="238"/>
      <c r="L452" s="242"/>
      <c r="M452" s="243"/>
      <c r="N452" s="244"/>
      <c r="O452" s="244"/>
      <c r="P452" s="244"/>
      <c r="Q452" s="244"/>
      <c r="R452" s="244"/>
      <c r="S452" s="244"/>
      <c r="T452" s="245"/>
      <c r="U452" s="13"/>
      <c r="V452" s="13"/>
      <c r="W452" s="13"/>
      <c r="X452" s="13"/>
      <c r="Y452" s="13"/>
      <c r="Z452" s="13"/>
      <c r="AA452" s="13"/>
      <c r="AB452" s="13"/>
      <c r="AC452" s="13"/>
      <c r="AD452" s="13"/>
      <c r="AE452" s="13"/>
      <c r="AT452" s="246" t="s">
        <v>279</v>
      </c>
      <c r="AU452" s="246" t="s">
        <v>291</v>
      </c>
      <c r="AV452" s="13" t="s">
        <v>80</v>
      </c>
      <c r="AW452" s="13" t="s">
        <v>33</v>
      </c>
      <c r="AX452" s="13" t="s">
        <v>72</v>
      </c>
      <c r="AY452" s="246" t="s">
        <v>266</v>
      </c>
    </row>
    <row r="453" spans="1:51" s="14" customFormat="1" ht="12">
      <c r="A453" s="14"/>
      <c r="B453" s="247"/>
      <c r="C453" s="248"/>
      <c r="D453" s="230" t="s">
        <v>279</v>
      </c>
      <c r="E453" s="249" t="s">
        <v>19</v>
      </c>
      <c r="F453" s="250" t="s">
        <v>647</v>
      </c>
      <c r="G453" s="248"/>
      <c r="H453" s="251">
        <v>18.512</v>
      </c>
      <c r="I453" s="252"/>
      <c r="J453" s="248"/>
      <c r="K453" s="248"/>
      <c r="L453" s="253"/>
      <c r="M453" s="254"/>
      <c r="N453" s="255"/>
      <c r="O453" s="255"/>
      <c r="P453" s="255"/>
      <c r="Q453" s="255"/>
      <c r="R453" s="255"/>
      <c r="S453" s="255"/>
      <c r="T453" s="256"/>
      <c r="U453" s="14"/>
      <c r="V453" s="14"/>
      <c r="W453" s="14"/>
      <c r="X453" s="14"/>
      <c r="Y453" s="14"/>
      <c r="Z453" s="14"/>
      <c r="AA453" s="14"/>
      <c r="AB453" s="14"/>
      <c r="AC453" s="14"/>
      <c r="AD453" s="14"/>
      <c r="AE453" s="14"/>
      <c r="AT453" s="257" t="s">
        <v>279</v>
      </c>
      <c r="AU453" s="257" t="s">
        <v>291</v>
      </c>
      <c r="AV453" s="14" t="s">
        <v>82</v>
      </c>
      <c r="AW453" s="14" t="s">
        <v>33</v>
      </c>
      <c r="AX453" s="14" t="s">
        <v>72</v>
      </c>
      <c r="AY453" s="257" t="s">
        <v>266</v>
      </c>
    </row>
    <row r="454" spans="1:51" s="13" customFormat="1" ht="12">
      <c r="A454" s="13"/>
      <c r="B454" s="237"/>
      <c r="C454" s="238"/>
      <c r="D454" s="230" t="s">
        <v>279</v>
      </c>
      <c r="E454" s="239" t="s">
        <v>19</v>
      </c>
      <c r="F454" s="240" t="s">
        <v>648</v>
      </c>
      <c r="G454" s="238"/>
      <c r="H454" s="239" t="s">
        <v>19</v>
      </c>
      <c r="I454" s="241"/>
      <c r="J454" s="238"/>
      <c r="K454" s="238"/>
      <c r="L454" s="242"/>
      <c r="M454" s="243"/>
      <c r="N454" s="244"/>
      <c r="O454" s="244"/>
      <c r="P454" s="244"/>
      <c r="Q454" s="244"/>
      <c r="R454" s="244"/>
      <c r="S454" s="244"/>
      <c r="T454" s="245"/>
      <c r="U454" s="13"/>
      <c r="V454" s="13"/>
      <c r="W454" s="13"/>
      <c r="X454" s="13"/>
      <c r="Y454" s="13"/>
      <c r="Z454" s="13"/>
      <c r="AA454" s="13"/>
      <c r="AB454" s="13"/>
      <c r="AC454" s="13"/>
      <c r="AD454" s="13"/>
      <c r="AE454" s="13"/>
      <c r="AT454" s="246" t="s">
        <v>279</v>
      </c>
      <c r="AU454" s="246" t="s">
        <v>291</v>
      </c>
      <c r="AV454" s="13" t="s">
        <v>80</v>
      </c>
      <c r="AW454" s="13" t="s">
        <v>33</v>
      </c>
      <c r="AX454" s="13" t="s">
        <v>72</v>
      </c>
      <c r="AY454" s="246" t="s">
        <v>266</v>
      </c>
    </row>
    <row r="455" spans="1:51" s="14" customFormat="1" ht="12">
      <c r="A455" s="14"/>
      <c r="B455" s="247"/>
      <c r="C455" s="248"/>
      <c r="D455" s="230" t="s">
        <v>279</v>
      </c>
      <c r="E455" s="249" t="s">
        <v>19</v>
      </c>
      <c r="F455" s="250" t="s">
        <v>649</v>
      </c>
      <c r="G455" s="248"/>
      <c r="H455" s="251">
        <v>9.88</v>
      </c>
      <c r="I455" s="252"/>
      <c r="J455" s="248"/>
      <c r="K455" s="248"/>
      <c r="L455" s="253"/>
      <c r="M455" s="254"/>
      <c r="N455" s="255"/>
      <c r="O455" s="255"/>
      <c r="P455" s="255"/>
      <c r="Q455" s="255"/>
      <c r="R455" s="255"/>
      <c r="S455" s="255"/>
      <c r="T455" s="256"/>
      <c r="U455" s="14"/>
      <c r="V455" s="14"/>
      <c r="W455" s="14"/>
      <c r="X455" s="14"/>
      <c r="Y455" s="14"/>
      <c r="Z455" s="14"/>
      <c r="AA455" s="14"/>
      <c r="AB455" s="14"/>
      <c r="AC455" s="14"/>
      <c r="AD455" s="14"/>
      <c r="AE455" s="14"/>
      <c r="AT455" s="257" t="s">
        <v>279</v>
      </c>
      <c r="AU455" s="257" t="s">
        <v>291</v>
      </c>
      <c r="AV455" s="14" t="s">
        <v>82</v>
      </c>
      <c r="AW455" s="14" t="s">
        <v>33</v>
      </c>
      <c r="AX455" s="14" t="s">
        <v>72</v>
      </c>
      <c r="AY455" s="257" t="s">
        <v>266</v>
      </c>
    </row>
    <row r="456" spans="1:51" s="13" customFormat="1" ht="12">
      <c r="A456" s="13"/>
      <c r="B456" s="237"/>
      <c r="C456" s="238"/>
      <c r="D456" s="230" t="s">
        <v>279</v>
      </c>
      <c r="E456" s="239" t="s">
        <v>19</v>
      </c>
      <c r="F456" s="240" t="s">
        <v>650</v>
      </c>
      <c r="G456" s="238"/>
      <c r="H456" s="239" t="s">
        <v>19</v>
      </c>
      <c r="I456" s="241"/>
      <c r="J456" s="238"/>
      <c r="K456" s="238"/>
      <c r="L456" s="242"/>
      <c r="M456" s="243"/>
      <c r="N456" s="244"/>
      <c r="O456" s="244"/>
      <c r="P456" s="244"/>
      <c r="Q456" s="244"/>
      <c r="R456" s="244"/>
      <c r="S456" s="244"/>
      <c r="T456" s="245"/>
      <c r="U456" s="13"/>
      <c r="V456" s="13"/>
      <c r="W456" s="13"/>
      <c r="X456" s="13"/>
      <c r="Y456" s="13"/>
      <c r="Z456" s="13"/>
      <c r="AA456" s="13"/>
      <c r="AB456" s="13"/>
      <c r="AC456" s="13"/>
      <c r="AD456" s="13"/>
      <c r="AE456" s="13"/>
      <c r="AT456" s="246" t="s">
        <v>279</v>
      </c>
      <c r="AU456" s="246" t="s">
        <v>291</v>
      </c>
      <c r="AV456" s="13" t="s">
        <v>80</v>
      </c>
      <c r="AW456" s="13" t="s">
        <v>33</v>
      </c>
      <c r="AX456" s="13" t="s">
        <v>72</v>
      </c>
      <c r="AY456" s="246" t="s">
        <v>266</v>
      </c>
    </row>
    <row r="457" spans="1:51" s="14" customFormat="1" ht="12">
      <c r="A457" s="14"/>
      <c r="B457" s="247"/>
      <c r="C457" s="248"/>
      <c r="D457" s="230" t="s">
        <v>279</v>
      </c>
      <c r="E457" s="249" t="s">
        <v>19</v>
      </c>
      <c r="F457" s="250" t="s">
        <v>651</v>
      </c>
      <c r="G457" s="248"/>
      <c r="H457" s="251">
        <v>19.045</v>
      </c>
      <c r="I457" s="252"/>
      <c r="J457" s="248"/>
      <c r="K457" s="248"/>
      <c r="L457" s="253"/>
      <c r="M457" s="254"/>
      <c r="N457" s="255"/>
      <c r="O457" s="255"/>
      <c r="P457" s="255"/>
      <c r="Q457" s="255"/>
      <c r="R457" s="255"/>
      <c r="S457" s="255"/>
      <c r="T457" s="256"/>
      <c r="U457" s="14"/>
      <c r="V457" s="14"/>
      <c r="W457" s="14"/>
      <c r="X457" s="14"/>
      <c r="Y457" s="14"/>
      <c r="Z457" s="14"/>
      <c r="AA457" s="14"/>
      <c r="AB457" s="14"/>
      <c r="AC457" s="14"/>
      <c r="AD457" s="14"/>
      <c r="AE457" s="14"/>
      <c r="AT457" s="257" t="s">
        <v>279</v>
      </c>
      <c r="AU457" s="257" t="s">
        <v>291</v>
      </c>
      <c r="AV457" s="14" t="s">
        <v>82</v>
      </c>
      <c r="AW457" s="14" t="s">
        <v>33</v>
      </c>
      <c r="AX457" s="14" t="s">
        <v>72</v>
      </c>
      <c r="AY457" s="257" t="s">
        <v>266</v>
      </c>
    </row>
    <row r="458" spans="1:51" s="15" customFormat="1" ht="12">
      <c r="A458" s="15"/>
      <c r="B458" s="258"/>
      <c r="C458" s="259"/>
      <c r="D458" s="230" t="s">
        <v>279</v>
      </c>
      <c r="E458" s="260" t="s">
        <v>19</v>
      </c>
      <c r="F458" s="261" t="s">
        <v>282</v>
      </c>
      <c r="G458" s="259"/>
      <c r="H458" s="262">
        <v>77.363</v>
      </c>
      <c r="I458" s="263"/>
      <c r="J458" s="259"/>
      <c r="K458" s="259"/>
      <c r="L458" s="264"/>
      <c r="M458" s="265"/>
      <c r="N458" s="266"/>
      <c r="O458" s="266"/>
      <c r="P458" s="266"/>
      <c r="Q458" s="266"/>
      <c r="R458" s="266"/>
      <c r="S458" s="266"/>
      <c r="T458" s="267"/>
      <c r="U458" s="15"/>
      <c r="V458" s="15"/>
      <c r="W458" s="15"/>
      <c r="X458" s="15"/>
      <c r="Y458" s="15"/>
      <c r="Z458" s="15"/>
      <c r="AA458" s="15"/>
      <c r="AB458" s="15"/>
      <c r="AC458" s="15"/>
      <c r="AD458" s="15"/>
      <c r="AE458" s="15"/>
      <c r="AT458" s="268" t="s">
        <v>279</v>
      </c>
      <c r="AU458" s="268" t="s">
        <v>291</v>
      </c>
      <c r="AV458" s="15" t="s">
        <v>273</v>
      </c>
      <c r="AW458" s="15" t="s">
        <v>33</v>
      </c>
      <c r="AX458" s="15" t="s">
        <v>80</v>
      </c>
      <c r="AY458" s="268" t="s">
        <v>266</v>
      </c>
    </row>
    <row r="459" spans="1:65" s="2" customFormat="1" ht="24.15" customHeight="1">
      <c r="A459" s="41"/>
      <c r="B459" s="42"/>
      <c r="C459" s="217" t="s">
        <v>676</v>
      </c>
      <c r="D459" s="217" t="s">
        <v>268</v>
      </c>
      <c r="E459" s="218" t="s">
        <v>677</v>
      </c>
      <c r="F459" s="219" t="s">
        <v>678</v>
      </c>
      <c r="G459" s="220" t="s">
        <v>271</v>
      </c>
      <c r="H459" s="221">
        <v>1298.019</v>
      </c>
      <c r="I459" s="222"/>
      <c r="J459" s="223">
        <f>ROUND(I459*H459,2)</f>
        <v>0</v>
      </c>
      <c r="K459" s="219" t="s">
        <v>272</v>
      </c>
      <c r="L459" s="47"/>
      <c r="M459" s="224" t="s">
        <v>19</v>
      </c>
      <c r="N459" s="225" t="s">
        <v>43</v>
      </c>
      <c r="O459" s="87"/>
      <c r="P459" s="226">
        <f>O459*H459</f>
        <v>0</v>
      </c>
      <c r="Q459" s="226">
        <v>0.0136</v>
      </c>
      <c r="R459" s="226">
        <f>Q459*H459</f>
        <v>17.6530584</v>
      </c>
      <c r="S459" s="226">
        <v>0</v>
      </c>
      <c r="T459" s="227">
        <f>S459*H459</f>
        <v>0</v>
      </c>
      <c r="U459" s="41"/>
      <c r="V459" s="41"/>
      <c r="W459" s="41"/>
      <c r="X459" s="41"/>
      <c r="Y459" s="41"/>
      <c r="Z459" s="41"/>
      <c r="AA459" s="41"/>
      <c r="AB459" s="41"/>
      <c r="AC459" s="41"/>
      <c r="AD459" s="41"/>
      <c r="AE459" s="41"/>
      <c r="AR459" s="228" t="s">
        <v>273</v>
      </c>
      <c r="AT459" s="228" t="s">
        <v>268</v>
      </c>
      <c r="AU459" s="228" t="s">
        <v>291</v>
      </c>
      <c r="AY459" s="20" t="s">
        <v>266</v>
      </c>
      <c r="BE459" s="229">
        <f>IF(N459="základní",J459,0)</f>
        <v>0</v>
      </c>
      <c r="BF459" s="229">
        <f>IF(N459="snížená",J459,0)</f>
        <v>0</v>
      </c>
      <c r="BG459" s="229">
        <f>IF(N459="zákl. přenesená",J459,0)</f>
        <v>0</v>
      </c>
      <c r="BH459" s="229">
        <f>IF(N459="sníž. přenesená",J459,0)</f>
        <v>0</v>
      </c>
      <c r="BI459" s="229">
        <f>IF(N459="nulová",J459,0)</f>
        <v>0</v>
      </c>
      <c r="BJ459" s="20" t="s">
        <v>80</v>
      </c>
      <c r="BK459" s="229">
        <f>ROUND(I459*H459,2)</f>
        <v>0</v>
      </c>
      <c r="BL459" s="20" t="s">
        <v>273</v>
      </c>
      <c r="BM459" s="228" t="s">
        <v>679</v>
      </c>
    </row>
    <row r="460" spans="1:47" s="2" customFormat="1" ht="12">
      <c r="A460" s="41"/>
      <c r="B460" s="42"/>
      <c r="C460" s="43"/>
      <c r="D460" s="230" t="s">
        <v>275</v>
      </c>
      <c r="E460" s="43"/>
      <c r="F460" s="231" t="s">
        <v>680</v>
      </c>
      <c r="G460" s="43"/>
      <c r="H460" s="43"/>
      <c r="I460" s="232"/>
      <c r="J460" s="43"/>
      <c r="K460" s="43"/>
      <c r="L460" s="47"/>
      <c r="M460" s="233"/>
      <c r="N460" s="234"/>
      <c r="O460" s="87"/>
      <c r="P460" s="87"/>
      <c r="Q460" s="87"/>
      <c r="R460" s="87"/>
      <c r="S460" s="87"/>
      <c r="T460" s="88"/>
      <c r="U460" s="41"/>
      <c r="V460" s="41"/>
      <c r="W460" s="41"/>
      <c r="X460" s="41"/>
      <c r="Y460" s="41"/>
      <c r="Z460" s="41"/>
      <c r="AA460" s="41"/>
      <c r="AB460" s="41"/>
      <c r="AC460" s="41"/>
      <c r="AD460" s="41"/>
      <c r="AE460" s="41"/>
      <c r="AT460" s="20" t="s">
        <v>275</v>
      </c>
      <c r="AU460" s="20" t="s">
        <v>291</v>
      </c>
    </row>
    <row r="461" spans="1:47" s="2" customFormat="1" ht="12">
      <c r="A461" s="41"/>
      <c r="B461" s="42"/>
      <c r="C461" s="43"/>
      <c r="D461" s="235" t="s">
        <v>277</v>
      </c>
      <c r="E461" s="43"/>
      <c r="F461" s="236" t="s">
        <v>681</v>
      </c>
      <c r="G461" s="43"/>
      <c r="H461" s="43"/>
      <c r="I461" s="232"/>
      <c r="J461" s="43"/>
      <c r="K461" s="43"/>
      <c r="L461" s="47"/>
      <c r="M461" s="233"/>
      <c r="N461" s="234"/>
      <c r="O461" s="87"/>
      <c r="P461" s="87"/>
      <c r="Q461" s="87"/>
      <c r="R461" s="87"/>
      <c r="S461" s="87"/>
      <c r="T461" s="88"/>
      <c r="U461" s="41"/>
      <c r="V461" s="41"/>
      <c r="W461" s="41"/>
      <c r="X461" s="41"/>
      <c r="Y461" s="41"/>
      <c r="Z461" s="41"/>
      <c r="AA461" s="41"/>
      <c r="AB461" s="41"/>
      <c r="AC461" s="41"/>
      <c r="AD461" s="41"/>
      <c r="AE461" s="41"/>
      <c r="AT461" s="20" t="s">
        <v>277</v>
      </c>
      <c r="AU461" s="20" t="s">
        <v>291</v>
      </c>
    </row>
    <row r="462" spans="1:51" s="13" customFormat="1" ht="12">
      <c r="A462" s="13"/>
      <c r="B462" s="237"/>
      <c r="C462" s="238"/>
      <c r="D462" s="230" t="s">
        <v>279</v>
      </c>
      <c r="E462" s="239" t="s">
        <v>19</v>
      </c>
      <c r="F462" s="240" t="s">
        <v>682</v>
      </c>
      <c r="G462" s="238"/>
      <c r="H462" s="239" t="s">
        <v>19</v>
      </c>
      <c r="I462" s="241"/>
      <c r="J462" s="238"/>
      <c r="K462" s="238"/>
      <c r="L462" s="242"/>
      <c r="M462" s="243"/>
      <c r="N462" s="244"/>
      <c r="O462" s="244"/>
      <c r="P462" s="244"/>
      <c r="Q462" s="244"/>
      <c r="R462" s="244"/>
      <c r="S462" s="244"/>
      <c r="T462" s="245"/>
      <c r="U462" s="13"/>
      <c r="V462" s="13"/>
      <c r="W462" s="13"/>
      <c r="X462" s="13"/>
      <c r="Y462" s="13"/>
      <c r="Z462" s="13"/>
      <c r="AA462" s="13"/>
      <c r="AB462" s="13"/>
      <c r="AC462" s="13"/>
      <c r="AD462" s="13"/>
      <c r="AE462" s="13"/>
      <c r="AT462" s="246" t="s">
        <v>279</v>
      </c>
      <c r="AU462" s="246" t="s">
        <v>291</v>
      </c>
      <c r="AV462" s="13" t="s">
        <v>80</v>
      </c>
      <c r="AW462" s="13" t="s">
        <v>33</v>
      </c>
      <c r="AX462" s="13" t="s">
        <v>72</v>
      </c>
      <c r="AY462" s="246" t="s">
        <v>266</v>
      </c>
    </row>
    <row r="463" spans="1:51" s="14" customFormat="1" ht="12">
      <c r="A463" s="14"/>
      <c r="B463" s="247"/>
      <c r="C463" s="248"/>
      <c r="D463" s="230" t="s">
        <v>279</v>
      </c>
      <c r="E463" s="249" t="s">
        <v>19</v>
      </c>
      <c r="F463" s="250" t="s">
        <v>683</v>
      </c>
      <c r="G463" s="248"/>
      <c r="H463" s="251">
        <v>61.974</v>
      </c>
      <c r="I463" s="252"/>
      <c r="J463" s="248"/>
      <c r="K463" s="248"/>
      <c r="L463" s="253"/>
      <c r="M463" s="254"/>
      <c r="N463" s="255"/>
      <c r="O463" s="255"/>
      <c r="P463" s="255"/>
      <c r="Q463" s="255"/>
      <c r="R463" s="255"/>
      <c r="S463" s="255"/>
      <c r="T463" s="256"/>
      <c r="U463" s="14"/>
      <c r="V463" s="14"/>
      <c r="W463" s="14"/>
      <c r="X463" s="14"/>
      <c r="Y463" s="14"/>
      <c r="Z463" s="14"/>
      <c r="AA463" s="14"/>
      <c r="AB463" s="14"/>
      <c r="AC463" s="14"/>
      <c r="AD463" s="14"/>
      <c r="AE463" s="14"/>
      <c r="AT463" s="257" t="s">
        <v>279</v>
      </c>
      <c r="AU463" s="257" t="s">
        <v>291</v>
      </c>
      <c r="AV463" s="14" t="s">
        <v>82</v>
      </c>
      <c r="AW463" s="14" t="s">
        <v>33</v>
      </c>
      <c r="AX463" s="14" t="s">
        <v>72</v>
      </c>
      <c r="AY463" s="257" t="s">
        <v>266</v>
      </c>
    </row>
    <row r="464" spans="1:51" s="13" customFormat="1" ht="12">
      <c r="A464" s="13"/>
      <c r="B464" s="237"/>
      <c r="C464" s="238"/>
      <c r="D464" s="230" t="s">
        <v>279</v>
      </c>
      <c r="E464" s="239" t="s">
        <v>19</v>
      </c>
      <c r="F464" s="240" t="s">
        <v>684</v>
      </c>
      <c r="G464" s="238"/>
      <c r="H464" s="239" t="s">
        <v>19</v>
      </c>
      <c r="I464" s="241"/>
      <c r="J464" s="238"/>
      <c r="K464" s="238"/>
      <c r="L464" s="242"/>
      <c r="M464" s="243"/>
      <c r="N464" s="244"/>
      <c r="O464" s="244"/>
      <c r="P464" s="244"/>
      <c r="Q464" s="244"/>
      <c r="R464" s="244"/>
      <c r="S464" s="244"/>
      <c r="T464" s="245"/>
      <c r="U464" s="13"/>
      <c r="V464" s="13"/>
      <c r="W464" s="13"/>
      <c r="X464" s="13"/>
      <c r="Y464" s="13"/>
      <c r="Z464" s="13"/>
      <c r="AA464" s="13"/>
      <c r="AB464" s="13"/>
      <c r="AC464" s="13"/>
      <c r="AD464" s="13"/>
      <c r="AE464" s="13"/>
      <c r="AT464" s="246" t="s">
        <v>279</v>
      </c>
      <c r="AU464" s="246" t="s">
        <v>291</v>
      </c>
      <c r="AV464" s="13" t="s">
        <v>80</v>
      </c>
      <c r="AW464" s="13" t="s">
        <v>33</v>
      </c>
      <c r="AX464" s="13" t="s">
        <v>72</v>
      </c>
      <c r="AY464" s="246" t="s">
        <v>266</v>
      </c>
    </row>
    <row r="465" spans="1:51" s="14" customFormat="1" ht="12">
      <c r="A465" s="14"/>
      <c r="B465" s="247"/>
      <c r="C465" s="248"/>
      <c r="D465" s="230" t="s">
        <v>279</v>
      </c>
      <c r="E465" s="249" t="s">
        <v>19</v>
      </c>
      <c r="F465" s="250" t="s">
        <v>685</v>
      </c>
      <c r="G465" s="248"/>
      <c r="H465" s="251">
        <v>27.857</v>
      </c>
      <c r="I465" s="252"/>
      <c r="J465" s="248"/>
      <c r="K465" s="248"/>
      <c r="L465" s="253"/>
      <c r="M465" s="254"/>
      <c r="N465" s="255"/>
      <c r="O465" s="255"/>
      <c r="P465" s="255"/>
      <c r="Q465" s="255"/>
      <c r="R465" s="255"/>
      <c r="S465" s="255"/>
      <c r="T465" s="256"/>
      <c r="U465" s="14"/>
      <c r="V465" s="14"/>
      <c r="W465" s="14"/>
      <c r="X465" s="14"/>
      <c r="Y465" s="14"/>
      <c r="Z465" s="14"/>
      <c r="AA465" s="14"/>
      <c r="AB465" s="14"/>
      <c r="AC465" s="14"/>
      <c r="AD465" s="14"/>
      <c r="AE465" s="14"/>
      <c r="AT465" s="257" t="s">
        <v>279</v>
      </c>
      <c r="AU465" s="257" t="s">
        <v>291</v>
      </c>
      <c r="AV465" s="14" t="s">
        <v>82</v>
      </c>
      <c r="AW465" s="14" t="s">
        <v>33</v>
      </c>
      <c r="AX465" s="14" t="s">
        <v>72</v>
      </c>
      <c r="AY465" s="257" t="s">
        <v>266</v>
      </c>
    </row>
    <row r="466" spans="1:51" s="13" customFormat="1" ht="12">
      <c r="A466" s="13"/>
      <c r="B466" s="237"/>
      <c r="C466" s="238"/>
      <c r="D466" s="230" t="s">
        <v>279</v>
      </c>
      <c r="E466" s="239" t="s">
        <v>19</v>
      </c>
      <c r="F466" s="240" t="s">
        <v>686</v>
      </c>
      <c r="G466" s="238"/>
      <c r="H466" s="239" t="s">
        <v>19</v>
      </c>
      <c r="I466" s="241"/>
      <c r="J466" s="238"/>
      <c r="K466" s="238"/>
      <c r="L466" s="242"/>
      <c r="M466" s="243"/>
      <c r="N466" s="244"/>
      <c r="O466" s="244"/>
      <c r="P466" s="244"/>
      <c r="Q466" s="244"/>
      <c r="R466" s="244"/>
      <c r="S466" s="244"/>
      <c r="T466" s="245"/>
      <c r="U466" s="13"/>
      <c r="V466" s="13"/>
      <c r="W466" s="13"/>
      <c r="X466" s="13"/>
      <c r="Y466" s="13"/>
      <c r="Z466" s="13"/>
      <c r="AA466" s="13"/>
      <c r="AB466" s="13"/>
      <c r="AC466" s="13"/>
      <c r="AD466" s="13"/>
      <c r="AE466" s="13"/>
      <c r="AT466" s="246" t="s">
        <v>279</v>
      </c>
      <c r="AU466" s="246" t="s">
        <v>291</v>
      </c>
      <c r="AV466" s="13" t="s">
        <v>80</v>
      </c>
      <c r="AW466" s="13" t="s">
        <v>33</v>
      </c>
      <c r="AX466" s="13" t="s">
        <v>72</v>
      </c>
      <c r="AY466" s="246" t="s">
        <v>266</v>
      </c>
    </row>
    <row r="467" spans="1:51" s="14" customFormat="1" ht="12">
      <c r="A467" s="14"/>
      <c r="B467" s="247"/>
      <c r="C467" s="248"/>
      <c r="D467" s="230" t="s">
        <v>279</v>
      </c>
      <c r="E467" s="249" t="s">
        <v>19</v>
      </c>
      <c r="F467" s="250" t="s">
        <v>687</v>
      </c>
      <c r="G467" s="248"/>
      <c r="H467" s="251">
        <v>13.334</v>
      </c>
      <c r="I467" s="252"/>
      <c r="J467" s="248"/>
      <c r="K467" s="248"/>
      <c r="L467" s="253"/>
      <c r="M467" s="254"/>
      <c r="N467" s="255"/>
      <c r="O467" s="255"/>
      <c r="P467" s="255"/>
      <c r="Q467" s="255"/>
      <c r="R467" s="255"/>
      <c r="S467" s="255"/>
      <c r="T467" s="256"/>
      <c r="U467" s="14"/>
      <c r="V467" s="14"/>
      <c r="W467" s="14"/>
      <c r="X467" s="14"/>
      <c r="Y467" s="14"/>
      <c r="Z467" s="14"/>
      <c r="AA467" s="14"/>
      <c r="AB467" s="14"/>
      <c r="AC467" s="14"/>
      <c r="AD467" s="14"/>
      <c r="AE467" s="14"/>
      <c r="AT467" s="257" t="s">
        <v>279</v>
      </c>
      <c r="AU467" s="257" t="s">
        <v>291</v>
      </c>
      <c r="AV467" s="14" t="s">
        <v>82</v>
      </c>
      <c r="AW467" s="14" t="s">
        <v>33</v>
      </c>
      <c r="AX467" s="14" t="s">
        <v>72</v>
      </c>
      <c r="AY467" s="257" t="s">
        <v>266</v>
      </c>
    </row>
    <row r="468" spans="1:51" s="13" customFormat="1" ht="12">
      <c r="A468" s="13"/>
      <c r="B468" s="237"/>
      <c r="C468" s="238"/>
      <c r="D468" s="230" t="s">
        <v>279</v>
      </c>
      <c r="E468" s="239" t="s">
        <v>19</v>
      </c>
      <c r="F468" s="240" t="s">
        <v>688</v>
      </c>
      <c r="G468" s="238"/>
      <c r="H468" s="239" t="s">
        <v>19</v>
      </c>
      <c r="I468" s="241"/>
      <c r="J468" s="238"/>
      <c r="K468" s="238"/>
      <c r="L468" s="242"/>
      <c r="M468" s="243"/>
      <c r="N468" s="244"/>
      <c r="O468" s="244"/>
      <c r="P468" s="244"/>
      <c r="Q468" s="244"/>
      <c r="R468" s="244"/>
      <c r="S468" s="244"/>
      <c r="T468" s="245"/>
      <c r="U468" s="13"/>
      <c r="V468" s="13"/>
      <c r="W468" s="13"/>
      <c r="X468" s="13"/>
      <c r="Y468" s="13"/>
      <c r="Z468" s="13"/>
      <c r="AA468" s="13"/>
      <c r="AB468" s="13"/>
      <c r="AC468" s="13"/>
      <c r="AD468" s="13"/>
      <c r="AE468" s="13"/>
      <c r="AT468" s="246" t="s">
        <v>279</v>
      </c>
      <c r="AU468" s="246" t="s">
        <v>291</v>
      </c>
      <c r="AV468" s="13" t="s">
        <v>80</v>
      </c>
      <c r="AW468" s="13" t="s">
        <v>33</v>
      </c>
      <c r="AX468" s="13" t="s">
        <v>72</v>
      </c>
      <c r="AY468" s="246" t="s">
        <v>266</v>
      </c>
    </row>
    <row r="469" spans="1:51" s="14" customFormat="1" ht="12">
      <c r="A469" s="14"/>
      <c r="B469" s="247"/>
      <c r="C469" s="248"/>
      <c r="D469" s="230" t="s">
        <v>279</v>
      </c>
      <c r="E469" s="249" t="s">
        <v>19</v>
      </c>
      <c r="F469" s="250" t="s">
        <v>689</v>
      </c>
      <c r="G469" s="248"/>
      <c r="H469" s="251">
        <v>13.897</v>
      </c>
      <c r="I469" s="252"/>
      <c r="J469" s="248"/>
      <c r="K469" s="248"/>
      <c r="L469" s="253"/>
      <c r="M469" s="254"/>
      <c r="N469" s="255"/>
      <c r="O469" s="255"/>
      <c r="P469" s="255"/>
      <c r="Q469" s="255"/>
      <c r="R469" s="255"/>
      <c r="S469" s="255"/>
      <c r="T469" s="256"/>
      <c r="U469" s="14"/>
      <c r="V469" s="14"/>
      <c r="W469" s="14"/>
      <c r="X469" s="14"/>
      <c r="Y469" s="14"/>
      <c r="Z469" s="14"/>
      <c r="AA469" s="14"/>
      <c r="AB469" s="14"/>
      <c r="AC469" s="14"/>
      <c r="AD469" s="14"/>
      <c r="AE469" s="14"/>
      <c r="AT469" s="257" t="s">
        <v>279</v>
      </c>
      <c r="AU469" s="257" t="s">
        <v>291</v>
      </c>
      <c r="AV469" s="14" t="s">
        <v>82</v>
      </c>
      <c r="AW469" s="14" t="s">
        <v>33</v>
      </c>
      <c r="AX469" s="14" t="s">
        <v>72</v>
      </c>
      <c r="AY469" s="257" t="s">
        <v>266</v>
      </c>
    </row>
    <row r="470" spans="1:51" s="13" customFormat="1" ht="12">
      <c r="A470" s="13"/>
      <c r="B470" s="237"/>
      <c r="C470" s="238"/>
      <c r="D470" s="230" t="s">
        <v>279</v>
      </c>
      <c r="E470" s="239" t="s">
        <v>19</v>
      </c>
      <c r="F470" s="240" t="s">
        <v>690</v>
      </c>
      <c r="G470" s="238"/>
      <c r="H470" s="239" t="s">
        <v>19</v>
      </c>
      <c r="I470" s="241"/>
      <c r="J470" s="238"/>
      <c r="K470" s="238"/>
      <c r="L470" s="242"/>
      <c r="M470" s="243"/>
      <c r="N470" s="244"/>
      <c r="O470" s="244"/>
      <c r="P470" s="244"/>
      <c r="Q470" s="244"/>
      <c r="R470" s="244"/>
      <c r="S470" s="244"/>
      <c r="T470" s="245"/>
      <c r="U470" s="13"/>
      <c r="V470" s="13"/>
      <c r="W470" s="13"/>
      <c r="X470" s="13"/>
      <c r="Y470" s="13"/>
      <c r="Z470" s="13"/>
      <c r="AA470" s="13"/>
      <c r="AB470" s="13"/>
      <c r="AC470" s="13"/>
      <c r="AD470" s="13"/>
      <c r="AE470" s="13"/>
      <c r="AT470" s="246" t="s">
        <v>279</v>
      </c>
      <c r="AU470" s="246" t="s">
        <v>291</v>
      </c>
      <c r="AV470" s="13" t="s">
        <v>80</v>
      </c>
      <c r="AW470" s="13" t="s">
        <v>33</v>
      </c>
      <c r="AX470" s="13" t="s">
        <v>72</v>
      </c>
      <c r="AY470" s="246" t="s">
        <v>266</v>
      </c>
    </row>
    <row r="471" spans="1:51" s="14" customFormat="1" ht="12">
      <c r="A471" s="14"/>
      <c r="B471" s="247"/>
      <c r="C471" s="248"/>
      <c r="D471" s="230" t="s">
        <v>279</v>
      </c>
      <c r="E471" s="249" t="s">
        <v>19</v>
      </c>
      <c r="F471" s="250" t="s">
        <v>691</v>
      </c>
      <c r="G471" s="248"/>
      <c r="H471" s="251">
        <v>15.65</v>
      </c>
      <c r="I471" s="252"/>
      <c r="J471" s="248"/>
      <c r="K471" s="248"/>
      <c r="L471" s="253"/>
      <c r="M471" s="254"/>
      <c r="N471" s="255"/>
      <c r="O471" s="255"/>
      <c r="P471" s="255"/>
      <c r="Q471" s="255"/>
      <c r="R471" s="255"/>
      <c r="S471" s="255"/>
      <c r="T471" s="256"/>
      <c r="U471" s="14"/>
      <c r="V471" s="14"/>
      <c r="W471" s="14"/>
      <c r="X471" s="14"/>
      <c r="Y471" s="14"/>
      <c r="Z471" s="14"/>
      <c r="AA471" s="14"/>
      <c r="AB471" s="14"/>
      <c r="AC471" s="14"/>
      <c r="AD471" s="14"/>
      <c r="AE471" s="14"/>
      <c r="AT471" s="257" t="s">
        <v>279</v>
      </c>
      <c r="AU471" s="257" t="s">
        <v>291</v>
      </c>
      <c r="AV471" s="14" t="s">
        <v>82</v>
      </c>
      <c r="AW471" s="14" t="s">
        <v>33</v>
      </c>
      <c r="AX471" s="14" t="s">
        <v>72</v>
      </c>
      <c r="AY471" s="257" t="s">
        <v>266</v>
      </c>
    </row>
    <row r="472" spans="1:51" s="13" customFormat="1" ht="12">
      <c r="A472" s="13"/>
      <c r="B472" s="237"/>
      <c r="C472" s="238"/>
      <c r="D472" s="230" t="s">
        <v>279</v>
      </c>
      <c r="E472" s="239" t="s">
        <v>19</v>
      </c>
      <c r="F472" s="240" t="s">
        <v>692</v>
      </c>
      <c r="G472" s="238"/>
      <c r="H472" s="239" t="s">
        <v>19</v>
      </c>
      <c r="I472" s="241"/>
      <c r="J472" s="238"/>
      <c r="K472" s="238"/>
      <c r="L472" s="242"/>
      <c r="M472" s="243"/>
      <c r="N472" s="244"/>
      <c r="O472" s="244"/>
      <c r="P472" s="244"/>
      <c r="Q472" s="244"/>
      <c r="R472" s="244"/>
      <c r="S472" s="244"/>
      <c r="T472" s="245"/>
      <c r="U472" s="13"/>
      <c r="V472" s="13"/>
      <c r="W472" s="13"/>
      <c r="X472" s="13"/>
      <c r="Y472" s="13"/>
      <c r="Z472" s="13"/>
      <c r="AA472" s="13"/>
      <c r="AB472" s="13"/>
      <c r="AC472" s="13"/>
      <c r="AD472" s="13"/>
      <c r="AE472" s="13"/>
      <c r="AT472" s="246" t="s">
        <v>279</v>
      </c>
      <c r="AU472" s="246" t="s">
        <v>291</v>
      </c>
      <c r="AV472" s="13" t="s">
        <v>80</v>
      </c>
      <c r="AW472" s="13" t="s">
        <v>33</v>
      </c>
      <c r="AX472" s="13" t="s">
        <v>72</v>
      </c>
      <c r="AY472" s="246" t="s">
        <v>266</v>
      </c>
    </row>
    <row r="473" spans="1:51" s="14" customFormat="1" ht="12">
      <c r="A473" s="14"/>
      <c r="B473" s="247"/>
      <c r="C473" s="248"/>
      <c r="D473" s="230" t="s">
        <v>279</v>
      </c>
      <c r="E473" s="249" t="s">
        <v>19</v>
      </c>
      <c r="F473" s="250" t="s">
        <v>693</v>
      </c>
      <c r="G473" s="248"/>
      <c r="H473" s="251">
        <v>13.303</v>
      </c>
      <c r="I473" s="252"/>
      <c r="J473" s="248"/>
      <c r="K473" s="248"/>
      <c r="L473" s="253"/>
      <c r="M473" s="254"/>
      <c r="N473" s="255"/>
      <c r="O473" s="255"/>
      <c r="P473" s="255"/>
      <c r="Q473" s="255"/>
      <c r="R473" s="255"/>
      <c r="S473" s="255"/>
      <c r="T473" s="256"/>
      <c r="U473" s="14"/>
      <c r="V473" s="14"/>
      <c r="W473" s="14"/>
      <c r="X473" s="14"/>
      <c r="Y473" s="14"/>
      <c r="Z473" s="14"/>
      <c r="AA473" s="14"/>
      <c r="AB473" s="14"/>
      <c r="AC473" s="14"/>
      <c r="AD473" s="14"/>
      <c r="AE473" s="14"/>
      <c r="AT473" s="257" t="s">
        <v>279</v>
      </c>
      <c r="AU473" s="257" t="s">
        <v>291</v>
      </c>
      <c r="AV473" s="14" t="s">
        <v>82</v>
      </c>
      <c r="AW473" s="14" t="s">
        <v>33</v>
      </c>
      <c r="AX473" s="14" t="s">
        <v>72</v>
      </c>
      <c r="AY473" s="257" t="s">
        <v>266</v>
      </c>
    </row>
    <row r="474" spans="1:51" s="13" customFormat="1" ht="12">
      <c r="A474" s="13"/>
      <c r="B474" s="237"/>
      <c r="C474" s="238"/>
      <c r="D474" s="230" t="s">
        <v>279</v>
      </c>
      <c r="E474" s="239" t="s">
        <v>19</v>
      </c>
      <c r="F474" s="240" t="s">
        <v>694</v>
      </c>
      <c r="G474" s="238"/>
      <c r="H474" s="239" t="s">
        <v>19</v>
      </c>
      <c r="I474" s="241"/>
      <c r="J474" s="238"/>
      <c r="K474" s="238"/>
      <c r="L474" s="242"/>
      <c r="M474" s="243"/>
      <c r="N474" s="244"/>
      <c r="O474" s="244"/>
      <c r="P474" s="244"/>
      <c r="Q474" s="244"/>
      <c r="R474" s="244"/>
      <c r="S474" s="244"/>
      <c r="T474" s="245"/>
      <c r="U474" s="13"/>
      <c r="V474" s="13"/>
      <c r="W474" s="13"/>
      <c r="X474" s="13"/>
      <c r="Y474" s="13"/>
      <c r="Z474" s="13"/>
      <c r="AA474" s="13"/>
      <c r="AB474" s="13"/>
      <c r="AC474" s="13"/>
      <c r="AD474" s="13"/>
      <c r="AE474" s="13"/>
      <c r="AT474" s="246" t="s">
        <v>279</v>
      </c>
      <c r="AU474" s="246" t="s">
        <v>291</v>
      </c>
      <c r="AV474" s="13" t="s">
        <v>80</v>
      </c>
      <c r="AW474" s="13" t="s">
        <v>33</v>
      </c>
      <c r="AX474" s="13" t="s">
        <v>72</v>
      </c>
      <c r="AY474" s="246" t="s">
        <v>266</v>
      </c>
    </row>
    <row r="475" spans="1:51" s="14" customFormat="1" ht="12">
      <c r="A475" s="14"/>
      <c r="B475" s="247"/>
      <c r="C475" s="248"/>
      <c r="D475" s="230" t="s">
        <v>279</v>
      </c>
      <c r="E475" s="249" t="s">
        <v>19</v>
      </c>
      <c r="F475" s="250" t="s">
        <v>695</v>
      </c>
      <c r="G475" s="248"/>
      <c r="H475" s="251">
        <v>44.759</v>
      </c>
      <c r="I475" s="252"/>
      <c r="J475" s="248"/>
      <c r="K475" s="248"/>
      <c r="L475" s="253"/>
      <c r="M475" s="254"/>
      <c r="N475" s="255"/>
      <c r="O475" s="255"/>
      <c r="P475" s="255"/>
      <c r="Q475" s="255"/>
      <c r="R475" s="255"/>
      <c r="S475" s="255"/>
      <c r="T475" s="256"/>
      <c r="U475" s="14"/>
      <c r="V475" s="14"/>
      <c r="W475" s="14"/>
      <c r="X475" s="14"/>
      <c r="Y475" s="14"/>
      <c r="Z475" s="14"/>
      <c r="AA475" s="14"/>
      <c r="AB475" s="14"/>
      <c r="AC475" s="14"/>
      <c r="AD475" s="14"/>
      <c r="AE475" s="14"/>
      <c r="AT475" s="257" t="s">
        <v>279</v>
      </c>
      <c r="AU475" s="257" t="s">
        <v>291</v>
      </c>
      <c r="AV475" s="14" t="s">
        <v>82</v>
      </c>
      <c r="AW475" s="14" t="s">
        <v>33</v>
      </c>
      <c r="AX475" s="14" t="s">
        <v>72</v>
      </c>
      <c r="AY475" s="257" t="s">
        <v>266</v>
      </c>
    </row>
    <row r="476" spans="1:51" s="13" customFormat="1" ht="12">
      <c r="A476" s="13"/>
      <c r="B476" s="237"/>
      <c r="C476" s="238"/>
      <c r="D476" s="230" t="s">
        <v>279</v>
      </c>
      <c r="E476" s="239" t="s">
        <v>19</v>
      </c>
      <c r="F476" s="240" t="s">
        <v>696</v>
      </c>
      <c r="G476" s="238"/>
      <c r="H476" s="239" t="s">
        <v>19</v>
      </c>
      <c r="I476" s="241"/>
      <c r="J476" s="238"/>
      <c r="K476" s="238"/>
      <c r="L476" s="242"/>
      <c r="M476" s="243"/>
      <c r="N476" s="244"/>
      <c r="O476" s="244"/>
      <c r="P476" s="244"/>
      <c r="Q476" s="244"/>
      <c r="R476" s="244"/>
      <c r="S476" s="244"/>
      <c r="T476" s="245"/>
      <c r="U476" s="13"/>
      <c r="V476" s="13"/>
      <c r="W476" s="13"/>
      <c r="X476" s="13"/>
      <c r="Y476" s="13"/>
      <c r="Z476" s="13"/>
      <c r="AA476" s="13"/>
      <c r="AB476" s="13"/>
      <c r="AC476" s="13"/>
      <c r="AD476" s="13"/>
      <c r="AE476" s="13"/>
      <c r="AT476" s="246" t="s">
        <v>279</v>
      </c>
      <c r="AU476" s="246" t="s">
        <v>291</v>
      </c>
      <c r="AV476" s="13" t="s">
        <v>80</v>
      </c>
      <c r="AW476" s="13" t="s">
        <v>33</v>
      </c>
      <c r="AX476" s="13" t="s">
        <v>72</v>
      </c>
      <c r="AY476" s="246" t="s">
        <v>266</v>
      </c>
    </row>
    <row r="477" spans="1:51" s="14" customFormat="1" ht="12">
      <c r="A477" s="14"/>
      <c r="B477" s="247"/>
      <c r="C477" s="248"/>
      <c r="D477" s="230" t="s">
        <v>279</v>
      </c>
      <c r="E477" s="249" t="s">
        <v>19</v>
      </c>
      <c r="F477" s="250" t="s">
        <v>697</v>
      </c>
      <c r="G477" s="248"/>
      <c r="H477" s="251">
        <v>52.897</v>
      </c>
      <c r="I477" s="252"/>
      <c r="J477" s="248"/>
      <c r="K477" s="248"/>
      <c r="L477" s="253"/>
      <c r="M477" s="254"/>
      <c r="N477" s="255"/>
      <c r="O477" s="255"/>
      <c r="P477" s="255"/>
      <c r="Q477" s="255"/>
      <c r="R477" s="255"/>
      <c r="S477" s="255"/>
      <c r="T477" s="256"/>
      <c r="U477" s="14"/>
      <c r="V477" s="14"/>
      <c r="W477" s="14"/>
      <c r="X477" s="14"/>
      <c r="Y477" s="14"/>
      <c r="Z477" s="14"/>
      <c r="AA477" s="14"/>
      <c r="AB477" s="14"/>
      <c r="AC477" s="14"/>
      <c r="AD477" s="14"/>
      <c r="AE477" s="14"/>
      <c r="AT477" s="257" t="s">
        <v>279</v>
      </c>
      <c r="AU477" s="257" t="s">
        <v>291</v>
      </c>
      <c r="AV477" s="14" t="s">
        <v>82</v>
      </c>
      <c r="AW477" s="14" t="s">
        <v>33</v>
      </c>
      <c r="AX477" s="14" t="s">
        <v>72</v>
      </c>
      <c r="AY477" s="257" t="s">
        <v>266</v>
      </c>
    </row>
    <row r="478" spans="1:51" s="13" customFormat="1" ht="12">
      <c r="A478" s="13"/>
      <c r="B478" s="237"/>
      <c r="C478" s="238"/>
      <c r="D478" s="230" t="s">
        <v>279</v>
      </c>
      <c r="E478" s="239" t="s">
        <v>19</v>
      </c>
      <c r="F478" s="240" t="s">
        <v>698</v>
      </c>
      <c r="G478" s="238"/>
      <c r="H478" s="239" t="s">
        <v>19</v>
      </c>
      <c r="I478" s="241"/>
      <c r="J478" s="238"/>
      <c r="K478" s="238"/>
      <c r="L478" s="242"/>
      <c r="M478" s="243"/>
      <c r="N478" s="244"/>
      <c r="O478" s="244"/>
      <c r="P478" s="244"/>
      <c r="Q478" s="244"/>
      <c r="R478" s="244"/>
      <c r="S478" s="244"/>
      <c r="T478" s="245"/>
      <c r="U478" s="13"/>
      <c r="V478" s="13"/>
      <c r="W478" s="13"/>
      <c r="X478" s="13"/>
      <c r="Y478" s="13"/>
      <c r="Z478" s="13"/>
      <c r="AA478" s="13"/>
      <c r="AB478" s="13"/>
      <c r="AC478" s="13"/>
      <c r="AD478" s="13"/>
      <c r="AE478" s="13"/>
      <c r="AT478" s="246" t="s">
        <v>279</v>
      </c>
      <c r="AU478" s="246" t="s">
        <v>291</v>
      </c>
      <c r="AV478" s="13" t="s">
        <v>80</v>
      </c>
      <c r="AW478" s="13" t="s">
        <v>33</v>
      </c>
      <c r="AX478" s="13" t="s">
        <v>72</v>
      </c>
      <c r="AY478" s="246" t="s">
        <v>266</v>
      </c>
    </row>
    <row r="479" spans="1:51" s="14" customFormat="1" ht="12">
      <c r="A479" s="14"/>
      <c r="B479" s="247"/>
      <c r="C479" s="248"/>
      <c r="D479" s="230" t="s">
        <v>279</v>
      </c>
      <c r="E479" s="249" t="s">
        <v>19</v>
      </c>
      <c r="F479" s="250" t="s">
        <v>699</v>
      </c>
      <c r="G479" s="248"/>
      <c r="H479" s="251">
        <v>31.3</v>
      </c>
      <c r="I479" s="252"/>
      <c r="J479" s="248"/>
      <c r="K479" s="248"/>
      <c r="L479" s="253"/>
      <c r="M479" s="254"/>
      <c r="N479" s="255"/>
      <c r="O479" s="255"/>
      <c r="P479" s="255"/>
      <c r="Q479" s="255"/>
      <c r="R479" s="255"/>
      <c r="S479" s="255"/>
      <c r="T479" s="256"/>
      <c r="U479" s="14"/>
      <c r="V479" s="14"/>
      <c r="W479" s="14"/>
      <c r="X479" s="14"/>
      <c r="Y479" s="14"/>
      <c r="Z479" s="14"/>
      <c r="AA479" s="14"/>
      <c r="AB479" s="14"/>
      <c r="AC479" s="14"/>
      <c r="AD479" s="14"/>
      <c r="AE479" s="14"/>
      <c r="AT479" s="257" t="s">
        <v>279</v>
      </c>
      <c r="AU479" s="257" t="s">
        <v>291</v>
      </c>
      <c r="AV479" s="14" t="s">
        <v>82</v>
      </c>
      <c r="AW479" s="14" t="s">
        <v>33</v>
      </c>
      <c r="AX479" s="14" t="s">
        <v>72</v>
      </c>
      <c r="AY479" s="257" t="s">
        <v>266</v>
      </c>
    </row>
    <row r="480" spans="1:51" s="13" customFormat="1" ht="12">
      <c r="A480" s="13"/>
      <c r="B480" s="237"/>
      <c r="C480" s="238"/>
      <c r="D480" s="230" t="s">
        <v>279</v>
      </c>
      <c r="E480" s="239" t="s">
        <v>19</v>
      </c>
      <c r="F480" s="240" t="s">
        <v>700</v>
      </c>
      <c r="G480" s="238"/>
      <c r="H480" s="239" t="s">
        <v>19</v>
      </c>
      <c r="I480" s="241"/>
      <c r="J480" s="238"/>
      <c r="K480" s="238"/>
      <c r="L480" s="242"/>
      <c r="M480" s="243"/>
      <c r="N480" s="244"/>
      <c r="O480" s="244"/>
      <c r="P480" s="244"/>
      <c r="Q480" s="244"/>
      <c r="R480" s="244"/>
      <c r="S480" s="244"/>
      <c r="T480" s="245"/>
      <c r="U480" s="13"/>
      <c r="V480" s="13"/>
      <c r="W480" s="13"/>
      <c r="X480" s="13"/>
      <c r="Y480" s="13"/>
      <c r="Z480" s="13"/>
      <c r="AA480" s="13"/>
      <c r="AB480" s="13"/>
      <c r="AC480" s="13"/>
      <c r="AD480" s="13"/>
      <c r="AE480" s="13"/>
      <c r="AT480" s="246" t="s">
        <v>279</v>
      </c>
      <c r="AU480" s="246" t="s">
        <v>291</v>
      </c>
      <c r="AV480" s="13" t="s">
        <v>80</v>
      </c>
      <c r="AW480" s="13" t="s">
        <v>33</v>
      </c>
      <c r="AX480" s="13" t="s">
        <v>72</v>
      </c>
      <c r="AY480" s="246" t="s">
        <v>266</v>
      </c>
    </row>
    <row r="481" spans="1:51" s="14" customFormat="1" ht="12">
      <c r="A481" s="14"/>
      <c r="B481" s="247"/>
      <c r="C481" s="248"/>
      <c r="D481" s="230" t="s">
        <v>279</v>
      </c>
      <c r="E481" s="249" t="s">
        <v>19</v>
      </c>
      <c r="F481" s="250" t="s">
        <v>701</v>
      </c>
      <c r="G481" s="248"/>
      <c r="H481" s="251">
        <v>101.725</v>
      </c>
      <c r="I481" s="252"/>
      <c r="J481" s="248"/>
      <c r="K481" s="248"/>
      <c r="L481" s="253"/>
      <c r="M481" s="254"/>
      <c r="N481" s="255"/>
      <c r="O481" s="255"/>
      <c r="P481" s="255"/>
      <c r="Q481" s="255"/>
      <c r="R481" s="255"/>
      <c r="S481" s="255"/>
      <c r="T481" s="256"/>
      <c r="U481" s="14"/>
      <c r="V481" s="14"/>
      <c r="W481" s="14"/>
      <c r="X481" s="14"/>
      <c r="Y481" s="14"/>
      <c r="Z481" s="14"/>
      <c r="AA481" s="14"/>
      <c r="AB481" s="14"/>
      <c r="AC481" s="14"/>
      <c r="AD481" s="14"/>
      <c r="AE481" s="14"/>
      <c r="AT481" s="257" t="s">
        <v>279</v>
      </c>
      <c r="AU481" s="257" t="s">
        <v>291</v>
      </c>
      <c r="AV481" s="14" t="s">
        <v>82</v>
      </c>
      <c r="AW481" s="14" t="s">
        <v>33</v>
      </c>
      <c r="AX481" s="14" t="s">
        <v>72</v>
      </c>
      <c r="AY481" s="257" t="s">
        <v>266</v>
      </c>
    </row>
    <row r="482" spans="1:51" s="13" customFormat="1" ht="12">
      <c r="A482" s="13"/>
      <c r="B482" s="237"/>
      <c r="C482" s="238"/>
      <c r="D482" s="230" t="s">
        <v>279</v>
      </c>
      <c r="E482" s="239" t="s">
        <v>19</v>
      </c>
      <c r="F482" s="240" t="s">
        <v>702</v>
      </c>
      <c r="G482" s="238"/>
      <c r="H482" s="239" t="s">
        <v>19</v>
      </c>
      <c r="I482" s="241"/>
      <c r="J482" s="238"/>
      <c r="K482" s="238"/>
      <c r="L482" s="242"/>
      <c r="M482" s="243"/>
      <c r="N482" s="244"/>
      <c r="O482" s="244"/>
      <c r="P482" s="244"/>
      <c r="Q482" s="244"/>
      <c r="R482" s="244"/>
      <c r="S482" s="244"/>
      <c r="T482" s="245"/>
      <c r="U482" s="13"/>
      <c r="V482" s="13"/>
      <c r="W482" s="13"/>
      <c r="X482" s="13"/>
      <c r="Y482" s="13"/>
      <c r="Z482" s="13"/>
      <c r="AA482" s="13"/>
      <c r="AB482" s="13"/>
      <c r="AC482" s="13"/>
      <c r="AD482" s="13"/>
      <c r="AE482" s="13"/>
      <c r="AT482" s="246" t="s">
        <v>279</v>
      </c>
      <c r="AU482" s="246" t="s">
        <v>291</v>
      </c>
      <c r="AV482" s="13" t="s">
        <v>80</v>
      </c>
      <c r="AW482" s="13" t="s">
        <v>33</v>
      </c>
      <c r="AX482" s="13" t="s">
        <v>72</v>
      </c>
      <c r="AY482" s="246" t="s">
        <v>266</v>
      </c>
    </row>
    <row r="483" spans="1:51" s="14" customFormat="1" ht="12">
      <c r="A483" s="14"/>
      <c r="B483" s="247"/>
      <c r="C483" s="248"/>
      <c r="D483" s="230" t="s">
        <v>279</v>
      </c>
      <c r="E483" s="249" t="s">
        <v>19</v>
      </c>
      <c r="F483" s="250" t="s">
        <v>703</v>
      </c>
      <c r="G483" s="248"/>
      <c r="H483" s="251">
        <v>55.401</v>
      </c>
      <c r="I483" s="252"/>
      <c r="J483" s="248"/>
      <c r="K483" s="248"/>
      <c r="L483" s="253"/>
      <c r="M483" s="254"/>
      <c r="N483" s="255"/>
      <c r="O483" s="255"/>
      <c r="P483" s="255"/>
      <c r="Q483" s="255"/>
      <c r="R483" s="255"/>
      <c r="S483" s="255"/>
      <c r="T483" s="256"/>
      <c r="U483" s="14"/>
      <c r="V483" s="14"/>
      <c r="W483" s="14"/>
      <c r="X483" s="14"/>
      <c r="Y483" s="14"/>
      <c r="Z483" s="14"/>
      <c r="AA483" s="14"/>
      <c r="AB483" s="14"/>
      <c r="AC483" s="14"/>
      <c r="AD483" s="14"/>
      <c r="AE483" s="14"/>
      <c r="AT483" s="257" t="s">
        <v>279</v>
      </c>
      <c r="AU483" s="257" t="s">
        <v>291</v>
      </c>
      <c r="AV483" s="14" t="s">
        <v>82</v>
      </c>
      <c r="AW483" s="14" t="s">
        <v>33</v>
      </c>
      <c r="AX483" s="14" t="s">
        <v>72</v>
      </c>
      <c r="AY483" s="257" t="s">
        <v>266</v>
      </c>
    </row>
    <row r="484" spans="1:51" s="13" customFormat="1" ht="12">
      <c r="A484" s="13"/>
      <c r="B484" s="237"/>
      <c r="C484" s="238"/>
      <c r="D484" s="230" t="s">
        <v>279</v>
      </c>
      <c r="E484" s="239" t="s">
        <v>19</v>
      </c>
      <c r="F484" s="240" t="s">
        <v>704</v>
      </c>
      <c r="G484" s="238"/>
      <c r="H484" s="239" t="s">
        <v>19</v>
      </c>
      <c r="I484" s="241"/>
      <c r="J484" s="238"/>
      <c r="K484" s="238"/>
      <c r="L484" s="242"/>
      <c r="M484" s="243"/>
      <c r="N484" s="244"/>
      <c r="O484" s="244"/>
      <c r="P484" s="244"/>
      <c r="Q484" s="244"/>
      <c r="R484" s="244"/>
      <c r="S484" s="244"/>
      <c r="T484" s="245"/>
      <c r="U484" s="13"/>
      <c r="V484" s="13"/>
      <c r="W484" s="13"/>
      <c r="X484" s="13"/>
      <c r="Y484" s="13"/>
      <c r="Z484" s="13"/>
      <c r="AA484" s="13"/>
      <c r="AB484" s="13"/>
      <c r="AC484" s="13"/>
      <c r="AD484" s="13"/>
      <c r="AE484" s="13"/>
      <c r="AT484" s="246" t="s">
        <v>279</v>
      </c>
      <c r="AU484" s="246" t="s">
        <v>291</v>
      </c>
      <c r="AV484" s="13" t="s">
        <v>80</v>
      </c>
      <c r="AW484" s="13" t="s">
        <v>33</v>
      </c>
      <c r="AX484" s="13" t="s">
        <v>72</v>
      </c>
      <c r="AY484" s="246" t="s">
        <v>266</v>
      </c>
    </row>
    <row r="485" spans="1:51" s="14" customFormat="1" ht="12">
      <c r="A485" s="14"/>
      <c r="B485" s="247"/>
      <c r="C485" s="248"/>
      <c r="D485" s="230" t="s">
        <v>279</v>
      </c>
      <c r="E485" s="249" t="s">
        <v>19</v>
      </c>
      <c r="F485" s="250" t="s">
        <v>699</v>
      </c>
      <c r="G485" s="248"/>
      <c r="H485" s="251">
        <v>31.3</v>
      </c>
      <c r="I485" s="252"/>
      <c r="J485" s="248"/>
      <c r="K485" s="248"/>
      <c r="L485" s="253"/>
      <c r="M485" s="254"/>
      <c r="N485" s="255"/>
      <c r="O485" s="255"/>
      <c r="P485" s="255"/>
      <c r="Q485" s="255"/>
      <c r="R485" s="255"/>
      <c r="S485" s="255"/>
      <c r="T485" s="256"/>
      <c r="U485" s="14"/>
      <c r="V485" s="14"/>
      <c r="W485" s="14"/>
      <c r="X485" s="14"/>
      <c r="Y485" s="14"/>
      <c r="Z485" s="14"/>
      <c r="AA485" s="14"/>
      <c r="AB485" s="14"/>
      <c r="AC485" s="14"/>
      <c r="AD485" s="14"/>
      <c r="AE485" s="14"/>
      <c r="AT485" s="257" t="s">
        <v>279</v>
      </c>
      <c r="AU485" s="257" t="s">
        <v>291</v>
      </c>
      <c r="AV485" s="14" t="s">
        <v>82</v>
      </c>
      <c r="AW485" s="14" t="s">
        <v>33</v>
      </c>
      <c r="AX485" s="14" t="s">
        <v>72</v>
      </c>
      <c r="AY485" s="257" t="s">
        <v>266</v>
      </c>
    </row>
    <row r="486" spans="1:51" s="16" customFormat="1" ht="12">
      <c r="A486" s="16"/>
      <c r="B486" s="279"/>
      <c r="C486" s="280"/>
      <c r="D486" s="230" t="s">
        <v>279</v>
      </c>
      <c r="E486" s="281" t="s">
        <v>19</v>
      </c>
      <c r="F486" s="282" t="s">
        <v>705</v>
      </c>
      <c r="G486" s="280"/>
      <c r="H486" s="283">
        <v>463.397</v>
      </c>
      <c r="I486" s="284"/>
      <c r="J486" s="280"/>
      <c r="K486" s="280"/>
      <c r="L486" s="285"/>
      <c r="M486" s="286"/>
      <c r="N486" s="287"/>
      <c r="O486" s="287"/>
      <c r="P486" s="287"/>
      <c r="Q486" s="287"/>
      <c r="R486" s="287"/>
      <c r="S486" s="287"/>
      <c r="T486" s="288"/>
      <c r="U486" s="16"/>
      <c r="V486" s="16"/>
      <c r="W486" s="16"/>
      <c r="X486" s="16"/>
      <c r="Y486" s="16"/>
      <c r="Z486" s="16"/>
      <c r="AA486" s="16"/>
      <c r="AB486" s="16"/>
      <c r="AC486" s="16"/>
      <c r="AD486" s="16"/>
      <c r="AE486" s="16"/>
      <c r="AT486" s="289" t="s">
        <v>279</v>
      </c>
      <c r="AU486" s="289" t="s">
        <v>291</v>
      </c>
      <c r="AV486" s="16" t="s">
        <v>291</v>
      </c>
      <c r="AW486" s="16" t="s">
        <v>33</v>
      </c>
      <c r="AX486" s="16" t="s">
        <v>72</v>
      </c>
      <c r="AY486" s="289" t="s">
        <v>266</v>
      </c>
    </row>
    <row r="487" spans="1:51" s="13" customFormat="1" ht="12">
      <c r="A487" s="13"/>
      <c r="B487" s="237"/>
      <c r="C487" s="238"/>
      <c r="D487" s="230" t="s">
        <v>279</v>
      </c>
      <c r="E487" s="239" t="s">
        <v>19</v>
      </c>
      <c r="F487" s="240" t="s">
        <v>706</v>
      </c>
      <c r="G487" s="238"/>
      <c r="H487" s="239" t="s">
        <v>19</v>
      </c>
      <c r="I487" s="241"/>
      <c r="J487" s="238"/>
      <c r="K487" s="238"/>
      <c r="L487" s="242"/>
      <c r="M487" s="243"/>
      <c r="N487" s="244"/>
      <c r="O487" s="244"/>
      <c r="P487" s="244"/>
      <c r="Q487" s="244"/>
      <c r="R487" s="244"/>
      <c r="S487" s="244"/>
      <c r="T487" s="245"/>
      <c r="U487" s="13"/>
      <c r="V487" s="13"/>
      <c r="W487" s="13"/>
      <c r="X487" s="13"/>
      <c r="Y487" s="13"/>
      <c r="Z487" s="13"/>
      <c r="AA487" s="13"/>
      <c r="AB487" s="13"/>
      <c r="AC487" s="13"/>
      <c r="AD487" s="13"/>
      <c r="AE487" s="13"/>
      <c r="AT487" s="246" t="s">
        <v>279</v>
      </c>
      <c r="AU487" s="246" t="s">
        <v>291</v>
      </c>
      <c r="AV487" s="13" t="s">
        <v>80</v>
      </c>
      <c r="AW487" s="13" t="s">
        <v>33</v>
      </c>
      <c r="AX487" s="13" t="s">
        <v>72</v>
      </c>
      <c r="AY487" s="246" t="s">
        <v>266</v>
      </c>
    </row>
    <row r="488" spans="1:51" s="14" customFormat="1" ht="12">
      <c r="A488" s="14"/>
      <c r="B488" s="247"/>
      <c r="C488" s="248"/>
      <c r="D488" s="230" t="s">
        <v>279</v>
      </c>
      <c r="E488" s="249" t="s">
        <v>19</v>
      </c>
      <c r="F488" s="250" t="s">
        <v>707</v>
      </c>
      <c r="G488" s="248"/>
      <c r="H488" s="251">
        <v>48.516</v>
      </c>
      <c r="I488" s="252"/>
      <c r="J488" s="248"/>
      <c r="K488" s="248"/>
      <c r="L488" s="253"/>
      <c r="M488" s="254"/>
      <c r="N488" s="255"/>
      <c r="O488" s="255"/>
      <c r="P488" s="255"/>
      <c r="Q488" s="255"/>
      <c r="R488" s="255"/>
      <c r="S488" s="255"/>
      <c r="T488" s="256"/>
      <c r="U488" s="14"/>
      <c r="V488" s="14"/>
      <c r="W488" s="14"/>
      <c r="X488" s="14"/>
      <c r="Y488" s="14"/>
      <c r="Z488" s="14"/>
      <c r="AA488" s="14"/>
      <c r="AB488" s="14"/>
      <c r="AC488" s="14"/>
      <c r="AD488" s="14"/>
      <c r="AE488" s="14"/>
      <c r="AT488" s="257" t="s">
        <v>279</v>
      </c>
      <c r="AU488" s="257" t="s">
        <v>291</v>
      </c>
      <c r="AV488" s="14" t="s">
        <v>82</v>
      </c>
      <c r="AW488" s="14" t="s">
        <v>33</v>
      </c>
      <c r="AX488" s="14" t="s">
        <v>72</v>
      </c>
      <c r="AY488" s="257" t="s">
        <v>266</v>
      </c>
    </row>
    <row r="489" spans="1:51" s="13" customFormat="1" ht="12">
      <c r="A489" s="13"/>
      <c r="B489" s="237"/>
      <c r="C489" s="238"/>
      <c r="D489" s="230" t="s">
        <v>279</v>
      </c>
      <c r="E489" s="239" t="s">
        <v>19</v>
      </c>
      <c r="F489" s="240" t="s">
        <v>708</v>
      </c>
      <c r="G489" s="238"/>
      <c r="H489" s="239" t="s">
        <v>19</v>
      </c>
      <c r="I489" s="241"/>
      <c r="J489" s="238"/>
      <c r="K489" s="238"/>
      <c r="L489" s="242"/>
      <c r="M489" s="243"/>
      <c r="N489" s="244"/>
      <c r="O489" s="244"/>
      <c r="P489" s="244"/>
      <c r="Q489" s="244"/>
      <c r="R489" s="244"/>
      <c r="S489" s="244"/>
      <c r="T489" s="245"/>
      <c r="U489" s="13"/>
      <c r="V489" s="13"/>
      <c r="W489" s="13"/>
      <c r="X489" s="13"/>
      <c r="Y489" s="13"/>
      <c r="Z489" s="13"/>
      <c r="AA489" s="13"/>
      <c r="AB489" s="13"/>
      <c r="AC489" s="13"/>
      <c r="AD489" s="13"/>
      <c r="AE489" s="13"/>
      <c r="AT489" s="246" t="s">
        <v>279</v>
      </c>
      <c r="AU489" s="246" t="s">
        <v>291</v>
      </c>
      <c r="AV489" s="13" t="s">
        <v>80</v>
      </c>
      <c r="AW489" s="13" t="s">
        <v>33</v>
      </c>
      <c r="AX489" s="13" t="s">
        <v>72</v>
      </c>
      <c r="AY489" s="246" t="s">
        <v>266</v>
      </c>
    </row>
    <row r="490" spans="1:51" s="14" customFormat="1" ht="12">
      <c r="A490" s="14"/>
      <c r="B490" s="247"/>
      <c r="C490" s="248"/>
      <c r="D490" s="230" t="s">
        <v>279</v>
      </c>
      <c r="E490" s="249" t="s">
        <v>19</v>
      </c>
      <c r="F490" s="250" t="s">
        <v>709</v>
      </c>
      <c r="G490" s="248"/>
      <c r="H490" s="251">
        <v>42.296</v>
      </c>
      <c r="I490" s="252"/>
      <c r="J490" s="248"/>
      <c r="K490" s="248"/>
      <c r="L490" s="253"/>
      <c r="M490" s="254"/>
      <c r="N490" s="255"/>
      <c r="O490" s="255"/>
      <c r="P490" s="255"/>
      <c r="Q490" s="255"/>
      <c r="R490" s="255"/>
      <c r="S490" s="255"/>
      <c r="T490" s="256"/>
      <c r="U490" s="14"/>
      <c r="V490" s="14"/>
      <c r="W490" s="14"/>
      <c r="X490" s="14"/>
      <c r="Y490" s="14"/>
      <c r="Z490" s="14"/>
      <c r="AA490" s="14"/>
      <c r="AB490" s="14"/>
      <c r="AC490" s="14"/>
      <c r="AD490" s="14"/>
      <c r="AE490" s="14"/>
      <c r="AT490" s="257" t="s">
        <v>279</v>
      </c>
      <c r="AU490" s="257" t="s">
        <v>291</v>
      </c>
      <c r="AV490" s="14" t="s">
        <v>82</v>
      </c>
      <c r="AW490" s="14" t="s">
        <v>33</v>
      </c>
      <c r="AX490" s="14" t="s">
        <v>72</v>
      </c>
      <c r="AY490" s="257" t="s">
        <v>266</v>
      </c>
    </row>
    <row r="491" spans="1:51" s="13" customFormat="1" ht="12">
      <c r="A491" s="13"/>
      <c r="B491" s="237"/>
      <c r="C491" s="238"/>
      <c r="D491" s="230" t="s">
        <v>279</v>
      </c>
      <c r="E491" s="239" t="s">
        <v>19</v>
      </c>
      <c r="F491" s="240" t="s">
        <v>710</v>
      </c>
      <c r="G491" s="238"/>
      <c r="H491" s="239" t="s">
        <v>19</v>
      </c>
      <c r="I491" s="241"/>
      <c r="J491" s="238"/>
      <c r="K491" s="238"/>
      <c r="L491" s="242"/>
      <c r="M491" s="243"/>
      <c r="N491" s="244"/>
      <c r="O491" s="244"/>
      <c r="P491" s="244"/>
      <c r="Q491" s="244"/>
      <c r="R491" s="244"/>
      <c r="S491" s="244"/>
      <c r="T491" s="245"/>
      <c r="U491" s="13"/>
      <c r="V491" s="13"/>
      <c r="W491" s="13"/>
      <c r="X491" s="13"/>
      <c r="Y491" s="13"/>
      <c r="Z491" s="13"/>
      <c r="AA491" s="13"/>
      <c r="AB491" s="13"/>
      <c r="AC491" s="13"/>
      <c r="AD491" s="13"/>
      <c r="AE491" s="13"/>
      <c r="AT491" s="246" t="s">
        <v>279</v>
      </c>
      <c r="AU491" s="246" t="s">
        <v>291</v>
      </c>
      <c r="AV491" s="13" t="s">
        <v>80</v>
      </c>
      <c r="AW491" s="13" t="s">
        <v>33</v>
      </c>
      <c r="AX491" s="13" t="s">
        <v>72</v>
      </c>
      <c r="AY491" s="246" t="s">
        <v>266</v>
      </c>
    </row>
    <row r="492" spans="1:51" s="14" customFormat="1" ht="12">
      <c r="A492" s="14"/>
      <c r="B492" s="247"/>
      <c r="C492" s="248"/>
      <c r="D492" s="230" t="s">
        <v>279</v>
      </c>
      <c r="E492" s="249" t="s">
        <v>19</v>
      </c>
      <c r="F492" s="250" t="s">
        <v>711</v>
      </c>
      <c r="G492" s="248"/>
      <c r="H492" s="251">
        <v>14.555</v>
      </c>
      <c r="I492" s="252"/>
      <c r="J492" s="248"/>
      <c r="K492" s="248"/>
      <c r="L492" s="253"/>
      <c r="M492" s="254"/>
      <c r="N492" s="255"/>
      <c r="O492" s="255"/>
      <c r="P492" s="255"/>
      <c r="Q492" s="255"/>
      <c r="R492" s="255"/>
      <c r="S492" s="255"/>
      <c r="T492" s="256"/>
      <c r="U492" s="14"/>
      <c r="V492" s="14"/>
      <c r="W492" s="14"/>
      <c r="X492" s="14"/>
      <c r="Y492" s="14"/>
      <c r="Z492" s="14"/>
      <c r="AA492" s="14"/>
      <c r="AB492" s="14"/>
      <c r="AC492" s="14"/>
      <c r="AD492" s="14"/>
      <c r="AE492" s="14"/>
      <c r="AT492" s="257" t="s">
        <v>279</v>
      </c>
      <c r="AU492" s="257" t="s">
        <v>291</v>
      </c>
      <c r="AV492" s="14" t="s">
        <v>82</v>
      </c>
      <c r="AW492" s="14" t="s">
        <v>33</v>
      </c>
      <c r="AX492" s="14" t="s">
        <v>72</v>
      </c>
      <c r="AY492" s="257" t="s">
        <v>266</v>
      </c>
    </row>
    <row r="493" spans="1:51" s="13" customFormat="1" ht="12">
      <c r="A493" s="13"/>
      <c r="B493" s="237"/>
      <c r="C493" s="238"/>
      <c r="D493" s="230" t="s">
        <v>279</v>
      </c>
      <c r="E493" s="239" t="s">
        <v>19</v>
      </c>
      <c r="F493" s="240" t="s">
        <v>712</v>
      </c>
      <c r="G493" s="238"/>
      <c r="H493" s="239" t="s">
        <v>19</v>
      </c>
      <c r="I493" s="241"/>
      <c r="J493" s="238"/>
      <c r="K493" s="238"/>
      <c r="L493" s="242"/>
      <c r="M493" s="243"/>
      <c r="N493" s="244"/>
      <c r="O493" s="244"/>
      <c r="P493" s="244"/>
      <c r="Q493" s="244"/>
      <c r="R493" s="244"/>
      <c r="S493" s="244"/>
      <c r="T493" s="245"/>
      <c r="U493" s="13"/>
      <c r="V493" s="13"/>
      <c r="W493" s="13"/>
      <c r="X493" s="13"/>
      <c r="Y493" s="13"/>
      <c r="Z493" s="13"/>
      <c r="AA493" s="13"/>
      <c r="AB493" s="13"/>
      <c r="AC493" s="13"/>
      <c r="AD493" s="13"/>
      <c r="AE493" s="13"/>
      <c r="AT493" s="246" t="s">
        <v>279</v>
      </c>
      <c r="AU493" s="246" t="s">
        <v>291</v>
      </c>
      <c r="AV493" s="13" t="s">
        <v>80</v>
      </c>
      <c r="AW493" s="13" t="s">
        <v>33</v>
      </c>
      <c r="AX493" s="13" t="s">
        <v>72</v>
      </c>
      <c r="AY493" s="246" t="s">
        <v>266</v>
      </c>
    </row>
    <row r="494" spans="1:51" s="14" customFormat="1" ht="12">
      <c r="A494" s="14"/>
      <c r="B494" s="247"/>
      <c r="C494" s="248"/>
      <c r="D494" s="230" t="s">
        <v>279</v>
      </c>
      <c r="E494" s="249" t="s">
        <v>19</v>
      </c>
      <c r="F494" s="250" t="s">
        <v>713</v>
      </c>
      <c r="G494" s="248"/>
      <c r="H494" s="251">
        <v>13.808</v>
      </c>
      <c r="I494" s="252"/>
      <c r="J494" s="248"/>
      <c r="K494" s="248"/>
      <c r="L494" s="253"/>
      <c r="M494" s="254"/>
      <c r="N494" s="255"/>
      <c r="O494" s="255"/>
      <c r="P494" s="255"/>
      <c r="Q494" s="255"/>
      <c r="R494" s="255"/>
      <c r="S494" s="255"/>
      <c r="T494" s="256"/>
      <c r="U494" s="14"/>
      <c r="V494" s="14"/>
      <c r="W494" s="14"/>
      <c r="X494" s="14"/>
      <c r="Y494" s="14"/>
      <c r="Z494" s="14"/>
      <c r="AA494" s="14"/>
      <c r="AB494" s="14"/>
      <c r="AC494" s="14"/>
      <c r="AD494" s="14"/>
      <c r="AE494" s="14"/>
      <c r="AT494" s="257" t="s">
        <v>279</v>
      </c>
      <c r="AU494" s="257" t="s">
        <v>291</v>
      </c>
      <c r="AV494" s="14" t="s">
        <v>82</v>
      </c>
      <c r="AW494" s="14" t="s">
        <v>33</v>
      </c>
      <c r="AX494" s="14" t="s">
        <v>72</v>
      </c>
      <c r="AY494" s="257" t="s">
        <v>266</v>
      </c>
    </row>
    <row r="495" spans="1:51" s="13" customFormat="1" ht="12">
      <c r="A495" s="13"/>
      <c r="B495" s="237"/>
      <c r="C495" s="238"/>
      <c r="D495" s="230" t="s">
        <v>279</v>
      </c>
      <c r="E495" s="239" t="s">
        <v>19</v>
      </c>
      <c r="F495" s="240" t="s">
        <v>714</v>
      </c>
      <c r="G495" s="238"/>
      <c r="H495" s="239" t="s">
        <v>19</v>
      </c>
      <c r="I495" s="241"/>
      <c r="J495" s="238"/>
      <c r="K495" s="238"/>
      <c r="L495" s="242"/>
      <c r="M495" s="243"/>
      <c r="N495" s="244"/>
      <c r="O495" s="244"/>
      <c r="P495" s="244"/>
      <c r="Q495" s="244"/>
      <c r="R495" s="244"/>
      <c r="S495" s="244"/>
      <c r="T495" s="245"/>
      <c r="U495" s="13"/>
      <c r="V495" s="13"/>
      <c r="W495" s="13"/>
      <c r="X495" s="13"/>
      <c r="Y495" s="13"/>
      <c r="Z495" s="13"/>
      <c r="AA495" s="13"/>
      <c r="AB495" s="13"/>
      <c r="AC495" s="13"/>
      <c r="AD495" s="13"/>
      <c r="AE495" s="13"/>
      <c r="AT495" s="246" t="s">
        <v>279</v>
      </c>
      <c r="AU495" s="246" t="s">
        <v>291</v>
      </c>
      <c r="AV495" s="13" t="s">
        <v>80</v>
      </c>
      <c r="AW495" s="13" t="s">
        <v>33</v>
      </c>
      <c r="AX495" s="13" t="s">
        <v>72</v>
      </c>
      <c r="AY495" s="246" t="s">
        <v>266</v>
      </c>
    </row>
    <row r="496" spans="1:51" s="14" customFormat="1" ht="12">
      <c r="A496" s="14"/>
      <c r="B496" s="247"/>
      <c r="C496" s="248"/>
      <c r="D496" s="230" t="s">
        <v>279</v>
      </c>
      <c r="E496" s="249" t="s">
        <v>19</v>
      </c>
      <c r="F496" s="250" t="s">
        <v>715</v>
      </c>
      <c r="G496" s="248"/>
      <c r="H496" s="251">
        <v>15.177</v>
      </c>
      <c r="I496" s="252"/>
      <c r="J496" s="248"/>
      <c r="K496" s="248"/>
      <c r="L496" s="253"/>
      <c r="M496" s="254"/>
      <c r="N496" s="255"/>
      <c r="O496" s="255"/>
      <c r="P496" s="255"/>
      <c r="Q496" s="255"/>
      <c r="R496" s="255"/>
      <c r="S496" s="255"/>
      <c r="T496" s="256"/>
      <c r="U496" s="14"/>
      <c r="V496" s="14"/>
      <c r="W496" s="14"/>
      <c r="X496" s="14"/>
      <c r="Y496" s="14"/>
      <c r="Z496" s="14"/>
      <c r="AA496" s="14"/>
      <c r="AB496" s="14"/>
      <c r="AC496" s="14"/>
      <c r="AD496" s="14"/>
      <c r="AE496" s="14"/>
      <c r="AT496" s="257" t="s">
        <v>279</v>
      </c>
      <c r="AU496" s="257" t="s">
        <v>291</v>
      </c>
      <c r="AV496" s="14" t="s">
        <v>82</v>
      </c>
      <c r="AW496" s="14" t="s">
        <v>33</v>
      </c>
      <c r="AX496" s="14" t="s">
        <v>72</v>
      </c>
      <c r="AY496" s="257" t="s">
        <v>266</v>
      </c>
    </row>
    <row r="497" spans="1:51" s="13" customFormat="1" ht="12">
      <c r="A497" s="13"/>
      <c r="B497" s="237"/>
      <c r="C497" s="238"/>
      <c r="D497" s="230" t="s">
        <v>279</v>
      </c>
      <c r="E497" s="239" t="s">
        <v>19</v>
      </c>
      <c r="F497" s="240" t="s">
        <v>716</v>
      </c>
      <c r="G497" s="238"/>
      <c r="H497" s="239" t="s">
        <v>19</v>
      </c>
      <c r="I497" s="241"/>
      <c r="J497" s="238"/>
      <c r="K497" s="238"/>
      <c r="L497" s="242"/>
      <c r="M497" s="243"/>
      <c r="N497" s="244"/>
      <c r="O497" s="244"/>
      <c r="P497" s="244"/>
      <c r="Q497" s="244"/>
      <c r="R497" s="244"/>
      <c r="S497" s="244"/>
      <c r="T497" s="245"/>
      <c r="U497" s="13"/>
      <c r="V497" s="13"/>
      <c r="W497" s="13"/>
      <c r="X497" s="13"/>
      <c r="Y497" s="13"/>
      <c r="Z497" s="13"/>
      <c r="AA497" s="13"/>
      <c r="AB497" s="13"/>
      <c r="AC497" s="13"/>
      <c r="AD497" s="13"/>
      <c r="AE497" s="13"/>
      <c r="AT497" s="246" t="s">
        <v>279</v>
      </c>
      <c r="AU497" s="246" t="s">
        <v>291</v>
      </c>
      <c r="AV497" s="13" t="s">
        <v>80</v>
      </c>
      <c r="AW497" s="13" t="s">
        <v>33</v>
      </c>
      <c r="AX497" s="13" t="s">
        <v>72</v>
      </c>
      <c r="AY497" s="246" t="s">
        <v>266</v>
      </c>
    </row>
    <row r="498" spans="1:51" s="14" customFormat="1" ht="12">
      <c r="A498" s="14"/>
      <c r="B498" s="247"/>
      <c r="C498" s="248"/>
      <c r="D498" s="230" t="s">
        <v>279</v>
      </c>
      <c r="E498" s="249" t="s">
        <v>19</v>
      </c>
      <c r="F498" s="250" t="s">
        <v>717</v>
      </c>
      <c r="G498" s="248"/>
      <c r="H498" s="251">
        <v>13.373</v>
      </c>
      <c r="I498" s="252"/>
      <c r="J498" s="248"/>
      <c r="K498" s="248"/>
      <c r="L498" s="253"/>
      <c r="M498" s="254"/>
      <c r="N498" s="255"/>
      <c r="O498" s="255"/>
      <c r="P498" s="255"/>
      <c r="Q498" s="255"/>
      <c r="R498" s="255"/>
      <c r="S498" s="255"/>
      <c r="T498" s="256"/>
      <c r="U498" s="14"/>
      <c r="V498" s="14"/>
      <c r="W498" s="14"/>
      <c r="X498" s="14"/>
      <c r="Y498" s="14"/>
      <c r="Z498" s="14"/>
      <c r="AA498" s="14"/>
      <c r="AB498" s="14"/>
      <c r="AC498" s="14"/>
      <c r="AD498" s="14"/>
      <c r="AE498" s="14"/>
      <c r="AT498" s="257" t="s">
        <v>279</v>
      </c>
      <c r="AU498" s="257" t="s">
        <v>291</v>
      </c>
      <c r="AV498" s="14" t="s">
        <v>82</v>
      </c>
      <c r="AW498" s="14" t="s">
        <v>33</v>
      </c>
      <c r="AX498" s="14" t="s">
        <v>72</v>
      </c>
      <c r="AY498" s="257" t="s">
        <v>266</v>
      </c>
    </row>
    <row r="499" spans="1:51" s="13" customFormat="1" ht="12">
      <c r="A499" s="13"/>
      <c r="B499" s="237"/>
      <c r="C499" s="238"/>
      <c r="D499" s="230" t="s">
        <v>279</v>
      </c>
      <c r="E499" s="239" t="s">
        <v>19</v>
      </c>
      <c r="F499" s="240" t="s">
        <v>718</v>
      </c>
      <c r="G499" s="238"/>
      <c r="H499" s="239" t="s">
        <v>19</v>
      </c>
      <c r="I499" s="241"/>
      <c r="J499" s="238"/>
      <c r="K499" s="238"/>
      <c r="L499" s="242"/>
      <c r="M499" s="243"/>
      <c r="N499" s="244"/>
      <c r="O499" s="244"/>
      <c r="P499" s="244"/>
      <c r="Q499" s="244"/>
      <c r="R499" s="244"/>
      <c r="S499" s="244"/>
      <c r="T499" s="245"/>
      <c r="U499" s="13"/>
      <c r="V499" s="13"/>
      <c r="W499" s="13"/>
      <c r="X499" s="13"/>
      <c r="Y499" s="13"/>
      <c r="Z499" s="13"/>
      <c r="AA499" s="13"/>
      <c r="AB499" s="13"/>
      <c r="AC499" s="13"/>
      <c r="AD499" s="13"/>
      <c r="AE499" s="13"/>
      <c r="AT499" s="246" t="s">
        <v>279</v>
      </c>
      <c r="AU499" s="246" t="s">
        <v>291</v>
      </c>
      <c r="AV499" s="13" t="s">
        <v>80</v>
      </c>
      <c r="AW499" s="13" t="s">
        <v>33</v>
      </c>
      <c r="AX499" s="13" t="s">
        <v>72</v>
      </c>
      <c r="AY499" s="246" t="s">
        <v>266</v>
      </c>
    </row>
    <row r="500" spans="1:51" s="14" customFormat="1" ht="12">
      <c r="A500" s="14"/>
      <c r="B500" s="247"/>
      <c r="C500" s="248"/>
      <c r="D500" s="230" t="s">
        <v>279</v>
      </c>
      <c r="E500" s="249" t="s">
        <v>19</v>
      </c>
      <c r="F500" s="250" t="s">
        <v>719</v>
      </c>
      <c r="G500" s="248"/>
      <c r="H500" s="251">
        <v>21.77</v>
      </c>
      <c r="I500" s="252"/>
      <c r="J500" s="248"/>
      <c r="K500" s="248"/>
      <c r="L500" s="253"/>
      <c r="M500" s="254"/>
      <c r="N500" s="255"/>
      <c r="O500" s="255"/>
      <c r="P500" s="255"/>
      <c r="Q500" s="255"/>
      <c r="R500" s="255"/>
      <c r="S500" s="255"/>
      <c r="T500" s="256"/>
      <c r="U500" s="14"/>
      <c r="V500" s="14"/>
      <c r="W500" s="14"/>
      <c r="X500" s="14"/>
      <c r="Y500" s="14"/>
      <c r="Z500" s="14"/>
      <c r="AA500" s="14"/>
      <c r="AB500" s="14"/>
      <c r="AC500" s="14"/>
      <c r="AD500" s="14"/>
      <c r="AE500" s="14"/>
      <c r="AT500" s="257" t="s">
        <v>279</v>
      </c>
      <c r="AU500" s="257" t="s">
        <v>291</v>
      </c>
      <c r="AV500" s="14" t="s">
        <v>82</v>
      </c>
      <c r="AW500" s="14" t="s">
        <v>33</v>
      </c>
      <c r="AX500" s="14" t="s">
        <v>72</v>
      </c>
      <c r="AY500" s="257" t="s">
        <v>266</v>
      </c>
    </row>
    <row r="501" spans="1:51" s="13" customFormat="1" ht="12">
      <c r="A501" s="13"/>
      <c r="B501" s="237"/>
      <c r="C501" s="238"/>
      <c r="D501" s="230" t="s">
        <v>279</v>
      </c>
      <c r="E501" s="239" t="s">
        <v>19</v>
      </c>
      <c r="F501" s="240" t="s">
        <v>720</v>
      </c>
      <c r="G501" s="238"/>
      <c r="H501" s="239" t="s">
        <v>19</v>
      </c>
      <c r="I501" s="241"/>
      <c r="J501" s="238"/>
      <c r="K501" s="238"/>
      <c r="L501" s="242"/>
      <c r="M501" s="243"/>
      <c r="N501" s="244"/>
      <c r="O501" s="244"/>
      <c r="P501" s="244"/>
      <c r="Q501" s="244"/>
      <c r="R501" s="244"/>
      <c r="S501" s="244"/>
      <c r="T501" s="245"/>
      <c r="U501" s="13"/>
      <c r="V501" s="13"/>
      <c r="W501" s="13"/>
      <c r="X501" s="13"/>
      <c r="Y501" s="13"/>
      <c r="Z501" s="13"/>
      <c r="AA501" s="13"/>
      <c r="AB501" s="13"/>
      <c r="AC501" s="13"/>
      <c r="AD501" s="13"/>
      <c r="AE501" s="13"/>
      <c r="AT501" s="246" t="s">
        <v>279</v>
      </c>
      <c r="AU501" s="246" t="s">
        <v>291</v>
      </c>
      <c r="AV501" s="13" t="s">
        <v>80</v>
      </c>
      <c r="AW501" s="13" t="s">
        <v>33</v>
      </c>
      <c r="AX501" s="13" t="s">
        <v>72</v>
      </c>
      <c r="AY501" s="246" t="s">
        <v>266</v>
      </c>
    </row>
    <row r="502" spans="1:51" s="14" customFormat="1" ht="12">
      <c r="A502" s="14"/>
      <c r="B502" s="247"/>
      <c r="C502" s="248"/>
      <c r="D502" s="230" t="s">
        <v>279</v>
      </c>
      <c r="E502" s="249" t="s">
        <v>19</v>
      </c>
      <c r="F502" s="250" t="s">
        <v>721</v>
      </c>
      <c r="G502" s="248"/>
      <c r="H502" s="251">
        <v>87.08</v>
      </c>
      <c r="I502" s="252"/>
      <c r="J502" s="248"/>
      <c r="K502" s="248"/>
      <c r="L502" s="253"/>
      <c r="M502" s="254"/>
      <c r="N502" s="255"/>
      <c r="O502" s="255"/>
      <c r="P502" s="255"/>
      <c r="Q502" s="255"/>
      <c r="R502" s="255"/>
      <c r="S502" s="255"/>
      <c r="T502" s="256"/>
      <c r="U502" s="14"/>
      <c r="V502" s="14"/>
      <c r="W502" s="14"/>
      <c r="X502" s="14"/>
      <c r="Y502" s="14"/>
      <c r="Z502" s="14"/>
      <c r="AA502" s="14"/>
      <c r="AB502" s="14"/>
      <c r="AC502" s="14"/>
      <c r="AD502" s="14"/>
      <c r="AE502" s="14"/>
      <c r="AT502" s="257" t="s">
        <v>279</v>
      </c>
      <c r="AU502" s="257" t="s">
        <v>291</v>
      </c>
      <c r="AV502" s="14" t="s">
        <v>82</v>
      </c>
      <c r="AW502" s="14" t="s">
        <v>33</v>
      </c>
      <c r="AX502" s="14" t="s">
        <v>72</v>
      </c>
      <c r="AY502" s="257" t="s">
        <v>266</v>
      </c>
    </row>
    <row r="503" spans="1:51" s="13" customFormat="1" ht="12">
      <c r="A503" s="13"/>
      <c r="B503" s="237"/>
      <c r="C503" s="238"/>
      <c r="D503" s="230" t="s">
        <v>279</v>
      </c>
      <c r="E503" s="239" t="s">
        <v>19</v>
      </c>
      <c r="F503" s="240" t="s">
        <v>722</v>
      </c>
      <c r="G503" s="238"/>
      <c r="H503" s="239" t="s">
        <v>19</v>
      </c>
      <c r="I503" s="241"/>
      <c r="J503" s="238"/>
      <c r="K503" s="238"/>
      <c r="L503" s="242"/>
      <c r="M503" s="243"/>
      <c r="N503" s="244"/>
      <c r="O503" s="244"/>
      <c r="P503" s="244"/>
      <c r="Q503" s="244"/>
      <c r="R503" s="244"/>
      <c r="S503" s="244"/>
      <c r="T503" s="245"/>
      <c r="U503" s="13"/>
      <c r="V503" s="13"/>
      <c r="W503" s="13"/>
      <c r="X503" s="13"/>
      <c r="Y503" s="13"/>
      <c r="Z503" s="13"/>
      <c r="AA503" s="13"/>
      <c r="AB503" s="13"/>
      <c r="AC503" s="13"/>
      <c r="AD503" s="13"/>
      <c r="AE503" s="13"/>
      <c r="AT503" s="246" t="s">
        <v>279</v>
      </c>
      <c r="AU503" s="246" t="s">
        <v>291</v>
      </c>
      <c r="AV503" s="13" t="s">
        <v>80</v>
      </c>
      <c r="AW503" s="13" t="s">
        <v>33</v>
      </c>
      <c r="AX503" s="13" t="s">
        <v>72</v>
      </c>
      <c r="AY503" s="246" t="s">
        <v>266</v>
      </c>
    </row>
    <row r="504" spans="1:51" s="14" customFormat="1" ht="12">
      <c r="A504" s="14"/>
      <c r="B504" s="247"/>
      <c r="C504" s="248"/>
      <c r="D504" s="230" t="s">
        <v>279</v>
      </c>
      <c r="E504" s="249" t="s">
        <v>19</v>
      </c>
      <c r="F504" s="250" t="s">
        <v>723</v>
      </c>
      <c r="G504" s="248"/>
      <c r="H504" s="251">
        <v>95.664</v>
      </c>
      <c r="I504" s="252"/>
      <c r="J504" s="248"/>
      <c r="K504" s="248"/>
      <c r="L504" s="253"/>
      <c r="M504" s="254"/>
      <c r="N504" s="255"/>
      <c r="O504" s="255"/>
      <c r="P504" s="255"/>
      <c r="Q504" s="255"/>
      <c r="R504" s="255"/>
      <c r="S504" s="255"/>
      <c r="T504" s="256"/>
      <c r="U504" s="14"/>
      <c r="V504" s="14"/>
      <c r="W504" s="14"/>
      <c r="X504" s="14"/>
      <c r="Y504" s="14"/>
      <c r="Z504" s="14"/>
      <c r="AA504" s="14"/>
      <c r="AB504" s="14"/>
      <c r="AC504" s="14"/>
      <c r="AD504" s="14"/>
      <c r="AE504" s="14"/>
      <c r="AT504" s="257" t="s">
        <v>279</v>
      </c>
      <c r="AU504" s="257" t="s">
        <v>291</v>
      </c>
      <c r="AV504" s="14" t="s">
        <v>82</v>
      </c>
      <c r="AW504" s="14" t="s">
        <v>33</v>
      </c>
      <c r="AX504" s="14" t="s">
        <v>72</v>
      </c>
      <c r="AY504" s="257" t="s">
        <v>266</v>
      </c>
    </row>
    <row r="505" spans="1:51" s="13" customFormat="1" ht="12">
      <c r="A505" s="13"/>
      <c r="B505" s="237"/>
      <c r="C505" s="238"/>
      <c r="D505" s="230" t="s">
        <v>279</v>
      </c>
      <c r="E505" s="239" t="s">
        <v>19</v>
      </c>
      <c r="F505" s="240" t="s">
        <v>724</v>
      </c>
      <c r="G505" s="238"/>
      <c r="H505" s="239" t="s">
        <v>19</v>
      </c>
      <c r="I505" s="241"/>
      <c r="J505" s="238"/>
      <c r="K505" s="238"/>
      <c r="L505" s="242"/>
      <c r="M505" s="243"/>
      <c r="N505" s="244"/>
      <c r="O505" s="244"/>
      <c r="P505" s="244"/>
      <c r="Q505" s="244"/>
      <c r="R505" s="244"/>
      <c r="S505" s="244"/>
      <c r="T505" s="245"/>
      <c r="U505" s="13"/>
      <c r="V505" s="13"/>
      <c r="W505" s="13"/>
      <c r="X505" s="13"/>
      <c r="Y505" s="13"/>
      <c r="Z505" s="13"/>
      <c r="AA505" s="13"/>
      <c r="AB505" s="13"/>
      <c r="AC505" s="13"/>
      <c r="AD505" s="13"/>
      <c r="AE505" s="13"/>
      <c r="AT505" s="246" t="s">
        <v>279</v>
      </c>
      <c r="AU505" s="246" t="s">
        <v>291</v>
      </c>
      <c r="AV505" s="13" t="s">
        <v>80</v>
      </c>
      <c r="AW505" s="13" t="s">
        <v>33</v>
      </c>
      <c r="AX505" s="13" t="s">
        <v>72</v>
      </c>
      <c r="AY505" s="246" t="s">
        <v>266</v>
      </c>
    </row>
    <row r="506" spans="1:51" s="14" customFormat="1" ht="12">
      <c r="A506" s="14"/>
      <c r="B506" s="247"/>
      <c r="C506" s="248"/>
      <c r="D506" s="230" t="s">
        <v>279</v>
      </c>
      <c r="E506" s="249" t="s">
        <v>19</v>
      </c>
      <c r="F506" s="250" t="s">
        <v>725</v>
      </c>
      <c r="G506" s="248"/>
      <c r="H506" s="251">
        <v>44.784</v>
      </c>
      <c r="I506" s="252"/>
      <c r="J506" s="248"/>
      <c r="K506" s="248"/>
      <c r="L506" s="253"/>
      <c r="M506" s="254"/>
      <c r="N506" s="255"/>
      <c r="O506" s="255"/>
      <c r="P506" s="255"/>
      <c r="Q506" s="255"/>
      <c r="R506" s="255"/>
      <c r="S506" s="255"/>
      <c r="T506" s="256"/>
      <c r="U506" s="14"/>
      <c r="V506" s="14"/>
      <c r="W506" s="14"/>
      <c r="X506" s="14"/>
      <c r="Y506" s="14"/>
      <c r="Z506" s="14"/>
      <c r="AA506" s="14"/>
      <c r="AB506" s="14"/>
      <c r="AC506" s="14"/>
      <c r="AD506" s="14"/>
      <c r="AE506" s="14"/>
      <c r="AT506" s="257" t="s">
        <v>279</v>
      </c>
      <c r="AU506" s="257" t="s">
        <v>291</v>
      </c>
      <c r="AV506" s="14" t="s">
        <v>82</v>
      </c>
      <c r="AW506" s="14" t="s">
        <v>33</v>
      </c>
      <c r="AX506" s="14" t="s">
        <v>72</v>
      </c>
      <c r="AY506" s="257" t="s">
        <v>266</v>
      </c>
    </row>
    <row r="507" spans="1:51" s="13" customFormat="1" ht="12">
      <c r="A507" s="13"/>
      <c r="B507" s="237"/>
      <c r="C507" s="238"/>
      <c r="D507" s="230" t="s">
        <v>279</v>
      </c>
      <c r="E507" s="239" t="s">
        <v>19</v>
      </c>
      <c r="F507" s="240" t="s">
        <v>726</v>
      </c>
      <c r="G507" s="238"/>
      <c r="H507" s="239" t="s">
        <v>19</v>
      </c>
      <c r="I507" s="241"/>
      <c r="J507" s="238"/>
      <c r="K507" s="238"/>
      <c r="L507" s="242"/>
      <c r="M507" s="243"/>
      <c r="N507" s="244"/>
      <c r="O507" s="244"/>
      <c r="P507" s="244"/>
      <c r="Q507" s="244"/>
      <c r="R507" s="244"/>
      <c r="S507" s="244"/>
      <c r="T507" s="245"/>
      <c r="U507" s="13"/>
      <c r="V507" s="13"/>
      <c r="W507" s="13"/>
      <c r="X507" s="13"/>
      <c r="Y507" s="13"/>
      <c r="Z507" s="13"/>
      <c r="AA507" s="13"/>
      <c r="AB507" s="13"/>
      <c r="AC507" s="13"/>
      <c r="AD507" s="13"/>
      <c r="AE507" s="13"/>
      <c r="AT507" s="246" t="s">
        <v>279</v>
      </c>
      <c r="AU507" s="246" t="s">
        <v>291</v>
      </c>
      <c r="AV507" s="13" t="s">
        <v>80</v>
      </c>
      <c r="AW507" s="13" t="s">
        <v>33</v>
      </c>
      <c r="AX507" s="13" t="s">
        <v>72</v>
      </c>
      <c r="AY507" s="246" t="s">
        <v>266</v>
      </c>
    </row>
    <row r="508" spans="1:51" s="14" customFormat="1" ht="12">
      <c r="A508" s="14"/>
      <c r="B508" s="247"/>
      <c r="C508" s="248"/>
      <c r="D508" s="230" t="s">
        <v>279</v>
      </c>
      <c r="E508" s="249" t="s">
        <v>19</v>
      </c>
      <c r="F508" s="250" t="s">
        <v>717</v>
      </c>
      <c r="G508" s="248"/>
      <c r="H508" s="251">
        <v>13.373</v>
      </c>
      <c r="I508" s="252"/>
      <c r="J508" s="248"/>
      <c r="K508" s="248"/>
      <c r="L508" s="253"/>
      <c r="M508" s="254"/>
      <c r="N508" s="255"/>
      <c r="O508" s="255"/>
      <c r="P508" s="255"/>
      <c r="Q508" s="255"/>
      <c r="R508" s="255"/>
      <c r="S508" s="255"/>
      <c r="T508" s="256"/>
      <c r="U508" s="14"/>
      <c r="V508" s="14"/>
      <c r="W508" s="14"/>
      <c r="X508" s="14"/>
      <c r="Y508" s="14"/>
      <c r="Z508" s="14"/>
      <c r="AA508" s="14"/>
      <c r="AB508" s="14"/>
      <c r="AC508" s="14"/>
      <c r="AD508" s="14"/>
      <c r="AE508" s="14"/>
      <c r="AT508" s="257" t="s">
        <v>279</v>
      </c>
      <c r="AU508" s="257" t="s">
        <v>291</v>
      </c>
      <c r="AV508" s="14" t="s">
        <v>82</v>
      </c>
      <c r="AW508" s="14" t="s">
        <v>33</v>
      </c>
      <c r="AX508" s="14" t="s">
        <v>72</v>
      </c>
      <c r="AY508" s="257" t="s">
        <v>266</v>
      </c>
    </row>
    <row r="509" spans="1:51" s="16" customFormat="1" ht="12">
      <c r="A509" s="16"/>
      <c r="B509" s="279"/>
      <c r="C509" s="280"/>
      <c r="D509" s="230" t="s">
        <v>279</v>
      </c>
      <c r="E509" s="281" t="s">
        <v>19</v>
      </c>
      <c r="F509" s="282" t="s">
        <v>705</v>
      </c>
      <c r="G509" s="280"/>
      <c r="H509" s="283">
        <v>410.396</v>
      </c>
      <c r="I509" s="284"/>
      <c r="J509" s="280"/>
      <c r="K509" s="280"/>
      <c r="L509" s="285"/>
      <c r="M509" s="286"/>
      <c r="N509" s="287"/>
      <c r="O509" s="287"/>
      <c r="P509" s="287"/>
      <c r="Q509" s="287"/>
      <c r="R509" s="287"/>
      <c r="S509" s="287"/>
      <c r="T509" s="288"/>
      <c r="U509" s="16"/>
      <c r="V509" s="16"/>
      <c r="W509" s="16"/>
      <c r="X509" s="16"/>
      <c r="Y509" s="16"/>
      <c r="Z509" s="16"/>
      <c r="AA509" s="16"/>
      <c r="AB509" s="16"/>
      <c r="AC509" s="16"/>
      <c r="AD509" s="16"/>
      <c r="AE509" s="16"/>
      <c r="AT509" s="289" t="s">
        <v>279</v>
      </c>
      <c r="AU509" s="289" t="s">
        <v>291</v>
      </c>
      <c r="AV509" s="16" t="s">
        <v>291</v>
      </c>
      <c r="AW509" s="16" t="s">
        <v>33</v>
      </c>
      <c r="AX509" s="16" t="s">
        <v>72</v>
      </c>
      <c r="AY509" s="289" t="s">
        <v>266</v>
      </c>
    </row>
    <row r="510" spans="1:51" s="13" customFormat="1" ht="12">
      <c r="A510" s="13"/>
      <c r="B510" s="237"/>
      <c r="C510" s="238"/>
      <c r="D510" s="230" t="s">
        <v>279</v>
      </c>
      <c r="E510" s="239" t="s">
        <v>19</v>
      </c>
      <c r="F510" s="240" t="s">
        <v>727</v>
      </c>
      <c r="G510" s="238"/>
      <c r="H510" s="239" t="s">
        <v>19</v>
      </c>
      <c r="I510" s="241"/>
      <c r="J510" s="238"/>
      <c r="K510" s="238"/>
      <c r="L510" s="242"/>
      <c r="M510" s="243"/>
      <c r="N510" s="244"/>
      <c r="O510" s="244"/>
      <c r="P510" s="244"/>
      <c r="Q510" s="244"/>
      <c r="R510" s="244"/>
      <c r="S510" s="244"/>
      <c r="T510" s="245"/>
      <c r="U510" s="13"/>
      <c r="V510" s="13"/>
      <c r="W510" s="13"/>
      <c r="X510" s="13"/>
      <c r="Y510" s="13"/>
      <c r="Z510" s="13"/>
      <c r="AA510" s="13"/>
      <c r="AB510" s="13"/>
      <c r="AC510" s="13"/>
      <c r="AD510" s="13"/>
      <c r="AE510" s="13"/>
      <c r="AT510" s="246" t="s">
        <v>279</v>
      </c>
      <c r="AU510" s="246" t="s">
        <v>291</v>
      </c>
      <c r="AV510" s="13" t="s">
        <v>80</v>
      </c>
      <c r="AW510" s="13" t="s">
        <v>33</v>
      </c>
      <c r="AX510" s="13" t="s">
        <v>72</v>
      </c>
      <c r="AY510" s="246" t="s">
        <v>266</v>
      </c>
    </row>
    <row r="511" spans="1:51" s="14" customFormat="1" ht="12">
      <c r="A511" s="14"/>
      <c r="B511" s="247"/>
      <c r="C511" s="248"/>
      <c r="D511" s="230" t="s">
        <v>279</v>
      </c>
      <c r="E511" s="249" t="s">
        <v>19</v>
      </c>
      <c r="F511" s="250" t="s">
        <v>728</v>
      </c>
      <c r="G511" s="248"/>
      <c r="H511" s="251">
        <v>54.165</v>
      </c>
      <c r="I511" s="252"/>
      <c r="J511" s="248"/>
      <c r="K511" s="248"/>
      <c r="L511" s="253"/>
      <c r="M511" s="254"/>
      <c r="N511" s="255"/>
      <c r="O511" s="255"/>
      <c r="P511" s="255"/>
      <c r="Q511" s="255"/>
      <c r="R511" s="255"/>
      <c r="S511" s="255"/>
      <c r="T511" s="256"/>
      <c r="U511" s="14"/>
      <c r="V511" s="14"/>
      <c r="W511" s="14"/>
      <c r="X511" s="14"/>
      <c r="Y511" s="14"/>
      <c r="Z511" s="14"/>
      <c r="AA511" s="14"/>
      <c r="AB511" s="14"/>
      <c r="AC511" s="14"/>
      <c r="AD511" s="14"/>
      <c r="AE511" s="14"/>
      <c r="AT511" s="257" t="s">
        <v>279</v>
      </c>
      <c r="AU511" s="257" t="s">
        <v>291</v>
      </c>
      <c r="AV511" s="14" t="s">
        <v>82</v>
      </c>
      <c r="AW511" s="14" t="s">
        <v>33</v>
      </c>
      <c r="AX511" s="14" t="s">
        <v>72</v>
      </c>
      <c r="AY511" s="257" t="s">
        <v>266</v>
      </c>
    </row>
    <row r="512" spans="1:51" s="13" customFormat="1" ht="12">
      <c r="A512" s="13"/>
      <c r="B512" s="237"/>
      <c r="C512" s="238"/>
      <c r="D512" s="230" t="s">
        <v>279</v>
      </c>
      <c r="E512" s="239" t="s">
        <v>19</v>
      </c>
      <c r="F512" s="240" t="s">
        <v>729</v>
      </c>
      <c r="G512" s="238"/>
      <c r="H512" s="239" t="s">
        <v>19</v>
      </c>
      <c r="I512" s="241"/>
      <c r="J512" s="238"/>
      <c r="K512" s="238"/>
      <c r="L512" s="242"/>
      <c r="M512" s="243"/>
      <c r="N512" s="244"/>
      <c r="O512" s="244"/>
      <c r="P512" s="244"/>
      <c r="Q512" s="244"/>
      <c r="R512" s="244"/>
      <c r="S512" s="244"/>
      <c r="T512" s="245"/>
      <c r="U512" s="13"/>
      <c r="V512" s="13"/>
      <c r="W512" s="13"/>
      <c r="X512" s="13"/>
      <c r="Y512" s="13"/>
      <c r="Z512" s="13"/>
      <c r="AA512" s="13"/>
      <c r="AB512" s="13"/>
      <c r="AC512" s="13"/>
      <c r="AD512" s="13"/>
      <c r="AE512" s="13"/>
      <c r="AT512" s="246" t="s">
        <v>279</v>
      </c>
      <c r="AU512" s="246" t="s">
        <v>291</v>
      </c>
      <c r="AV512" s="13" t="s">
        <v>80</v>
      </c>
      <c r="AW512" s="13" t="s">
        <v>33</v>
      </c>
      <c r="AX512" s="13" t="s">
        <v>72</v>
      </c>
      <c r="AY512" s="246" t="s">
        <v>266</v>
      </c>
    </row>
    <row r="513" spans="1:51" s="14" customFormat="1" ht="12">
      <c r="A513" s="14"/>
      <c r="B513" s="247"/>
      <c r="C513" s="248"/>
      <c r="D513" s="230" t="s">
        <v>279</v>
      </c>
      <c r="E513" s="249" t="s">
        <v>19</v>
      </c>
      <c r="F513" s="250" t="s">
        <v>730</v>
      </c>
      <c r="G513" s="248"/>
      <c r="H513" s="251">
        <v>42.704</v>
      </c>
      <c r="I513" s="252"/>
      <c r="J513" s="248"/>
      <c r="K513" s="248"/>
      <c r="L513" s="253"/>
      <c r="M513" s="254"/>
      <c r="N513" s="255"/>
      <c r="O513" s="255"/>
      <c r="P513" s="255"/>
      <c r="Q513" s="255"/>
      <c r="R513" s="255"/>
      <c r="S513" s="255"/>
      <c r="T513" s="256"/>
      <c r="U513" s="14"/>
      <c r="V513" s="14"/>
      <c r="W513" s="14"/>
      <c r="X513" s="14"/>
      <c r="Y513" s="14"/>
      <c r="Z513" s="14"/>
      <c r="AA513" s="14"/>
      <c r="AB513" s="14"/>
      <c r="AC513" s="14"/>
      <c r="AD513" s="14"/>
      <c r="AE513" s="14"/>
      <c r="AT513" s="257" t="s">
        <v>279</v>
      </c>
      <c r="AU513" s="257" t="s">
        <v>291</v>
      </c>
      <c r="AV513" s="14" t="s">
        <v>82</v>
      </c>
      <c r="AW513" s="14" t="s">
        <v>33</v>
      </c>
      <c r="AX513" s="14" t="s">
        <v>72</v>
      </c>
      <c r="AY513" s="257" t="s">
        <v>266</v>
      </c>
    </row>
    <row r="514" spans="1:51" s="13" customFormat="1" ht="12">
      <c r="A514" s="13"/>
      <c r="B514" s="237"/>
      <c r="C514" s="238"/>
      <c r="D514" s="230" t="s">
        <v>279</v>
      </c>
      <c r="E514" s="239" t="s">
        <v>19</v>
      </c>
      <c r="F514" s="240" t="s">
        <v>731</v>
      </c>
      <c r="G514" s="238"/>
      <c r="H514" s="239" t="s">
        <v>19</v>
      </c>
      <c r="I514" s="241"/>
      <c r="J514" s="238"/>
      <c r="K514" s="238"/>
      <c r="L514" s="242"/>
      <c r="M514" s="243"/>
      <c r="N514" s="244"/>
      <c r="O514" s="244"/>
      <c r="P514" s="244"/>
      <c r="Q514" s="244"/>
      <c r="R514" s="244"/>
      <c r="S514" s="244"/>
      <c r="T514" s="245"/>
      <c r="U514" s="13"/>
      <c r="V514" s="13"/>
      <c r="W514" s="13"/>
      <c r="X514" s="13"/>
      <c r="Y514" s="13"/>
      <c r="Z514" s="13"/>
      <c r="AA514" s="13"/>
      <c r="AB514" s="13"/>
      <c r="AC514" s="13"/>
      <c r="AD514" s="13"/>
      <c r="AE514" s="13"/>
      <c r="AT514" s="246" t="s">
        <v>279</v>
      </c>
      <c r="AU514" s="246" t="s">
        <v>291</v>
      </c>
      <c r="AV514" s="13" t="s">
        <v>80</v>
      </c>
      <c r="AW514" s="13" t="s">
        <v>33</v>
      </c>
      <c r="AX514" s="13" t="s">
        <v>72</v>
      </c>
      <c r="AY514" s="246" t="s">
        <v>266</v>
      </c>
    </row>
    <row r="515" spans="1:51" s="14" customFormat="1" ht="12">
      <c r="A515" s="14"/>
      <c r="B515" s="247"/>
      <c r="C515" s="248"/>
      <c r="D515" s="230" t="s">
        <v>279</v>
      </c>
      <c r="E515" s="249" t="s">
        <v>19</v>
      </c>
      <c r="F515" s="250" t="s">
        <v>732</v>
      </c>
      <c r="G515" s="248"/>
      <c r="H515" s="251">
        <v>14.381</v>
      </c>
      <c r="I515" s="252"/>
      <c r="J515" s="248"/>
      <c r="K515" s="248"/>
      <c r="L515" s="253"/>
      <c r="M515" s="254"/>
      <c r="N515" s="255"/>
      <c r="O515" s="255"/>
      <c r="P515" s="255"/>
      <c r="Q515" s="255"/>
      <c r="R515" s="255"/>
      <c r="S515" s="255"/>
      <c r="T515" s="256"/>
      <c r="U515" s="14"/>
      <c r="V515" s="14"/>
      <c r="W515" s="14"/>
      <c r="X515" s="14"/>
      <c r="Y515" s="14"/>
      <c r="Z515" s="14"/>
      <c r="AA515" s="14"/>
      <c r="AB515" s="14"/>
      <c r="AC515" s="14"/>
      <c r="AD515" s="14"/>
      <c r="AE515" s="14"/>
      <c r="AT515" s="257" t="s">
        <v>279</v>
      </c>
      <c r="AU515" s="257" t="s">
        <v>291</v>
      </c>
      <c r="AV515" s="14" t="s">
        <v>82</v>
      </c>
      <c r="AW515" s="14" t="s">
        <v>33</v>
      </c>
      <c r="AX515" s="14" t="s">
        <v>72</v>
      </c>
      <c r="AY515" s="257" t="s">
        <v>266</v>
      </c>
    </row>
    <row r="516" spans="1:51" s="13" customFormat="1" ht="12">
      <c r="A516" s="13"/>
      <c r="B516" s="237"/>
      <c r="C516" s="238"/>
      <c r="D516" s="230" t="s">
        <v>279</v>
      </c>
      <c r="E516" s="239" t="s">
        <v>19</v>
      </c>
      <c r="F516" s="240" t="s">
        <v>733</v>
      </c>
      <c r="G516" s="238"/>
      <c r="H516" s="239" t="s">
        <v>19</v>
      </c>
      <c r="I516" s="241"/>
      <c r="J516" s="238"/>
      <c r="K516" s="238"/>
      <c r="L516" s="242"/>
      <c r="M516" s="243"/>
      <c r="N516" s="244"/>
      <c r="O516" s="244"/>
      <c r="P516" s="244"/>
      <c r="Q516" s="244"/>
      <c r="R516" s="244"/>
      <c r="S516" s="244"/>
      <c r="T516" s="245"/>
      <c r="U516" s="13"/>
      <c r="V516" s="13"/>
      <c r="W516" s="13"/>
      <c r="X516" s="13"/>
      <c r="Y516" s="13"/>
      <c r="Z516" s="13"/>
      <c r="AA516" s="13"/>
      <c r="AB516" s="13"/>
      <c r="AC516" s="13"/>
      <c r="AD516" s="13"/>
      <c r="AE516" s="13"/>
      <c r="AT516" s="246" t="s">
        <v>279</v>
      </c>
      <c r="AU516" s="246" t="s">
        <v>291</v>
      </c>
      <c r="AV516" s="13" t="s">
        <v>80</v>
      </c>
      <c r="AW516" s="13" t="s">
        <v>33</v>
      </c>
      <c r="AX516" s="13" t="s">
        <v>72</v>
      </c>
      <c r="AY516" s="246" t="s">
        <v>266</v>
      </c>
    </row>
    <row r="517" spans="1:51" s="14" customFormat="1" ht="12">
      <c r="A517" s="14"/>
      <c r="B517" s="247"/>
      <c r="C517" s="248"/>
      <c r="D517" s="230" t="s">
        <v>279</v>
      </c>
      <c r="E517" s="249" t="s">
        <v>19</v>
      </c>
      <c r="F517" s="250" t="s">
        <v>734</v>
      </c>
      <c r="G517" s="248"/>
      <c r="H517" s="251">
        <v>13.062</v>
      </c>
      <c r="I517" s="252"/>
      <c r="J517" s="248"/>
      <c r="K517" s="248"/>
      <c r="L517" s="253"/>
      <c r="M517" s="254"/>
      <c r="N517" s="255"/>
      <c r="O517" s="255"/>
      <c r="P517" s="255"/>
      <c r="Q517" s="255"/>
      <c r="R517" s="255"/>
      <c r="S517" s="255"/>
      <c r="T517" s="256"/>
      <c r="U517" s="14"/>
      <c r="V517" s="14"/>
      <c r="W517" s="14"/>
      <c r="X517" s="14"/>
      <c r="Y517" s="14"/>
      <c r="Z517" s="14"/>
      <c r="AA517" s="14"/>
      <c r="AB517" s="14"/>
      <c r="AC517" s="14"/>
      <c r="AD517" s="14"/>
      <c r="AE517" s="14"/>
      <c r="AT517" s="257" t="s">
        <v>279</v>
      </c>
      <c r="AU517" s="257" t="s">
        <v>291</v>
      </c>
      <c r="AV517" s="14" t="s">
        <v>82</v>
      </c>
      <c r="AW517" s="14" t="s">
        <v>33</v>
      </c>
      <c r="AX517" s="14" t="s">
        <v>72</v>
      </c>
      <c r="AY517" s="257" t="s">
        <v>266</v>
      </c>
    </row>
    <row r="518" spans="1:51" s="13" customFormat="1" ht="12">
      <c r="A518" s="13"/>
      <c r="B518" s="237"/>
      <c r="C518" s="238"/>
      <c r="D518" s="230" t="s">
        <v>279</v>
      </c>
      <c r="E518" s="239" t="s">
        <v>19</v>
      </c>
      <c r="F518" s="240" t="s">
        <v>735</v>
      </c>
      <c r="G518" s="238"/>
      <c r="H518" s="239" t="s">
        <v>19</v>
      </c>
      <c r="I518" s="241"/>
      <c r="J518" s="238"/>
      <c r="K518" s="238"/>
      <c r="L518" s="242"/>
      <c r="M518" s="243"/>
      <c r="N518" s="244"/>
      <c r="O518" s="244"/>
      <c r="P518" s="244"/>
      <c r="Q518" s="244"/>
      <c r="R518" s="244"/>
      <c r="S518" s="244"/>
      <c r="T518" s="245"/>
      <c r="U518" s="13"/>
      <c r="V518" s="13"/>
      <c r="W518" s="13"/>
      <c r="X518" s="13"/>
      <c r="Y518" s="13"/>
      <c r="Z518" s="13"/>
      <c r="AA518" s="13"/>
      <c r="AB518" s="13"/>
      <c r="AC518" s="13"/>
      <c r="AD518" s="13"/>
      <c r="AE518" s="13"/>
      <c r="AT518" s="246" t="s">
        <v>279</v>
      </c>
      <c r="AU518" s="246" t="s">
        <v>291</v>
      </c>
      <c r="AV518" s="13" t="s">
        <v>80</v>
      </c>
      <c r="AW518" s="13" t="s">
        <v>33</v>
      </c>
      <c r="AX518" s="13" t="s">
        <v>72</v>
      </c>
      <c r="AY518" s="246" t="s">
        <v>266</v>
      </c>
    </row>
    <row r="519" spans="1:51" s="14" customFormat="1" ht="12">
      <c r="A519" s="14"/>
      <c r="B519" s="247"/>
      <c r="C519" s="248"/>
      <c r="D519" s="230" t="s">
        <v>279</v>
      </c>
      <c r="E519" s="249" t="s">
        <v>19</v>
      </c>
      <c r="F519" s="250" t="s">
        <v>736</v>
      </c>
      <c r="G519" s="248"/>
      <c r="H519" s="251">
        <v>15.072</v>
      </c>
      <c r="I519" s="252"/>
      <c r="J519" s="248"/>
      <c r="K519" s="248"/>
      <c r="L519" s="253"/>
      <c r="M519" s="254"/>
      <c r="N519" s="255"/>
      <c r="O519" s="255"/>
      <c r="P519" s="255"/>
      <c r="Q519" s="255"/>
      <c r="R519" s="255"/>
      <c r="S519" s="255"/>
      <c r="T519" s="256"/>
      <c r="U519" s="14"/>
      <c r="V519" s="14"/>
      <c r="W519" s="14"/>
      <c r="X519" s="14"/>
      <c r="Y519" s="14"/>
      <c r="Z519" s="14"/>
      <c r="AA519" s="14"/>
      <c r="AB519" s="14"/>
      <c r="AC519" s="14"/>
      <c r="AD519" s="14"/>
      <c r="AE519" s="14"/>
      <c r="AT519" s="257" t="s">
        <v>279</v>
      </c>
      <c r="AU519" s="257" t="s">
        <v>291</v>
      </c>
      <c r="AV519" s="14" t="s">
        <v>82</v>
      </c>
      <c r="AW519" s="14" t="s">
        <v>33</v>
      </c>
      <c r="AX519" s="14" t="s">
        <v>72</v>
      </c>
      <c r="AY519" s="257" t="s">
        <v>266</v>
      </c>
    </row>
    <row r="520" spans="1:51" s="13" customFormat="1" ht="12">
      <c r="A520" s="13"/>
      <c r="B520" s="237"/>
      <c r="C520" s="238"/>
      <c r="D520" s="230" t="s">
        <v>279</v>
      </c>
      <c r="E520" s="239" t="s">
        <v>19</v>
      </c>
      <c r="F520" s="240" t="s">
        <v>737</v>
      </c>
      <c r="G520" s="238"/>
      <c r="H520" s="239" t="s">
        <v>19</v>
      </c>
      <c r="I520" s="241"/>
      <c r="J520" s="238"/>
      <c r="K520" s="238"/>
      <c r="L520" s="242"/>
      <c r="M520" s="243"/>
      <c r="N520" s="244"/>
      <c r="O520" s="244"/>
      <c r="P520" s="244"/>
      <c r="Q520" s="244"/>
      <c r="R520" s="244"/>
      <c r="S520" s="244"/>
      <c r="T520" s="245"/>
      <c r="U520" s="13"/>
      <c r="V520" s="13"/>
      <c r="W520" s="13"/>
      <c r="X520" s="13"/>
      <c r="Y520" s="13"/>
      <c r="Z520" s="13"/>
      <c r="AA520" s="13"/>
      <c r="AB520" s="13"/>
      <c r="AC520" s="13"/>
      <c r="AD520" s="13"/>
      <c r="AE520" s="13"/>
      <c r="AT520" s="246" t="s">
        <v>279</v>
      </c>
      <c r="AU520" s="246" t="s">
        <v>291</v>
      </c>
      <c r="AV520" s="13" t="s">
        <v>80</v>
      </c>
      <c r="AW520" s="13" t="s">
        <v>33</v>
      </c>
      <c r="AX520" s="13" t="s">
        <v>72</v>
      </c>
      <c r="AY520" s="246" t="s">
        <v>266</v>
      </c>
    </row>
    <row r="521" spans="1:51" s="14" customFormat="1" ht="12">
      <c r="A521" s="14"/>
      <c r="B521" s="247"/>
      <c r="C521" s="248"/>
      <c r="D521" s="230" t="s">
        <v>279</v>
      </c>
      <c r="E521" s="249" t="s">
        <v>19</v>
      </c>
      <c r="F521" s="250" t="s">
        <v>738</v>
      </c>
      <c r="G521" s="248"/>
      <c r="H521" s="251">
        <v>13.533</v>
      </c>
      <c r="I521" s="252"/>
      <c r="J521" s="248"/>
      <c r="K521" s="248"/>
      <c r="L521" s="253"/>
      <c r="M521" s="254"/>
      <c r="N521" s="255"/>
      <c r="O521" s="255"/>
      <c r="P521" s="255"/>
      <c r="Q521" s="255"/>
      <c r="R521" s="255"/>
      <c r="S521" s="255"/>
      <c r="T521" s="256"/>
      <c r="U521" s="14"/>
      <c r="V521" s="14"/>
      <c r="W521" s="14"/>
      <c r="X521" s="14"/>
      <c r="Y521" s="14"/>
      <c r="Z521" s="14"/>
      <c r="AA521" s="14"/>
      <c r="AB521" s="14"/>
      <c r="AC521" s="14"/>
      <c r="AD521" s="14"/>
      <c r="AE521" s="14"/>
      <c r="AT521" s="257" t="s">
        <v>279</v>
      </c>
      <c r="AU521" s="257" t="s">
        <v>291</v>
      </c>
      <c r="AV521" s="14" t="s">
        <v>82</v>
      </c>
      <c r="AW521" s="14" t="s">
        <v>33</v>
      </c>
      <c r="AX521" s="14" t="s">
        <v>72</v>
      </c>
      <c r="AY521" s="257" t="s">
        <v>266</v>
      </c>
    </row>
    <row r="522" spans="1:51" s="13" customFormat="1" ht="12">
      <c r="A522" s="13"/>
      <c r="B522" s="237"/>
      <c r="C522" s="238"/>
      <c r="D522" s="230" t="s">
        <v>279</v>
      </c>
      <c r="E522" s="239" t="s">
        <v>19</v>
      </c>
      <c r="F522" s="240" t="s">
        <v>739</v>
      </c>
      <c r="G522" s="238"/>
      <c r="H522" s="239" t="s">
        <v>19</v>
      </c>
      <c r="I522" s="241"/>
      <c r="J522" s="238"/>
      <c r="K522" s="238"/>
      <c r="L522" s="242"/>
      <c r="M522" s="243"/>
      <c r="N522" s="244"/>
      <c r="O522" s="244"/>
      <c r="P522" s="244"/>
      <c r="Q522" s="244"/>
      <c r="R522" s="244"/>
      <c r="S522" s="244"/>
      <c r="T522" s="245"/>
      <c r="U522" s="13"/>
      <c r="V522" s="13"/>
      <c r="W522" s="13"/>
      <c r="X522" s="13"/>
      <c r="Y522" s="13"/>
      <c r="Z522" s="13"/>
      <c r="AA522" s="13"/>
      <c r="AB522" s="13"/>
      <c r="AC522" s="13"/>
      <c r="AD522" s="13"/>
      <c r="AE522" s="13"/>
      <c r="AT522" s="246" t="s">
        <v>279</v>
      </c>
      <c r="AU522" s="246" t="s">
        <v>291</v>
      </c>
      <c r="AV522" s="13" t="s">
        <v>80</v>
      </c>
      <c r="AW522" s="13" t="s">
        <v>33</v>
      </c>
      <c r="AX522" s="13" t="s">
        <v>72</v>
      </c>
      <c r="AY522" s="246" t="s">
        <v>266</v>
      </c>
    </row>
    <row r="523" spans="1:51" s="14" customFormat="1" ht="12">
      <c r="A523" s="14"/>
      <c r="B523" s="247"/>
      <c r="C523" s="248"/>
      <c r="D523" s="230" t="s">
        <v>279</v>
      </c>
      <c r="E523" s="249" t="s">
        <v>19</v>
      </c>
      <c r="F523" s="250" t="s">
        <v>740</v>
      </c>
      <c r="G523" s="248"/>
      <c r="H523" s="251">
        <v>88.548</v>
      </c>
      <c r="I523" s="252"/>
      <c r="J523" s="248"/>
      <c r="K523" s="248"/>
      <c r="L523" s="253"/>
      <c r="M523" s="254"/>
      <c r="N523" s="255"/>
      <c r="O523" s="255"/>
      <c r="P523" s="255"/>
      <c r="Q523" s="255"/>
      <c r="R523" s="255"/>
      <c r="S523" s="255"/>
      <c r="T523" s="256"/>
      <c r="U523" s="14"/>
      <c r="V523" s="14"/>
      <c r="W523" s="14"/>
      <c r="X523" s="14"/>
      <c r="Y523" s="14"/>
      <c r="Z523" s="14"/>
      <c r="AA523" s="14"/>
      <c r="AB523" s="14"/>
      <c r="AC523" s="14"/>
      <c r="AD523" s="14"/>
      <c r="AE523" s="14"/>
      <c r="AT523" s="257" t="s">
        <v>279</v>
      </c>
      <c r="AU523" s="257" t="s">
        <v>291</v>
      </c>
      <c r="AV523" s="14" t="s">
        <v>82</v>
      </c>
      <c r="AW523" s="14" t="s">
        <v>33</v>
      </c>
      <c r="AX523" s="14" t="s">
        <v>72</v>
      </c>
      <c r="AY523" s="257" t="s">
        <v>266</v>
      </c>
    </row>
    <row r="524" spans="1:51" s="13" customFormat="1" ht="12">
      <c r="A524" s="13"/>
      <c r="B524" s="237"/>
      <c r="C524" s="238"/>
      <c r="D524" s="230" t="s">
        <v>279</v>
      </c>
      <c r="E524" s="239" t="s">
        <v>19</v>
      </c>
      <c r="F524" s="240" t="s">
        <v>741</v>
      </c>
      <c r="G524" s="238"/>
      <c r="H524" s="239" t="s">
        <v>19</v>
      </c>
      <c r="I524" s="241"/>
      <c r="J524" s="238"/>
      <c r="K524" s="238"/>
      <c r="L524" s="242"/>
      <c r="M524" s="243"/>
      <c r="N524" s="244"/>
      <c r="O524" s="244"/>
      <c r="P524" s="244"/>
      <c r="Q524" s="244"/>
      <c r="R524" s="244"/>
      <c r="S524" s="244"/>
      <c r="T524" s="245"/>
      <c r="U524" s="13"/>
      <c r="V524" s="13"/>
      <c r="W524" s="13"/>
      <c r="X524" s="13"/>
      <c r="Y524" s="13"/>
      <c r="Z524" s="13"/>
      <c r="AA524" s="13"/>
      <c r="AB524" s="13"/>
      <c r="AC524" s="13"/>
      <c r="AD524" s="13"/>
      <c r="AE524" s="13"/>
      <c r="AT524" s="246" t="s">
        <v>279</v>
      </c>
      <c r="AU524" s="246" t="s">
        <v>291</v>
      </c>
      <c r="AV524" s="13" t="s">
        <v>80</v>
      </c>
      <c r="AW524" s="13" t="s">
        <v>33</v>
      </c>
      <c r="AX524" s="13" t="s">
        <v>72</v>
      </c>
      <c r="AY524" s="246" t="s">
        <v>266</v>
      </c>
    </row>
    <row r="525" spans="1:51" s="14" customFormat="1" ht="12">
      <c r="A525" s="14"/>
      <c r="B525" s="247"/>
      <c r="C525" s="248"/>
      <c r="D525" s="230" t="s">
        <v>279</v>
      </c>
      <c r="E525" s="249" t="s">
        <v>19</v>
      </c>
      <c r="F525" s="250" t="s">
        <v>742</v>
      </c>
      <c r="G525" s="248"/>
      <c r="H525" s="251">
        <v>95.77</v>
      </c>
      <c r="I525" s="252"/>
      <c r="J525" s="248"/>
      <c r="K525" s="248"/>
      <c r="L525" s="253"/>
      <c r="M525" s="254"/>
      <c r="N525" s="255"/>
      <c r="O525" s="255"/>
      <c r="P525" s="255"/>
      <c r="Q525" s="255"/>
      <c r="R525" s="255"/>
      <c r="S525" s="255"/>
      <c r="T525" s="256"/>
      <c r="U525" s="14"/>
      <c r="V525" s="14"/>
      <c r="W525" s="14"/>
      <c r="X525" s="14"/>
      <c r="Y525" s="14"/>
      <c r="Z525" s="14"/>
      <c r="AA525" s="14"/>
      <c r="AB525" s="14"/>
      <c r="AC525" s="14"/>
      <c r="AD525" s="14"/>
      <c r="AE525" s="14"/>
      <c r="AT525" s="257" t="s">
        <v>279</v>
      </c>
      <c r="AU525" s="257" t="s">
        <v>291</v>
      </c>
      <c r="AV525" s="14" t="s">
        <v>82</v>
      </c>
      <c r="AW525" s="14" t="s">
        <v>33</v>
      </c>
      <c r="AX525" s="14" t="s">
        <v>72</v>
      </c>
      <c r="AY525" s="257" t="s">
        <v>266</v>
      </c>
    </row>
    <row r="526" spans="1:51" s="13" customFormat="1" ht="12">
      <c r="A526" s="13"/>
      <c r="B526" s="237"/>
      <c r="C526" s="238"/>
      <c r="D526" s="230" t="s">
        <v>279</v>
      </c>
      <c r="E526" s="239" t="s">
        <v>19</v>
      </c>
      <c r="F526" s="240" t="s">
        <v>743</v>
      </c>
      <c r="G526" s="238"/>
      <c r="H526" s="239" t="s">
        <v>19</v>
      </c>
      <c r="I526" s="241"/>
      <c r="J526" s="238"/>
      <c r="K526" s="238"/>
      <c r="L526" s="242"/>
      <c r="M526" s="243"/>
      <c r="N526" s="244"/>
      <c r="O526" s="244"/>
      <c r="P526" s="244"/>
      <c r="Q526" s="244"/>
      <c r="R526" s="244"/>
      <c r="S526" s="244"/>
      <c r="T526" s="245"/>
      <c r="U526" s="13"/>
      <c r="V526" s="13"/>
      <c r="W526" s="13"/>
      <c r="X526" s="13"/>
      <c r="Y526" s="13"/>
      <c r="Z526" s="13"/>
      <c r="AA526" s="13"/>
      <c r="AB526" s="13"/>
      <c r="AC526" s="13"/>
      <c r="AD526" s="13"/>
      <c r="AE526" s="13"/>
      <c r="AT526" s="246" t="s">
        <v>279</v>
      </c>
      <c r="AU526" s="246" t="s">
        <v>291</v>
      </c>
      <c r="AV526" s="13" t="s">
        <v>80</v>
      </c>
      <c r="AW526" s="13" t="s">
        <v>33</v>
      </c>
      <c r="AX526" s="13" t="s">
        <v>72</v>
      </c>
      <c r="AY526" s="246" t="s">
        <v>266</v>
      </c>
    </row>
    <row r="527" spans="1:51" s="14" customFormat="1" ht="12">
      <c r="A527" s="14"/>
      <c r="B527" s="247"/>
      <c r="C527" s="248"/>
      <c r="D527" s="230" t="s">
        <v>279</v>
      </c>
      <c r="E527" s="249" t="s">
        <v>19</v>
      </c>
      <c r="F527" s="250" t="s">
        <v>744</v>
      </c>
      <c r="G527" s="248"/>
      <c r="H527" s="251">
        <v>56.991</v>
      </c>
      <c r="I527" s="252"/>
      <c r="J527" s="248"/>
      <c r="K527" s="248"/>
      <c r="L527" s="253"/>
      <c r="M527" s="254"/>
      <c r="N527" s="255"/>
      <c r="O527" s="255"/>
      <c r="P527" s="255"/>
      <c r="Q527" s="255"/>
      <c r="R527" s="255"/>
      <c r="S527" s="255"/>
      <c r="T527" s="256"/>
      <c r="U527" s="14"/>
      <c r="V527" s="14"/>
      <c r="W527" s="14"/>
      <c r="X527" s="14"/>
      <c r="Y527" s="14"/>
      <c r="Z527" s="14"/>
      <c r="AA527" s="14"/>
      <c r="AB527" s="14"/>
      <c r="AC527" s="14"/>
      <c r="AD527" s="14"/>
      <c r="AE527" s="14"/>
      <c r="AT527" s="257" t="s">
        <v>279</v>
      </c>
      <c r="AU527" s="257" t="s">
        <v>291</v>
      </c>
      <c r="AV527" s="14" t="s">
        <v>82</v>
      </c>
      <c r="AW527" s="14" t="s">
        <v>33</v>
      </c>
      <c r="AX527" s="14" t="s">
        <v>72</v>
      </c>
      <c r="AY527" s="257" t="s">
        <v>266</v>
      </c>
    </row>
    <row r="528" spans="1:51" s="16" customFormat="1" ht="12">
      <c r="A528" s="16"/>
      <c r="B528" s="279"/>
      <c r="C528" s="280"/>
      <c r="D528" s="230" t="s">
        <v>279</v>
      </c>
      <c r="E528" s="281" t="s">
        <v>19</v>
      </c>
      <c r="F528" s="282" t="s">
        <v>705</v>
      </c>
      <c r="G528" s="280"/>
      <c r="H528" s="283">
        <v>394.226</v>
      </c>
      <c r="I528" s="284"/>
      <c r="J528" s="280"/>
      <c r="K528" s="280"/>
      <c r="L528" s="285"/>
      <c r="M528" s="286"/>
      <c r="N528" s="287"/>
      <c r="O528" s="287"/>
      <c r="P528" s="287"/>
      <c r="Q528" s="287"/>
      <c r="R528" s="287"/>
      <c r="S528" s="287"/>
      <c r="T528" s="288"/>
      <c r="U528" s="16"/>
      <c r="V528" s="16"/>
      <c r="W528" s="16"/>
      <c r="X528" s="16"/>
      <c r="Y528" s="16"/>
      <c r="Z528" s="16"/>
      <c r="AA528" s="16"/>
      <c r="AB528" s="16"/>
      <c r="AC528" s="16"/>
      <c r="AD528" s="16"/>
      <c r="AE528" s="16"/>
      <c r="AT528" s="289" t="s">
        <v>279</v>
      </c>
      <c r="AU528" s="289" t="s">
        <v>291</v>
      </c>
      <c r="AV528" s="16" t="s">
        <v>291</v>
      </c>
      <c r="AW528" s="16" t="s">
        <v>33</v>
      </c>
      <c r="AX528" s="16" t="s">
        <v>72</v>
      </c>
      <c r="AY528" s="289" t="s">
        <v>266</v>
      </c>
    </row>
    <row r="529" spans="1:51" s="14" customFormat="1" ht="12">
      <c r="A529" s="14"/>
      <c r="B529" s="247"/>
      <c r="C529" s="248"/>
      <c r="D529" s="230" t="s">
        <v>279</v>
      </c>
      <c r="E529" s="249" t="s">
        <v>206</v>
      </c>
      <c r="F529" s="250" t="s">
        <v>745</v>
      </c>
      <c r="G529" s="248"/>
      <c r="H529" s="251">
        <v>30</v>
      </c>
      <c r="I529" s="252"/>
      <c r="J529" s="248"/>
      <c r="K529" s="248"/>
      <c r="L529" s="253"/>
      <c r="M529" s="254"/>
      <c r="N529" s="255"/>
      <c r="O529" s="255"/>
      <c r="P529" s="255"/>
      <c r="Q529" s="255"/>
      <c r="R529" s="255"/>
      <c r="S529" s="255"/>
      <c r="T529" s="256"/>
      <c r="U529" s="14"/>
      <c r="V529" s="14"/>
      <c r="W529" s="14"/>
      <c r="X529" s="14"/>
      <c r="Y529" s="14"/>
      <c r="Z529" s="14"/>
      <c r="AA529" s="14"/>
      <c r="AB529" s="14"/>
      <c r="AC529" s="14"/>
      <c r="AD529" s="14"/>
      <c r="AE529" s="14"/>
      <c r="AT529" s="257" t="s">
        <v>279</v>
      </c>
      <c r="AU529" s="257" t="s">
        <v>291</v>
      </c>
      <c r="AV529" s="14" t="s">
        <v>82</v>
      </c>
      <c r="AW529" s="14" t="s">
        <v>33</v>
      </c>
      <c r="AX529" s="14" t="s">
        <v>72</v>
      </c>
      <c r="AY529" s="257" t="s">
        <v>266</v>
      </c>
    </row>
    <row r="530" spans="1:51" s="16" customFormat="1" ht="12">
      <c r="A530" s="16"/>
      <c r="B530" s="279"/>
      <c r="C530" s="280"/>
      <c r="D530" s="230" t="s">
        <v>279</v>
      </c>
      <c r="E530" s="281" t="s">
        <v>19</v>
      </c>
      <c r="F530" s="282" t="s">
        <v>705</v>
      </c>
      <c r="G530" s="280"/>
      <c r="H530" s="283">
        <v>30</v>
      </c>
      <c r="I530" s="284"/>
      <c r="J530" s="280"/>
      <c r="K530" s="280"/>
      <c r="L530" s="285"/>
      <c r="M530" s="286"/>
      <c r="N530" s="287"/>
      <c r="O530" s="287"/>
      <c r="P530" s="287"/>
      <c r="Q530" s="287"/>
      <c r="R530" s="287"/>
      <c r="S530" s="287"/>
      <c r="T530" s="288"/>
      <c r="U530" s="16"/>
      <c r="V530" s="16"/>
      <c r="W530" s="16"/>
      <c r="X530" s="16"/>
      <c r="Y530" s="16"/>
      <c r="Z530" s="16"/>
      <c r="AA530" s="16"/>
      <c r="AB530" s="16"/>
      <c r="AC530" s="16"/>
      <c r="AD530" s="16"/>
      <c r="AE530" s="16"/>
      <c r="AT530" s="289" t="s">
        <v>279</v>
      </c>
      <c r="AU530" s="289" t="s">
        <v>291</v>
      </c>
      <c r="AV530" s="16" t="s">
        <v>291</v>
      </c>
      <c r="AW530" s="16" t="s">
        <v>33</v>
      </c>
      <c r="AX530" s="16" t="s">
        <v>72</v>
      </c>
      <c r="AY530" s="289" t="s">
        <v>266</v>
      </c>
    </row>
    <row r="531" spans="1:51" s="15" customFormat="1" ht="12">
      <c r="A531" s="15"/>
      <c r="B531" s="258"/>
      <c r="C531" s="259"/>
      <c r="D531" s="230" t="s">
        <v>279</v>
      </c>
      <c r="E531" s="260" t="s">
        <v>19</v>
      </c>
      <c r="F531" s="261" t="s">
        <v>282</v>
      </c>
      <c r="G531" s="259"/>
      <c r="H531" s="262">
        <v>1298.019</v>
      </c>
      <c r="I531" s="263"/>
      <c r="J531" s="259"/>
      <c r="K531" s="259"/>
      <c r="L531" s="264"/>
      <c r="M531" s="265"/>
      <c r="N531" s="266"/>
      <c r="O531" s="266"/>
      <c r="P531" s="266"/>
      <c r="Q531" s="266"/>
      <c r="R531" s="266"/>
      <c r="S531" s="266"/>
      <c r="T531" s="267"/>
      <c r="U531" s="15"/>
      <c r="V531" s="15"/>
      <c r="W531" s="15"/>
      <c r="X531" s="15"/>
      <c r="Y531" s="15"/>
      <c r="Z531" s="15"/>
      <c r="AA531" s="15"/>
      <c r="AB531" s="15"/>
      <c r="AC531" s="15"/>
      <c r="AD531" s="15"/>
      <c r="AE531" s="15"/>
      <c r="AT531" s="268" t="s">
        <v>279</v>
      </c>
      <c r="AU531" s="268" t="s">
        <v>291</v>
      </c>
      <c r="AV531" s="15" t="s">
        <v>273</v>
      </c>
      <c r="AW531" s="15" t="s">
        <v>33</v>
      </c>
      <c r="AX531" s="15" t="s">
        <v>80</v>
      </c>
      <c r="AY531" s="268" t="s">
        <v>266</v>
      </c>
    </row>
    <row r="532" spans="1:65" s="2" customFormat="1" ht="24.15" customHeight="1">
      <c r="A532" s="41"/>
      <c r="B532" s="42"/>
      <c r="C532" s="217" t="s">
        <v>746</v>
      </c>
      <c r="D532" s="217" t="s">
        <v>268</v>
      </c>
      <c r="E532" s="218" t="s">
        <v>747</v>
      </c>
      <c r="F532" s="219" t="s">
        <v>748</v>
      </c>
      <c r="G532" s="220" t="s">
        <v>271</v>
      </c>
      <c r="H532" s="221">
        <v>2621.379</v>
      </c>
      <c r="I532" s="222"/>
      <c r="J532" s="223">
        <f>ROUND(I532*H532,2)</f>
        <v>0</v>
      </c>
      <c r="K532" s="219" t="s">
        <v>272</v>
      </c>
      <c r="L532" s="47"/>
      <c r="M532" s="224" t="s">
        <v>19</v>
      </c>
      <c r="N532" s="225" t="s">
        <v>43</v>
      </c>
      <c r="O532" s="87"/>
      <c r="P532" s="226">
        <f>O532*H532</f>
        <v>0</v>
      </c>
      <c r="Q532" s="226">
        <v>0.0068</v>
      </c>
      <c r="R532" s="226">
        <f>Q532*H532</f>
        <v>17.8253772</v>
      </c>
      <c r="S532" s="226">
        <v>0</v>
      </c>
      <c r="T532" s="227">
        <f>S532*H532</f>
        <v>0</v>
      </c>
      <c r="U532" s="41"/>
      <c r="V532" s="41"/>
      <c r="W532" s="41"/>
      <c r="X532" s="41"/>
      <c r="Y532" s="41"/>
      <c r="Z532" s="41"/>
      <c r="AA532" s="41"/>
      <c r="AB532" s="41"/>
      <c r="AC532" s="41"/>
      <c r="AD532" s="41"/>
      <c r="AE532" s="41"/>
      <c r="AR532" s="228" t="s">
        <v>273</v>
      </c>
      <c r="AT532" s="228" t="s">
        <v>268</v>
      </c>
      <c r="AU532" s="228" t="s">
        <v>291</v>
      </c>
      <c r="AY532" s="20" t="s">
        <v>266</v>
      </c>
      <c r="BE532" s="229">
        <f>IF(N532="základní",J532,0)</f>
        <v>0</v>
      </c>
      <c r="BF532" s="229">
        <f>IF(N532="snížená",J532,0)</f>
        <v>0</v>
      </c>
      <c r="BG532" s="229">
        <f>IF(N532="zákl. přenesená",J532,0)</f>
        <v>0</v>
      </c>
      <c r="BH532" s="229">
        <f>IF(N532="sníž. přenesená",J532,0)</f>
        <v>0</v>
      </c>
      <c r="BI532" s="229">
        <f>IF(N532="nulová",J532,0)</f>
        <v>0</v>
      </c>
      <c r="BJ532" s="20" t="s">
        <v>80</v>
      </c>
      <c r="BK532" s="229">
        <f>ROUND(I532*H532,2)</f>
        <v>0</v>
      </c>
      <c r="BL532" s="20" t="s">
        <v>273</v>
      </c>
      <c r="BM532" s="228" t="s">
        <v>749</v>
      </c>
    </row>
    <row r="533" spans="1:47" s="2" customFormat="1" ht="12">
      <c r="A533" s="41"/>
      <c r="B533" s="42"/>
      <c r="C533" s="43"/>
      <c r="D533" s="230" t="s">
        <v>275</v>
      </c>
      <c r="E533" s="43"/>
      <c r="F533" s="231" t="s">
        <v>750</v>
      </c>
      <c r="G533" s="43"/>
      <c r="H533" s="43"/>
      <c r="I533" s="232"/>
      <c r="J533" s="43"/>
      <c r="K533" s="43"/>
      <c r="L533" s="47"/>
      <c r="M533" s="233"/>
      <c r="N533" s="234"/>
      <c r="O533" s="87"/>
      <c r="P533" s="87"/>
      <c r="Q533" s="87"/>
      <c r="R533" s="87"/>
      <c r="S533" s="87"/>
      <c r="T533" s="88"/>
      <c r="U533" s="41"/>
      <c r="V533" s="41"/>
      <c r="W533" s="41"/>
      <c r="X533" s="41"/>
      <c r="Y533" s="41"/>
      <c r="Z533" s="41"/>
      <c r="AA533" s="41"/>
      <c r="AB533" s="41"/>
      <c r="AC533" s="41"/>
      <c r="AD533" s="41"/>
      <c r="AE533" s="41"/>
      <c r="AT533" s="20" t="s">
        <v>275</v>
      </c>
      <c r="AU533" s="20" t="s">
        <v>291</v>
      </c>
    </row>
    <row r="534" spans="1:47" s="2" customFormat="1" ht="12">
      <c r="A534" s="41"/>
      <c r="B534" s="42"/>
      <c r="C534" s="43"/>
      <c r="D534" s="235" t="s">
        <v>277</v>
      </c>
      <c r="E534" s="43"/>
      <c r="F534" s="236" t="s">
        <v>751</v>
      </c>
      <c r="G534" s="43"/>
      <c r="H534" s="43"/>
      <c r="I534" s="232"/>
      <c r="J534" s="43"/>
      <c r="K534" s="43"/>
      <c r="L534" s="47"/>
      <c r="M534" s="233"/>
      <c r="N534" s="234"/>
      <c r="O534" s="87"/>
      <c r="P534" s="87"/>
      <c r="Q534" s="87"/>
      <c r="R534" s="87"/>
      <c r="S534" s="87"/>
      <c r="T534" s="88"/>
      <c r="U534" s="41"/>
      <c r="V534" s="41"/>
      <c r="W534" s="41"/>
      <c r="X534" s="41"/>
      <c r="Y534" s="41"/>
      <c r="Z534" s="41"/>
      <c r="AA534" s="41"/>
      <c r="AB534" s="41"/>
      <c r="AC534" s="41"/>
      <c r="AD534" s="41"/>
      <c r="AE534" s="41"/>
      <c r="AT534" s="20" t="s">
        <v>277</v>
      </c>
      <c r="AU534" s="20" t="s">
        <v>291</v>
      </c>
    </row>
    <row r="535" spans="1:51" s="13" customFormat="1" ht="12">
      <c r="A535" s="13"/>
      <c r="B535" s="237"/>
      <c r="C535" s="238"/>
      <c r="D535" s="230" t="s">
        <v>279</v>
      </c>
      <c r="E535" s="239" t="s">
        <v>19</v>
      </c>
      <c r="F535" s="240" t="s">
        <v>682</v>
      </c>
      <c r="G535" s="238"/>
      <c r="H535" s="239" t="s">
        <v>19</v>
      </c>
      <c r="I535" s="241"/>
      <c r="J535" s="238"/>
      <c r="K535" s="238"/>
      <c r="L535" s="242"/>
      <c r="M535" s="243"/>
      <c r="N535" s="244"/>
      <c r="O535" s="244"/>
      <c r="P535" s="244"/>
      <c r="Q535" s="244"/>
      <c r="R535" s="244"/>
      <c r="S535" s="244"/>
      <c r="T535" s="245"/>
      <c r="U535" s="13"/>
      <c r="V535" s="13"/>
      <c r="W535" s="13"/>
      <c r="X535" s="13"/>
      <c r="Y535" s="13"/>
      <c r="Z535" s="13"/>
      <c r="AA535" s="13"/>
      <c r="AB535" s="13"/>
      <c r="AC535" s="13"/>
      <c r="AD535" s="13"/>
      <c r="AE535" s="13"/>
      <c r="AT535" s="246" t="s">
        <v>279</v>
      </c>
      <c r="AU535" s="246" t="s">
        <v>291</v>
      </c>
      <c r="AV535" s="13" t="s">
        <v>80</v>
      </c>
      <c r="AW535" s="13" t="s">
        <v>33</v>
      </c>
      <c r="AX535" s="13" t="s">
        <v>72</v>
      </c>
      <c r="AY535" s="246" t="s">
        <v>266</v>
      </c>
    </row>
    <row r="536" spans="1:51" s="14" customFormat="1" ht="12">
      <c r="A536" s="14"/>
      <c r="B536" s="247"/>
      <c r="C536" s="248"/>
      <c r="D536" s="230" t="s">
        <v>279</v>
      </c>
      <c r="E536" s="249" t="s">
        <v>19</v>
      </c>
      <c r="F536" s="250" t="s">
        <v>683</v>
      </c>
      <c r="G536" s="248"/>
      <c r="H536" s="251">
        <v>61.974</v>
      </c>
      <c r="I536" s="252"/>
      <c r="J536" s="248"/>
      <c r="K536" s="248"/>
      <c r="L536" s="253"/>
      <c r="M536" s="254"/>
      <c r="N536" s="255"/>
      <c r="O536" s="255"/>
      <c r="P536" s="255"/>
      <c r="Q536" s="255"/>
      <c r="R536" s="255"/>
      <c r="S536" s="255"/>
      <c r="T536" s="256"/>
      <c r="U536" s="14"/>
      <c r="V536" s="14"/>
      <c r="W536" s="14"/>
      <c r="X536" s="14"/>
      <c r="Y536" s="14"/>
      <c r="Z536" s="14"/>
      <c r="AA536" s="14"/>
      <c r="AB536" s="14"/>
      <c r="AC536" s="14"/>
      <c r="AD536" s="14"/>
      <c r="AE536" s="14"/>
      <c r="AT536" s="257" t="s">
        <v>279</v>
      </c>
      <c r="AU536" s="257" t="s">
        <v>291</v>
      </c>
      <c r="AV536" s="14" t="s">
        <v>82</v>
      </c>
      <c r="AW536" s="14" t="s">
        <v>33</v>
      </c>
      <c r="AX536" s="14" t="s">
        <v>72</v>
      </c>
      <c r="AY536" s="257" t="s">
        <v>266</v>
      </c>
    </row>
    <row r="537" spans="1:51" s="13" customFormat="1" ht="12">
      <c r="A537" s="13"/>
      <c r="B537" s="237"/>
      <c r="C537" s="238"/>
      <c r="D537" s="230" t="s">
        <v>279</v>
      </c>
      <c r="E537" s="239" t="s">
        <v>19</v>
      </c>
      <c r="F537" s="240" t="s">
        <v>684</v>
      </c>
      <c r="G537" s="238"/>
      <c r="H537" s="239" t="s">
        <v>19</v>
      </c>
      <c r="I537" s="241"/>
      <c r="J537" s="238"/>
      <c r="K537" s="238"/>
      <c r="L537" s="242"/>
      <c r="M537" s="243"/>
      <c r="N537" s="244"/>
      <c r="O537" s="244"/>
      <c r="P537" s="244"/>
      <c r="Q537" s="244"/>
      <c r="R537" s="244"/>
      <c r="S537" s="244"/>
      <c r="T537" s="245"/>
      <c r="U537" s="13"/>
      <c r="V537" s="13"/>
      <c r="W537" s="13"/>
      <c r="X537" s="13"/>
      <c r="Y537" s="13"/>
      <c r="Z537" s="13"/>
      <c r="AA537" s="13"/>
      <c r="AB537" s="13"/>
      <c r="AC537" s="13"/>
      <c r="AD537" s="13"/>
      <c r="AE537" s="13"/>
      <c r="AT537" s="246" t="s">
        <v>279</v>
      </c>
      <c r="AU537" s="246" t="s">
        <v>291</v>
      </c>
      <c r="AV537" s="13" t="s">
        <v>80</v>
      </c>
      <c r="AW537" s="13" t="s">
        <v>33</v>
      </c>
      <c r="AX537" s="13" t="s">
        <v>72</v>
      </c>
      <c r="AY537" s="246" t="s">
        <v>266</v>
      </c>
    </row>
    <row r="538" spans="1:51" s="14" customFormat="1" ht="12">
      <c r="A538" s="14"/>
      <c r="B538" s="247"/>
      <c r="C538" s="248"/>
      <c r="D538" s="230" t="s">
        <v>279</v>
      </c>
      <c r="E538" s="249" t="s">
        <v>19</v>
      </c>
      <c r="F538" s="250" t="s">
        <v>685</v>
      </c>
      <c r="G538" s="248"/>
      <c r="H538" s="251">
        <v>27.857</v>
      </c>
      <c r="I538" s="252"/>
      <c r="J538" s="248"/>
      <c r="K538" s="248"/>
      <c r="L538" s="253"/>
      <c r="M538" s="254"/>
      <c r="N538" s="255"/>
      <c r="O538" s="255"/>
      <c r="P538" s="255"/>
      <c r="Q538" s="255"/>
      <c r="R538" s="255"/>
      <c r="S538" s="255"/>
      <c r="T538" s="256"/>
      <c r="U538" s="14"/>
      <c r="V538" s="14"/>
      <c r="W538" s="14"/>
      <c r="X538" s="14"/>
      <c r="Y538" s="14"/>
      <c r="Z538" s="14"/>
      <c r="AA538" s="14"/>
      <c r="AB538" s="14"/>
      <c r="AC538" s="14"/>
      <c r="AD538" s="14"/>
      <c r="AE538" s="14"/>
      <c r="AT538" s="257" t="s">
        <v>279</v>
      </c>
      <c r="AU538" s="257" t="s">
        <v>291</v>
      </c>
      <c r="AV538" s="14" t="s">
        <v>82</v>
      </c>
      <c r="AW538" s="14" t="s">
        <v>33</v>
      </c>
      <c r="AX538" s="14" t="s">
        <v>72</v>
      </c>
      <c r="AY538" s="257" t="s">
        <v>266</v>
      </c>
    </row>
    <row r="539" spans="1:51" s="13" customFormat="1" ht="12">
      <c r="A539" s="13"/>
      <c r="B539" s="237"/>
      <c r="C539" s="238"/>
      <c r="D539" s="230" t="s">
        <v>279</v>
      </c>
      <c r="E539" s="239" t="s">
        <v>19</v>
      </c>
      <c r="F539" s="240" t="s">
        <v>686</v>
      </c>
      <c r="G539" s="238"/>
      <c r="H539" s="239" t="s">
        <v>19</v>
      </c>
      <c r="I539" s="241"/>
      <c r="J539" s="238"/>
      <c r="K539" s="238"/>
      <c r="L539" s="242"/>
      <c r="M539" s="243"/>
      <c r="N539" s="244"/>
      <c r="O539" s="244"/>
      <c r="P539" s="244"/>
      <c r="Q539" s="244"/>
      <c r="R539" s="244"/>
      <c r="S539" s="244"/>
      <c r="T539" s="245"/>
      <c r="U539" s="13"/>
      <c r="V539" s="13"/>
      <c r="W539" s="13"/>
      <c r="X539" s="13"/>
      <c r="Y539" s="13"/>
      <c r="Z539" s="13"/>
      <c r="AA539" s="13"/>
      <c r="AB539" s="13"/>
      <c r="AC539" s="13"/>
      <c r="AD539" s="13"/>
      <c r="AE539" s="13"/>
      <c r="AT539" s="246" t="s">
        <v>279</v>
      </c>
      <c r="AU539" s="246" t="s">
        <v>291</v>
      </c>
      <c r="AV539" s="13" t="s">
        <v>80</v>
      </c>
      <c r="AW539" s="13" t="s">
        <v>33</v>
      </c>
      <c r="AX539" s="13" t="s">
        <v>72</v>
      </c>
      <c r="AY539" s="246" t="s">
        <v>266</v>
      </c>
    </row>
    <row r="540" spans="1:51" s="14" customFormat="1" ht="12">
      <c r="A540" s="14"/>
      <c r="B540" s="247"/>
      <c r="C540" s="248"/>
      <c r="D540" s="230" t="s">
        <v>279</v>
      </c>
      <c r="E540" s="249" t="s">
        <v>19</v>
      </c>
      <c r="F540" s="250" t="s">
        <v>687</v>
      </c>
      <c r="G540" s="248"/>
      <c r="H540" s="251">
        <v>13.334</v>
      </c>
      <c r="I540" s="252"/>
      <c r="J540" s="248"/>
      <c r="K540" s="248"/>
      <c r="L540" s="253"/>
      <c r="M540" s="254"/>
      <c r="N540" s="255"/>
      <c r="O540" s="255"/>
      <c r="P540" s="255"/>
      <c r="Q540" s="255"/>
      <c r="R540" s="255"/>
      <c r="S540" s="255"/>
      <c r="T540" s="256"/>
      <c r="U540" s="14"/>
      <c r="V540" s="14"/>
      <c r="W540" s="14"/>
      <c r="X540" s="14"/>
      <c r="Y540" s="14"/>
      <c r="Z540" s="14"/>
      <c r="AA540" s="14"/>
      <c r="AB540" s="14"/>
      <c r="AC540" s="14"/>
      <c r="AD540" s="14"/>
      <c r="AE540" s="14"/>
      <c r="AT540" s="257" t="s">
        <v>279</v>
      </c>
      <c r="AU540" s="257" t="s">
        <v>291</v>
      </c>
      <c r="AV540" s="14" t="s">
        <v>82</v>
      </c>
      <c r="AW540" s="14" t="s">
        <v>33</v>
      </c>
      <c r="AX540" s="14" t="s">
        <v>72</v>
      </c>
      <c r="AY540" s="257" t="s">
        <v>266</v>
      </c>
    </row>
    <row r="541" spans="1:51" s="13" customFormat="1" ht="12">
      <c r="A541" s="13"/>
      <c r="B541" s="237"/>
      <c r="C541" s="238"/>
      <c r="D541" s="230" t="s">
        <v>279</v>
      </c>
      <c r="E541" s="239" t="s">
        <v>19</v>
      </c>
      <c r="F541" s="240" t="s">
        <v>688</v>
      </c>
      <c r="G541" s="238"/>
      <c r="H541" s="239" t="s">
        <v>19</v>
      </c>
      <c r="I541" s="241"/>
      <c r="J541" s="238"/>
      <c r="K541" s="238"/>
      <c r="L541" s="242"/>
      <c r="M541" s="243"/>
      <c r="N541" s="244"/>
      <c r="O541" s="244"/>
      <c r="P541" s="244"/>
      <c r="Q541" s="244"/>
      <c r="R541" s="244"/>
      <c r="S541" s="244"/>
      <c r="T541" s="245"/>
      <c r="U541" s="13"/>
      <c r="V541" s="13"/>
      <c r="W541" s="13"/>
      <c r="X541" s="13"/>
      <c r="Y541" s="13"/>
      <c r="Z541" s="13"/>
      <c r="AA541" s="13"/>
      <c r="AB541" s="13"/>
      <c r="AC541" s="13"/>
      <c r="AD541" s="13"/>
      <c r="AE541" s="13"/>
      <c r="AT541" s="246" t="s">
        <v>279</v>
      </c>
      <c r="AU541" s="246" t="s">
        <v>291</v>
      </c>
      <c r="AV541" s="13" t="s">
        <v>80</v>
      </c>
      <c r="AW541" s="13" t="s">
        <v>33</v>
      </c>
      <c r="AX541" s="13" t="s">
        <v>72</v>
      </c>
      <c r="AY541" s="246" t="s">
        <v>266</v>
      </c>
    </row>
    <row r="542" spans="1:51" s="14" customFormat="1" ht="12">
      <c r="A542" s="14"/>
      <c r="B542" s="247"/>
      <c r="C542" s="248"/>
      <c r="D542" s="230" t="s">
        <v>279</v>
      </c>
      <c r="E542" s="249" t="s">
        <v>19</v>
      </c>
      <c r="F542" s="250" t="s">
        <v>689</v>
      </c>
      <c r="G542" s="248"/>
      <c r="H542" s="251">
        <v>13.897</v>
      </c>
      <c r="I542" s="252"/>
      <c r="J542" s="248"/>
      <c r="K542" s="248"/>
      <c r="L542" s="253"/>
      <c r="M542" s="254"/>
      <c r="N542" s="255"/>
      <c r="O542" s="255"/>
      <c r="P542" s="255"/>
      <c r="Q542" s="255"/>
      <c r="R542" s="255"/>
      <c r="S542" s="255"/>
      <c r="T542" s="256"/>
      <c r="U542" s="14"/>
      <c r="V542" s="14"/>
      <c r="W542" s="14"/>
      <c r="X542" s="14"/>
      <c r="Y542" s="14"/>
      <c r="Z542" s="14"/>
      <c r="AA542" s="14"/>
      <c r="AB542" s="14"/>
      <c r="AC542" s="14"/>
      <c r="AD542" s="14"/>
      <c r="AE542" s="14"/>
      <c r="AT542" s="257" t="s">
        <v>279</v>
      </c>
      <c r="AU542" s="257" t="s">
        <v>291</v>
      </c>
      <c r="AV542" s="14" t="s">
        <v>82</v>
      </c>
      <c r="AW542" s="14" t="s">
        <v>33</v>
      </c>
      <c r="AX542" s="14" t="s">
        <v>72</v>
      </c>
      <c r="AY542" s="257" t="s">
        <v>266</v>
      </c>
    </row>
    <row r="543" spans="1:51" s="13" customFormat="1" ht="12">
      <c r="A543" s="13"/>
      <c r="B543" s="237"/>
      <c r="C543" s="238"/>
      <c r="D543" s="230" t="s">
        <v>279</v>
      </c>
      <c r="E543" s="239" t="s">
        <v>19</v>
      </c>
      <c r="F543" s="240" t="s">
        <v>690</v>
      </c>
      <c r="G543" s="238"/>
      <c r="H543" s="239" t="s">
        <v>19</v>
      </c>
      <c r="I543" s="241"/>
      <c r="J543" s="238"/>
      <c r="K543" s="238"/>
      <c r="L543" s="242"/>
      <c r="M543" s="243"/>
      <c r="N543" s="244"/>
      <c r="O543" s="244"/>
      <c r="P543" s="244"/>
      <c r="Q543" s="244"/>
      <c r="R543" s="244"/>
      <c r="S543" s="244"/>
      <c r="T543" s="245"/>
      <c r="U543" s="13"/>
      <c r="V543" s="13"/>
      <c r="W543" s="13"/>
      <c r="X543" s="13"/>
      <c r="Y543" s="13"/>
      <c r="Z543" s="13"/>
      <c r="AA543" s="13"/>
      <c r="AB543" s="13"/>
      <c r="AC543" s="13"/>
      <c r="AD543" s="13"/>
      <c r="AE543" s="13"/>
      <c r="AT543" s="246" t="s">
        <v>279</v>
      </c>
      <c r="AU543" s="246" t="s">
        <v>291</v>
      </c>
      <c r="AV543" s="13" t="s">
        <v>80</v>
      </c>
      <c r="AW543" s="13" t="s">
        <v>33</v>
      </c>
      <c r="AX543" s="13" t="s">
        <v>72</v>
      </c>
      <c r="AY543" s="246" t="s">
        <v>266</v>
      </c>
    </row>
    <row r="544" spans="1:51" s="14" customFormat="1" ht="12">
      <c r="A544" s="14"/>
      <c r="B544" s="247"/>
      <c r="C544" s="248"/>
      <c r="D544" s="230" t="s">
        <v>279</v>
      </c>
      <c r="E544" s="249" t="s">
        <v>19</v>
      </c>
      <c r="F544" s="250" t="s">
        <v>691</v>
      </c>
      <c r="G544" s="248"/>
      <c r="H544" s="251">
        <v>15.65</v>
      </c>
      <c r="I544" s="252"/>
      <c r="J544" s="248"/>
      <c r="K544" s="248"/>
      <c r="L544" s="253"/>
      <c r="M544" s="254"/>
      <c r="N544" s="255"/>
      <c r="O544" s="255"/>
      <c r="P544" s="255"/>
      <c r="Q544" s="255"/>
      <c r="R544" s="255"/>
      <c r="S544" s="255"/>
      <c r="T544" s="256"/>
      <c r="U544" s="14"/>
      <c r="V544" s="14"/>
      <c r="W544" s="14"/>
      <c r="X544" s="14"/>
      <c r="Y544" s="14"/>
      <c r="Z544" s="14"/>
      <c r="AA544" s="14"/>
      <c r="AB544" s="14"/>
      <c r="AC544" s="14"/>
      <c r="AD544" s="14"/>
      <c r="AE544" s="14"/>
      <c r="AT544" s="257" t="s">
        <v>279</v>
      </c>
      <c r="AU544" s="257" t="s">
        <v>291</v>
      </c>
      <c r="AV544" s="14" t="s">
        <v>82</v>
      </c>
      <c r="AW544" s="14" t="s">
        <v>33</v>
      </c>
      <c r="AX544" s="14" t="s">
        <v>72</v>
      </c>
      <c r="AY544" s="257" t="s">
        <v>266</v>
      </c>
    </row>
    <row r="545" spans="1:51" s="13" customFormat="1" ht="12">
      <c r="A545" s="13"/>
      <c r="B545" s="237"/>
      <c r="C545" s="238"/>
      <c r="D545" s="230" t="s">
        <v>279</v>
      </c>
      <c r="E545" s="239" t="s">
        <v>19</v>
      </c>
      <c r="F545" s="240" t="s">
        <v>692</v>
      </c>
      <c r="G545" s="238"/>
      <c r="H545" s="239" t="s">
        <v>19</v>
      </c>
      <c r="I545" s="241"/>
      <c r="J545" s="238"/>
      <c r="K545" s="238"/>
      <c r="L545" s="242"/>
      <c r="M545" s="243"/>
      <c r="N545" s="244"/>
      <c r="O545" s="244"/>
      <c r="P545" s="244"/>
      <c r="Q545" s="244"/>
      <c r="R545" s="244"/>
      <c r="S545" s="244"/>
      <c r="T545" s="245"/>
      <c r="U545" s="13"/>
      <c r="V545" s="13"/>
      <c r="W545" s="13"/>
      <c r="X545" s="13"/>
      <c r="Y545" s="13"/>
      <c r="Z545" s="13"/>
      <c r="AA545" s="13"/>
      <c r="AB545" s="13"/>
      <c r="AC545" s="13"/>
      <c r="AD545" s="13"/>
      <c r="AE545" s="13"/>
      <c r="AT545" s="246" t="s">
        <v>279</v>
      </c>
      <c r="AU545" s="246" t="s">
        <v>291</v>
      </c>
      <c r="AV545" s="13" t="s">
        <v>80</v>
      </c>
      <c r="AW545" s="13" t="s">
        <v>33</v>
      </c>
      <c r="AX545" s="13" t="s">
        <v>72</v>
      </c>
      <c r="AY545" s="246" t="s">
        <v>266</v>
      </c>
    </row>
    <row r="546" spans="1:51" s="14" customFormat="1" ht="12">
      <c r="A546" s="14"/>
      <c r="B546" s="247"/>
      <c r="C546" s="248"/>
      <c r="D546" s="230" t="s">
        <v>279</v>
      </c>
      <c r="E546" s="249" t="s">
        <v>19</v>
      </c>
      <c r="F546" s="250" t="s">
        <v>693</v>
      </c>
      <c r="G546" s="248"/>
      <c r="H546" s="251">
        <v>13.303</v>
      </c>
      <c r="I546" s="252"/>
      <c r="J546" s="248"/>
      <c r="K546" s="248"/>
      <c r="L546" s="253"/>
      <c r="M546" s="254"/>
      <c r="N546" s="255"/>
      <c r="O546" s="255"/>
      <c r="P546" s="255"/>
      <c r="Q546" s="255"/>
      <c r="R546" s="255"/>
      <c r="S546" s="255"/>
      <c r="T546" s="256"/>
      <c r="U546" s="14"/>
      <c r="V546" s="14"/>
      <c r="W546" s="14"/>
      <c r="X546" s="14"/>
      <c r="Y546" s="14"/>
      <c r="Z546" s="14"/>
      <c r="AA546" s="14"/>
      <c r="AB546" s="14"/>
      <c r="AC546" s="14"/>
      <c r="AD546" s="14"/>
      <c r="AE546" s="14"/>
      <c r="AT546" s="257" t="s">
        <v>279</v>
      </c>
      <c r="AU546" s="257" t="s">
        <v>291</v>
      </c>
      <c r="AV546" s="14" t="s">
        <v>82</v>
      </c>
      <c r="AW546" s="14" t="s">
        <v>33</v>
      </c>
      <c r="AX546" s="14" t="s">
        <v>72</v>
      </c>
      <c r="AY546" s="257" t="s">
        <v>266</v>
      </c>
    </row>
    <row r="547" spans="1:51" s="13" customFormat="1" ht="12">
      <c r="A547" s="13"/>
      <c r="B547" s="237"/>
      <c r="C547" s="238"/>
      <c r="D547" s="230" t="s">
        <v>279</v>
      </c>
      <c r="E547" s="239" t="s">
        <v>19</v>
      </c>
      <c r="F547" s="240" t="s">
        <v>694</v>
      </c>
      <c r="G547" s="238"/>
      <c r="H547" s="239" t="s">
        <v>19</v>
      </c>
      <c r="I547" s="241"/>
      <c r="J547" s="238"/>
      <c r="K547" s="238"/>
      <c r="L547" s="242"/>
      <c r="M547" s="243"/>
      <c r="N547" s="244"/>
      <c r="O547" s="244"/>
      <c r="P547" s="244"/>
      <c r="Q547" s="244"/>
      <c r="R547" s="244"/>
      <c r="S547" s="244"/>
      <c r="T547" s="245"/>
      <c r="U547" s="13"/>
      <c r="V547" s="13"/>
      <c r="W547" s="13"/>
      <c r="X547" s="13"/>
      <c r="Y547" s="13"/>
      <c r="Z547" s="13"/>
      <c r="AA547" s="13"/>
      <c r="AB547" s="13"/>
      <c r="AC547" s="13"/>
      <c r="AD547" s="13"/>
      <c r="AE547" s="13"/>
      <c r="AT547" s="246" t="s">
        <v>279</v>
      </c>
      <c r="AU547" s="246" t="s">
        <v>291</v>
      </c>
      <c r="AV547" s="13" t="s">
        <v>80</v>
      </c>
      <c r="AW547" s="13" t="s">
        <v>33</v>
      </c>
      <c r="AX547" s="13" t="s">
        <v>72</v>
      </c>
      <c r="AY547" s="246" t="s">
        <v>266</v>
      </c>
    </row>
    <row r="548" spans="1:51" s="14" customFormat="1" ht="12">
      <c r="A548" s="14"/>
      <c r="B548" s="247"/>
      <c r="C548" s="248"/>
      <c r="D548" s="230" t="s">
        <v>279</v>
      </c>
      <c r="E548" s="249" t="s">
        <v>19</v>
      </c>
      <c r="F548" s="250" t="s">
        <v>695</v>
      </c>
      <c r="G548" s="248"/>
      <c r="H548" s="251">
        <v>44.759</v>
      </c>
      <c r="I548" s="252"/>
      <c r="J548" s="248"/>
      <c r="K548" s="248"/>
      <c r="L548" s="253"/>
      <c r="M548" s="254"/>
      <c r="N548" s="255"/>
      <c r="O548" s="255"/>
      <c r="P548" s="255"/>
      <c r="Q548" s="255"/>
      <c r="R548" s="255"/>
      <c r="S548" s="255"/>
      <c r="T548" s="256"/>
      <c r="U548" s="14"/>
      <c r="V548" s="14"/>
      <c r="W548" s="14"/>
      <c r="X548" s="14"/>
      <c r="Y548" s="14"/>
      <c r="Z548" s="14"/>
      <c r="AA548" s="14"/>
      <c r="AB548" s="14"/>
      <c r="AC548" s="14"/>
      <c r="AD548" s="14"/>
      <c r="AE548" s="14"/>
      <c r="AT548" s="257" t="s">
        <v>279</v>
      </c>
      <c r="AU548" s="257" t="s">
        <v>291</v>
      </c>
      <c r="AV548" s="14" t="s">
        <v>82</v>
      </c>
      <c r="AW548" s="14" t="s">
        <v>33</v>
      </c>
      <c r="AX548" s="14" t="s">
        <v>72</v>
      </c>
      <c r="AY548" s="257" t="s">
        <v>266</v>
      </c>
    </row>
    <row r="549" spans="1:51" s="13" customFormat="1" ht="12">
      <c r="A549" s="13"/>
      <c r="B549" s="237"/>
      <c r="C549" s="238"/>
      <c r="D549" s="230" t="s">
        <v>279</v>
      </c>
      <c r="E549" s="239" t="s">
        <v>19</v>
      </c>
      <c r="F549" s="240" t="s">
        <v>696</v>
      </c>
      <c r="G549" s="238"/>
      <c r="H549" s="239" t="s">
        <v>19</v>
      </c>
      <c r="I549" s="241"/>
      <c r="J549" s="238"/>
      <c r="K549" s="238"/>
      <c r="L549" s="242"/>
      <c r="M549" s="243"/>
      <c r="N549" s="244"/>
      <c r="O549" s="244"/>
      <c r="P549" s="244"/>
      <c r="Q549" s="244"/>
      <c r="R549" s="244"/>
      <c r="S549" s="244"/>
      <c r="T549" s="245"/>
      <c r="U549" s="13"/>
      <c r="V549" s="13"/>
      <c r="W549" s="13"/>
      <c r="X549" s="13"/>
      <c r="Y549" s="13"/>
      <c r="Z549" s="13"/>
      <c r="AA549" s="13"/>
      <c r="AB549" s="13"/>
      <c r="AC549" s="13"/>
      <c r="AD549" s="13"/>
      <c r="AE549" s="13"/>
      <c r="AT549" s="246" t="s">
        <v>279</v>
      </c>
      <c r="AU549" s="246" t="s">
        <v>291</v>
      </c>
      <c r="AV549" s="13" t="s">
        <v>80</v>
      </c>
      <c r="AW549" s="13" t="s">
        <v>33</v>
      </c>
      <c r="AX549" s="13" t="s">
        <v>72</v>
      </c>
      <c r="AY549" s="246" t="s">
        <v>266</v>
      </c>
    </row>
    <row r="550" spans="1:51" s="14" customFormat="1" ht="12">
      <c r="A550" s="14"/>
      <c r="B550" s="247"/>
      <c r="C550" s="248"/>
      <c r="D550" s="230" t="s">
        <v>279</v>
      </c>
      <c r="E550" s="249" t="s">
        <v>19</v>
      </c>
      <c r="F550" s="250" t="s">
        <v>697</v>
      </c>
      <c r="G550" s="248"/>
      <c r="H550" s="251">
        <v>52.897</v>
      </c>
      <c r="I550" s="252"/>
      <c r="J550" s="248"/>
      <c r="K550" s="248"/>
      <c r="L550" s="253"/>
      <c r="M550" s="254"/>
      <c r="N550" s="255"/>
      <c r="O550" s="255"/>
      <c r="P550" s="255"/>
      <c r="Q550" s="255"/>
      <c r="R550" s="255"/>
      <c r="S550" s="255"/>
      <c r="T550" s="256"/>
      <c r="U550" s="14"/>
      <c r="V550" s="14"/>
      <c r="W550" s="14"/>
      <c r="X550" s="14"/>
      <c r="Y550" s="14"/>
      <c r="Z550" s="14"/>
      <c r="AA550" s="14"/>
      <c r="AB550" s="14"/>
      <c r="AC550" s="14"/>
      <c r="AD550" s="14"/>
      <c r="AE550" s="14"/>
      <c r="AT550" s="257" t="s">
        <v>279</v>
      </c>
      <c r="AU550" s="257" t="s">
        <v>291</v>
      </c>
      <c r="AV550" s="14" t="s">
        <v>82</v>
      </c>
      <c r="AW550" s="14" t="s">
        <v>33</v>
      </c>
      <c r="AX550" s="14" t="s">
        <v>72</v>
      </c>
      <c r="AY550" s="257" t="s">
        <v>266</v>
      </c>
    </row>
    <row r="551" spans="1:51" s="13" customFormat="1" ht="12">
      <c r="A551" s="13"/>
      <c r="B551" s="237"/>
      <c r="C551" s="238"/>
      <c r="D551" s="230" t="s">
        <v>279</v>
      </c>
      <c r="E551" s="239" t="s">
        <v>19</v>
      </c>
      <c r="F551" s="240" t="s">
        <v>698</v>
      </c>
      <c r="G551" s="238"/>
      <c r="H551" s="239" t="s">
        <v>19</v>
      </c>
      <c r="I551" s="241"/>
      <c r="J551" s="238"/>
      <c r="K551" s="238"/>
      <c r="L551" s="242"/>
      <c r="M551" s="243"/>
      <c r="N551" s="244"/>
      <c r="O551" s="244"/>
      <c r="P551" s="244"/>
      <c r="Q551" s="244"/>
      <c r="R551" s="244"/>
      <c r="S551" s="244"/>
      <c r="T551" s="245"/>
      <c r="U551" s="13"/>
      <c r="V551" s="13"/>
      <c r="W551" s="13"/>
      <c r="X551" s="13"/>
      <c r="Y551" s="13"/>
      <c r="Z551" s="13"/>
      <c r="AA551" s="13"/>
      <c r="AB551" s="13"/>
      <c r="AC551" s="13"/>
      <c r="AD551" s="13"/>
      <c r="AE551" s="13"/>
      <c r="AT551" s="246" t="s">
        <v>279</v>
      </c>
      <c r="AU551" s="246" t="s">
        <v>291</v>
      </c>
      <c r="AV551" s="13" t="s">
        <v>80</v>
      </c>
      <c r="AW551" s="13" t="s">
        <v>33</v>
      </c>
      <c r="AX551" s="13" t="s">
        <v>72</v>
      </c>
      <c r="AY551" s="246" t="s">
        <v>266</v>
      </c>
    </row>
    <row r="552" spans="1:51" s="14" customFormat="1" ht="12">
      <c r="A552" s="14"/>
      <c r="B552" s="247"/>
      <c r="C552" s="248"/>
      <c r="D552" s="230" t="s">
        <v>279</v>
      </c>
      <c r="E552" s="249" t="s">
        <v>19</v>
      </c>
      <c r="F552" s="250" t="s">
        <v>699</v>
      </c>
      <c r="G552" s="248"/>
      <c r="H552" s="251">
        <v>31.3</v>
      </c>
      <c r="I552" s="252"/>
      <c r="J552" s="248"/>
      <c r="K552" s="248"/>
      <c r="L552" s="253"/>
      <c r="M552" s="254"/>
      <c r="N552" s="255"/>
      <c r="O552" s="255"/>
      <c r="P552" s="255"/>
      <c r="Q552" s="255"/>
      <c r="R552" s="255"/>
      <c r="S552" s="255"/>
      <c r="T552" s="256"/>
      <c r="U552" s="14"/>
      <c r="V552" s="14"/>
      <c r="W552" s="14"/>
      <c r="X552" s="14"/>
      <c r="Y552" s="14"/>
      <c r="Z552" s="14"/>
      <c r="AA552" s="14"/>
      <c r="AB552" s="14"/>
      <c r="AC552" s="14"/>
      <c r="AD552" s="14"/>
      <c r="AE552" s="14"/>
      <c r="AT552" s="257" t="s">
        <v>279</v>
      </c>
      <c r="AU552" s="257" t="s">
        <v>291</v>
      </c>
      <c r="AV552" s="14" t="s">
        <v>82</v>
      </c>
      <c r="AW552" s="14" t="s">
        <v>33</v>
      </c>
      <c r="AX552" s="14" t="s">
        <v>72</v>
      </c>
      <c r="AY552" s="257" t="s">
        <v>266</v>
      </c>
    </row>
    <row r="553" spans="1:51" s="13" customFormat="1" ht="12">
      <c r="A553" s="13"/>
      <c r="B553" s="237"/>
      <c r="C553" s="238"/>
      <c r="D553" s="230" t="s">
        <v>279</v>
      </c>
      <c r="E553" s="239" t="s">
        <v>19</v>
      </c>
      <c r="F553" s="240" t="s">
        <v>700</v>
      </c>
      <c r="G553" s="238"/>
      <c r="H553" s="239" t="s">
        <v>19</v>
      </c>
      <c r="I553" s="241"/>
      <c r="J553" s="238"/>
      <c r="K553" s="238"/>
      <c r="L553" s="242"/>
      <c r="M553" s="243"/>
      <c r="N553" s="244"/>
      <c r="O553" s="244"/>
      <c r="P553" s="244"/>
      <c r="Q553" s="244"/>
      <c r="R553" s="244"/>
      <c r="S553" s="244"/>
      <c r="T553" s="245"/>
      <c r="U553" s="13"/>
      <c r="V553" s="13"/>
      <c r="W553" s="13"/>
      <c r="X553" s="13"/>
      <c r="Y553" s="13"/>
      <c r="Z553" s="13"/>
      <c r="AA553" s="13"/>
      <c r="AB553" s="13"/>
      <c r="AC553" s="13"/>
      <c r="AD553" s="13"/>
      <c r="AE553" s="13"/>
      <c r="AT553" s="246" t="s">
        <v>279</v>
      </c>
      <c r="AU553" s="246" t="s">
        <v>291</v>
      </c>
      <c r="AV553" s="13" t="s">
        <v>80</v>
      </c>
      <c r="AW553" s="13" t="s">
        <v>33</v>
      </c>
      <c r="AX553" s="13" t="s">
        <v>72</v>
      </c>
      <c r="AY553" s="246" t="s">
        <v>266</v>
      </c>
    </row>
    <row r="554" spans="1:51" s="14" customFormat="1" ht="12">
      <c r="A554" s="14"/>
      <c r="B554" s="247"/>
      <c r="C554" s="248"/>
      <c r="D554" s="230" t="s">
        <v>279</v>
      </c>
      <c r="E554" s="249" t="s">
        <v>19</v>
      </c>
      <c r="F554" s="250" t="s">
        <v>701</v>
      </c>
      <c r="G554" s="248"/>
      <c r="H554" s="251">
        <v>101.725</v>
      </c>
      <c r="I554" s="252"/>
      <c r="J554" s="248"/>
      <c r="K554" s="248"/>
      <c r="L554" s="253"/>
      <c r="M554" s="254"/>
      <c r="N554" s="255"/>
      <c r="O554" s="255"/>
      <c r="P554" s="255"/>
      <c r="Q554" s="255"/>
      <c r="R554" s="255"/>
      <c r="S554" s="255"/>
      <c r="T554" s="256"/>
      <c r="U554" s="14"/>
      <c r="V554" s="14"/>
      <c r="W554" s="14"/>
      <c r="X554" s="14"/>
      <c r="Y554" s="14"/>
      <c r="Z554" s="14"/>
      <c r="AA554" s="14"/>
      <c r="AB554" s="14"/>
      <c r="AC554" s="14"/>
      <c r="AD554" s="14"/>
      <c r="AE554" s="14"/>
      <c r="AT554" s="257" t="s">
        <v>279</v>
      </c>
      <c r="AU554" s="257" t="s">
        <v>291</v>
      </c>
      <c r="AV554" s="14" t="s">
        <v>82</v>
      </c>
      <c r="AW554" s="14" t="s">
        <v>33</v>
      </c>
      <c r="AX554" s="14" t="s">
        <v>72</v>
      </c>
      <c r="AY554" s="257" t="s">
        <v>266</v>
      </c>
    </row>
    <row r="555" spans="1:51" s="13" customFormat="1" ht="12">
      <c r="A555" s="13"/>
      <c r="B555" s="237"/>
      <c r="C555" s="238"/>
      <c r="D555" s="230" t="s">
        <v>279</v>
      </c>
      <c r="E555" s="239" t="s">
        <v>19</v>
      </c>
      <c r="F555" s="240" t="s">
        <v>702</v>
      </c>
      <c r="G555" s="238"/>
      <c r="H555" s="239" t="s">
        <v>19</v>
      </c>
      <c r="I555" s="241"/>
      <c r="J555" s="238"/>
      <c r="K555" s="238"/>
      <c r="L555" s="242"/>
      <c r="M555" s="243"/>
      <c r="N555" s="244"/>
      <c r="O555" s="244"/>
      <c r="P555" s="244"/>
      <c r="Q555" s="244"/>
      <c r="R555" s="244"/>
      <c r="S555" s="244"/>
      <c r="T555" s="245"/>
      <c r="U555" s="13"/>
      <c r="V555" s="13"/>
      <c r="W555" s="13"/>
      <c r="X555" s="13"/>
      <c r="Y555" s="13"/>
      <c r="Z555" s="13"/>
      <c r="AA555" s="13"/>
      <c r="AB555" s="13"/>
      <c r="AC555" s="13"/>
      <c r="AD555" s="13"/>
      <c r="AE555" s="13"/>
      <c r="AT555" s="246" t="s">
        <v>279</v>
      </c>
      <c r="AU555" s="246" t="s">
        <v>291</v>
      </c>
      <c r="AV555" s="13" t="s">
        <v>80</v>
      </c>
      <c r="AW555" s="13" t="s">
        <v>33</v>
      </c>
      <c r="AX555" s="13" t="s">
        <v>72</v>
      </c>
      <c r="AY555" s="246" t="s">
        <v>266</v>
      </c>
    </row>
    <row r="556" spans="1:51" s="14" customFormat="1" ht="12">
      <c r="A556" s="14"/>
      <c r="B556" s="247"/>
      <c r="C556" s="248"/>
      <c r="D556" s="230" t="s">
        <v>279</v>
      </c>
      <c r="E556" s="249" t="s">
        <v>19</v>
      </c>
      <c r="F556" s="250" t="s">
        <v>703</v>
      </c>
      <c r="G556" s="248"/>
      <c r="H556" s="251">
        <v>55.401</v>
      </c>
      <c r="I556" s="252"/>
      <c r="J556" s="248"/>
      <c r="K556" s="248"/>
      <c r="L556" s="253"/>
      <c r="M556" s="254"/>
      <c r="N556" s="255"/>
      <c r="O556" s="255"/>
      <c r="P556" s="255"/>
      <c r="Q556" s="255"/>
      <c r="R556" s="255"/>
      <c r="S556" s="255"/>
      <c r="T556" s="256"/>
      <c r="U556" s="14"/>
      <c r="V556" s="14"/>
      <c r="W556" s="14"/>
      <c r="X556" s="14"/>
      <c r="Y556" s="14"/>
      <c r="Z556" s="14"/>
      <c r="AA556" s="14"/>
      <c r="AB556" s="14"/>
      <c r="AC556" s="14"/>
      <c r="AD556" s="14"/>
      <c r="AE556" s="14"/>
      <c r="AT556" s="257" t="s">
        <v>279</v>
      </c>
      <c r="AU556" s="257" t="s">
        <v>291</v>
      </c>
      <c r="AV556" s="14" t="s">
        <v>82</v>
      </c>
      <c r="AW556" s="14" t="s">
        <v>33</v>
      </c>
      <c r="AX556" s="14" t="s">
        <v>72</v>
      </c>
      <c r="AY556" s="257" t="s">
        <v>266</v>
      </c>
    </row>
    <row r="557" spans="1:51" s="13" customFormat="1" ht="12">
      <c r="A557" s="13"/>
      <c r="B557" s="237"/>
      <c r="C557" s="238"/>
      <c r="D557" s="230" t="s">
        <v>279</v>
      </c>
      <c r="E557" s="239" t="s">
        <v>19</v>
      </c>
      <c r="F557" s="240" t="s">
        <v>704</v>
      </c>
      <c r="G557" s="238"/>
      <c r="H557" s="239" t="s">
        <v>19</v>
      </c>
      <c r="I557" s="241"/>
      <c r="J557" s="238"/>
      <c r="K557" s="238"/>
      <c r="L557" s="242"/>
      <c r="M557" s="243"/>
      <c r="N557" s="244"/>
      <c r="O557" s="244"/>
      <c r="P557" s="244"/>
      <c r="Q557" s="244"/>
      <c r="R557" s="244"/>
      <c r="S557" s="244"/>
      <c r="T557" s="245"/>
      <c r="U557" s="13"/>
      <c r="V557" s="13"/>
      <c r="W557" s="13"/>
      <c r="X557" s="13"/>
      <c r="Y557" s="13"/>
      <c r="Z557" s="13"/>
      <c r="AA557" s="13"/>
      <c r="AB557" s="13"/>
      <c r="AC557" s="13"/>
      <c r="AD557" s="13"/>
      <c r="AE557" s="13"/>
      <c r="AT557" s="246" t="s">
        <v>279</v>
      </c>
      <c r="AU557" s="246" t="s">
        <v>291</v>
      </c>
      <c r="AV557" s="13" t="s">
        <v>80</v>
      </c>
      <c r="AW557" s="13" t="s">
        <v>33</v>
      </c>
      <c r="AX557" s="13" t="s">
        <v>72</v>
      </c>
      <c r="AY557" s="246" t="s">
        <v>266</v>
      </c>
    </row>
    <row r="558" spans="1:51" s="14" customFormat="1" ht="12">
      <c r="A558" s="14"/>
      <c r="B558" s="247"/>
      <c r="C558" s="248"/>
      <c r="D558" s="230" t="s">
        <v>279</v>
      </c>
      <c r="E558" s="249" t="s">
        <v>19</v>
      </c>
      <c r="F558" s="250" t="s">
        <v>699</v>
      </c>
      <c r="G558" s="248"/>
      <c r="H558" s="251">
        <v>31.3</v>
      </c>
      <c r="I558" s="252"/>
      <c r="J558" s="248"/>
      <c r="K558" s="248"/>
      <c r="L558" s="253"/>
      <c r="M558" s="254"/>
      <c r="N558" s="255"/>
      <c r="O558" s="255"/>
      <c r="P558" s="255"/>
      <c r="Q558" s="255"/>
      <c r="R558" s="255"/>
      <c r="S558" s="255"/>
      <c r="T558" s="256"/>
      <c r="U558" s="14"/>
      <c r="V558" s="14"/>
      <c r="W558" s="14"/>
      <c r="X558" s="14"/>
      <c r="Y558" s="14"/>
      <c r="Z558" s="14"/>
      <c r="AA558" s="14"/>
      <c r="AB558" s="14"/>
      <c r="AC558" s="14"/>
      <c r="AD558" s="14"/>
      <c r="AE558" s="14"/>
      <c r="AT558" s="257" t="s">
        <v>279</v>
      </c>
      <c r="AU558" s="257" t="s">
        <v>291</v>
      </c>
      <c r="AV558" s="14" t="s">
        <v>82</v>
      </c>
      <c r="AW558" s="14" t="s">
        <v>33</v>
      </c>
      <c r="AX558" s="14" t="s">
        <v>72</v>
      </c>
      <c r="AY558" s="257" t="s">
        <v>266</v>
      </c>
    </row>
    <row r="559" spans="1:51" s="16" customFormat="1" ht="12">
      <c r="A559" s="16"/>
      <c r="B559" s="279"/>
      <c r="C559" s="280"/>
      <c r="D559" s="230" t="s">
        <v>279</v>
      </c>
      <c r="E559" s="281" t="s">
        <v>19</v>
      </c>
      <c r="F559" s="282" t="s">
        <v>705</v>
      </c>
      <c r="G559" s="280"/>
      <c r="H559" s="283">
        <v>463.397</v>
      </c>
      <c r="I559" s="284"/>
      <c r="J559" s="280"/>
      <c r="K559" s="280"/>
      <c r="L559" s="285"/>
      <c r="M559" s="286"/>
      <c r="N559" s="287"/>
      <c r="O559" s="287"/>
      <c r="P559" s="287"/>
      <c r="Q559" s="287"/>
      <c r="R559" s="287"/>
      <c r="S559" s="287"/>
      <c r="T559" s="288"/>
      <c r="U559" s="16"/>
      <c r="V559" s="16"/>
      <c r="W559" s="16"/>
      <c r="X559" s="16"/>
      <c r="Y559" s="16"/>
      <c r="Z559" s="16"/>
      <c r="AA559" s="16"/>
      <c r="AB559" s="16"/>
      <c r="AC559" s="16"/>
      <c r="AD559" s="16"/>
      <c r="AE559" s="16"/>
      <c r="AT559" s="289" t="s">
        <v>279</v>
      </c>
      <c r="AU559" s="289" t="s">
        <v>291</v>
      </c>
      <c r="AV559" s="16" t="s">
        <v>291</v>
      </c>
      <c r="AW559" s="16" t="s">
        <v>33</v>
      </c>
      <c r="AX559" s="16" t="s">
        <v>72</v>
      </c>
      <c r="AY559" s="289" t="s">
        <v>266</v>
      </c>
    </row>
    <row r="560" spans="1:51" s="13" customFormat="1" ht="12">
      <c r="A560" s="13"/>
      <c r="B560" s="237"/>
      <c r="C560" s="238"/>
      <c r="D560" s="230" t="s">
        <v>279</v>
      </c>
      <c r="E560" s="239" t="s">
        <v>19</v>
      </c>
      <c r="F560" s="240" t="s">
        <v>706</v>
      </c>
      <c r="G560" s="238"/>
      <c r="H560" s="239" t="s">
        <v>19</v>
      </c>
      <c r="I560" s="241"/>
      <c r="J560" s="238"/>
      <c r="K560" s="238"/>
      <c r="L560" s="242"/>
      <c r="M560" s="243"/>
      <c r="N560" s="244"/>
      <c r="O560" s="244"/>
      <c r="P560" s="244"/>
      <c r="Q560" s="244"/>
      <c r="R560" s="244"/>
      <c r="S560" s="244"/>
      <c r="T560" s="245"/>
      <c r="U560" s="13"/>
      <c r="V560" s="13"/>
      <c r="W560" s="13"/>
      <c r="X560" s="13"/>
      <c r="Y560" s="13"/>
      <c r="Z560" s="13"/>
      <c r="AA560" s="13"/>
      <c r="AB560" s="13"/>
      <c r="AC560" s="13"/>
      <c r="AD560" s="13"/>
      <c r="AE560" s="13"/>
      <c r="AT560" s="246" t="s">
        <v>279</v>
      </c>
      <c r="AU560" s="246" t="s">
        <v>291</v>
      </c>
      <c r="AV560" s="13" t="s">
        <v>80</v>
      </c>
      <c r="AW560" s="13" t="s">
        <v>33</v>
      </c>
      <c r="AX560" s="13" t="s">
        <v>72</v>
      </c>
      <c r="AY560" s="246" t="s">
        <v>266</v>
      </c>
    </row>
    <row r="561" spans="1:51" s="14" customFormat="1" ht="12">
      <c r="A561" s="14"/>
      <c r="B561" s="247"/>
      <c r="C561" s="248"/>
      <c r="D561" s="230" t="s">
        <v>279</v>
      </c>
      <c r="E561" s="249" t="s">
        <v>19</v>
      </c>
      <c r="F561" s="250" t="s">
        <v>707</v>
      </c>
      <c r="G561" s="248"/>
      <c r="H561" s="251">
        <v>48.516</v>
      </c>
      <c r="I561" s="252"/>
      <c r="J561" s="248"/>
      <c r="K561" s="248"/>
      <c r="L561" s="253"/>
      <c r="M561" s="254"/>
      <c r="N561" s="255"/>
      <c r="O561" s="255"/>
      <c r="P561" s="255"/>
      <c r="Q561" s="255"/>
      <c r="R561" s="255"/>
      <c r="S561" s="255"/>
      <c r="T561" s="256"/>
      <c r="U561" s="14"/>
      <c r="V561" s="14"/>
      <c r="W561" s="14"/>
      <c r="X561" s="14"/>
      <c r="Y561" s="14"/>
      <c r="Z561" s="14"/>
      <c r="AA561" s="14"/>
      <c r="AB561" s="14"/>
      <c r="AC561" s="14"/>
      <c r="AD561" s="14"/>
      <c r="AE561" s="14"/>
      <c r="AT561" s="257" t="s">
        <v>279</v>
      </c>
      <c r="AU561" s="257" t="s">
        <v>291</v>
      </c>
      <c r="AV561" s="14" t="s">
        <v>82</v>
      </c>
      <c r="AW561" s="14" t="s">
        <v>33</v>
      </c>
      <c r="AX561" s="14" t="s">
        <v>72</v>
      </c>
      <c r="AY561" s="257" t="s">
        <v>266</v>
      </c>
    </row>
    <row r="562" spans="1:51" s="13" customFormat="1" ht="12">
      <c r="A562" s="13"/>
      <c r="B562" s="237"/>
      <c r="C562" s="238"/>
      <c r="D562" s="230" t="s">
        <v>279</v>
      </c>
      <c r="E562" s="239" t="s">
        <v>19</v>
      </c>
      <c r="F562" s="240" t="s">
        <v>708</v>
      </c>
      <c r="G562" s="238"/>
      <c r="H562" s="239" t="s">
        <v>19</v>
      </c>
      <c r="I562" s="241"/>
      <c r="J562" s="238"/>
      <c r="K562" s="238"/>
      <c r="L562" s="242"/>
      <c r="M562" s="243"/>
      <c r="N562" s="244"/>
      <c r="O562" s="244"/>
      <c r="P562" s="244"/>
      <c r="Q562" s="244"/>
      <c r="R562" s="244"/>
      <c r="S562" s="244"/>
      <c r="T562" s="245"/>
      <c r="U562" s="13"/>
      <c r="V562" s="13"/>
      <c r="W562" s="13"/>
      <c r="X562" s="13"/>
      <c r="Y562" s="13"/>
      <c r="Z562" s="13"/>
      <c r="AA562" s="13"/>
      <c r="AB562" s="13"/>
      <c r="AC562" s="13"/>
      <c r="AD562" s="13"/>
      <c r="AE562" s="13"/>
      <c r="AT562" s="246" t="s">
        <v>279</v>
      </c>
      <c r="AU562" s="246" t="s">
        <v>291</v>
      </c>
      <c r="AV562" s="13" t="s">
        <v>80</v>
      </c>
      <c r="AW562" s="13" t="s">
        <v>33</v>
      </c>
      <c r="AX562" s="13" t="s">
        <v>72</v>
      </c>
      <c r="AY562" s="246" t="s">
        <v>266</v>
      </c>
    </row>
    <row r="563" spans="1:51" s="14" customFormat="1" ht="12">
      <c r="A563" s="14"/>
      <c r="B563" s="247"/>
      <c r="C563" s="248"/>
      <c r="D563" s="230" t="s">
        <v>279</v>
      </c>
      <c r="E563" s="249" t="s">
        <v>19</v>
      </c>
      <c r="F563" s="250" t="s">
        <v>709</v>
      </c>
      <c r="G563" s="248"/>
      <c r="H563" s="251">
        <v>42.296</v>
      </c>
      <c r="I563" s="252"/>
      <c r="J563" s="248"/>
      <c r="K563" s="248"/>
      <c r="L563" s="253"/>
      <c r="M563" s="254"/>
      <c r="N563" s="255"/>
      <c r="O563" s="255"/>
      <c r="P563" s="255"/>
      <c r="Q563" s="255"/>
      <c r="R563" s="255"/>
      <c r="S563" s="255"/>
      <c r="T563" s="256"/>
      <c r="U563" s="14"/>
      <c r="V563" s="14"/>
      <c r="W563" s="14"/>
      <c r="X563" s="14"/>
      <c r="Y563" s="14"/>
      <c r="Z563" s="14"/>
      <c r="AA563" s="14"/>
      <c r="AB563" s="14"/>
      <c r="AC563" s="14"/>
      <c r="AD563" s="14"/>
      <c r="AE563" s="14"/>
      <c r="AT563" s="257" t="s">
        <v>279</v>
      </c>
      <c r="AU563" s="257" t="s">
        <v>291</v>
      </c>
      <c r="AV563" s="14" t="s">
        <v>82</v>
      </c>
      <c r="AW563" s="14" t="s">
        <v>33</v>
      </c>
      <c r="AX563" s="14" t="s">
        <v>72</v>
      </c>
      <c r="AY563" s="257" t="s">
        <v>266</v>
      </c>
    </row>
    <row r="564" spans="1:51" s="13" customFormat="1" ht="12">
      <c r="A564" s="13"/>
      <c r="B564" s="237"/>
      <c r="C564" s="238"/>
      <c r="D564" s="230" t="s">
        <v>279</v>
      </c>
      <c r="E564" s="239" t="s">
        <v>19</v>
      </c>
      <c r="F564" s="240" t="s">
        <v>710</v>
      </c>
      <c r="G564" s="238"/>
      <c r="H564" s="239" t="s">
        <v>19</v>
      </c>
      <c r="I564" s="241"/>
      <c r="J564" s="238"/>
      <c r="K564" s="238"/>
      <c r="L564" s="242"/>
      <c r="M564" s="243"/>
      <c r="N564" s="244"/>
      <c r="O564" s="244"/>
      <c r="P564" s="244"/>
      <c r="Q564" s="244"/>
      <c r="R564" s="244"/>
      <c r="S564" s="244"/>
      <c r="T564" s="245"/>
      <c r="U564" s="13"/>
      <c r="V564" s="13"/>
      <c r="W564" s="13"/>
      <c r="X564" s="13"/>
      <c r="Y564" s="13"/>
      <c r="Z564" s="13"/>
      <c r="AA564" s="13"/>
      <c r="AB564" s="13"/>
      <c r="AC564" s="13"/>
      <c r="AD564" s="13"/>
      <c r="AE564" s="13"/>
      <c r="AT564" s="246" t="s">
        <v>279</v>
      </c>
      <c r="AU564" s="246" t="s">
        <v>291</v>
      </c>
      <c r="AV564" s="13" t="s">
        <v>80</v>
      </c>
      <c r="AW564" s="13" t="s">
        <v>33</v>
      </c>
      <c r="AX564" s="13" t="s">
        <v>72</v>
      </c>
      <c r="AY564" s="246" t="s">
        <v>266</v>
      </c>
    </row>
    <row r="565" spans="1:51" s="14" customFormat="1" ht="12">
      <c r="A565" s="14"/>
      <c r="B565" s="247"/>
      <c r="C565" s="248"/>
      <c r="D565" s="230" t="s">
        <v>279</v>
      </c>
      <c r="E565" s="249" t="s">
        <v>19</v>
      </c>
      <c r="F565" s="250" t="s">
        <v>711</v>
      </c>
      <c r="G565" s="248"/>
      <c r="H565" s="251">
        <v>14.555</v>
      </c>
      <c r="I565" s="252"/>
      <c r="J565" s="248"/>
      <c r="K565" s="248"/>
      <c r="L565" s="253"/>
      <c r="M565" s="254"/>
      <c r="N565" s="255"/>
      <c r="O565" s="255"/>
      <c r="P565" s="255"/>
      <c r="Q565" s="255"/>
      <c r="R565" s="255"/>
      <c r="S565" s="255"/>
      <c r="T565" s="256"/>
      <c r="U565" s="14"/>
      <c r="V565" s="14"/>
      <c r="W565" s="14"/>
      <c r="X565" s="14"/>
      <c r="Y565" s="14"/>
      <c r="Z565" s="14"/>
      <c r="AA565" s="14"/>
      <c r="AB565" s="14"/>
      <c r="AC565" s="14"/>
      <c r="AD565" s="14"/>
      <c r="AE565" s="14"/>
      <c r="AT565" s="257" t="s">
        <v>279</v>
      </c>
      <c r="AU565" s="257" t="s">
        <v>291</v>
      </c>
      <c r="AV565" s="14" t="s">
        <v>82</v>
      </c>
      <c r="AW565" s="14" t="s">
        <v>33</v>
      </c>
      <c r="AX565" s="14" t="s">
        <v>72</v>
      </c>
      <c r="AY565" s="257" t="s">
        <v>266</v>
      </c>
    </row>
    <row r="566" spans="1:51" s="13" customFormat="1" ht="12">
      <c r="A566" s="13"/>
      <c r="B566" s="237"/>
      <c r="C566" s="238"/>
      <c r="D566" s="230" t="s">
        <v>279</v>
      </c>
      <c r="E566" s="239" t="s">
        <v>19</v>
      </c>
      <c r="F566" s="240" t="s">
        <v>712</v>
      </c>
      <c r="G566" s="238"/>
      <c r="H566" s="239" t="s">
        <v>19</v>
      </c>
      <c r="I566" s="241"/>
      <c r="J566" s="238"/>
      <c r="K566" s="238"/>
      <c r="L566" s="242"/>
      <c r="M566" s="243"/>
      <c r="N566" s="244"/>
      <c r="O566" s="244"/>
      <c r="P566" s="244"/>
      <c r="Q566" s="244"/>
      <c r="R566" s="244"/>
      <c r="S566" s="244"/>
      <c r="T566" s="245"/>
      <c r="U566" s="13"/>
      <c r="V566" s="13"/>
      <c r="W566" s="13"/>
      <c r="X566" s="13"/>
      <c r="Y566" s="13"/>
      <c r="Z566" s="13"/>
      <c r="AA566" s="13"/>
      <c r="AB566" s="13"/>
      <c r="AC566" s="13"/>
      <c r="AD566" s="13"/>
      <c r="AE566" s="13"/>
      <c r="AT566" s="246" t="s">
        <v>279</v>
      </c>
      <c r="AU566" s="246" t="s">
        <v>291</v>
      </c>
      <c r="AV566" s="13" t="s">
        <v>80</v>
      </c>
      <c r="AW566" s="13" t="s">
        <v>33</v>
      </c>
      <c r="AX566" s="13" t="s">
        <v>72</v>
      </c>
      <c r="AY566" s="246" t="s">
        <v>266</v>
      </c>
    </row>
    <row r="567" spans="1:51" s="14" customFormat="1" ht="12">
      <c r="A567" s="14"/>
      <c r="B567" s="247"/>
      <c r="C567" s="248"/>
      <c r="D567" s="230" t="s">
        <v>279</v>
      </c>
      <c r="E567" s="249" t="s">
        <v>19</v>
      </c>
      <c r="F567" s="250" t="s">
        <v>713</v>
      </c>
      <c r="G567" s="248"/>
      <c r="H567" s="251">
        <v>13.808</v>
      </c>
      <c r="I567" s="252"/>
      <c r="J567" s="248"/>
      <c r="K567" s="248"/>
      <c r="L567" s="253"/>
      <c r="M567" s="254"/>
      <c r="N567" s="255"/>
      <c r="O567" s="255"/>
      <c r="P567" s="255"/>
      <c r="Q567" s="255"/>
      <c r="R567" s="255"/>
      <c r="S567" s="255"/>
      <c r="T567" s="256"/>
      <c r="U567" s="14"/>
      <c r="V567" s="14"/>
      <c r="W567" s="14"/>
      <c r="X567" s="14"/>
      <c r="Y567" s="14"/>
      <c r="Z567" s="14"/>
      <c r="AA567" s="14"/>
      <c r="AB567" s="14"/>
      <c r="AC567" s="14"/>
      <c r="AD567" s="14"/>
      <c r="AE567" s="14"/>
      <c r="AT567" s="257" t="s">
        <v>279</v>
      </c>
      <c r="AU567" s="257" t="s">
        <v>291</v>
      </c>
      <c r="AV567" s="14" t="s">
        <v>82</v>
      </c>
      <c r="AW567" s="14" t="s">
        <v>33</v>
      </c>
      <c r="AX567" s="14" t="s">
        <v>72</v>
      </c>
      <c r="AY567" s="257" t="s">
        <v>266</v>
      </c>
    </row>
    <row r="568" spans="1:51" s="13" customFormat="1" ht="12">
      <c r="A568" s="13"/>
      <c r="B568" s="237"/>
      <c r="C568" s="238"/>
      <c r="D568" s="230" t="s">
        <v>279</v>
      </c>
      <c r="E568" s="239" t="s">
        <v>19</v>
      </c>
      <c r="F568" s="240" t="s">
        <v>714</v>
      </c>
      <c r="G568" s="238"/>
      <c r="H568" s="239" t="s">
        <v>19</v>
      </c>
      <c r="I568" s="241"/>
      <c r="J568" s="238"/>
      <c r="K568" s="238"/>
      <c r="L568" s="242"/>
      <c r="M568" s="243"/>
      <c r="N568" s="244"/>
      <c r="O568" s="244"/>
      <c r="P568" s="244"/>
      <c r="Q568" s="244"/>
      <c r="R568" s="244"/>
      <c r="S568" s="244"/>
      <c r="T568" s="245"/>
      <c r="U568" s="13"/>
      <c r="V568" s="13"/>
      <c r="W568" s="13"/>
      <c r="X568" s="13"/>
      <c r="Y568" s="13"/>
      <c r="Z568" s="13"/>
      <c r="AA568" s="13"/>
      <c r="AB568" s="13"/>
      <c r="AC568" s="13"/>
      <c r="AD568" s="13"/>
      <c r="AE568" s="13"/>
      <c r="AT568" s="246" t="s">
        <v>279</v>
      </c>
      <c r="AU568" s="246" t="s">
        <v>291</v>
      </c>
      <c r="AV568" s="13" t="s">
        <v>80</v>
      </c>
      <c r="AW568" s="13" t="s">
        <v>33</v>
      </c>
      <c r="AX568" s="13" t="s">
        <v>72</v>
      </c>
      <c r="AY568" s="246" t="s">
        <v>266</v>
      </c>
    </row>
    <row r="569" spans="1:51" s="14" customFormat="1" ht="12">
      <c r="A569" s="14"/>
      <c r="B569" s="247"/>
      <c r="C569" s="248"/>
      <c r="D569" s="230" t="s">
        <v>279</v>
      </c>
      <c r="E569" s="249" t="s">
        <v>19</v>
      </c>
      <c r="F569" s="250" t="s">
        <v>715</v>
      </c>
      <c r="G569" s="248"/>
      <c r="H569" s="251">
        <v>15.177</v>
      </c>
      <c r="I569" s="252"/>
      <c r="J569" s="248"/>
      <c r="K569" s="248"/>
      <c r="L569" s="253"/>
      <c r="M569" s="254"/>
      <c r="N569" s="255"/>
      <c r="O569" s="255"/>
      <c r="P569" s="255"/>
      <c r="Q569" s="255"/>
      <c r="R569" s="255"/>
      <c r="S569" s="255"/>
      <c r="T569" s="256"/>
      <c r="U569" s="14"/>
      <c r="V569" s="14"/>
      <c r="W569" s="14"/>
      <c r="X569" s="14"/>
      <c r="Y569" s="14"/>
      <c r="Z569" s="14"/>
      <c r="AA569" s="14"/>
      <c r="AB569" s="14"/>
      <c r="AC569" s="14"/>
      <c r="AD569" s="14"/>
      <c r="AE569" s="14"/>
      <c r="AT569" s="257" t="s">
        <v>279</v>
      </c>
      <c r="AU569" s="257" t="s">
        <v>291</v>
      </c>
      <c r="AV569" s="14" t="s">
        <v>82</v>
      </c>
      <c r="AW569" s="14" t="s">
        <v>33</v>
      </c>
      <c r="AX569" s="14" t="s">
        <v>72</v>
      </c>
      <c r="AY569" s="257" t="s">
        <v>266</v>
      </c>
    </row>
    <row r="570" spans="1:51" s="13" customFormat="1" ht="12">
      <c r="A570" s="13"/>
      <c r="B570" s="237"/>
      <c r="C570" s="238"/>
      <c r="D570" s="230" t="s">
        <v>279</v>
      </c>
      <c r="E570" s="239" t="s">
        <v>19</v>
      </c>
      <c r="F570" s="240" t="s">
        <v>716</v>
      </c>
      <c r="G570" s="238"/>
      <c r="H570" s="239" t="s">
        <v>19</v>
      </c>
      <c r="I570" s="241"/>
      <c r="J570" s="238"/>
      <c r="K570" s="238"/>
      <c r="L570" s="242"/>
      <c r="M570" s="243"/>
      <c r="N570" s="244"/>
      <c r="O570" s="244"/>
      <c r="P570" s="244"/>
      <c r="Q570" s="244"/>
      <c r="R570" s="244"/>
      <c r="S570" s="244"/>
      <c r="T570" s="245"/>
      <c r="U570" s="13"/>
      <c r="V570" s="13"/>
      <c r="W570" s="13"/>
      <c r="X570" s="13"/>
      <c r="Y570" s="13"/>
      <c r="Z570" s="13"/>
      <c r="AA570" s="13"/>
      <c r="AB570" s="13"/>
      <c r="AC570" s="13"/>
      <c r="AD570" s="13"/>
      <c r="AE570" s="13"/>
      <c r="AT570" s="246" t="s">
        <v>279</v>
      </c>
      <c r="AU570" s="246" t="s">
        <v>291</v>
      </c>
      <c r="AV570" s="13" t="s">
        <v>80</v>
      </c>
      <c r="AW570" s="13" t="s">
        <v>33</v>
      </c>
      <c r="AX570" s="13" t="s">
        <v>72</v>
      </c>
      <c r="AY570" s="246" t="s">
        <v>266</v>
      </c>
    </row>
    <row r="571" spans="1:51" s="14" customFormat="1" ht="12">
      <c r="A571" s="14"/>
      <c r="B571" s="247"/>
      <c r="C571" s="248"/>
      <c r="D571" s="230" t="s">
        <v>279</v>
      </c>
      <c r="E571" s="249" t="s">
        <v>19</v>
      </c>
      <c r="F571" s="250" t="s">
        <v>717</v>
      </c>
      <c r="G571" s="248"/>
      <c r="H571" s="251">
        <v>13.373</v>
      </c>
      <c r="I571" s="252"/>
      <c r="J571" s="248"/>
      <c r="K571" s="248"/>
      <c r="L571" s="253"/>
      <c r="M571" s="254"/>
      <c r="N571" s="255"/>
      <c r="O571" s="255"/>
      <c r="P571" s="255"/>
      <c r="Q571" s="255"/>
      <c r="R571" s="255"/>
      <c r="S571" s="255"/>
      <c r="T571" s="256"/>
      <c r="U571" s="14"/>
      <c r="V571" s="14"/>
      <c r="W571" s="14"/>
      <c r="X571" s="14"/>
      <c r="Y571" s="14"/>
      <c r="Z571" s="14"/>
      <c r="AA571" s="14"/>
      <c r="AB571" s="14"/>
      <c r="AC571" s="14"/>
      <c r="AD571" s="14"/>
      <c r="AE571" s="14"/>
      <c r="AT571" s="257" t="s">
        <v>279</v>
      </c>
      <c r="AU571" s="257" t="s">
        <v>291</v>
      </c>
      <c r="AV571" s="14" t="s">
        <v>82</v>
      </c>
      <c r="AW571" s="14" t="s">
        <v>33</v>
      </c>
      <c r="AX571" s="14" t="s">
        <v>72</v>
      </c>
      <c r="AY571" s="257" t="s">
        <v>266</v>
      </c>
    </row>
    <row r="572" spans="1:51" s="13" customFormat="1" ht="12">
      <c r="A572" s="13"/>
      <c r="B572" s="237"/>
      <c r="C572" s="238"/>
      <c r="D572" s="230" t="s">
        <v>279</v>
      </c>
      <c r="E572" s="239" t="s">
        <v>19</v>
      </c>
      <c r="F572" s="240" t="s">
        <v>718</v>
      </c>
      <c r="G572" s="238"/>
      <c r="H572" s="239" t="s">
        <v>19</v>
      </c>
      <c r="I572" s="241"/>
      <c r="J572" s="238"/>
      <c r="K572" s="238"/>
      <c r="L572" s="242"/>
      <c r="M572" s="243"/>
      <c r="N572" s="244"/>
      <c r="O572" s="244"/>
      <c r="P572" s="244"/>
      <c r="Q572" s="244"/>
      <c r="R572" s="244"/>
      <c r="S572" s="244"/>
      <c r="T572" s="245"/>
      <c r="U572" s="13"/>
      <c r="V572" s="13"/>
      <c r="W572" s="13"/>
      <c r="X572" s="13"/>
      <c r="Y572" s="13"/>
      <c r="Z572" s="13"/>
      <c r="AA572" s="13"/>
      <c r="AB572" s="13"/>
      <c r="AC572" s="13"/>
      <c r="AD572" s="13"/>
      <c r="AE572" s="13"/>
      <c r="AT572" s="246" t="s">
        <v>279</v>
      </c>
      <c r="AU572" s="246" t="s">
        <v>291</v>
      </c>
      <c r="AV572" s="13" t="s">
        <v>80</v>
      </c>
      <c r="AW572" s="13" t="s">
        <v>33</v>
      </c>
      <c r="AX572" s="13" t="s">
        <v>72</v>
      </c>
      <c r="AY572" s="246" t="s">
        <v>266</v>
      </c>
    </row>
    <row r="573" spans="1:51" s="14" customFormat="1" ht="12">
      <c r="A573" s="14"/>
      <c r="B573" s="247"/>
      <c r="C573" s="248"/>
      <c r="D573" s="230" t="s">
        <v>279</v>
      </c>
      <c r="E573" s="249" t="s">
        <v>19</v>
      </c>
      <c r="F573" s="250" t="s">
        <v>719</v>
      </c>
      <c r="G573" s="248"/>
      <c r="H573" s="251">
        <v>21.77</v>
      </c>
      <c r="I573" s="252"/>
      <c r="J573" s="248"/>
      <c r="K573" s="248"/>
      <c r="L573" s="253"/>
      <c r="M573" s="254"/>
      <c r="N573" s="255"/>
      <c r="O573" s="255"/>
      <c r="P573" s="255"/>
      <c r="Q573" s="255"/>
      <c r="R573" s="255"/>
      <c r="S573" s="255"/>
      <c r="T573" s="256"/>
      <c r="U573" s="14"/>
      <c r="V573" s="14"/>
      <c r="W573" s="14"/>
      <c r="X573" s="14"/>
      <c r="Y573" s="14"/>
      <c r="Z573" s="14"/>
      <c r="AA573" s="14"/>
      <c r="AB573" s="14"/>
      <c r="AC573" s="14"/>
      <c r="AD573" s="14"/>
      <c r="AE573" s="14"/>
      <c r="AT573" s="257" t="s">
        <v>279</v>
      </c>
      <c r="AU573" s="257" t="s">
        <v>291</v>
      </c>
      <c r="AV573" s="14" t="s">
        <v>82</v>
      </c>
      <c r="AW573" s="14" t="s">
        <v>33</v>
      </c>
      <c r="AX573" s="14" t="s">
        <v>72</v>
      </c>
      <c r="AY573" s="257" t="s">
        <v>266</v>
      </c>
    </row>
    <row r="574" spans="1:51" s="13" customFormat="1" ht="12">
      <c r="A574" s="13"/>
      <c r="B574" s="237"/>
      <c r="C574" s="238"/>
      <c r="D574" s="230" t="s">
        <v>279</v>
      </c>
      <c r="E574" s="239" t="s">
        <v>19</v>
      </c>
      <c r="F574" s="240" t="s">
        <v>720</v>
      </c>
      <c r="G574" s="238"/>
      <c r="H574" s="239" t="s">
        <v>19</v>
      </c>
      <c r="I574" s="241"/>
      <c r="J574" s="238"/>
      <c r="K574" s="238"/>
      <c r="L574" s="242"/>
      <c r="M574" s="243"/>
      <c r="N574" s="244"/>
      <c r="O574" s="244"/>
      <c r="P574" s="244"/>
      <c r="Q574" s="244"/>
      <c r="R574" s="244"/>
      <c r="S574" s="244"/>
      <c r="T574" s="245"/>
      <c r="U574" s="13"/>
      <c r="V574" s="13"/>
      <c r="W574" s="13"/>
      <c r="X574" s="13"/>
      <c r="Y574" s="13"/>
      <c r="Z574" s="13"/>
      <c r="AA574" s="13"/>
      <c r="AB574" s="13"/>
      <c r="AC574" s="13"/>
      <c r="AD574" s="13"/>
      <c r="AE574" s="13"/>
      <c r="AT574" s="246" t="s">
        <v>279</v>
      </c>
      <c r="AU574" s="246" t="s">
        <v>291</v>
      </c>
      <c r="AV574" s="13" t="s">
        <v>80</v>
      </c>
      <c r="AW574" s="13" t="s">
        <v>33</v>
      </c>
      <c r="AX574" s="13" t="s">
        <v>72</v>
      </c>
      <c r="AY574" s="246" t="s">
        <v>266</v>
      </c>
    </row>
    <row r="575" spans="1:51" s="14" customFormat="1" ht="12">
      <c r="A575" s="14"/>
      <c r="B575" s="247"/>
      <c r="C575" s="248"/>
      <c r="D575" s="230" t="s">
        <v>279</v>
      </c>
      <c r="E575" s="249" t="s">
        <v>19</v>
      </c>
      <c r="F575" s="250" t="s">
        <v>721</v>
      </c>
      <c r="G575" s="248"/>
      <c r="H575" s="251">
        <v>87.08</v>
      </c>
      <c r="I575" s="252"/>
      <c r="J575" s="248"/>
      <c r="K575" s="248"/>
      <c r="L575" s="253"/>
      <c r="M575" s="254"/>
      <c r="N575" s="255"/>
      <c r="O575" s="255"/>
      <c r="P575" s="255"/>
      <c r="Q575" s="255"/>
      <c r="R575" s="255"/>
      <c r="S575" s="255"/>
      <c r="T575" s="256"/>
      <c r="U575" s="14"/>
      <c r="V575" s="14"/>
      <c r="W575" s="14"/>
      <c r="X575" s="14"/>
      <c r="Y575" s="14"/>
      <c r="Z575" s="14"/>
      <c r="AA575" s="14"/>
      <c r="AB575" s="14"/>
      <c r="AC575" s="14"/>
      <c r="AD575" s="14"/>
      <c r="AE575" s="14"/>
      <c r="AT575" s="257" t="s">
        <v>279</v>
      </c>
      <c r="AU575" s="257" t="s">
        <v>291</v>
      </c>
      <c r="AV575" s="14" t="s">
        <v>82</v>
      </c>
      <c r="AW575" s="14" t="s">
        <v>33</v>
      </c>
      <c r="AX575" s="14" t="s">
        <v>72</v>
      </c>
      <c r="AY575" s="257" t="s">
        <v>266</v>
      </c>
    </row>
    <row r="576" spans="1:51" s="13" customFormat="1" ht="12">
      <c r="A576" s="13"/>
      <c r="B576" s="237"/>
      <c r="C576" s="238"/>
      <c r="D576" s="230" t="s">
        <v>279</v>
      </c>
      <c r="E576" s="239" t="s">
        <v>19</v>
      </c>
      <c r="F576" s="240" t="s">
        <v>722</v>
      </c>
      <c r="G576" s="238"/>
      <c r="H576" s="239" t="s">
        <v>19</v>
      </c>
      <c r="I576" s="241"/>
      <c r="J576" s="238"/>
      <c r="K576" s="238"/>
      <c r="L576" s="242"/>
      <c r="M576" s="243"/>
      <c r="N576" s="244"/>
      <c r="O576" s="244"/>
      <c r="P576" s="244"/>
      <c r="Q576" s="244"/>
      <c r="R576" s="244"/>
      <c r="S576" s="244"/>
      <c r="T576" s="245"/>
      <c r="U576" s="13"/>
      <c r="V576" s="13"/>
      <c r="W576" s="13"/>
      <c r="X576" s="13"/>
      <c r="Y576" s="13"/>
      <c r="Z576" s="13"/>
      <c r="AA576" s="13"/>
      <c r="AB576" s="13"/>
      <c r="AC576" s="13"/>
      <c r="AD576" s="13"/>
      <c r="AE576" s="13"/>
      <c r="AT576" s="246" t="s">
        <v>279</v>
      </c>
      <c r="AU576" s="246" t="s">
        <v>291</v>
      </c>
      <c r="AV576" s="13" t="s">
        <v>80</v>
      </c>
      <c r="AW576" s="13" t="s">
        <v>33</v>
      </c>
      <c r="AX576" s="13" t="s">
        <v>72</v>
      </c>
      <c r="AY576" s="246" t="s">
        <v>266</v>
      </c>
    </row>
    <row r="577" spans="1:51" s="14" customFormat="1" ht="12">
      <c r="A577" s="14"/>
      <c r="B577" s="247"/>
      <c r="C577" s="248"/>
      <c r="D577" s="230" t="s">
        <v>279</v>
      </c>
      <c r="E577" s="249" t="s">
        <v>19</v>
      </c>
      <c r="F577" s="250" t="s">
        <v>723</v>
      </c>
      <c r="G577" s="248"/>
      <c r="H577" s="251">
        <v>95.664</v>
      </c>
      <c r="I577" s="252"/>
      <c r="J577" s="248"/>
      <c r="K577" s="248"/>
      <c r="L577" s="253"/>
      <c r="M577" s="254"/>
      <c r="N577" s="255"/>
      <c r="O577" s="255"/>
      <c r="P577" s="255"/>
      <c r="Q577" s="255"/>
      <c r="R577" s="255"/>
      <c r="S577" s="255"/>
      <c r="T577" s="256"/>
      <c r="U577" s="14"/>
      <c r="V577" s="14"/>
      <c r="W577" s="14"/>
      <c r="X577" s="14"/>
      <c r="Y577" s="14"/>
      <c r="Z577" s="14"/>
      <c r="AA577" s="14"/>
      <c r="AB577" s="14"/>
      <c r="AC577" s="14"/>
      <c r="AD577" s="14"/>
      <c r="AE577" s="14"/>
      <c r="AT577" s="257" t="s">
        <v>279</v>
      </c>
      <c r="AU577" s="257" t="s">
        <v>291</v>
      </c>
      <c r="AV577" s="14" t="s">
        <v>82</v>
      </c>
      <c r="AW577" s="14" t="s">
        <v>33</v>
      </c>
      <c r="AX577" s="14" t="s">
        <v>72</v>
      </c>
      <c r="AY577" s="257" t="s">
        <v>266</v>
      </c>
    </row>
    <row r="578" spans="1:51" s="13" customFormat="1" ht="12">
      <c r="A578" s="13"/>
      <c r="B578" s="237"/>
      <c r="C578" s="238"/>
      <c r="D578" s="230" t="s">
        <v>279</v>
      </c>
      <c r="E578" s="239" t="s">
        <v>19</v>
      </c>
      <c r="F578" s="240" t="s">
        <v>724</v>
      </c>
      <c r="G578" s="238"/>
      <c r="H578" s="239" t="s">
        <v>19</v>
      </c>
      <c r="I578" s="241"/>
      <c r="J578" s="238"/>
      <c r="K578" s="238"/>
      <c r="L578" s="242"/>
      <c r="M578" s="243"/>
      <c r="N578" s="244"/>
      <c r="O578" s="244"/>
      <c r="P578" s="244"/>
      <c r="Q578" s="244"/>
      <c r="R578" s="244"/>
      <c r="S578" s="244"/>
      <c r="T578" s="245"/>
      <c r="U578" s="13"/>
      <c r="V578" s="13"/>
      <c r="W578" s="13"/>
      <c r="X578" s="13"/>
      <c r="Y578" s="13"/>
      <c r="Z578" s="13"/>
      <c r="AA578" s="13"/>
      <c r="AB578" s="13"/>
      <c r="AC578" s="13"/>
      <c r="AD578" s="13"/>
      <c r="AE578" s="13"/>
      <c r="AT578" s="246" t="s">
        <v>279</v>
      </c>
      <c r="AU578" s="246" t="s">
        <v>291</v>
      </c>
      <c r="AV578" s="13" t="s">
        <v>80</v>
      </c>
      <c r="AW578" s="13" t="s">
        <v>33</v>
      </c>
      <c r="AX578" s="13" t="s">
        <v>72</v>
      </c>
      <c r="AY578" s="246" t="s">
        <v>266</v>
      </c>
    </row>
    <row r="579" spans="1:51" s="14" customFormat="1" ht="12">
      <c r="A579" s="14"/>
      <c r="B579" s="247"/>
      <c r="C579" s="248"/>
      <c r="D579" s="230" t="s">
        <v>279</v>
      </c>
      <c r="E579" s="249" t="s">
        <v>19</v>
      </c>
      <c r="F579" s="250" t="s">
        <v>725</v>
      </c>
      <c r="G579" s="248"/>
      <c r="H579" s="251">
        <v>44.784</v>
      </c>
      <c r="I579" s="252"/>
      <c r="J579" s="248"/>
      <c r="K579" s="248"/>
      <c r="L579" s="253"/>
      <c r="M579" s="254"/>
      <c r="N579" s="255"/>
      <c r="O579" s="255"/>
      <c r="P579" s="255"/>
      <c r="Q579" s="255"/>
      <c r="R579" s="255"/>
      <c r="S579" s="255"/>
      <c r="T579" s="256"/>
      <c r="U579" s="14"/>
      <c r="V579" s="14"/>
      <c r="W579" s="14"/>
      <c r="X579" s="14"/>
      <c r="Y579" s="14"/>
      <c r="Z579" s="14"/>
      <c r="AA579" s="14"/>
      <c r="AB579" s="14"/>
      <c r="AC579" s="14"/>
      <c r="AD579" s="14"/>
      <c r="AE579" s="14"/>
      <c r="AT579" s="257" t="s">
        <v>279</v>
      </c>
      <c r="AU579" s="257" t="s">
        <v>291</v>
      </c>
      <c r="AV579" s="14" t="s">
        <v>82</v>
      </c>
      <c r="AW579" s="14" t="s">
        <v>33</v>
      </c>
      <c r="AX579" s="14" t="s">
        <v>72</v>
      </c>
      <c r="AY579" s="257" t="s">
        <v>266</v>
      </c>
    </row>
    <row r="580" spans="1:51" s="13" customFormat="1" ht="12">
      <c r="A580" s="13"/>
      <c r="B580" s="237"/>
      <c r="C580" s="238"/>
      <c r="D580" s="230" t="s">
        <v>279</v>
      </c>
      <c r="E580" s="239" t="s">
        <v>19</v>
      </c>
      <c r="F580" s="240" t="s">
        <v>726</v>
      </c>
      <c r="G580" s="238"/>
      <c r="H580" s="239" t="s">
        <v>19</v>
      </c>
      <c r="I580" s="241"/>
      <c r="J580" s="238"/>
      <c r="K580" s="238"/>
      <c r="L580" s="242"/>
      <c r="M580" s="243"/>
      <c r="N580" s="244"/>
      <c r="O580" s="244"/>
      <c r="P580" s="244"/>
      <c r="Q580" s="244"/>
      <c r="R580" s="244"/>
      <c r="S580" s="244"/>
      <c r="T580" s="245"/>
      <c r="U580" s="13"/>
      <c r="V580" s="13"/>
      <c r="W580" s="13"/>
      <c r="X580" s="13"/>
      <c r="Y580" s="13"/>
      <c r="Z580" s="13"/>
      <c r="AA580" s="13"/>
      <c r="AB580" s="13"/>
      <c r="AC580" s="13"/>
      <c r="AD580" s="13"/>
      <c r="AE580" s="13"/>
      <c r="AT580" s="246" t="s">
        <v>279</v>
      </c>
      <c r="AU580" s="246" t="s">
        <v>291</v>
      </c>
      <c r="AV580" s="13" t="s">
        <v>80</v>
      </c>
      <c r="AW580" s="13" t="s">
        <v>33</v>
      </c>
      <c r="AX580" s="13" t="s">
        <v>72</v>
      </c>
      <c r="AY580" s="246" t="s">
        <v>266</v>
      </c>
    </row>
    <row r="581" spans="1:51" s="14" customFormat="1" ht="12">
      <c r="A581" s="14"/>
      <c r="B581" s="247"/>
      <c r="C581" s="248"/>
      <c r="D581" s="230" t="s">
        <v>279</v>
      </c>
      <c r="E581" s="249" t="s">
        <v>19</v>
      </c>
      <c r="F581" s="250" t="s">
        <v>717</v>
      </c>
      <c r="G581" s="248"/>
      <c r="H581" s="251">
        <v>13.373</v>
      </c>
      <c r="I581" s="252"/>
      <c r="J581" s="248"/>
      <c r="K581" s="248"/>
      <c r="L581" s="253"/>
      <c r="M581" s="254"/>
      <c r="N581" s="255"/>
      <c r="O581" s="255"/>
      <c r="P581" s="255"/>
      <c r="Q581" s="255"/>
      <c r="R581" s="255"/>
      <c r="S581" s="255"/>
      <c r="T581" s="256"/>
      <c r="U581" s="14"/>
      <c r="V581" s="14"/>
      <c r="W581" s="14"/>
      <c r="X581" s="14"/>
      <c r="Y581" s="14"/>
      <c r="Z581" s="14"/>
      <c r="AA581" s="14"/>
      <c r="AB581" s="14"/>
      <c r="AC581" s="14"/>
      <c r="AD581" s="14"/>
      <c r="AE581" s="14"/>
      <c r="AT581" s="257" t="s">
        <v>279</v>
      </c>
      <c r="AU581" s="257" t="s">
        <v>291</v>
      </c>
      <c r="AV581" s="14" t="s">
        <v>82</v>
      </c>
      <c r="AW581" s="14" t="s">
        <v>33</v>
      </c>
      <c r="AX581" s="14" t="s">
        <v>72</v>
      </c>
      <c r="AY581" s="257" t="s">
        <v>266</v>
      </c>
    </row>
    <row r="582" spans="1:51" s="16" customFormat="1" ht="12">
      <c r="A582" s="16"/>
      <c r="B582" s="279"/>
      <c r="C582" s="280"/>
      <c r="D582" s="230" t="s">
        <v>279</v>
      </c>
      <c r="E582" s="281" t="s">
        <v>19</v>
      </c>
      <c r="F582" s="282" t="s">
        <v>705</v>
      </c>
      <c r="G582" s="280"/>
      <c r="H582" s="283">
        <v>410.396</v>
      </c>
      <c r="I582" s="284"/>
      <c r="J582" s="280"/>
      <c r="K582" s="280"/>
      <c r="L582" s="285"/>
      <c r="M582" s="286"/>
      <c r="N582" s="287"/>
      <c r="O582" s="287"/>
      <c r="P582" s="287"/>
      <c r="Q582" s="287"/>
      <c r="R582" s="287"/>
      <c r="S582" s="287"/>
      <c r="T582" s="288"/>
      <c r="U582" s="16"/>
      <c r="V582" s="16"/>
      <c r="W582" s="16"/>
      <c r="X582" s="16"/>
      <c r="Y582" s="16"/>
      <c r="Z582" s="16"/>
      <c r="AA582" s="16"/>
      <c r="AB582" s="16"/>
      <c r="AC582" s="16"/>
      <c r="AD582" s="16"/>
      <c r="AE582" s="16"/>
      <c r="AT582" s="289" t="s">
        <v>279</v>
      </c>
      <c r="AU582" s="289" t="s">
        <v>291</v>
      </c>
      <c r="AV582" s="16" t="s">
        <v>291</v>
      </c>
      <c r="AW582" s="16" t="s">
        <v>33</v>
      </c>
      <c r="AX582" s="16" t="s">
        <v>72</v>
      </c>
      <c r="AY582" s="289" t="s">
        <v>266</v>
      </c>
    </row>
    <row r="583" spans="1:51" s="15" customFormat="1" ht="12">
      <c r="A583" s="15"/>
      <c r="B583" s="258"/>
      <c r="C583" s="259"/>
      <c r="D583" s="230" t="s">
        <v>279</v>
      </c>
      <c r="E583" s="260" t="s">
        <v>19</v>
      </c>
      <c r="F583" s="261" t="s">
        <v>282</v>
      </c>
      <c r="G583" s="259"/>
      <c r="H583" s="262">
        <v>873.793</v>
      </c>
      <c r="I583" s="263"/>
      <c r="J583" s="259"/>
      <c r="K583" s="259"/>
      <c r="L583" s="264"/>
      <c r="M583" s="265"/>
      <c r="N583" s="266"/>
      <c r="O583" s="266"/>
      <c r="P583" s="266"/>
      <c r="Q583" s="266"/>
      <c r="R583" s="266"/>
      <c r="S583" s="266"/>
      <c r="T583" s="267"/>
      <c r="U583" s="15"/>
      <c r="V583" s="15"/>
      <c r="W583" s="15"/>
      <c r="X583" s="15"/>
      <c r="Y583" s="15"/>
      <c r="Z583" s="15"/>
      <c r="AA583" s="15"/>
      <c r="AB583" s="15"/>
      <c r="AC583" s="15"/>
      <c r="AD583" s="15"/>
      <c r="AE583" s="15"/>
      <c r="AT583" s="268" t="s">
        <v>279</v>
      </c>
      <c r="AU583" s="268" t="s">
        <v>291</v>
      </c>
      <c r="AV583" s="15" t="s">
        <v>273</v>
      </c>
      <c r="AW583" s="15" t="s">
        <v>33</v>
      </c>
      <c r="AX583" s="15" t="s">
        <v>80</v>
      </c>
      <c r="AY583" s="268" t="s">
        <v>266</v>
      </c>
    </row>
    <row r="584" spans="1:51" s="14" customFormat="1" ht="12">
      <c r="A584" s="14"/>
      <c r="B584" s="247"/>
      <c r="C584" s="248"/>
      <c r="D584" s="230" t="s">
        <v>279</v>
      </c>
      <c r="E584" s="248"/>
      <c r="F584" s="250" t="s">
        <v>752</v>
      </c>
      <c r="G584" s="248"/>
      <c r="H584" s="251">
        <v>2621.379</v>
      </c>
      <c r="I584" s="252"/>
      <c r="J584" s="248"/>
      <c r="K584" s="248"/>
      <c r="L584" s="253"/>
      <c r="M584" s="254"/>
      <c r="N584" s="255"/>
      <c r="O584" s="255"/>
      <c r="P584" s="255"/>
      <c r="Q584" s="255"/>
      <c r="R584" s="255"/>
      <c r="S584" s="255"/>
      <c r="T584" s="256"/>
      <c r="U584" s="14"/>
      <c r="V584" s="14"/>
      <c r="W584" s="14"/>
      <c r="X584" s="14"/>
      <c r="Y584" s="14"/>
      <c r="Z584" s="14"/>
      <c r="AA584" s="14"/>
      <c r="AB584" s="14"/>
      <c r="AC584" s="14"/>
      <c r="AD584" s="14"/>
      <c r="AE584" s="14"/>
      <c r="AT584" s="257" t="s">
        <v>279</v>
      </c>
      <c r="AU584" s="257" t="s">
        <v>291</v>
      </c>
      <c r="AV584" s="14" t="s">
        <v>82</v>
      </c>
      <c r="AW584" s="14" t="s">
        <v>4</v>
      </c>
      <c r="AX584" s="14" t="s">
        <v>80</v>
      </c>
      <c r="AY584" s="257" t="s">
        <v>266</v>
      </c>
    </row>
    <row r="585" spans="1:65" s="2" customFormat="1" ht="24.15" customHeight="1">
      <c r="A585" s="41"/>
      <c r="B585" s="42"/>
      <c r="C585" s="217" t="s">
        <v>753</v>
      </c>
      <c r="D585" s="217" t="s">
        <v>268</v>
      </c>
      <c r="E585" s="218" t="s">
        <v>754</v>
      </c>
      <c r="F585" s="219" t="s">
        <v>755</v>
      </c>
      <c r="G585" s="220" t="s">
        <v>271</v>
      </c>
      <c r="H585" s="221">
        <v>332.904</v>
      </c>
      <c r="I585" s="222"/>
      <c r="J585" s="223">
        <f>ROUND(I585*H585,2)</f>
        <v>0</v>
      </c>
      <c r="K585" s="219" t="s">
        <v>272</v>
      </c>
      <c r="L585" s="47"/>
      <c r="M585" s="224" t="s">
        <v>19</v>
      </c>
      <c r="N585" s="225" t="s">
        <v>43</v>
      </c>
      <c r="O585" s="87"/>
      <c r="P585" s="226">
        <f>O585*H585</f>
        <v>0</v>
      </c>
      <c r="Q585" s="226">
        <v>0.012</v>
      </c>
      <c r="R585" s="226">
        <f>Q585*H585</f>
        <v>3.994848</v>
      </c>
      <c r="S585" s="226">
        <v>0</v>
      </c>
      <c r="T585" s="227">
        <f>S585*H585</f>
        <v>0</v>
      </c>
      <c r="U585" s="41"/>
      <c r="V585" s="41"/>
      <c r="W585" s="41"/>
      <c r="X585" s="41"/>
      <c r="Y585" s="41"/>
      <c r="Z585" s="41"/>
      <c r="AA585" s="41"/>
      <c r="AB585" s="41"/>
      <c r="AC585" s="41"/>
      <c r="AD585" s="41"/>
      <c r="AE585" s="41"/>
      <c r="AR585" s="228" t="s">
        <v>273</v>
      </c>
      <c r="AT585" s="228" t="s">
        <v>268</v>
      </c>
      <c r="AU585" s="228" t="s">
        <v>291</v>
      </c>
      <c r="AY585" s="20" t="s">
        <v>266</v>
      </c>
      <c r="BE585" s="229">
        <f>IF(N585="základní",J585,0)</f>
        <v>0</v>
      </c>
      <c r="BF585" s="229">
        <f>IF(N585="snížená",J585,0)</f>
        <v>0</v>
      </c>
      <c r="BG585" s="229">
        <f>IF(N585="zákl. přenesená",J585,0)</f>
        <v>0</v>
      </c>
      <c r="BH585" s="229">
        <f>IF(N585="sníž. přenesená",J585,0)</f>
        <v>0</v>
      </c>
      <c r="BI585" s="229">
        <f>IF(N585="nulová",J585,0)</f>
        <v>0</v>
      </c>
      <c r="BJ585" s="20" t="s">
        <v>80</v>
      </c>
      <c r="BK585" s="229">
        <f>ROUND(I585*H585,2)</f>
        <v>0</v>
      </c>
      <c r="BL585" s="20" t="s">
        <v>273</v>
      </c>
      <c r="BM585" s="228" t="s">
        <v>756</v>
      </c>
    </row>
    <row r="586" spans="1:47" s="2" customFormat="1" ht="12">
      <c r="A586" s="41"/>
      <c r="B586" s="42"/>
      <c r="C586" s="43"/>
      <c r="D586" s="230" t="s">
        <v>275</v>
      </c>
      <c r="E586" s="43"/>
      <c r="F586" s="231" t="s">
        <v>757</v>
      </c>
      <c r="G586" s="43"/>
      <c r="H586" s="43"/>
      <c r="I586" s="232"/>
      <c r="J586" s="43"/>
      <c r="K586" s="43"/>
      <c r="L586" s="47"/>
      <c r="M586" s="233"/>
      <c r="N586" s="234"/>
      <c r="O586" s="87"/>
      <c r="P586" s="87"/>
      <c r="Q586" s="87"/>
      <c r="R586" s="87"/>
      <c r="S586" s="87"/>
      <c r="T586" s="88"/>
      <c r="U586" s="41"/>
      <c r="V586" s="41"/>
      <c r="W586" s="41"/>
      <c r="X586" s="41"/>
      <c r="Y586" s="41"/>
      <c r="Z586" s="41"/>
      <c r="AA586" s="41"/>
      <c r="AB586" s="41"/>
      <c r="AC586" s="41"/>
      <c r="AD586" s="41"/>
      <c r="AE586" s="41"/>
      <c r="AT586" s="20" t="s">
        <v>275</v>
      </c>
      <c r="AU586" s="20" t="s">
        <v>291</v>
      </c>
    </row>
    <row r="587" spans="1:47" s="2" customFormat="1" ht="12">
      <c r="A587" s="41"/>
      <c r="B587" s="42"/>
      <c r="C587" s="43"/>
      <c r="D587" s="235" t="s">
        <v>277</v>
      </c>
      <c r="E587" s="43"/>
      <c r="F587" s="236" t="s">
        <v>758</v>
      </c>
      <c r="G587" s="43"/>
      <c r="H587" s="43"/>
      <c r="I587" s="232"/>
      <c r="J587" s="43"/>
      <c r="K587" s="43"/>
      <c r="L587" s="47"/>
      <c r="M587" s="233"/>
      <c r="N587" s="234"/>
      <c r="O587" s="87"/>
      <c r="P587" s="87"/>
      <c r="Q587" s="87"/>
      <c r="R587" s="87"/>
      <c r="S587" s="87"/>
      <c r="T587" s="88"/>
      <c r="U587" s="41"/>
      <c r="V587" s="41"/>
      <c r="W587" s="41"/>
      <c r="X587" s="41"/>
      <c r="Y587" s="41"/>
      <c r="Z587" s="41"/>
      <c r="AA587" s="41"/>
      <c r="AB587" s="41"/>
      <c r="AC587" s="41"/>
      <c r="AD587" s="41"/>
      <c r="AE587" s="41"/>
      <c r="AT587" s="20" t="s">
        <v>277</v>
      </c>
      <c r="AU587" s="20" t="s">
        <v>291</v>
      </c>
    </row>
    <row r="588" spans="1:51" s="14" customFormat="1" ht="12">
      <c r="A588" s="14"/>
      <c r="B588" s="247"/>
      <c r="C588" s="248"/>
      <c r="D588" s="230" t="s">
        <v>279</v>
      </c>
      <c r="E588" s="249" t="s">
        <v>19</v>
      </c>
      <c r="F588" s="250" t="s">
        <v>759</v>
      </c>
      <c r="G588" s="248"/>
      <c r="H588" s="251">
        <v>332.904</v>
      </c>
      <c r="I588" s="252"/>
      <c r="J588" s="248"/>
      <c r="K588" s="248"/>
      <c r="L588" s="253"/>
      <c r="M588" s="254"/>
      <c r="N588" s="255"/>
      <c r="O588" s="255"/>
      <c r="P588" s="255"/>
      <c r="Q588" s="255"/>
      <c r="R588" s="255"/>
      <c r="S588" s="255"/>
      <c r="T588" s="256"/>
      <c r="U588" s="14"/>
      <c r="V588" s="14"/>
      <c r="W588" s="14"/>
      <c r="X588" s="14"/>
      <c r="Y588" s="14"/>
      <c r="Z588" s="14"/>
      <c r="AA588" s="14"/>
      <c r="AB588" s="14"/>
      <c r="AC588" s="14"/>
      <c r="AD588" s="14"/>
      <c r="AE588" s="14"/>
      <c r="AT588" s="257" t="s">
        <v>279</v>
      </c>
      <c r="AU588" s="257" t="s">
        <v>291</v>
      </c>
      <c r="AV588" s="14" t="s">
        <v>82</v>
      </c>
      <c r="AW588" s="14" t="s">
        <v>33</v>
      </c>
      <c r="AX588" s="14" t="s">
        <v>80</v>
      </c>
      <c r="AY588" s="257" t="s">
        <v>266</v>
      </c>
    </row>
    <row r="589" spans="1:65" s="2" customFormat="1" ht="21.75" customHeight="1">
      <c r="A589" s="41"/>
      <c r="B589" s="42"/>
      <c r="C589" s="217" t="s">
        <v>760</v>
      </c>
      <c r="D589" s="217" t="s">
        <v>268</v>
      </c>
      <c r="E589" s="218" t="s">
        <v>761</v>
      </c>
      <c r="F589" s="219" t="s">
        <v>762</v>
      </c>
      <c r="G589" s="220" t="s">
        <v>271</v>
      </c>
      <c r="H589" s="221">
        <v>332.904</v>
      </c>
      <c r="I589" s="222"/>
      <c r="J589" s="223">
        <f>ROUND(I589*H589,2)</f>
        <v>0</v>
      </c>
      <c r="K589" s="219" t="s">
        <v>272</v>
      </c>
      <c r="L589" s="47"/>
      <c r="M589" s="224" t="s">
        <v>19</v>
      </c>
      <c r="N589" s="225" t="s">
        <v>43</v>
      </c>
      <c r="O589" s="87"/>
      <c r="P589" s="226">
        <f>O589*H589</f>
        <v>0</v>
      </c>
      <c r="Q589" s="226">
        <v>0.0162</v>
      </c>
      <c r="R589" s="226">
        <f>Q589*H589</f>
        <v>5.393044799999999</v>
      </c>
      <c r="S589" s="226">
        <v>0</v>
      </c>
      <c r="T589" s="227">
        <f>S589*H589</f>
        <v>0</v>
      </c>
      <c r="U589" s="41"/>
      <c r="V589" s="41"/>
      <c r="W589" s="41"/>
      <c r="X589" s="41"/>
      <c r="Y589" s="41"/>
      <c r="Z589" s="41"/>
      <c r="AA589" s="41"/>
      <c r="AB589" s="41"/>
      <c r="AC589" s="41"/>
      <c r="AD589" s="41"/>
      <c r="AE589" s="41"/>
      <c r="AR589" s="228" t="s">
        <v>273</v>
      </c>
      <c r="AT589" s="228" t="s">
        <v>268</v>
      </c>
      <c r="AU589" s="228" t="s">
        <v>291</v>
      </c>
      <c r="AY589" s="20" t="s">
        <v>266</v>
      </c>
      <c r="BE589" s="229">
        <f>IF(N589="základní",J589,0)</f>
        <v>0</v>
      </c>
      <c r="BF589" s="229">
        <f>IF(N589="snížená",J589,0)</f>
        <v>0</v>
      </c>
      <c r="BG589" s="229">
        <f>IF(N589="zákl. přenesená",J589,0)</f>
        <v>0</v>
      </c>
      <c r="BH589" s="229">
        <f>IF(N589="sníž. přenesená",J589,0)</f>
        <v>0</v>
      </c>
      <c r="BI589" s="229">
        <f>IF(N589="nulová",J589,0)</f>
        <v>0</v>
      </c>
      <c r="BJ589" s="20" t="s">
        <v>80</v>
      </c>
      <c r="BK589" s="229">
        <f>ROUND(I589*H589,2)</f>
        <v>0</v>
      </c>
      <c r="BL589" s="20" t="s">
        <v>273</v>
      </c>
      <c r="BM589" s="228" t="s">
        <v>763</v>
      </c>
    </row>
    <row r="590" spans="1:47" s="2" customFormat="1" ht="12">
      <c r="A590" s="41"/>
      <c r="B590" s="42"/>
      <c r="C590" s="43"/>
      <c r="D590" s="230" t="s">
        <v>275</v>
      </c>
      <c r="E590" s="43"/>
      <c r="F590" s="231" t="s">
        <v>764</v>
      </c>
      <c r="G590" s="43"/>
      <c r="H590" s="43"/>
      <c r="I590" s="232"/>
      <c r="J590" s="43"/>
      <c r="K590" s="43"/>
      <c r="L590" s="47"/>
      <c r="M590" s="233"/>
      <c r="N590" s="234"/>
      <c r="O590" s="87"/>
      <c r="P590" s="87"/>
      <c r="Q590" s="87"/>
      <c r="R590" s="87"/>
      <c r="S590" s="87"/>
      <c r="T590" s="88"/>
      <c r="U590" s="41"/>
      <c r="V590" s="41"/>
      <c r="W590" s="41"/>
      <c r="X590" s="41"/>
      <c r="Y590" s="41"/>
      <c r="Z590" s="41"/>
      <c r="AA590" s="41"/>
      <c r="AB590" s="41"/>
      <c r="AC590" s="41"/>
      <c r="AD590" s="41"/>
      <c r="AE590" s="41"/>
      <c r="AT590" s="20" t="s">
        <v>275</v>
      </c>
      <c r="AU590" s="20" t="s">
        <v>291</v>
      </c>
    </row>
    <row r="591" spans="1:47" s="2" customFormat="1" ht="12">
      <c r="A591" s="41"/>
      <c r="B591" s="42"/>
      <c r="C591" s="43"/>
      <c r="D591" s="235" t="s">
        <v>277</v>
      </c>
      <c r="E591" s="43"/>
      <c r="F591" s="236" t="s">
        <v>765</v>
      </c>
      <c r="G591" s="43"/>
      <c r="H591" s="43"/>
      <c r="I591" s="232"/>
      <c r="J591" s="43"/>
      <c r="K591" s="43"/>
      <c r="L591" s="47"/>
      <c r="M591" s="233"/>
      <c r="N591" s="234"/>
      <c r="O591" s="87"/>
      <c r="P591" s="87"/>
      <c r="Q591" s="87"/>
      <c r="R591" s="87"/>
      <c r="S591" s="87"/>
      <c r="T591" s="88"/>
      <c r="U591" s="41"/>
      <c r="V591" s="41"/>
      <c r="W591" s="41"/>
      <c r="X591" s="41"/>
      <c r="Y591" s="41"/>
      <c r="Z591" s="41"/>
      <c r="AA591" s="41"/>
      <c r="AB591" s="41"/>
      <c r="AC591" s="41"/>
      <c r="AD591" s="41"/>
      <c r="AE591" s="41"/>
      <c r="AT591" s="20" t="s">
        <v>277</v>
      </c>
      <c r="AU591" s="20" t="s">
        <v>291</v>
      </c>
    </row>
    <row r="592" spans="1:51" s="14" customFormat="1" ht="12">
      <c r="A592" s="14"/>
      <c r="B592" s="247"/>
      <c r="C592" s="248"/>
      <c r="D592" s="230" t="s">
        <v>279</v>
      </c>
      <c r="E592" s="249" t="s">
        <v>19</v>
      </c>
      <c r="F592" s="250" t="s">
        <v>759</v>
      </c>
      <c r="G592" s="248"/>
      <c r="H592" s="251">
        <v>332.904</v>
      </c>
      <c r="I592" s="252"/>
      <c r="J592" s="248"/>
      <c r="K592" s="248"/>
      <c r="L592" s="253"/>
      <c r="M592" s="254"/>
      <c r="N592" s="255"/>
      <c r="O592" s="255"/>
      <c r="P592" s="255"/>
      <c r="Q592" s="255"/>
      <c r="R592" s="255"/>
      <c r="S592" s="255"/>
      <c r="T592" s="256"/>
      <c r="U592" s="14"/>
      <c r="V592" s="14"/>
      <c r="W592" s="14"/>
      <c r="X592" s="14"/>
      <c r="Y592" s="14"/>
      <c r="Z592" s="14"/>
      <c r="AA592" s="14"/>
      <c r="AB592" s="14"/>
      <c r="AC592" s="14"/>
      <c r="AD592" s="14"/>
      <c r="AE592" s="14"/>
      <c r="AT592" s="257" t="s">
        <v>279</v>
      </c>
      <c r="AU592" s="257" t="s">
        <v>291</v>
      </c>
      <c r="AV592" s="14" t="s">
        <v>82</v>
      </c>
      <c r="AW592" s="14" t="s">
        <v>33</v>
      </c>
      <c r="AX592" s="14" t="s">
        <v>80</v>
      </c>
      <c r="AY592" s="257" t="s">
        <v>266</v>
      </c>
    </row>
    <row r="593" spans="1:65" s="2" customFormat="1" ht="24.15" customHeight="1">
      <c r="A593" s="41"/>
      <c r="B593" s="42"/>
      <c r="C593" s="217" t="s">
        <v>766</v>
      </c>
      <c r="D593" s="217" t="s">
        <v>268</v>
      </c>
      <c r="E593" s="218" t="s">
        <v>767</v>
      </c>
      <c r="F593" s="219" t="s">
        <v>768</v>
      </c>
      <c r="G593" s="220" t="s">
        <v>271</v>
      </c>
      <c r="H593" s="221">
        <v>332.904</v>
      </c>
      <c r="I593" s="222"/>
      <c r="J593" s="223">
        <f>ROUND(I593*H593,2)</f>
        <v>0</v>
      </c>
      <c r="K593" s="219" t="s">
        <v>272</v>
      </c>
      <c r="L593" s="47"/>
      <c r="M593" s="224" t="s">
        <v>19</v>
      </c>
      <c r="N593" s="225" t="s">
        <v>43</v>
      </c>
      <c r="O593" s="87"/>
      <c r="P593" s="226">
        <f>O593*H593</f>
        <v>0</v>
      </c>
      <c r="Q593" s="226">
        <v>0.004</v>
      </c>
      <c r="R593" s="226">
        <f>Q593*H593</f>
        <v>1.331616</v>
      </c>
      <c r="S593" s="226">
        <v>0</v>
      </c>
      <c r="T593" s="227">
        <f>S593*H593</f>
        <v>0</v>
      </c>
      <c r="U593" s="41"/>
      <c r="V593" s="41"/>
      <c r="W593" s="41"/>
      <c r="X593" s="41"/>
      <c r="Y593" s="41"/>
      <c r="Z593" s="41"/>
      <c r="AA593" s="41"/>
      <c r="AB593" s="41"/>
      <c r="AC593" s="41"/>
      <c r="AD593" s="41"/>
      <c r="AE593" s="41"/>
      <c r="AR593" s="228" t="s">
        <v>273</v>
      </c>
      <c r="AT593" s="228" t="s">
        <v>268</v>
      </c>
      <c r="AU593" s="228" t="s">
        <v>291</v>
      </c>
      <c r="AY593" s="20" t="s">
        <v>266</v>
      </c>
      <c r="BE593" s="229">
        <f>IF(N593="základní",J593,0)</f>
        <v>0</v>
      </c>
      <c r="BF593" s="229">
        <f>IF(N593="snížená",J593,0)</f>
        <v>0</v>
      </c>
      <c r="BG593" s="229">
        <f>IF(N593="zákl. přenesená",J593,0)</f>
        <v>0</v>
      </c>
      <c r="BH593" s="229">
        <f>IF(N593="sníž. přenesená",J593,0)</f>
        <v>0</v>
      </c>
      <c r="BI593" s="229">
        <f>IF(N593="nulová",J593,0)</f>
        <v>0</v>
      </c>
      <c r="BJ593" s="20" t="s">
        <v>80</v>
      </c>
      <c r="BK593" s="229">
        <f>ROUND(I593*H593,2)</f>
        <v>0</v>
      </c>
      <c r="BL593" s="20" t="s">
        <v>273</v>
      </c>
      <c r="BM593" s="228" t="s">
        <v>769</v>
      </c>
    </row>
    <row r="594" spans="1:47" s="2" customFormat="1" ht="12">
      <c r="A594" s="41"/>
      <c r="B594" s="42"/>
      <c r="C594" s="43"/>
      <c r="D594" s="230" t="s">
        <v>275</v>
      </c>
      <c r="E594" s="43"/>
      <c r="F594" s="231" t="s">
        <v>770</v>
      </c>
      <c r="G594" s="43"/>
      <c r="H594" s="43"/>
      <c r="I594" s="232"/>
      <c r="J594" s="43"/>
      <c r="K594" s="43"/>
      <c r="L594" s="47"/>
      <c r="M594" s="233"/>
      <c r="N594" s="234"/>
      <c r="O594" s="87"/>
      <c r="P594" s="87"/>
      <c r="Q594" s="87"/>
      <c r="R594" s="87"/>
      <c r="S594" s="87"/>
      <c r="T594" s="88"/>
      <c r="U594" s="41"/>
      <c r="V594" s="41"/>
      <c r="W594" s="41"/>
      <c r="X594" s="41"/>
      <c r="Y594" s="41"/>
      <c r="Z594" s="41"/>
      <c r="AA594" s="41"/>
      <c r="AB594" s="41"/>
      <c r="AC594" s="41"/>
      <c r="AD594" s="41"/>
      <c r="AE594" s="41"/>
      <c r="AT594" s="20" t="s">
        <v>275</v>
      </c>
      <c r="AU594" s="20" t="s">
        <v>291</v>
      </c>
    </row>
    <row r="595" spans="1:47" s="2" customFormat="1" ht="12">
      <c r="A595" s="41"/>
      <c r="B595" s="42"/>
      <c r="C595" s="43"/>
      <c r="D595" s="235" t="s">
        <v>277</v>
      </c>
      <c r="E595" s="43"/>
      <c r="F595" s="236" t="s">
        <v>771</v>
      </c>
      <c r="G595" s="43"/>
      <c r="H595" s="43"/>
      <c r="I595" s="232"/>
      <c r="J595" s="43"/>
      <c r="K595" s="43"/>
      <c r="L595" s="47"/>
      <c r="M595" s="233"/>
      <c r="N595" s="234"/>
      <c r="O595" s="87"/>
      <c r="P595" s="87"/>
      <c r="Q595" s="87"/>
      <c r="R595" s="87"/>
      <c r="S595" s="87"/>
      <c r="T595" s="88"/>
      <c r="U595" s="41"/>
      <c r="V595" s="41"/>
      <c r="W595" s="41"/>
      <c r="X595" s="41"/>
      <c r="Y595" s="41"/>
      <c r="Z595" s="41"/>
      <c r="AA595" s="41"/>
      <c r="AB595" s="41"/>
      <c r="AC595" s="41"/>
      <c r="AD595" s="41"/>
      <c r="AE595" s="41"/>
      <c r="AT595" s="20" t="s">
        <v>277</v>
      </c>
      <c r="AU595" s="20" t="s">
        <v>291</v>
      </c>
    </row>
    <row r="596" spans="1:51" s="13" customFormat="1" ht="12">
      <c r="A596" s="13"/>
      <c r="B596" s="237"/>
      <c r="C596" s="238"/>
      <c r="D596" s="230" t="s">
        <v>279</v>
      </c>
      <c r="E596" s="239" t="s">
        <v>19</v>
      </c>
      <c r="F596" s="240" t="s">
        <v>772</v>
      </c>
      <c r="G596" s="238"/>
      <c r="H596" s="239" t="s">
        <v>19</v>
      </c>
      <c r="I596" s="241"/>
      <c r="J596" s="238"/>
      <c r="K596" s="238"/>
      <c r="L596" s="242"/>
      <c r="M596" s="243"/>
      <c r="N596" s="244"/>
      <c r="O596" s="244"/>
      <c r="P596" s="244"/>
      <c r="Q596" s="244"/>
      <c r="R596" s="244"/>
      <c r="S596" s="244"/>
      <c r="T596" s="245"/>
      <c r="U596" s="13"/>
      <c r="V596" s="13"/>
      <c r="W596" s="13"/>
      <c r="X596" s="13"/>
      <c r="Y596" s="13"/>
      <c r="Z596" s="13"/>
      <c r="AA596" s="13"/>
      <c r="AB596" s="13"/>
      <c r="AC596" s="13"/>
      <c r="AD596" s="13"/>
      <c r="AE596" s="13"/>
      <c r="AT596" s="246" t="s">
        <v>279</v>
      </c>
      <c r="AU596" s="246" t="s">
        <v>291</v>
      </c>
      <c r="AV596" s="13" t="s">
        <v>80</v>
      </c>
      <c r="AW596" s="13" t="s">
        <v>33</v>
      </c>
      <c r="AX596" s="13" t="s">
        <v>72</v>
      </c>
      <c r="AY596" s="246" t="s">
        <v>266</v>
      </c>
    </row>
    <row r="597" spans="1:51" s="13" customFormat="1" ht="12">
      <c r="A597" s="13"/>
      <c r="B597" s="237"/>
      <c r="C597" s="238"/>
      <c r="D597" s="230" t="s">
        <v>279</v>
      </c>
      <c r="E597" s="239" t="s">
        <v>19</v>
      </c>
      <c r="F597" s="240" t="s">
        <v>642</v>
      </c>
      <c r="G597" s="238"/>
      <c r="H597" s="239" t="s">
        <v>19</v>
      </c>
      <c r="I597" s="241"/>
      <c r="J597" s="238"/>
      <c r="K597" s="238"/>
      <c r="L597" s="242"/>
      <c r="M597" s="243"/>
      <c r="N597" s="244"/>
      <c r="O597" s="244"/>
      <c r="P597" s="244"/>
      <c r="Q597" s="244"/>
      <c r="R597" s="244"/>
      <c r="S597" s="244"/>
      <c r="T597" s="245"/>
      <c r="U597" s="13"/>
      <c r="V597" s="13"/>
      <c r="W597" s="13"/>
      <c r="X597" s="13"/>
      <c r="Y597" s="13"/>
      <c r="Z597" s="13"/>
      <c r="AA597" s="13"/>
      <c r="AB597" s="13"/>
      <c r="AC597" s="13"/>
      <c r="AD597" s="13"/>
      <c r="AE597" s="13"/>
      <c r="AT597" s="246" t="s">
        <v>279</v>
      </c>
      <c r="AU597" s="246" t="s">
        <v>291</v>
      </c>
      <c r="AV597" s="13" t="s">
        <v>80</v>
      </c>
      <c r="AW597" s="13" t="s">
        <v>33</v>
      </c>
      <c r="AX597" s="13" t="s">
        <v>72</v>
      </c>
      <c r="AY597" s="246" t="s">
        <v>266</v>
      </c>
    </row>
    <row r="598" spans="1:51" s="14" customFormat="1" ht="12">
      <c r="A598" s="14"/>
      <c r="B598" s="247"/>
      <c r="C598" s="248"/>
      <c r="D598" s="230" t="s">
        <v>279</v>
      </c>
      <c r="E598" s="249" t="s">
        <v>19</v>
      </c>
      <c r="F598" s="250" t="s">
        <v>773</v>
      </c>
      <c r="G598" s="248"/>
      <c r="H598" s="251">
        <v>41.693</v>
      </c>
      <c r="I598" s="252"/>
      <c r="J598" s="248"/>
      <c r="K598" s="248"/>
      <c r="L598" s="253"/>
      <c r="M598" s="254"/>
      <c r="N598" s="255"/>
      <c r="O598" s="255"/>
      <c r="P598" s="255"/>
      <c r="Q598" s="255"/>
      <c r="R598" s="255"/>
      <c r="S598" s="255"/>
      <c r="T598" s="256"/>
      <c r="U598" s="14"/>
      <c r="V598" s="14"/>
      <c r="W598" s="14"/>
      <c r="X598" s="14"/>
      <c r="Y598" s="14"/>
      <c r="Z598" s="14"/>
      <c r="AA598" s="14"/>
      <c r="AB598" s="14"/>
      <c r="AC598" s="14"/>
      <c r="AD598" s="14"/>
      <c r="AE598" s="14"/>
      <c r="AT598" s="257" t="s">
        <v>279</v>
      </c>
      <c r="AU598" s="257" t="s">
        <v>291</v>
      </c>
      <c r="AV598" s="14" t="s">
        <v>82</v>
      </c>
      <c r="AW598" s="14" t="s">
        <v>33</v>
      </c>
      <c r="AX598" s="14" t="s">
        <v>72</v>
      </c>
      <c r="AY598" s="257" t="s">
        <v>266</v>
      </c>
    </row>
    <row r="599" spans="1:51" s="13" customFormat="1" ht="12">
      <c r="A599" s="13"/>
      <c r="B599" s="237"/>
      <c r="C599" s="238"/>
      <c r="D599" s="230" t="s">
        <v>279</v>
      </c>
      <c r="E599" s="239" t="s">
        <v>19</v>
      </c>
      <c r="F599" s="240" t="s">
        <v>774</v>
      </c>
      <c r="G599" s="238"/>
      <c r="H599" s="239" t="s">
        <v>19</v>
      </c>
      <c r="I599" s="241"/>
      <c r="J599" s="238"/>
      <c r="K599" s="238"/>
      <c r="L599" s="242"/>
      <c r="M599" s="243"/>
      <c r="N599" s="244"/>
      <c r="O599" s="244"/>
      <c r="P599" s="244"/>
      <c r="Q599" s="244"/>
      <c r="R599" s="244"/>
      <c r="S599" s="244"/>
      <c r="T599" s="245"/>
      <c r="U599" s="13"/>
      <c r="V599" s="13"/>
      <c r="W599" s="13"/>
      <c r="X599" s="13"/>
      <c r="Y599" s="13"/>
      <c r="Z599" s="13"/>
      <c r="AA599" s="13"/>
      <c r="AB599" s="13"/>
      <c r="AC599" s="13"/>
      <c r="AD599" s="13"/>
      <c r="AE599" s="13"/>
      <c r="AT599" s="246" t="s">
        <v>279</v>
      </c>
      <c r="AU599" s="246" t="s">
        <v>291</v>
      </c>
      <c r="AV599" s="13" t="s">
        <v>80</v>
      </c>
      <c r="AW599" s="13" t="s">
        <v>33</v>
      </c>
      <c r="AX599" s="13" t="s">
        <v>72</v>
      </c>
      <c r="AY599" s="246" t="s">
        <v>266</v>
      </c>
    </row>
    <row r="600" spans="1:51" s="14" customFormat="1" ht="12">
      <c r="A600" s="14"/>
      <c r="B600" s="247"/>
      <c r="C600" s="248"/>
      <c r="D600" s="230" t="s">
        <v>279</v>
      </c>
      <c r="E600" s="249" t="s">
        <v>19</v>
      </c>
      <c r="F600" s="250" t="s">
        <v>775</v>
      </c>
      <c r="G600" s="248"/>
      <c r="H600" s="251">
        <v>32.385</v>
      </c>
      <c r="I600" s="252"/>
      <c r="J600" s="248"/>
      <c r="K600" s="248"/>
      <c r="L600" s="253"/>
      <c r="M600" s="254"/>
      <c r="N600" s="255"/>
      <c r="O600" s="255"/>
      <c r="P600" s="255"/>
      <c r="Q600" s="255"/>
      <c r="R600" s="255"/>
      <c r="S600" s="255"/>
      <c r="T600" s="256"/>
      <c r="U600" s="14"/>
      <c r="V600" s="14"/>
      <c r="W600" s="14"/>
      <c r="X600" s="14"/>
      <c r="Y600" s="14"/>
      <c r="Z600" s="14"/>
      <c r="AA600" s="14"/>
      <c r="AB600" s="14"/>
      <c r="AC600" s="14"/>
      <c r="AD600" s="14"/>
      <c r="AE600" s="14"/>
      <c r="AT600" s="257" t="s">
        <v>279</v>
      </c>
      <c r="AU600" s="257" t="s">
        <v>291</v>
      </c>
      <c r="AV600" s="14" t="s">
        <v>82</v>
      </c>
      <c r="AW600" s="14" t="s">
        <v>33</v>
      </c>
      <c r="AX600" s="14" t="s">
        <v>72</v>
      </c>
      <c r="AY600" s="257" t="s">
        <v>266</v>
      </c>
    </row>
    <row r="601" spans="1:51" s="13" customFormat="1" ht="12">
      <c r="A601" s="13"/>
      <c r="B601" s="237"/>
      <c r="C601" s="238"/>
      <c r="D601" s="230" t="s">
        <v>279</v>
      </c>
      <c r="E601" s="239" t="s">
        <v>19</v>
      </c>
      <c r="F601" s="240" t="s">
        <v>644</v>
      </c>
      <c r="G601" s="238"/>
      <c r="H601" s="239" t="s">
        <v>19</v>
      </c>
      <c r="I601" s="241"/>
      <c r="J601" s="238"/>
      <c r="K601" s="238"/>
      <c r="L601" s="242"/>
      <c r="M601" s="243"/>
      <c r="N601" s="244"/>
      <c r="O601" s="244"/>
      <c r="P601" s="244"/>
      <c r="Q601" s="244"/>
      <c r="R601" s="244"/>
      <c r="S601" s="244"/>
      <c r="T601" s="245"/>
      <c r="U601" s="13"/>
      <c r="V601" s="13"/>
      <c r="W601" s="13"/>
      <c r="X601" s="13"/>
      <c r="Y601" s="13"/>
      <c r="Z601" s="13"/>
      <c r="AA601" s="13"/>
      <c r="AB601" s="13"/>
      <c r="AC601" s="13"/>
      <c r="AD601" s="13"/>
      <c r="AE601" s="13"/>
      <c r="AT601" s="246" t="s">
        <v>279</v>
      </c>
      <c r="AU601" s="246" t="s">
        <v>291</v>
      </c>
      <c r="AV601" s="13" t="s">
        <v>80</v>
      </c>
      <c r="AW601" s="13" t="s">
        <v>33</v>
      </c>
      <c r="AX601" s="13" t="s">
        <v>72</v>
      </c>
      <c r="AY601" s="246" t="s">
        <v>266</v>
      </c>
    </row>
    <row r="602" spans="1:51" s="14" customFormat="1" ht="12">
      <c r="A602" s="14"/>
      <c r="B602" s="247"/>
      <c r="C602" s="248"/>
      <c r="D602" s="230" t="s">
        <v>279</v>
      </c>
      <c r="E602" s="249" t="s">
        <v>19</v>
      </c>
      <c r="F602" s="250" t="s">
        <v>776</v>
      </c>
      <c r="G602" s="248"/>
      <c r="H602" s="251">
        <v>40.29</v>
      </c>
      <c r="I602" s="252"/>
      <c r="J602" s="248"/>
      <c r="K602" s="248"/>
      <c r="L602" s="253"/>
      <c r="M602" s="254"/>
      <c r="N602" s="255"/>
      <c r="O602" s="255"/>
      <c r="P602" s="255"/>
      <c r="Q602" s="255"/>
      <c r="R602" s="255"/>
      <c r="S602" s="255"/>
      <c r="T602" s="256"/>
      <c r="U602" s="14"/>
      <c r="V602" s="14"/>
      <c r="W602" s="14"/>
      <c r="X602" s="14"/>
      <c r="Y602" s="14"/>
      <c r="Z602" s="14"/>
      <c r="AA602" s="14"/>
      <c r="AB602" s="14"/>
      <c r="AC602" s="14"/>
      <c r="AD602" s="14"/>
      <c r="AE602" s="14"/>
      <c r="AT602" s="257" t="s">
        <v>279</v>
      </c>
      <c r="AU602" s="257" t="s">
        <v>291</v>
      </c>
      <c r="AV602" s="14" t="s">
        <v>82</v>
      </c>
      <c r="AW602" s="14" t="s">
        <v>33</v>
      </c>
      <c r="AX602" s="14" t="s">
        <v>72</v>
      </c>
      <c r="AY602" s="257" t="s">
        <v>266</v>
      </c>
    </row>
    <row r="603" spans="1:51" s="13" customFormat="1" ht="12">
      <c r="A603" s="13"/>
      <c r="B603" s="237"/>
      <c r="C603" s="238"/>
      <c r="D603" s="230" t="s">
        <v>279</v>
      </c>
      <c r="E603" s="239" t="s">
        <v>19</v>
      </c>
      <c r="F603" s="240" t="s">
        <v>646</v>
      </c>
      <c r="G603" s="238"/>
      <c r="H603" s="239" t="s">
        <v>19</v>
      </c>
      <c r="I603" s="241"/>
      <c r="J603" s="238"/>
      <c r="K603" s="238"/>
      <c r="L603" s="242"/>
      <c r="M603" s="243"/>
      <c r="N603" s="244"/>
      <c r="O603" s="244"/>
      <c r="P603" s="244"/>
      <c r="Q603" s="244"/>
      <c r="R603" s="244"/>
      <c r="S603" s="244"/>
      <c r="T603" s="245"/>
      <c r="U603" s="13"/>
      <c r="V603" s="13"/>
      <c r="W603" s="13"/>
      <c r="X603" s="13"/>
      <c r="Y603" s="13"/>
      <c r="Z603" s="13"/>
      <c r="AA603" s="13"/>
      <c r="AB603" s="13"/>
      <c r="AC603" s="13"/>
      <c r="AD603" s="13"/>
      <c r="AE603" s="13"/>
      <c r="AT603" s="246" t="s">
        <v>279</v>
      </c>
      <c r="AU603" s="246" t="s">
        <v>291</v>
      </c>
      <c r="AV603" s="13" t="s">
        <v>80</v>
      </c>
      <c r="AW603" s="13" t="s">
        <v>33</v>
      </c>
      <c r="AX603" s="13" t="s">
        <v>72</v>
      </c>
      <c r="AY603" s="246" t="s">
        <v>266</v>
      </c>
    </row>
    <row r="604" spans="1:51" s="14" customFormat="1" ht="12">
      <c r="A604" s="14"/>
      <c r="B604" s="247"/>
      <c r="C604" s="248"/>
      <c r="D604" s="230" t="s">
        <v>279</v>
      </c>
      <c r="E604" s="249" t="s">
        <v>19</v>
      </c>
      <c r="F604" s="250" t="s">
        <v>777</v>
      </c>
      <c r="G604" s="248"/>
      <c r="H604" s="251">
        <v>40.086</v>
      </c>
      <c r="I604" s="252"/>
      <c r="J604" s="248"/>
      <c r="K604" s="248"/>
      <c r="L604" s="253"/>
      <c r="M604" s="254"/>
      <c r="N604" s="255"/>
      <c r="O604" s="255"/>
      <c r="P604" s="255"/>
      <c r="Q604" s="255"/>
      <c r="R604" s="255"/>
      <c r="S604" s="255"/>
      <c r="T604" s="256"/>
      <c r="U604" s="14"/>
      <c r="V604" s="14"/>
      <c r="W604" s="14"/>
      <c r="X604" s="14"/>
      <c r="Y604" s="14"/>
      <c r="Z604" s="14"/>
      <c r="AA604" s="14"/>
      <c r="AB604" s="14"/>
      <c r="AC604" s="14"/>
      <c r="AD604" s="14"/>
      <c r="AE604" s="14"/>
      <c r="AT604" s="257" t="s">
        <v>279</v>
      </c>
      <c r="AU604" s="257" t="s">
        <v>291</v>
      </c>
      <c r="AV604" s="14" t="s">
        <v>82</v>
      </c>
      <c r="AW604" s="14" t="s">
        <v>33</v>
      </c>
      <c r="AX604" s="14" t="s">
        <v>72</v>
      </c>
      <c r="AY604" s="257" t="s">
        <v>266</v>
      </c>
    </row>
    <row r="605" spans="1:51" s="13" customFormat="1" ht="12">
      <c r="A605" s="13"/>
      <c r="B605" s="237"/>
      <c r="C605" s="238"/>
      <c r="D605" s="230" t="s">
        <v>279</v>
      </c>
      <c r="E605" s="239" t="s">
        <v>19</v>
      </c>
      <c r="F605" s="240" t="s">
        <v>648</v>
      </c>
      <c r="G605" s="238"/>
      <c r="H605" s="239" t="s">
        <v>19</v>
      </c>
      <c r="I605" s="241"/>
      <c r="J605" s="238"/>
      <c r="K605" s="238"/>
      <c r="L605" s="242"/>
      <c r="M605" s="243"/>
      <c r="N605" s="244"/>
      <c r="O605" s="244"/>
      <c r="P605" s="244"/>
      <c r="Q605" s="244"/>
      <c r="R605" s="244"/>
      <c r="S605" s="244"/>
      <c r="T605" s="245"/>
      <c r="U605" s="13"/>
      <c r="V605" s="13"/>
      <c r="W605" s="13"/>
      <c r="X605" s="13"/>
      <c r="Y605" s="13"/>
      <c r="Z605" s="13"/>
      <c r="AA605" s="13"/>
      <c r="AB605" s="13"/>
      <c r="AC605" s="13"/>
      <c r="AD605" s="13"/>
      <c r="AE605" s="13"/>
      <c r="AT605" s="246" t="s">
        <v>279</v>
      </c>
      <c r="AU605" s="246" t="s">
        <v>291</v>
      </c>
      <c r="AV605" s="13" t="s">
        <v>80</v>
      </c>
      <c r="AW605" s="13" t="s">
        <v>33</v>
      </c>
      <c r="AX605" s="13" t="s">
        <v>72</v>
      </c>
      <c r="AY605" s="246" t="s">
        <v>266</v>
      </c>
    </row>
    <row r="606" spans="1:51" s="14" customFormat="1" ht="12">
      <c r="A606" s="14"/>
      <c r="B606" s="247"/>
      <c r="C606" s="248"/>
      <c r="D606" s="230" t="s">
        <v>279</v>
      </c>
      <c r="E606" s="249" t="s">
        <v>19</v>
      </c>
      <c r="F606" s="250" t="s">
        <v>778</v>
      </c>
      <c r="G606" s="248"/>
      <c r="H606" s="251">
        <v>35.981</v>
      </c>
      <c r="I606" s="252"/>
      <c r="J606" s="248"/>
      <c r="K606" s="248"/>
      <c r="L606" s="253"/>
      <c r="M606" s="254"/>
      <c r="N606" s="255"/>
      <c r="O606" s="255"/>
      <c r="P606" s="255"/>
      <c r="Q606" s="255"/>
      <c r="R606" s="255"/>
      <c r="S606" s="255"/>
      <c r="T606" s="256"/>
      <c r="U606" s="14"/>
      <c r="V606" s="14"/>
      <c r="W606" s="14"/>
      <c r="X606" s="14"/>
      <c r="Y606" s="14"/>
      <c r="Z606" s="14"/>
      <c r="AA606" s="14"/>
      <c r="AB606" s="14"/>
      <c r="AC606" s="14"/>
      <c r="AD606" s="14"/>
      <c r="AE606" s="14"/>
      <c r="AT606" s="257" t="s">
        <v>279</v>
      </c>
      <c r="AU606" s="257" t="s">
        <v>291</v>
      </c>
      <c r="AV606" s="14" t="s">
        <v>82</v>
      </c>
      <c r="AW606" s="14" t="s">
        <v>33</v>
      </c>
      <c r="AX606" s="14" t="s">
        <v>72</v>
      </c>
      <c r="AY606" s="257" t="s">
        <v>266</v>
      </c>
    </row>
    <row r="607" spans="1:51" s="13" customFormat="1" ht="12">
      <c r="A607" s="13"/>
      <c r="B607" s="237"/>
      <c r="C607" s="238"/>
      <c r="D607" s="230" t="s">
        <v>279</v>
      </c>
      <c r="E607" s="239" t="s">
        <v>19</v>
      </c>
      <c r="F607" s="240" t="s">
        <v>779</v>
      </c>
      <c r="G607" s="238"/>
      <c r="H607" s="239" t="s">
        <v>19</v>
      </c>
      <c r="I607" s="241"/>
      <c r="J607" s="238"/>
      <c r="K607" s="238"/>
      <c r="L607" s="242"/>
      <c r="M607" s="243"/>
      <c r="N607" s="244"/>
      <c r="O607" s="244"/>
      <c r="P607" s="244"/>
      <c r="Q607" s="244"/>
      <c r="R607" s="244"/>
      <c r="S607" s="244"/>
      <c r="T607" s="245"/>
      <c r="U607" s="13"/>
      <c r="V607" s="13"/>
      <c r="W607" s="13"/>
      <c r="X607" s="13"/>
      <c r="Y607" s="13"/>
      <c r="Z607" s="13"/>
      <c r="AA607" s="13"/>
      <c r="AB607" s="13"/>
      <c r="AC607" s="13"/>
      <c r="AD607" s="13"/>
      <c r="AE607" s="13"/>
      <c r="AT607" s="246" t="s">
        <v>279</v>
      </c>
      <c r="AU607" s="246" t="s">
        <v>291</v>
      </c>
      <c r="AV607" s="13" t="s">
        <v>80</v>
      </c>
      <c r="AW607" s="13" t="s">
        <v>33</v>
      </c>
      <c r="AX607" s="13" t="s">
        <v>72</v>
      </c>
      <c r="AY607" s="246" t="s">
        <v>266</v>
      </c>
    </row>
    <row r="608" spans="1:51" s="14" customFormat="1" ht="12">
      <c r="A608" s="14"/>
      <c r="B608" s="247"/>
      <c r="C608" s="248"/>
      <c r="D608" s="230" t="s">
        <v>279</v>
      </c>
      <c r="E608" s="249" t="s">
        <v>19</v>
      </c>
      <c r="F608" s="250" t="s">
        <v>780</v>
      </c>
      <c r="G608" s="248"/>
      <c r="H608" s="251">
        <v>57.936</v>
      </c>
      <c r="I608" s="252"/>
      <c r="J608" s="248"/>
      <c r="K608" s="248"/>
      <c r="L608" s="253"/>
      <c r="M608" s="254"/>
      <c r="N608" s="255"/>
      <c r="O608" s="255"/>
      <c r="P608" s="255"/>
      <c r="Q608" s="255"/>
      <c r="R608" s="255"/>
      <c r="S608" s="255"/>
      <c r="T608" s="256"/>
      <c r="U608" s="14"/>
      <c r="V608" s="14"/>
      <c r="W608" s="14"/>
      <c r="X608" s="14"/>
      <c r="Y608" s="14"/>
      <c r="Z608" s="14"/>
      <c r="AA608" s="14"/>
      <c r="AB608" s="14"/>
      <c r="AC608" s="14"/>
      <c r="AD608" s="14"/>
      <c r="AE608" s="14"/>
      <c r="AT608" s="257" t="s">
        <v>279</v>
      </c>
      <c r="AU608" s="257" t="s">
        <v>291</v>
      </c>
      <c r="AV608" s="14" t="s">
        <v>82</v>
      </c>
      <c r="AW608" s="14" t="s">
        <v>33</v>
      </c>
      <c r="AX608" s="14" t="s">
        <v>72</v>
      </c>
      <c r="AY608" s="257" t="s">
        <v>266</v>
      </c>
    </row>
    <row r="609" spans="1:51" s="13" customFormat="1" ht="12">
      <c r="A609" s="13"/>
      <c r="B609" s="237"/>
      <c r="C609" s="238"/>
      <c r="D609" s="230" t="s">
        <v>279</v>
      </c>
      <c r="E609" s="239" t="s">
        <v>19</v>
      </c>
      <c r="F609" s="240" t="s">
        <v>781</v>
      </c>
      <c r="G609" s="238"/>
      <c r="H609" s="239" t="s">
        <v>19</v>
      </c>
      <c r="I609" s="241"/>
      <c r="J609" s="238"/>
      <c r="K609" s="238"/>
      <c r="L609" s="242"/>
      <c r="M609" s="243"/>
      <c r="N609" s="244"/>
      <c r="O609" s="244"/>
      <c r="P609" s="244"/>
      <c r="Q609" s="244"/>
      <c r="R609" s="244"/>
      <c r="S609" s="244"/>
      <c r="T609" s="245"/>
      <c r="U609" s="13"/>
      <c r="V609" s="13"/>
      <c r="W609" s="13"/>
      <c r="X609" s="13"/>
      <c r="Y609" s="13"/>
      <c r="Z609" s="13"/>
      <c r="AA609" s="13"/>
      <c r="AB609" s="13"/>
      <c r="AC609" s="13"/>
      <c r="AD609" s="13"/>
      <c r="AE609" s="13"/>
      <c r="AT609" s="246" t="s">
        <v>279</v>
      </c>
      <c r="AU609" s="246" t="s">
        <v>291</v>
      </c>
      <c r="AV609" s="13" t="s">
        <v>80</v>
      </c>
      <c r="AW609" s="13" t="s">
        <v>33</v>
      </c>
      <c r="AX609" s="13" t="s">
        <v>72</v>
      </c>
      <c r="AY609" s="246" t="s">
        <v>266</v>
      </c>
    </row>
    <row r="610" spans="1:51" s="14" customFormat="1" ht="12">
      <c r="A610" s="14"/>
      <c r="B610" s="247"/>
      <c r="C610" s="248"/>
      <c r="D610" s="230" t="s">
        <v>279</v>
      </c>
      <c r="E610" s="249" t="s">
        <v>19</v>
      </c>
      <c r="F610" s="250" t="s">
        <v>782</v>
      </c>
      <c r="G610" s="248"/>
      <c r="H610" s="251">
        <v>42.075</v>
      </c>
      <c r="I610" s="252"/>
      <c r="J610" s="248"/>
      <c r="K610" s="248"/>
      <c r="L610" s="253"/>
      <c r="M610" s="254"/>
      <c r="N610" s="255"/>
      <c r="O610" s="255"/>
      <c r="P610" s="255"/>
      <c r="Q610" s="255"/>
      <c r="R610" s="255"/>
      <c r="S610" s="255"/>
      <c r="T610" s="256"/>
      <c r="U610" s="14"/>
      <c r="V610" s="14"/>
      <c r="W610" s="14"/>
      <c r="X610" s="14"/>
      <c r="Y610" s="14"/>
      <c r="Z610" s="14"/>
      <c r="AA610" s="14"/>
      <c r="AB610" s="14"/>
      <c r="AC610" s="14"/>
      <c r="AD610" s="14"/>
      <c r="AE610" s="14"/>
      <c r="AT610" s="257" t="s">
        <v>279</v>
      </c>
      <c r="AU610" s="257" t="s">
        <v>291</v>
      </c>
      <c r="AV610" s="14" t="s">
        <v>82</v>
      </c>
      <c r="AW610" s="14" t="s">
        <v>33</v>
      </c>
      <c r="AX610" s="14" t="s">
        <v>72</v>
      </c>
      <c r="AY610" s="257" t="s">
        <v>266</v>
      </c>
    </row>
    <row r="611" spans="1:51" s="13" customFormat="1" ht="12">
      <c r="A611" s="13"/>
      <c r="B611" s="237"/>
      <c r="C611" s="238"/>
      <c r="D611" s="230" t="s">
        <v>279</v>
      </c>
      <c r="E611" s="239" t="s">
        <v>19</v>
      </c>
      <c r="F611" s="240" t="s">
        <v>650</v>
      </c>
      <c r="G611" s="238"/>
      <c r="H611" s="239" t="s">
        <v>19</v>
      </c>
      <c r="I611" s="241"/>
      <c r="J611" s="238"/>
      <c r="K611" s="238"/>
      <c r="L611" s="242"/>
      <c r="M611" s="243"/>
      <c r="N611" s="244"/>
      <c r="O611" s="244"/>
      <c r="P611" s="244"/>
      <c r="Q611" s="244"/>
      <c r="R611" s="244"/>
      <c r="S611" s="244"/>
      <c r="T611" s="245"/>
      <c r="U611" s="13"/>
      <c r="V611" s="13"/>
      <c r="W611" s="13"/>
      <c r="X611" s="13"/>
      <c r="Y611" s="13"/>
      <c r="Z611" s="13"/>
      <c r="AA611" s="13"/>
      <c r="AB611" s="13"/>
      <c r="AC611" s="13"/>
      <c r="AD611" s="13"/>
      <c r="AE611" s="13"/>
      <c r="AT611" s="246" t="s">
        <v>279</v>
      </c>
      <c r="AU611" s="246" t="s">
        <v>291</v>
      </c>
      <c r="AV611" s="13" t="s">
        <v>80</v>
      </c>
      <c r="AW611" s="13" t="s">
        <v>33</v>
      </c>
      <c r="AX611" s="13" t="s">
        <v>72</v>
      </c>
      <c r="AY611" s="246" t="s">
        <v>266</v>
      </c>
    </row>
    <row r="612" spans="1:51" s="14" customFormat="1" ht="12">
      <c r="A612" s="14"/>
      <c r="B612" s="247"/>
      <c r="C612" s="248"/>
      <c r="D612" s="230" t="s">
        <v>279</v>
      </c>
      <c r="E612" s="249" t="s">
        <v>19</v>
      </c>
      <c r="F612" s="250" t="s">
        <v>783</v>
      </c>
      <c r="G612" s="248"/>
      <c r="H612" s="251">
        <v>42.458</v>
      </c>
      <c r="I612" s="252"/>
      <c r="J612" s="248"/>
      <c r="K612" s="248"/>
      <c r="L612" s="253"/>
      <c r="M612" s="254"/>
      <c r="N612" s="255"/>
      <c r="O612" s="255"/>
      <c r="P612" s="255"/>
      <c r="Q612" s="255"/>
      <c r="R612" s="255"/>
      <c r="S612" s="255"/>
      <c r="T612" s="256"/>
      <c r="U612" s="14"/>
      <c r="V612" s="14"/>
      <c r="W612" s="14"/>
      <c r="X612" s="14"/>
      <c r="Y612" s="14"/>
      <c r="Z612" s="14"/>
      <c r="AA612" s="14"/>
      <c r="AB612" s="14"/>
      <c r="AC612" s="14"/>
      <c r="AD612" s="14"/>
      <c r="AE612" s="14"/>
      <c r="AT612" s="257" t="s">
        <v>279</v>
      </c>
      <c r="AU612" s="257" t="s">
        <v>291</v>
      </c>
      <c r="AV612" s="14" t="s">
        <v>82</v>
      </c>
      <c r="AW612" s="14" t="s">
        <v>33</v>
      </c>
      <c r="AX612" s="14" t="s">
        <v>72</v>
      </c>
      <c r="AY612" s="257" t="s">
        <v>266</v>
      </c>
    </row>
    <row r="613" spans="1:51" s="16" customFormat="1" ht="12">
      <c r="A613" s="16"/>
      <c r="B613" s="279"/>
      <c r="C613" s="280"/>
      <c r="D613" s="230" t="s">
        <v>279</v>
      </c>
      <c r="E613" s="281" t="s">
        <v>19</v>
      </c>
      <c r="F613" s="282" t="s">
        <v>705</v>
      </c>
      <c r="G613" s="280"/>
      <c r="H613" s="283">
        <v>332.904</v>
      </c>
      <c r="I613" s="284"/>
      <c r="J613" s="280"/>
      <c r="K613" s="280"/>
      <c r="L613" s="285"/>
      <c r="M613" s="286"/>
      <c r="N613" s="287"/>
      <c r="O613" s="287"/>
      <c r="P613" s="287"/>
      <c r="Q613" s="287"/>
      <c r="R613" s="287"/>
      <c r="S613" s="287"/>
      <c r="T613" s="288"/>
      <c r="U613" s="16"/>
      <c r="V613" s="16"/>
      <c r="W613" s="16"/>
      <c r="X613" s="16"/>
      <c r="Y613" s="16"/>
      <c r="Z613" s="16"/>
      <c r="AA613" s="16"/>
      <c r="AB613" s="16"/>
      <c r="AC613" s="16"/>
      <c r="AD613" s="16"/>
      <c r="AE613" s="16"/>
      <c r="AT613" s="289" t="s">
        <v>279</v>
      </c>
      <c r="AU613" s="289" t="s">
        <v>291</v>
      </c>
      <c r="AV613" s="16" t="s">
        <v>291</v>
      </c>
      <c r="AW613" s="16" t="s">
        <v>33</v>
      </c>
      <c r="AX613" s="16" t="s">
        <v>72</v>
      </c>
      <c r="AY613" s="289" t="s">
        <v>266</v>
      </c>
    </row>
    <row r="614" spans="1:51" s="15" customFormat="1" ht="12">
      <c r="A614" s="15"/>
      <c r="B614" s="258"/>
      <c r="C614" s="259"/>
      <c r="D614" s="230" t="s">
        <v>279</v>
      </c>
      <c r="E614" s="260" t="s">
        <v>19</v>
      </c>
      <c r="F614" s="261" t="s">
        <v>282</v>
      </c>
      <c r="G614" s="259"/>
      <c r="H614" s="262">
        <v>332.904</v>
      </c>
      <c r="I614" s="263"/>
      <c r="J614" s="259"/>
      <c r="K614" s="259"/>
      <c r="L614" s="264"/>
      <c r="M614" s="265"/>
      <c r="N614" s="266"/>
      <c r="O614" s="266"/>
      <c r="P614" s="266"/>
      <c r="Q614" s="266"/>
      <c r="R614" s="266"/>
      <c r="S614" s="266"/>
      <c r="T614" s="267"/>
      <c r="U614" s="15"/>
      <c r="V614" s="15"/>
      <c r="W614" s="15"/>
      <c r="X614" s="15"/>
      <c r="Y614" s="15"/>
      <c r="Z614" s="15"/>
      <c r="AA614" s="15"/>
      <c r="AB614" s="15"/>
      <c r="AC614" s="15"/>
      <c r="AD614" s="15"/>
      <c r="AE614" s="15"/>
      <c r="AT614" s="268" t="s">
        <v>279</v>
      </c>
      <c r="AU614" s="268" t="s">
        <v>291</v>
      </c>
      <c r="AV614" s="15" t="s">
        <v>273</v>
      </c>
      <c r="AW614" s="15" t="s">
        <v>33</v>
      </c>
      <c r="AX614" s="15" t="s">
        <v>80</v>
      </c>
      <c r="AY614" s="268" t="s">
        <v>266</v>
      </c>
    </row>
    <row r="615" spans="1:65" s="2" customFormat="1" ht="44.25" customHeight="1">
      <c r="A615" s="41"/>
      <c r="B615" s="42"/>
      <c r="C615" s="217" t="s">
        <v>784</v>
      </c>
      <c r="D615" s="217" t="s">
        <v>268</v>
      </c>
      <c r="E615" s="218" t="s">
        <v>785</v>
      </c>
      <c r="F615" s="219" t="s">
        <v>786</v>
      </c>
      <c r="G615" s="220" t="s">
        <v>271</v>
      </c>
      <c r="H615" s="221">
        <v>1231.894</v>
      </c>
      <c r="I615" s="222"/>
      <c r="J615" s="223">
        <f>ROUND(I615*H615,2)</f>
        <v>0</v>
      </c>
      <c r="K615" s="219" t="s">
        <v>520</v>
      </c>
      <c r="L615" s="47"/>
      <c r="M615" s="224" t="s">
        <v>19</v>
      </c>
      <c r="N615" s="225" t="s">
        <v>43</v>
      </c>
      <c r="O615" s="87"/>
      <c r="P615" s="226">
        <f>O615*H615</f>
        <v>0</v>
      </c>
      <c r="Q615" s="226">
        <v>0</v>
      </c>
      <c r="R615" s="226">
        <f>Q615*H615</f>
        <v>0</v>
      </c>
      <c r="S615" s="226">
        <v>0</v>
      </c>
      <c r="T615" s="227">
        <f>S615*H615</f>
        <v>0</v>
      </c>
      <c r="U615" s="41"/>
      <c r="V615" s="41"/>
      <c r="W615" s="41"/>
      <c r="X615" s="41"/>
      <c r="Y615" s="41"/>
      <c r="Z615" s="41"/>
      <c r="AA615" s="41"/>
      <c r="AB615" s="41"/>
      <c r="AC615" s="41"/>
      <c r="AD615" s="41"/>
      <c r="AE615" s="41"/>
      <c r="AR615" s="228" t="s">
        <v>273</v>
      </c>
      <c r="AT615" s="228" t="s">
        <v>268</v>
      </c>
      <c r="AU615" s="228" t="s">
        <v>291</v>
      </c>
      <c r="AY615" s="20" t="s">
        <v>266</v>
      </c>
      <c r="BE615" s="229">
        <f>IF(N615="základní",J615,0)</f>
        <v>0</v>
      </c>
      <c r="BF615" s="229">
        <f>IF(N615="snížená",J615,0)</f>
        <v>0</v>
      </c>
      <c r="BG615" s="229">
        <f>IF(N615="zákl. přenesená",J615,0)</f>
        <v>0</v>
      </c>
      <c r="BH615" s="229">
        <f>IF(N615="sníž. přenesená",J615,0)</f>
        <v>0</v>
      </c>
      <c r="BI615" s="229">
        <f>IF(N615="nulová",J615,0)</f>
        <v>0</v>
      </c>
      <c r="BJ615" s="20" t="s">
        <v>80</v>
      </c>
      <c r="BK615" s="229">
        <f>ROUND(I615*H615,2)</f>
        <v>0</v>
      </c>
      <c r="BL615" s="20" t="s">
        <v>273</v>
      </c>
      <c r="BM615" s="228" t="s">
        <v>787</v>
      </c>
    </row>
    <row r="616" spans="1:47" s="2" customFormat="1" ht="12">
      <c r="A616" s="41"/>
      <c r="B616" s="42"/>
      <c r="C616" s="43"/>
      <c r="D616" s="230" t="s">
        <v>275</v>
      </c>
      <c r="E616" s="43"/>
      <c r="F616" s="231" t="s">
        <v>788</v>
      </c>
      <c r="G616" s="43"/>
      <c r="H616" s="43"/>
      <c r="I616" s="232"/>
      <c r="J616" s="43"/>
      <c r="K616" s="43"/>
      <c r="L616" s="47"/>
      <c r="M616" s="233"/>
      <c r="N616" s="234"/>
      <c r="O616" s="87"/>
      <c r="P616" s="87"/>
      <c r="Q616" s="87"/>
      <c r="R616" s="87"/>
      <c r="S616" s="87"/>
      <c r="T616" s="88"/>
      <c r="U616" s="41"/>
      <c r="V616" s="41"/>
      <c r="W616" s="41"/>
      <c r="X616" s="41"/>
      <c r="Y616" s="41"/>
      <c r="Z616" s="41"/>
      <c r="AA616" s="41"/>
      <c r="AB616" s="41"/>
      <c r="AC616" s="41"/>
      <c r="AD616" s="41"/>
      <c r="AE616" s="41"/>
      <c r="AT616" s="20" t="s">
        <v>275</v>
      </c>
      <c r="AU616" s="20" t="s">
        <v>291</v>
      </c>
    </row>
    <row r="617" spans="1:51" s="13" customFormat="1" ht="12">
      <c r="A617" s="13"/>
      <c r="B617" s="237"/>
      <c r="C617" s="238"/>
      <c r="D617" s="230" t="s">
        <v>279</v>
      </c>
      <c r="E617" s="239" t="s">
        <v>19</v>
      </c>
      <c r="F617" s="240" t="s">
        <v>789</v>
      </c>
      <c r="G617" s="238"/>
      <c r="H617" s="239" t="s">
        <v>19</v>
      </c>
      <c r="I617" s="241"/>
      <c r="J617" s="238"/>
      <c r="K617" s="238"/>
      <c r="L617" s="242"/>
      <c r="M617" s="243"/>
      <c r="N617" s="244"/>
      <c r="O617" s="244"/>
      <c r="P617" s="244"/>
      <c r="Q617" s="244"/>
      <c r="R617" s="244"/>
      <c r="S617" s="244"/>
      <c r="T617" s="245"/>
      <c r="U617" s="13"/>
      <c r="V617" s="13"/>
      <c r="W617" s="13"/>
      <c r="X617" s="13"/>
      <c r="Y617" s="13"/>
      <c r="Z617" s="13"/>
      <c r="AA617" s="13"/>
      <c r="AB617" s="13"/>
      <c r="AC617" s="13"/>
      <c r="AD617" s="13"/>
      <c r="AE617" s="13"/>
      <c r="AT617" s="246" t="s">
        <v>279</v>
      </c>
      <c r="AU617" s="246" t="s">
        <v>291</v>
      </c>
      <c r="AV617" s="13" t="s">
        <v>80</v>
      </c>
      <c r="AW617" s="13" t="s">
        <v>33</v>
      </c>
      <c r="AX617" s="13" t="s">
        <v>72</v>
      </c>
      <c r="AY617" s="246" t="s">
        <v>266</v>
      </c>
    </row>
    <row r="618" spans="1:51" s="13" customFormat="1" ht="12">
      <c r="A618" s="13"/>
      <c r="B618" s="237"/>
      <c r="C618" s="238"/>
      <c r="D618" s="230" t="s">
        <v>279</v>
      </c>
      <c r="E618" s="239" t="s">
        <v>19</v>
      </c>
      <c r="F618" s="240" t="s">
        <v>790</v>
      </c>
      <c r="G618" s="238"/>
      <c r="H618" s="239" t="s">
        <v>19</v>
      </c>
      <c r="I618" s="241"/>
      <c r="J618" s="238"/>
      <c r="K618" s="238"/>
      <c r="L618" s="242"/>
      <c r="M618" s="243"/>
      <c r="N618" s="244"/>
      <c r="O618" s="244"/>
      <c r="P618" s="244"/>
      <c r="Q618" s="244"/>
      <c r="R618" s="244"/>
      <c r="S618" s="244"/>
      <c r="T618" s="245"/>
      <c r="U618" s="13"/>
      <c r="V618" s="13"/>
      <c r="W618" s="13"/>
      <c r="X618" s="13"/>
      <c r="Y618" s="13"/>
      <c r="Z618" s="13"/>
      <c r="AA618" s="13"/>
      <c r="AB618" s="13"/>
      <c r="AC618" s="13"/>
      <c r="AD618" s="13"/>
      <c r="AE618" s="13"/>
      <c r="AT618" s="246" t="s">
        <v>279</v>
      </c>
      <c r="AU618" s="246" t="s">
        <v>291</v>
      </c>
      <c r="AV618" s="13" t="s">
        <v>80</v>
      </c>
      <c r="AW618" s="13" t="s">
        <v>33</v>
      </c>
      <c r="AX618" s="13" t="s">
        <v>72</v>
      </c>
      <c r="AY618" s="246" t="s">
        <v>266</v>
      </c>
    </row>
    <row r="619" spans="1:51" s="14" customFormat="1" ht="12">
      <c r="A619" s="14"/>
      <c r="B619" s="247"/>
      <c r="C619" s="248"/>
      <c r="D619" s="230" t="s">
        <v>279</v>
      </c>
      <c r="E619" s="249" t="s">
        <v>19</v>
      </c>
      <c r="F619" s="250" t="s">
        <v>791</v>
      </c>
      <c r="G619" s="248"/>
      <c r="H619" s="251">
        <v>4</v>
      </c>
      <c r="I619" s="252"/>
      <c r="J619" s="248"/>
      <c r="K619" s="248"/>
      <c r="L619" s="253"/>
      <c r="M619" s="254"/>
      <c r="N619" s="255"/>
      <c r="O619" s="255"/>
      <c r="P619" s="255"/>
      <c r="Q619" s="255"/>
      <c r="R619" s="255"/>
      <c r="S619" s="255"/>
      <c r="T619" s="256"/>
      <c r="U619" s="14"/>
      <c r="V619" s="14"/>
      <c r="W619" s="14"/>
      <c r="X619" s="14"/>
      <c r="Y619" s="14"/>
      <c r="Z619" s="14"/>
      <c r="AA619" s="14"/>
      <c r="AB619" s="14"/>
      <c r="AC619" s="14"/>
      <c r="AD619" s="14"/>
      <c r="AE619" s="14"/>
      <c r="AT619" s="257" t="s">
        <v>279</v>
      </c>
      <c r="AU619" s="257" t="s">
        <v>291</v>
      </c>
      <c r="AV619" s="14" t="s">
        <v>82</v>
      </c>
      <c r="AW619" s="14" t="s">
        <v>33</v>
      </c>
      <c r="AX619" s="14" t="s">
        <v>72</v>
      </c>
      <c r="AY619" s="257" t="s">
        <v>266</v>
      </c>
    </row>
    <row r="620" spans="1:51" s="13" customFormat="1" ht="12">
      <c r="A620" s="13"/>
      <c r="B620" s="237"/>
      <c r="C620" s="238"/>
      <c r="D620" s="230" t="s">
        <v>279</v>
      </c>
      <c r="E620" s="239" t="s">
        <v>19</v>
      </c>
      <c r="F620" s="240" t="s">
        <v>792</v>
      </c>
      <c r="G620" s="238"/>
      <c r="H620" s="239" t="s">
        <v>19</v>
      </c>
      <c r="I620" s="241"/>
      <c r="J620" s="238"/>
      <c r="K620" s="238"/>
      <c r="L620" s="242"/>
      <c r="M620" s="243"/>
      <c r="N620" s="244"/>
      <c r="O620" s="244"/>
      <c r="P620" s="244"/>
      <c r="Q620" s="244"/>
      <c r="R620" s="244"/>
      <c r="S620" s="244"/>
      <c r="T620" s="245"/>
      <c r="U620" s="13"/>
      <c r="V620" s="13"/>
      <c r="W620" s="13"/>
      <c r="X620" s="13"/>
      <c r="Y620" s="13"/>
      <c r="Z620" s="13"/>
      <c r="AA620" s="13"/>
      <c r="AB620" s="13"/>
      <c r="AC620" s="13"/>
      <c r="AD620" s="13"/>
      <c r="AE620" s="13"/>
      <c r="AT620" s="246" t="s">
        <v>279</v>
      </c>
      <c r="AU620" s="246" t="s">
        <v>291</v>
      </c>
      <c r="AV620" s="13" t="s">
        <v>80</v>
      </c>
      <c r="AW620" s="13" t="s">
        <v>33</v>
      </c>
      <c r="AX620" s="13" t="s">
        <v>72</v>
      </c>
      <c r="AY620" s="246" t="s">
        <v>266</v>
      </c>
    </row>
    <row r="621" spans="1:51" s="13" customFormat="1" ht="12">
      <c r="A621" s="13"/>
      <c r="B621" s="237"/>
      <c r="C621" s="238"/>
      <c r="D621" s="230" t="s">
        <v>279</v>
      </c>
      <c r="E621" s="239" t="s">
        <v>19</v>
      </c>
      <c r="F621" s="240" t="s">
        <v>790</v>
      </c>
      <c r="G621" s="238"/>
      <c r="H621" s="239" t="s">
        <v>19</v>
      </c>
      <c r="I621" s="241"/>
      <c r="J621" s="238"/>
      <c r="K621" s="238"/>
      <c r="L621" s="242"/>
      <c r="M621" s="243"/>
      <c r="N621" s="244"/>
      <c r="O621" s="244"/>
      <c r="P621" s="244"/>
      <c r="Q621" s="244"/>
      <c r="R621" s="244"/>
      <c r="S621" s="244"/>
      <c r="T621" s="245"/>
      <c r="U621" s="13"/>
      <c r="V621" s="13"/>
      <c r="W621" s="13"/>
      <c r="X621" s="13"/>
      <c r="Y621" s="13"/>
      <c r="Z621" s="13"/>
      <c r="AA621" s="13"/>
      <c r="AB621" s="13"/>
      <c r="AC621" s="13"/>
      <c r="AD621" s="13"/>
      <c r="AE621" s="13"/>
      <c r="AT621" s="246" t="s">
        <v>279</v>
      </c>
      <c r="AU621" s="246" t="s">
        <v>291</v>
      </c>
      <c r="AV621" s="13" t="s">
        <v>80</v>
      </c>
      <c r="AW621" s="13" t="s">
        <v>33</v>
      </c>
      <c r="AX621" s="13" t="s">
        <v>72</v>
      </c>
      <c r="AY621" s="246" t="s">
        <v>266</v>
      </c>
    </row>
    <row r="622" spans="1:51" s="14" customFormat="1" ht="12">
      <c r="A622" s="14"/>
      <c r="B622" s="247"/>
      <c r="C622" s="248"/>
      <c r="D622" s="230" t="s">
        <v>279</v>
      </c>
      <c r="E622" s="249" t="s">
        <v>19</v>
      </c>
      <c r="F622" s="250" t="s">
        <v>791</v>
      </c>
      <c r="G622" s="248"/>
      <c r="H622" s="251">
        <v>4</v>
      </c>
      <c r="I622" s="252"/>
      <c r="J622" s="248"/>
      <c r="K622" s="248"/>
      <c r="L622" s="253"/>
      <c r="M622" s="254"/>
      <c r="N622" s="255"/>
      <c r="O622" s="255"/>
      <c r="P622" s="255"/>
      <c r="Q622" s="255"/>
      <c r="R622" s="255"/>
      <c r="S622" s="255"/>
      <c r="T622" s="256"/>
      <c r="U622" s="14"/>
      <c r="V622" s="14"/>
      <c r="W622" s="14"/>
      <c r="X622" s="14"/>
      <c r="Y622" s="14"/>
      <c r="Z622" s="14"/>
      <c r="AA622" s="14"/>
      <c r="AB622" s="14"/>
      <c r="AC622" s="14"/>
      <c r="AD622" s="14"/>
      <c r="AE622" s="14"/>
      <c r="AT622" s="257" t="s">
        <v>279</v>
      </c>
      <c r="AU622" s="257" t="s">
        <v>291</v>
      </c>
      <c r="AV622" s="14" t="s">
        <v>82</v>
      </c>
      <c r="AW622" s="14" t="s">
        <v>33</v>
      </c>
      <c r="AX622" s="14" t="s">
        <v>72</v>
      </c>
      <c r="AY622" s="257" t="s">
        <v>266</v>
      </c>
    </row>
    <row r="623" spans="1:51" s="13" customFormat="1" ht="12">
      <c r="A623" s="13"/>
      <c r="B623" s="237"/>
      <c r="C623" s="238"/>
      <c r="D623" s="230" t="s">
        <v>279</v>
      </c>
      <c r="E623" s="239" t="s">
        <v>19</v>
      </c>
      <c r="F623" s="240" t="s">
        <v>793</v>
      </c>
      <c r="G623" s="238"/>
      <c r="H623" s="239" t="s">
        <v>19</v>
      </c>
      <c r="I623" s="241"/>
      <c r="J623" s="238"/>
      <c r="K623" s="238"/>
      <c r="L623" s="242"/>
      <c r="M623" s="243"/>
      <c r="N623" s="244"/>
      <c r="O623" s="244"/>
      <c r="P623" s="244"/>
      <c r="Q623" s="244"/>
      <c r="R623" s="244"/>
      <c r="S623" s="244"/>
      <c r="T623" s="245"/>
      <c r="U623" s="13"/>
      <c r="V623" s="13"/>
      <c r="W623" s="13"/>
      <c r="X623" s="13"/>
      <c r="Y623" s="13"/>
      <c r="Z623" s="13"/>
      <c r="AA623" s="13"/>
      <c r="AB623" s="13"/>
      <c r="AC623" s="13"/>
      <c r="AD623" s="13"/>
      <c r="AE623" s="13"/>
      <c r="AT623" s="246" t="s">
        <v>279</v>
      </c>
      <c r="AU623" s="246" t="s">
        <v>291</v>
      </c>
      <c r="AV623" s="13" t="s">
        <v>80</v>
      </c>
      <c r="AW623" s="13" t="s">
        <v>33</v>
      </c>
      <c r="AX623" s="13" t="s">
        <v>72</v>
      </c>
      <c r="AY623" s="246" t="s">
        <v>266</v>
      </c>
    </row>
    <row r="624" spans="1:51" s="13" customFormat="1" ht="12">
      <c r="A624" s="13"/>
      <c r="B624" s="237"/>
      <c r="C624" s="238"/>
      <c r="D624" s="230" t="s">
        <v>279</v>
      </c>
      <c r="E624" s="239" t="s">
        <v>19</v>
      </c>
      <c r="F624" s="240" t="s">
        <v>790</v>
      </c>
      <c r="G624" s="238"/>
      <c r="H624" s="239" t="s">
        <v>19</v>
      </c>
      <c r="I624" s="241"/>
      <c r="J624" s="238"/>
      <c r="K624" s="238"/>
      <c r="L624" s="242"/>
      <c r="M624" s="243"/>
      <c r="N624" s="244"/>
      <c r="O624" s="244"/>
      <c r="P624" s="244"/>
      <c r="Q624" s="244"/>
      <c r="R624" s="244"/>
      <c r="S624" s="244"/>
      <c r="T624" s="245"/>
      <c r="U624" s="13"/>
      <c r="V624" s="13"/>
      <c r="W624" s="13"/>
      <c r="X624" s="13"/>
      <c r="Y624" s="13"/>
      <c r="Z624" s="13"/>
      <c r="AA624" s="13"/>
      <c r="AB624" s="13"/>
      <c r="AC624" s="13"/>
      <c r="AD624" s="13"/>
      <c r="AE624" s="13"/>
      <c r="AT624" s="246" t="s">
        <v>279</v>
      </c>
      <c r="AU624" s="246" t="s">
        <v>291</v>
      </c>
      <c r="AV624" s="13" t="s">
        <v>80</v>
      </c>
      <c r="AW624" s="13" t="s">
        <v>33</v>
      </c>
      <c r="AX624" s="13" t="s">
        <v>72</v>
      </c>
      <c r="AY624" s="246" t="s">
        <v>266</v>
      </c>
    </row>
    <row r="625" spans="1:51" s="14" customFormat="1" ht="12">
      <c r="A625" s="14"/>
      <c r="B625" s="247"/>
      <c r="C625" s="248"/>
      <c r="D625" s="230" t="s">
        <v>279</v>
      </c>
      <c r="E625" s="249" t="s">
        <v>19</v>
      </c>
      <c r="F625" s="250" t="s">
        <v>794</v>
      </c>
      <c r="G625" s="248"/>
      <c r="H625" s="251">
        <v>5.39</v>
      </c>
      <c r="I625" s="252"/>
      <c r="J625" s="248"/>
      <c r="K625" s="248"/>
      <c r="L625" s="253"/>
      <c r="M625" s="254"/>
      <c r="N625" s="255"/>
      <c r="O625" s="255"/>
      <c r="P625" s="255"/>
      <c r="Q625" s="255"/>
      <c r="R625" s="255"/>
      <c r="S625" s="255"/>
      <c r="T625" s="256"/>
      <c r="U625" s="14"/>
      <c r="V625" s="14"/>
      <c r="W625" s="14"/>
      <c r="X625" s="14"/>
      <c r="Y625" s="14"/>
      <c r="Z625" s="14"/>
      <c r="AA625" s="14"/>
      <c r="AB625" s="14"/>
      <c r="AC625" s="14"/>
      <c r="AD625" s="14"/>
      <c r="AE625" s="14"/>
      <c r="AT625" s="257" t="s">
        <v>279</v>
      </c>
      <c r="AU625" s="257" t="s">
        <v>291</v>
      </c>
      <c r="AV625" s="14" t="s">
        <v>82</v>
      </c>
      <c r="AW625" s="14" t="s">
        <v>33</v>
      </c>
      <c r="AX625" s="14" t="s">
        <v>72</v>
      </c>
      <c r="AY625" s="257" t="s">
        <v>266</v>
      </c>
    </row>
    <row r="626" spans="1:51" s="16" customFormat="1" ht="12">
      <c r="A626" s="16"/>
      <c r="B626" s="279"/>
      <c r="C626" s="280"/>
      <c r="D626" s="230" t="s">
        <v>279</v>
      </c>
      <c r="E626" s="281" t="s">
        <v>19</v>
      </c>
      <c r="F626" s="282" t="s">
        <v>705</v>
      </c>
      <c r="G626" s="280"/>
      <c r="H626" s="283">
        <v>13.39</v>
      </c>
      <c r="I626" s="284"/>
      <c r="J626" s="280"/>
      <c r="K626" s="280"/>
      <c r="L626" s="285"/>
      <c r="M626" s="286"/>
      <c r="N626" s="287"/>
      <c r="O626" s="287"/>
      <c r="P626" s="287"/>
      <c r="Q626" s="287"/>
      <c r="R626" s="287"/>
      <c r="S626" s="287"/>
      <c r="T626" s="288"/>
      <c r="U626" s="16"/>
      <c r="V626" s="16"/>
      <c r="W626" s="16"/>
      <c r="X626" s="16"/>
      <c r="Y626" s="16"/>
      <c r="Z626" s="16"/>
      <c r="AA626" s="16"/>
      <c r="AB626" s="16"/>
      <c r="AC626" s="16"/>
      <c r="AD626" s="16"/>
      <c r="AE626" s="16"/>
      <c r="AT626" s="289" t="s">
        <v>279</v>
      </c>
      <c r="AU626" s="289" t="s">
        <v>291</v>
      </c>
      <c r="AV626" s="16" t="s">
        <v>291</v>
      </c>
      <c r="AW626" s="16" t="s">
        <v>33</v>
      </c>
      <c r="AX626" s="16" t="s">
        <v>72</v>
      </c>
      <c r="AY626" s="289" t="s">
        <v>266</v>
      </c>
    </row>
    <row r="627" spans="1:51" s="13" customFormat="1" ht="12">
      <c r="A627" s="13"/>
      <c r="B627" s="237"/>
      <c r="C627" s="238"/>
      <c r="D627" s="230" t="s">
        <v>279</v>
      </c>
      <c r="E627" s="239" t="s">
        <v>19</v>
      </c>
      <c r="F627" s="240" t="s">
        <v>789</v>
      </c>
      <c r="G627" s="238"/>
      <c r="H627" s="239" t="s">
        <v>19</v>
      </c>
      <c r="I627" s="241"/>
      <c r="J627" s="238"/>
      <c r="K627" s="238"/>
      <c r="L627" s="242"/>
      <c r="M627" s="243"/>
      <c r="N627" s="244"/>
      <c r="O627" s="244"/>
      <c r="P627" s="244"/>
      <c r="Q627" s="244"/>
      <c r="R627" s="244"/>
      <c r="S627" s="244"/>
      <c r="T627" s="245"/>
      <c r="U627" s="13"/>
      <c r="V627" s="13"/>
      <c r="W627" s="13"/>
      <c r="X627" s="13"/>
      <c r="Y627" s="13"/>
      <c r="Z627" s="13"/>
      <c r="AA627" s="13"/>
      <c r="AB627" s="13"/>
      <c r="AC627" s="13"/>
      <c r="AD627" s="13"/>
      <c r="AE627" s="13"/>
      <c r="AT627" s="246" t="s">
        <v>279</v>
      </c>
      <c r="AU627" s="246" t="s">
        <v>291</v>
      </c>
      <c r="AV627" s="13" t="s">
        <v>80</v>
      </c>
      <c r="AW627" s="13" t="s">
        <v>33</v>
      </c>
      <c r="AX627" s="13" t="s">
        <v>72</v>
      </c>
      <c r="AY627" s="246" t="s">
        <v>266</v>
      </c>
    </row>
    <row r="628" spans="1:51" s="13" customFormat="1" ht="12">
      <c r="A628" s="13"/>
      <c r="B628" s="237"/>
      <c r="C628" s="238"/>
      <c r="D628" s="230" t="s">
        <v>279</v>
      </c>
      <c r="E628" s="239" t="s">
        <v>19</v>
      </c>
      <c r="F628" s="240" t="s">
        <v>795</v>
      </c>
      <c r="G628" s="238"/>
      <c r="H628" s="239" t="s">
        <v>19</v>
      </c>
      <c r="I628" s="241"/>
      <c r="J628" s="238"/>
      <c r="K628" s="238"/>
      <c r="L628" s="242"/>
      <c r="M628" s="243"/>
      <c r="N628" s="244"/>
      <c r="O628" s="244"/>
      <c r="P628" s="244"/>
      <c r="Q628" s="244"/>
      <c r="R628" s="244"/>
      <c r="S628" s="244"/>
      <c r="T628" s="245"/>
      <c r="U628" s="13"/>
      <c r="V628" s="13"/>
      <c r="W628" s="13"/>
      <c r="X628" s="13"/>
      <c r="Y628" s="13"/>
      <c r="Z628" s="13"/>
      <c r="AA628" s="13"/>
      <c r="AB628" s="13"/>
      <c r="AC628" s="13"/>
      <c r="AD628" s="13"/>
      <c r="AE628" s="13"/>
      <c r="AT628" s="246" t="s">
        <v>279</v>
      </c>
      <c r="AU628" s="246" t="s">
        <v>291</v>
      </c>
      <c r="AV628" s="13" t="s">
        <v>80</v>
      </c>
      <c r="AW628" s="13" t="s">
        <v>33</v>
      </c>
      <c r="AX628" s="13" t="s">
        <v>72</v>
      </c>
      <c r="AY628" s="246" t="s">
        <v>266</v>
      </c>
    </row>
    <row r="629" spans="1:51" s="14" customFormat="1" ht="12">
      <c r="A629" s="14"/>
      <c r="B629" s="247"/>
      <c r="C629" s="248"/>
      <c r="D629" s="230" t="s">
        <v>279</v>
      </c>
      <c r="E629" s="249" t="s">
        <v>19</v>
      </c>
      <c r="F629" s="250" t="s">
        <v>796</v>
      </c>
      <c r="G629" s="248"/>
      <c r="H629" s="251">
        <v>110.63</v>
      </c>
      <c r="I629" s="252"/>
      <c r="J629" s="248"/>
      <c r="K629" s="248"/>
      <c r="L629" s="253"/>
      <c r="M629" s="254"/>
      <c r="N629" s="255"/>
      <c r="O629" s="255"/>
      <c r="P629" s="255"/>
      <c r="Q629" s="255"/>
      <c r="R629" s="255"/>
      <c r="S629" s="255"/>
      <c r="T629" s="256"/>
      <c r="U629" s="14"/>
      <c r="V629" s="14"/>
      <c r="W629" s="14"/>
      <c r="X629" s="14"/>
      <c r="Y629" s="14"/>
      <c r="Z629" s="14"/>
      <c r="AA629" s="14"/>
      <c r="AB629" s="14"/>
      <c r="AC629" s="14"/>
      <c r="AD629" s="14"/>
      <c r="AE629" s="14"/>
      <c r="AT629" s="257" t="s">
        <v>279</v>
      </c>
      <c r="AU629" s="257" t="s">
        <v>291</v>
      </c>
      <c r="AV629" s="14" t="s">
        <v>82</v>
      </c>
      <c r="AW629" s="14" t="s">
        <v>33</v>
      </c>
      <c r="AX629" s="14" t="s">
        <v>72</v>
      </c>
      <c r="AY629" s="257" t="s">
        <v>266</v>
      </c>
    </row>
    <row r="630" spans="1:51" s="13" customFormat="1" ht="12">
      <c r="A630" s="13"/>
      <c r="B630" s="237"/>
      <c r="C630" s="238"/>
      <c r="D630" s="230" t="s">
        <v>279</v>
      </c>
      <c r="E630" s="239" t="s">
        <v>19</v>
      </c>
      <c r="F630" s="240" t="s">
        <v>792</v>
      </c>
      <c r="G630" s="238"/>
      <c r="H630" s="239" t="s">
        <v>19</v>
      </c>
      <c r="I630" s="241"/>
      <c r="J630" s="238"/>
      <c r="K630" s="238"/>
      <c r="L630" s="242"/>
      <c r="M630" s="243"/>
      <c r="N630" s="244"/>
      <c r="O630" s="244"/>
      <c r="P630" s="244"/>
      <c r="Q630" s="244"/>
      <c r="R630" s="244"/>
      <c r="S630" s="244"/>
      <c r="T630" s="245"/>
      <c r="U630" s="13"/>
      <c r="V630" s="13"/>
      <c r="W630" s="13"/>
      <c r="X630" s="13"/>
      <c r="Y630" s="13"/>
      <c r="Z630" s="13"/>
      <c r="AA630" s="13"/>
      <c r="AB630" s="13"/>
      <c r="AC630" s="13"/>
      <c r="AD630" s="13"/>
      <c r="AE630" s="13"/>
      <c r="AT630" s="246" t="s">
        <v>279</v>
      </c>
      <c r="AU630" s="246" t="s">
        <v>291</v>
      </c>
      <c r="AV630" s="13" t="s">
        <v>80</v>
      </c>
      <c r="AW630" s="13" t="s">
        <v>33</v>
      </c>
      <c r="AX630" s="13" t="s">
        <v>72</v>
      </c>
      <c r="AY630" s="246" t="s">
        <v>266</v>
      </c>
    </row>
    <row r="631" spans="1:51" s="13" customFormat="1" ht="12">
      <c r="A631" s="13"/>
      <c r="B631" s="237"/>
      <c r="C631" s="238"/>
      <c r="D631" s="230" t="s">
        <v>279</v>
      </c>
      <c r="E631" s="239" t="s">
        <v>19</v>
      </c>
      <c r="F631" s="240" t="s">
        <v>795</v>
      </c>
      <c r="G631" s="238"/>
      <c r="H631" s="239" t="s">
        <v>19</v>
      </c>
      <c r="I631" s="241"/>
      <c r="J631" s="238"/>
      <c r="K631" s="238"/>
      <c r="L631" s="242"/>
      <c r="M631" s="243"/>
      <c r="N631" s="244"/>
      <c r="O631" s="244"/>
      <c r="P631" s="244"/>
      <c r="Q631" s="244"/>
      <c r="R631" s="244"/>
      <c r="S631" s="244"/>
      <c r="T631" s="245"/>
      <c r="U631" s="13"/>
      <c r="V631" s="13"/>
      <c r="W631" s="13"/>
      <c r="X631" s="13"/>
      <c r="Y631" s="13"/>
      <c r="Z631" s="13"/>
      <c r="AA631" s="13"/>
      <c r="AB631" s="13"/>
      <c r="AC631" s="13"/>
      <c r="AD631" s="13"/>
      <c r="AE631" s="13"/>
      <c r="AT631" s="246" t="s">
        <v>279</v>
      </c>
      <c r="AU631" s="246" t="s">
        <v>291</v>
      </c>
      <c r="AV631" s="13" t="s">
        <v>80</v>
      </c>
      <c r="AW631" s="13" t="s">
        <v>33</v>
      </c>
      <c r="AX631" s="13" t="s">
        <v>72</v>
      </c>
      <c r="AY631" s="246" t="s">
        <v>266</v>
      </c>
    </row>
    <row r="632" spans="1:51" s="14" customFormat="1" ht="12">
      <c r="A632" s="14"/>
      <c r="B632" s="247"/>
      <c r="C632" s="248"/>
      <c r="D632" s="230" t="s">
        <v>279</v>
      </c>
      <c r="E632" s="249" t="s">
        <v>19</v>
      </c>
      <c r="F632" s="250" t="s">
        <v>797</v>
      </c>
      <c r="G632" s="248"/>
      <c r="H632" s="251">
        <v>111.12</v>
      </c>
      <c r="I632" s="252"/>
      <c r="J632" s="248"/>
      <c r="K632" s="248"/>
      <c r="L632" s="253"/>
      <c r="M632" s="254"/>
      <c r="N632" s="255"/>
      <c r="O632" s="255"/>
      <c r="P632" s="255"/>
      <c r="Q632" s="255"/>
      <c r="R632" s="255"/>
      <c r="S632" s="255"/>
      <c r="T632" s="256"/>
      <c r="U632" s="14"/>
      <c r="V632" s="14"/>
      <c r="W632" s="14"/>
      <c r="X632" s="14"/>
      <c r="Y632" s="14"/>
      <c r="Z632" s="14"/>
      <c r="AA632" s="14"/>
      <c r="AB632" s="14"/>
      <c r="AC632" s="14"/>
      <c r="AD632" s="14"/>
      <c r="AE632" s="14"/>
      <c r="AT632" s="257" t="s">
        <v>279</v>
      </c>
      <c r="AU632" s="257" t="s">
        <v>291</v>
      </c>
      <c r="AV632" s="14" t="s">
        <v>82</v>
      </c>
      <c r="AW632" s="14" t="s">
        <v>33</v>
      </c>
      <c r="AX632" s="14" t="s">
        <v>72</v>
      </c>
      <c r="AY632" s="257" t="s">
        <v>266</v>
      </c>
    </row>
    <row r="633" spans="1:51" s="13" customFormat="1" ht="12">
      <c r="A633" s="13"/>
      <c r="B633" s="237"/>
      <c r="C633" s="238"/>
      <c r="D633" s="230" t="s">
        <v>279</v>
      </c>
      <c r="E633" s="239" t="s">
        <v>19</v>
      </c>
      <c r="F633" s="240" t="s">
        <v>793</v>
      </c>
      <c r="G633" s="238"/>
      <c r="H633" s="239" t="s">
        <v>19</v>
      </c>
      <c r="I633" s="241"/>
      <c r="J633" s="238"/>
      <c r="K633" s="238"/>
      <c r="L633" s="242"/>
      <c r="M633" s="243"/>
      <c r="N633" s="244"/>
      <c r="O633" s="244"/>
      <c r="P633" s="244"/>
      <c r="Q633" s="244"/>
      <c r="R633" s="244"/>
      <c r="S633" s="244"/>
      <c r="T633" s="245"/>
      <c r="U633" s="13"/>
      <c r="V633" s="13"/>
      <c r="W633" s="13"/>
      <c r="X633" s="13"/>
      <c r="Y633" s="13"/>
      <c r="Z633" s="13"/>
      <c r="AA633" s="13"/>
      <c r="AB633" s="13"/>
      <c r="AC633" s="13"/>
      <c r="AD633" s="13"/>
      <c r="AE633" s="13"/>
      <c r="AT633" s="246" t="s">
        <v>279</v>
      </c>
      <c r="AU633" s="246" t="s">
        <v>291</v>
      </c>
      <c r="AV633" s="13" t="s">
        <v>80</v>
      </c>
      <c r="AW633" s="13" t="s">
        <v>33</v>
      </c>
      <c r="AX633" s="13" t="s">
        <v>72</v>
      </c>
      <c r="AY633" s="246" t="s">
        <v>266</v>
      </c>
    </row>
    <row r="634" spans="1:51" s="13" customFormat="1" ht="12">
      <c r="A634" s="13"/>
      <c r="B634" s="237"/>
      <c r="C634" s="238"/>
      <c r="D634" s="230" t="s">
        <v>279</v>
      </c>
      <c r="E634" s="239" t="s">
        <v>19</v>
      </c>
      <c r="F634" s="240" t="s">
        <v>795</v>
      </c>
      <c r="G634" s="238"/>
      <c r="H634" s="239" t="s">
        <v>19</v>
      </c>
      <c r="I634" s="241"/>
      <c r="J634" s="238"/>
      <c r="K634" s="238"/>
      <c r="L634" s="242"/>
      <c r="M634" s="243"/>
      <c r="N634" s="244"/>
      <c r="O634" s="244"/>
      <c r="P634" s="244"/>
      <c r="Q634" s="244"/>
      <c r="R634" s="244"/>
      <c r="S634" s="244"/>
      <c r="T634" s="245"/>
      <c r="U634" s="13"/>
      <c r="V634" s="13"/>
      <c r="W634" s="13"/>
      <c r="X634" s="13"/>
      <c r="Y634" s="13"/>
      <c r="Z634" s="13"/>
      <c r="AA634" s="13"/>
      <c r="AB634" s="13"/>
      <c r="AC634" s="13"/>
      <c r="AD634" s="13"/>
      <c r="AE634" s="13"/>
      <c r="AT634" s="246" t="s">
        <v>279</v>
      </c>
      <c r="AU634" s="246" t="s">
        <v>291</v>
      </c>
      <c r="AV634" s="13" t="s">
        <v>80</v>
      </c>
      <c r="AW634" s="13" t="s">
        <v>33</v>
      </c>
      <c r="AX634" s="13" t="s">
        <v>72</v>
      </c>
      <c r="AY634" s="246" t="s">
        <v>266</v>
      </c>
    </row>
    <row r="635" spans="1:51" s="14" customFormat="1" ht="12">
      <c r="A635" s="14"/>
      <c r="B635" s="247"/>
      <c r="C635" s="248"/>
      <c r="D635" s="230" t="s">
        <v>279</v>
      </c>
      <c r="E635" s="249" t="s">
        <v>19</v>
      </c>
      <c r="F635" s="250" t="s">
        <v>798</v>
      </c>
      <c r="G635" s="248"/>
      <c r="H635" s="251">
        <v>130.62</v>
      </c>
      <c r="I635" s="252"/>
      <c r="J635" s="248"/>
      <c r="K635" s="248"/>
      <c r="L635" s="253"/>
      <c r="M635" s="254"/>
      <c r="N635" s="255"/>
      <c r="O635" s="255"/>
      <c r="P635" s="255"/>
      <c r="Q635" s="255"/>
      <c r="R635" s="255"/>
      <c r="S635" s="255"/>
      <c r="T635" s="256"/>
      <c r="U635" s="14"/>
      <c r="V635" s="14"/>
      <c r="W635" s="14"/>
      <c r="X635" s="14"/>
      <c r="Y635" s="14"/>
      <c r="Z635" s="14"/>
      <c r="AA635" s="14"/>
      <c r="AB635" s="14"/>
      <c r="AC635" s="14"/>
      <c r="AD635" s="14"/>
      <c r="AE635" s="14"/>
      <c r="AT635" s="257" t="s">
        <v>279</v>
      </c>
      <c r="AU635" s="257" t="s">
        <v>291</v>
      </c>
      <c r="AV635" s="14" t="s">
        <v>82</v>
      </c>
      <c r="AW635" s="14" t="s">
        <v>33</v>
      </c>
      <c r="AX635" s="14" t="s">
        <v>72</v>
      </c>
      <c r="AY635" s="257" t="s">
        <v>266</v>
      </c>
    </row>
    <row r="636" spans="1:51" s="13" customFormat="1" ht="12">
      <c r="A636" s="13"/>
      <c r="B636" s="237"/>
      <c r="C636" s="238"/>
      <c r="D636" s="230" t="s">
        <v>279</v>
      </c>
      <c r="E636" s="239" t="s">
        <v>19</v>
      </c>
      <c r="F636" s="240" t="s">
        <v>789</v>
      </c>
      <c r="G636" s="238"/>
      <c r="H636" s="239" t="s">
        <v>19</v>
      </c>
      <c r="I636" s="241"/>
      <c r="J636" s="238"/>
      <c r="K636" s="238"/>
      <c r="L636" s="242"/>
      <c r="M636" s="243"/>
      <c r="N636" s="244"/>
      <c r="O636" s="244"/>
      <c r="P636" s="244"/>
      <c r="Q636" s="244"/>
      <c r="R636" s="244"/>
      <c r="S636" s="244"/>
      <c r="T636" s="245"/>
      <c r="U636" s="13"/>
      <c r="V636" s="13"/>
      <c r="W636" s="13"/>
      <c r="X636" s="13"/>
      <c r="Y636" s="13"/>
      <c r="Z636" s="13"/>
      <c r="AA636" s="13"/>
      <c r="AB636" s="13"/>
      <c r="AC636" s="13"/>
      <c r="AD636" s="13"/>
      <c r="AE636" s="13"/>
      <c r="AT636" s="246" t="s">
        <v>279</v>
      </c>
      <c r="AU636" s="246" t="s">
        <v>291</v>
      </c>
      <c r="AV636" s="13" t="s">
        <v>80</v>
      </c>
      <c r="AW636" s="13" t="s">
        <v>33</v>
      </c>
      <c r="AX636" s="13" t="s">
        <v>72</v>
      </c>
      <c r="AY636" s="246" t="s">
        <v>266</v>
      </c>
    </row>
    <row r="637" spans="1:51" s="13" customFormat="1" ht="12">
      <c r="A637" s="13"/>
      <c r="B637" s="237"/>
      <c r="C637" s="238"/>
      <c r="D637" s="230" t="s">
        <v>279</v>
      </c>
      <c r="E637" s="239" t="s">
        <v>19</v>
      </c>
      <c r="F637" s="240" t="s">
        <v>795</v>
      </c>
      <c r="G637" s="238"/>
      <c r="H637" s="239" t="s">
        <v>19</v>
      </c>
      <c r="I637" s="241"/>
      <c r="J637" s="238"/>
      <c r="K637" s="238"/>
      <c r="L637" s="242"/>
      <c r="M637" s="243"/>
      <c r="N637" s="244"/>
      <c r="O637" s="244"/>
      <c r="P637" s="244"/>
      <c r="Q637" s="244"/>
      <c r="R637" s="244"/>
      <c r="S637" s="244"/>
      <c r="T637" s="245"/>
      <c r="U637" s="13"/>
      <c r="V637" s="13"/>
      <c r="W637" s="13"/>
      <c r="X637" s="13"/>
      <c r="Y637" s="13"/>
      <c r="Z637" s="13"/>
      <c r="AA637" s="13"/>
      <c r="AB637" s="13"/>
      <c r="AC637" s="13"/>
      <c r="AD637" s="13"/>
      <c r="AE637" s="13"/>
      <c r="AT637" s="246" t="s">
        <v>279</v>
      </c>
      <c r="AU637" s="246" t="s">
        <v>291</v>
      </c>
      <c r="AV637" s="13" t="s">
        <v>80</v>
      </c>
      <c r="AW637" s="13" t="s">
        <v>33</v>
      </c>
      <c r="AX637" s="13" t="s">
        <v>72</v>
      </c>
      <c r="AY637" s="246" t="s">
        <v>266</v>
      </c>
    </row>
    <row r="638" spans="1:51" s="14" customFormat="1" ht="12">
      <c r="A638" s="14"/>
      <c r="B638" s="247"/>
      <c r="C638" s="248"/>
      <c r="D638" s="230" t="s">
        <v>279</v>
      </c>
      <c r="E638" s="249" t="s">
        <v>19</v>
      </c>
      <c r="F638" s="250" t="s">
        <v>796</v>
      </c>
      <c r="G638" s="248"/>
      <c r="H638" s="251">
        <v>110.63</v>
      </c>
      <c r="I638" s="252"/>
      <c r="J638" s="248"/>
      <c r="K638" s="248"/>
      <c r="L638" s="253"/>
      <c r="M638" s="254"/>
      <c r="N638" s="255"/>
      <c r="O638" s="255"/>
      <c r="P638" s="255"/>
      <c r="Q638" s="255"/>
      <c r="R638" s="255"/>
      <c r="S638" s="255"/>
      <c r="T638" s="256"/>
      <c r="U638" s="14"/>
      <c r="V638" s="14"/>
      <c r="W638" s="14"/>
      <c r="X638" s="14"/>
      <c r="Y638" s="14"/>
      <c r="Z638" s="14"/>
      <c r="AA638" s="14"/>
      <c r="AB638" s="14"/>
      <c r="AC638" s="14"/>
      <c r="AD638" s="14"/>
      <c r="AE638" s="14"/>
      <c r="AT638" s="257" t="s">
        <v>279</v>
      </c>
      <c r="AU638" s="257" t="s">
        <v>291</v>
      </c>
      <c r="AV638" s="14" t="s">
        <v>82</v>
      </c>
      <c r="AW638" s="14" t="s">
        <v>33</v>
      </c>
      <c r="AX638" s="14" t="s">
        <v>72</v>
      </c>
      <c r="AY638" s="257" t="s">
        <v>266</v>
      </c>
    </row>
    <row r="639" spans="1:51" s="13" customFormat="1" ht="12">
      <c r="A639" s="13"/>
      <c r="B639" s="237"/>
      <c r="C639" s="238"/>
      <c r="D639" s="230" t="s">
        <v>279</v>
      </c>
      <c r="E639" s="239" t="s">
        <v>19</v>
      </c>
      <c r="F639" s="240" t="s">
        <v>792</v>
      </c>
      <c r="G639" s="238"/>
      <c r="H639" s="239" t="s">
        <v>19</v>
      </c>
      <c r="I639" s="241"/>
      <c r="J639" s="238"/>
      <c r="K639" s="238"/>
      <c r="L639" s="242"/>
      <c r="M639" s="243"/>
      <c r="N639" s="244"/>
      <c r="O639" s="244"/>
      <c r="P639" s="244"/>
      <c r="Q639" s="244"/>
      <c r="R639" s="244"/>
      <c r="S639" s="244"/>
      <c r="T639" s="245"/>
      <c r="U639" s="13"/>
      <c r="V639" s="13"/>
      <c r="W639" s="13"/>
      <c r="X639" s="13"/>
      <c r="Y639" s="13"/>
      <c r="Z639" s="13"/>
      <c r="AA639" s="13"/>
      <c r="AB639" s="13"/>
      <c r="AC639" s="13"/>
      <c r="AD639" s="13"/>
      <c r="AE639" s="13"/>
      <c r="AT639" s="246" t="s">
        <v>279</v>
      </c>
      <c r="AU639" s="246" t="s">
        <v>291</v>
      </c>
      <c r="AV639" s="13" t="s">
        <v>80</v>
      </c>
      <c r="AW639" s="13" t="s">
        <v>33</v>
      </c>
      <c r="AX639" s="13" t="s">
        <v>72</v>
      </c>
      <c r="AY639" s="246" t="s">
        <v>266</v>
      </c>
    </row>
    <row r="640" spans="1:51" s="13" customFormat="1" ht="12">
      <c r="A640" s="13"/>
      <c r="B640" s="237"/>
      <c r="C640" s="238"/>
      <c r="D640" s="230" t="s">
        <v>279</v>
      </c>
      <c r="E640" s="239" t="s">
        <v>19</v>
      </c>
      <c r="F640" s="240" t="s">
        <v>795</v>
      </c>
      <c r="G640" s="238"/>
      <c r="H640" s="239" t="s">
        <v>19</v>
      </c>
      <c r="I640" s="241"/>
      <c r="J640" s="238"/>
      <c r="K640" s="238"/>
      <c r="L640" s="242"/>
      <c r="M640" s="243"/>
      <c r="N640" s="244"/>
      <c r="O640" s="244"/>
      <c r="P640" s="244"/>
      <c r="Q640" s="244"/>
      <c r="R640" s="244"/>
      <c r="S640" s="244"/>
      <c r="T640" s="245"/>
      <c r="U640" s="13"/>
      <c r="V640" s="13"/>
      <c r="W640" s="13"/>
      <c r="X640" s="13"/>
      <c r="Y640" s="13"/>
      <c r="Z640" s="13"/>
      <c r="AA640" s="13"/>
      <c r="AB640" s="13"/>
      <c r="AC640" s="13"/>
      <c r="AD640" s="13"/>
      <c r="AE640" s="13"/>
      <c r="AT640" s="246" t="s">
        <v>279</v>
      </c>
      <c r="AU640" s="246" t="s">
        <v>291</v>
      </c>
      <c r="AV640" s="13" t="s">
        <v>80</v>
      </c>
      <c r="AW640" s="13" t="s">
        <v>33</v>
      </c>
      <c r="AX640" s="13" t="s">
        <v>72</v>
      </c>
      <c r="AY640" s="246" t="s">
        <v>266</v>
      </c>
    </row>
    <row r="641" spans="1:51" s="14" customFormat="1" ht="12">
      <c r="A641" s="14"/>
      <c r="B641" s="247"/>
      <c r="C641" s="248"/>
      <c r="D641" s="230" t="s">
        <v>279</v>
      </c>
      <c r="E641" s="249" t="s">
        <v>19</v>
      </c>
      <c r="F641" s="250" t="s">
        <v>797</v>
      </c>
      <c r="G641" s="248"/>
      <c r="H641" s="251">
        <v>111.12</v>
      </c>
      <c r="I641" s="252"/>
      <c r="J641" s="248"/>
      <c r="K641" s="248"/>
      <c r="L641" s="253"/>
      <c r="M641" s="254"/>
      <c r="N641" s="255"/>
      <c r="O641" s="255"/>
      <c r="P641" s="255"/>
      <c r="Q641" s="255"/>
      <c r="R641" s="255"/>
      <c r="S641" s="255"/>
      <c r="T641" s="256"/>
      <c r="U641" s="14"/>
      <c r="V641" s="14"/>
      <c r="W641" s="14"/>
      <c r="X641" s="14"/>
      <c r="Y641" s="14"/>
      <c r="Z641" s="14"/>
      <c r="AA641" s="14"/>
      <c r="AB641" s="14"/>
      <c r="AC641" s="14"/>
      <c r="AD641" s="14"/>
      <c r="AE641" s="14"/>
      <c r="AT641" s="257" t="s">
        <v>279</v>
      </c>
      <c r="AU641" s="257" t="s">
        <v>291</v>
      </c>
      <c r="AV641" s="14" t="s">
        <v>82</v>
      </c>
      <c r="AW641" s="14" t="s">
        <v>33</v>
      </c>
      <c r="AX641" s="14" t="s">
        <v>72</v>
      </c>
      <c r="AY641" s="257" t="s">
        <v>266</v>
      </c>
    </row>
    <row r="642" spans="1:51" s="13" customFormat="1" ht="12">
      <c r="A642" s="13"/>
      <c r="B642" s="237"/>
      <c r="C642" s="238"/>
      <c r="D642" s="230" t="s">
        <v>279</v>
      </c>
      <c r="E642" s="239" t="s">
        <v>19</v>
      </c>
      <c r="F642" s="240" t="s">
        <v>793</v>
      </c>
      <c r="G642" s="238"/>
      <c r="H642" s="239" t="s">
        <v>19</v>
      </c>
      <c r="I642" s="241"/>
      <c r="J642" s="238"/>
      <c r="K642" s="238"/>
      <c r="L642" s="242"/>
      <c r="M642" s="243"/>
      <c r="N642" s="244"/>
      <c r="O642" s="244"/>
      <c r="P642" s="244"/>
      <c r="Q642" s="244"/>
      <c r="R642" s="244"/>
      <c r="S642" s="244"/>
      <c r="T642" s="245"/>
      <c r="U642" s="13"/>
      <c r="V642" s="13"/>
      <c r="W642" s="13"/>
      <c r="X642" s="13"/>
      <c r="Y642" s="13"/>
      <c r="Z642" s="13"/>
      <c r="AA642" s="13"/>
      <c r="AB642" s="13"/>
      <c r="AC642" s="13"/>
      <c r="AD642" s="13"/>
      <c r="AE642" s="13"/>
      <c r="AT642" s="246" t="s">
        <v>279</v>
      </c>
      <c r="AU642" s="246" t="s">
        <v>291</v>
      </c>
      <c r="AV642" s="13" t="s">
        <v>80</v>
      </c>
      <c r="AW642" s="13" t="s">
        <v>33</v>
      </c>
      <c r="AX642" s="13" t="s">
        <v>72</v>
      </c>
      <c r="AY642" s="246" t="s">
        <v>266</v>
      </c>
    </row>
    <row r="643" spans="1:51" s="13" customFormat="1" ht="12">
      <c r="A643" s="13"/>
      <c r="B643" s="237"/>
      <c r="C643" s="238"/>
      <c r="D643" s="230" t="s">
        <v>279</v>
      </c>
      <c r="E643" s="239" t="s">
        <v>19</v>
      </c>
      <c r="F643" s="240" t="s">
        <v>795</v>
      </c>
      <c r="G643" s="238"/>
      <c r="H643" s="239" t="s">
        <v>19</v>
      </c>
      <c r="I643" s="241"/>
      <c r="J643" s="238"/>
      <c r="K643" s="238"/>
      <c r="L643" s="242"/>
      <c r="M643" s="243"/>
      <c r="N643" s="244"/>
      <c r="O643" s="244"/>
      <c r="P643" s="244"/>
      <c r="Q643" s="244"/>
      <c r="R643" s="244"/>
      <c r="S643" s="244"/>
      <c r="T643" s="245"/>
      <c r="U643" s="13"/>
      <c r="V643" s="13"/>
      <c r="W643" s="13"/>
      <c r="X643" s="13"/>
      <c r="Y643" s="13"/>
      <c r="Z643" s="13"/>
      <c r="AA643" s="13"/>
      <c r="AB643" s="13"/>
      <c r="AC643" s="13"/>
      <c r="AD643" s="13"/>
      <c r="AE643" s="13"/>
      <c r="AT643" s="246" t="s">
        <v>279</v>
      </c>
      <c r="AU643" s="246" t="s">
        <v>291</v>
      </c>
      <c r="AV643" s="13" t="s">
        <v>80</v>
      </c>
      <c r="AW643" s="13" t="s">
        <v>33</v>
      </c>
      <c r="AX643" s="13" t="s">
        <v>72</v>
      </c>
      <c r="AY643" s="246" t="s">
        <v>266</v>
      </c>
    </row>
    <row r="644" spans="1:51" s="14" customFormat="1" ht="12">
      <c r="A644" s="14"/>
      <c r="B644" s="247"/>
      <c r="C644" s="248"/>
      <c r="D644" s="230" t="s">
        <v>279</v>
      </c>
      <c r="E644" s="249" t="s">
        <v>19</v>
      </c>
      <c r="F644" s="250" t="s">
        <v>798</v>
      </c>
      <c r="G644" s="248"/>
      <c r="H644" s="251">
        <v>130.62</v>
      </c>
      <c r="I644" s="252"/>
      <c r="J644" s="248"/>
      <c r="K644" s="248"/>
      <c r="L644" s="253"/>
      <c r="M644" s="254"/>
      <c r="N644" s="255"/>
      <c r="O644" s="255"/>
      <c r="P644" s="255"/>
      <c r="Q644" s="255"/>
      <c r="R644" s="255"/>
      <c r="S644" s="255"/>
      <c r="T644" s="256"/>
      <c r="U644" s="14"/>
      <c r="V644" s="14"/>
      <c r="W644" s="14"/>
      <c r="X644" s="14"/>
      <c r="Y644" s="14"/>
      <c r="Z644" s="14"/>
      <c r="AA644" s="14"/>
      <c r="AB644" s="14"/>
      <c r="AC644" s="14"/>
      <c r="AD644" s="14"/>
      <c r="AE644" s="14"/>
      <c r="AT644" s="257" t="s">
        <v>279</v>
      </c>
      <c r="AU644" s="257" t="s">
        <v>291</v>
      </c>
      <c r="AV644" s="14" t="s">
        <v>82</v>
      </c>
      <c r="AW644" s="14" t="s">
        <v>33</v>
      </c>
      <c r="AX644" s="14" t="s">
        <v>72</v>
      </c>
      <c r="AY644" s="257" t="s">
        <v>266</v>
      </c>
    </row>
    <row r="645" spans="1:51" s="16" customFormat="1" ht="12">
      <c r="A645" s="16"/>
      <c r="B645" s="279"/>
      <c r="C645" s="280"/>
      <c r="D645" s="230" t="s">
        <v>279</v>
      </c>
      <c r="E645" s="281" t="s">
        <v>19</v>
      </c>
      <c r="F645" s="282" t="s">
        <v>705</v>
      </c>
      <c r="G645" s="280"/>
      <c r="H645" s="283">
        <v>704.74</v>
      </c>
      <c r="I645" s="284"/>
      <c r="J645" s="280"/>
      <c r="K645" s="280"/>
      <c r="L645" s="285"/>
      <c r="M645" s="286"/>
      <c r="N645" s="287"/>
      <c r="O645" s="287"/>
      <c r="P645" s="287"/>
      <c r="Q645" s="287"/>
      <c r="R645" s="287"/>
      <c r="S645" s="287"/>
      <c r="T645" s="288"/>
      <c r="U645" s="16"/>
      <c r="V645" s="16"/>
      <c r="W645" s="16"/>
      <c r="X645" s="16"/>
      <c r="Y645" s="16"/>
      <c r="Z645" s="16"/>
      <c r="AA645" s="16"/>
      <c r="AB645" s="16"/>
      <c r="AC645" s="16"/>
      <c r="AD645" s="16"/>
      <c r="AE645" s="16"/>
      <c r="AT645" s="289" t="s">
        <v>279</v>
      </c>
      <c r="AU645" s="289" t="s">
        <v>291</v>
      </c>
      <c r="AV645" s="16" t="s">
        <v>291</v>
      </c>
      <c r="AW645" s="16" t="s">
        <v>33</v>
      </c>
      <c r="AX645" s="16" t="s">
        <v>72</v>
      </c>
      <c r="AY645" s="289" t="s">
        <v>266</v>
      </c>
    </row>
    <row r="646" spans="1:51" s="13" customFormat="1" ht="12">
      <c r="A646" s="13"/>
      <c r="B646" s="237"/>
      <c r="C646" s="238"/>
      <c r="D646" s="230" t="s">
        <v>279</v>
      </c>
      <c r="E646" s="239" t="s">
        <v>19</v>
      </c>
      <c r="F646" s="240" t="s">
        <v>799</v>
      </c>
      <c r="G646" s="238"/>
      <c r="H646" s="239" t="s">
        <v>19</v>
      </c>
      <c r="I646" s="241"/>
      <c r="J646" s="238"/>
      <c r="K646" s="238"/>
      <c r="L646" s="242"/>
      <c r="M646" s="243"/>
      <c r="N646" s="244"/>
      <c r="O646" s="244"/>
      <c r="P646" s="244"/>
      <c r="Q646" s="244"/>
      <c r="R646" s="244"/>
      <c r="S646" s="244"/>
      <c r="T646" s="245"/>
      <c r="U646" s="13"/>
      <c r="V646" s="13"/>
      <c r="W646" s="13"/>
      <c r="X646" s="13"/>
      <c r="Y646" s="13"/>
      <c r="Z646" s="13"/>
      <c r="AA646" s="13"/>
      <c r="AB646" s="13"/>
      <c r="AC646" s="13"/>
      <c r="AD646" s="13"/>
      <c r="AE646" s="13"/>
      <c r="AT646" s="246" t="s">
        <v>279</v>
      </c>
      <c r="AU646" s="246" t="s">
        <v>291</v>
      </c>
      <c r="AV646" s="13" t="s">
        <v>80</v>
      </c>
      <c r="AW646" s="13" t="s">
        <v>33</v>
      </c>
      <c r="AX646" s="13" t="s">
        <v>72</v>
      </c>
      <c r="AY646" s="246" t="s">
        <v>266</v>
      </c>
    </row>
    <row r="647" spans="1:51" s="14" customFormat="1" ht="12">
      <c r="A647" s="14"/>
      <c r="B647" s="247"/>
      <c r="C647" s="248"/>
      <c r="D647" s="230" t="s">
        <v>279</v>
      </c>
      <c r="E647" s="249" t="s">
        <v>19</v>
      </c>
      <c r="F647" s="250" t="s">
        <v>800</v>
      </c>
      <c r="G647" s="248"/>
      <c r="H647" s="251">
        <v>31.251</v>
      </c>
      <c r="I647" s="252"/>
      <c r="J647" s="248"/>
      <c r="K647" s="248"/>
      <c r="L647" s="253"/>
      <c r="M647" s="254"/>
      <c r="N647" s="255"/>
      <c r="O647" s="255"/>
      <c r="P647" s="255"/>
      <c r="Q647" s="255"/>
      <c r="R647" s="255"/>
      <c r="S647" s="255"/>
      <c r="T647" s="256"/>
      <c r="U647" s="14"/>
      <c r="V647" s="14"/>
      <c r="W647" s="14"/>
      <c r="X647" s="14"/>
      <c r="Y647" s="14"/>
      <c r="Z647" s="14"/>
      <c r="AA647" s="14"/>
      <c r="AB647" s="14"/>
      <c r="AC647" s="14"/>
      <c r="AD647" s="14"/>
      <c r="AE647" s="14"/>
      <c r="AT647" s="257" t="s">
        <v>279</v>
      </c>
      <c r="AU647" s="257" t="s">
        <v>291</v>
      </c>
      <c r="AV647" s="14" t="s">
        <v>82</v>
      </c>
      <c r="AW647" s="14" t="s">
        <v>33</v>
      </c>
      <c r="AX647" s="14" t="s">
        <v>72</v>
      </c>
      <c r="AY647" s="257" t="s">
        <v>266</v>
      </c>
    </row>
    <row r="648" spans="1:51" s="13" customFormat="1" ht="12">
      <c r="A648" s="13"/>
      <c r="B648" s="237"/>
      <c r="C648" s="238"/>
      <c r="D648" s="230" t="s">
        <v>279</v>
      </c>
      <c r="E648" s="239" t="s">
        <v>19</v>
      </c>
      <c r="F648" s="240" t="s">
        <v>801</v>
      </c>
      <c r="G648" s="238"/>
      <c r="H648" s="239" t="s">
        <v>19</v>
      </c>
      <c r="I648" s="241"/>
      <c r="J648" s="238"/>
      <c r="K648" s="238"/>
      <c r="L648" s="242"/>
      <c r="M648" s="243"/>
      <c r="N648" s="244"/>
      <c r="O648" s="244"/>
      <c r="P648" s="244"/>
      <c r="Q648" s="244"/>
      <c r="R648" s="244"/>
      <c r="S648" s="244"/>
      <c r="T648" s="245"/>
      <c r="U648" s="13"/>
      <c r="V648" s="13"/>
      <c r="W648" s="13"/>
      <c r="X648" s="13"/>
      <c r="Y648" s="13"/>
      <c r="Z648" s="13"/>
      <c r="AA648" s="13"/>
      <c r="AB648" s="13"/>
      <c r="AC648" s="13"/>
      <c r="AD648" s="13"/>
      <c r="AE648" s="13"/>
      <c r="AT648" s="246" t="s">
        <v>279</v>
      </c>
      <c r="AU648" s="246" t="s">
        <v>291</v>
      </c>
      <c r="AV648" s="13" t="s">
        <v>80</v>
      </c>
      <c r="AW648" s="13" t="s">
        <v>33</v>
      </c>
      <c r="AX648" s="13" t="s">
        <v>72</v>
      </c>
      <c r="AY648" s="246" t="s">
        <v>266</v>
      </c>
    </row>
    <row r="649" spans="1:51" s="14" customFormat="1" ht="12">
      <c r="A649" s="14"/>
      <c r="B649" s="247"/>
      <c r="C649" s="248"/>
      <c r="D649" s="230" t="s">
        <v>279</v>
      </c>
      <c r="E649" s="249" t="s">
        <v>19</v>
      </c>
      <c r="F649" s="250" t="s">
        <v>802</v>
      </c>
      <c r="G649" s="248"/>
      <c r="H649" s="251">
        <v>482.513</v>
      </c>
      <c r="I649" s="252"/>
      <c r="J649" s="248"/>
      <c r="K649" s="248"/>
      <c r="L649" s="253"/>
      <c r="M649" s="254"/>
      <c r="N649" s="255"/>
      <c r="O649" s="255"/>
      <c r="P649" s="255"/>
      <c r="Q649" s="255"/>
      <c r="R649" s="255"/>
      <c r="S649" s="255"/>
      <c r="T649" s="256"/>
      <c r="U649" s="14"/>
      <c r="V649" s="14"/>
      <c r="W649" s="14"/>
      <c r="X649" s="14"/>
      <c r="Y649" s="14"/>
      <c r="Z649" s="14"/>
      <c r="AA649" s="14"/>
      <c r="AB649" s="14"/>
      <c r="AC649" s="14"/>
      <c r="AD649" s="14"/>
      <c r="AE649" s="14"/>
      <c r="AT649" s="257" t="s">
        <v>279</v>
      </c>
      <c r="AU649" s="257" t="s">
        <v>291</v>
      </c>
      <c r="AV649" s="14" t="s">
        <v>82</v>
      </c>
      <c r="AW649" s="14" t="s">
        <v>33</v>
      </c>
      <c r="AX649" s="14" t="s">
        <v>72</v>
      </c>
      <c r="AY649" s="257" t="s">
        <v>266</v>
      </c>
    </row>
    <row r="650" spans="1:51" s="16" customFormat="1" ht="12">
      <c r="A650" s="16"/>
      <c r="B650" s="279"/>
      <c r="C650" s="280"/>
      <c r="D650" s="230" t="s">
        <v>279</v>
      </c>
      <c r="E650" s="281" t="s">
        <v>19</v>
      </c>
      <c r="F650" s="282" t="s">
        <v>705</v>
      </c>
      <c r="G650" s="280"/>
      <c r="H650" s="283">
        <v>513.764</v>
      </c>
      <c r="I650" s="284"/>
      <c r="J650" s="280"/>
      <c r="K650" s="280"/>
      <c r="L650" s="285"/>
      <c r="M650" s="286"/>
      <c r="N650" s="287"/>
      <c r="O650" s="287"/>
      <c r="P650" s="287"/>
      <c r="Q650" s="287"/>
      <c r="R650" s="287"/>
      <c r="S650" s="287"/>
      <c r="T650" s="288"/>
      <c r="U650" s="16"/>
      <c r="V650" s="16"/>
      <c r="W650" s="16"/>
      <c r="X650" s="16"/>
      <c r="Y650" s="16"/>
      <c r="Z650" s="16"/>
      <c r="AA650" s="16"/>
      <c r="AB650" s="16"/>
      <c r="AC650" s="16"/>
      <c r="AD650" s="16"/>
      <c r="AE650" s="16"/>
      <c r="AT650" s="289" t="s">
        <v>279</v>
      </c>
      <c r="AU650" s="289" t="s">
        <v>291</v>
      </c>
      <c r="AV650" s="16" t="s">
        <v>291</v>
      </c>
      <c r="AW650" s="16" t="s">
        <v>33</v>
      </c>
      <c r="AX650" s="16" t="s">
        <v>72</v>
      </c>
      <c r="AY650" s="289" t="s">
        <v>266</v>
      </c>
    </row>
    <row r="651" spans="1:51" s="15" customFormat="1" ht="12">
      <c r="A651" s="15"/>
      <c r="B651" s="258"/>
      <c r="C651" s="259"/>
      <c r="D651" s="230" t="s">
        <v>279</v>
      </c>
      <c r="E651" s="260" t="s">
        <v>19</v>
      </c>
      <c r="F651" s="261" t="s">
        <v>282</v>
      </c>
      <c r="G651" s="259"/>
      <c r="H651" s="262">
        <v>1231.894</v>
      </c>
      <c r="I651" s="263"/>
      <c r="J651" s="259"/>
      <c r="K651" s="259"/>
      <c r="L651" s="264"/>
      <c r="M651" s="265"/>
      <c r="N651" s="266"/>
      <c r="O651" s="266"/>
      <c r="P651" s="266"/>
      <c r="Q651" s="266"/>
      <c r="R651" s="266"/>
      <c r="S651" s="266"/>
      <c r="T651" s="267"/>
      <c r="U651" s="15"/>
      <c r="V651" s="15"/>
      <c r="W651" s="15"/>
      <c r="X651" s="15"/>
      <c r="Y651" s="15"/>
      <c r="Z651" s="15"/>
      <c r="AA651" s="15"/>
      <c r="AB651" s="15"/>
      <c r="AC651" s="15"/>
      <c r="AD651" s="15"/>
      <c r="AE651" s="15"/>
      <c r="AT651" s="268" t="s">
        <v>279</v>
      </c>
      <c r="AU651" s="268" t="s">
        <v>291</v>
      </c>
      <c r="AV651" s="15" t="s">
        <v>273</v>
      </c>
      <c r="AW651" s="15" t="s">
        <v>33</v>
      </c>
      <c r="AX651" s="15" t="s">
        <v>80</v>
      </c>
      <c r="AY651" s="268" t="s">
        <v>266</v>
      </c>
    </row>
    <row r="652" spans="1:63" s="12" customFormat="1" ht="20.85" customHeight="1">
      <c r="A652" s="12"/>
      <c r="B652" s="201"/>
      <c r="C652" s="202"/>
      <c r="D652" s="203" t="s">
        <v>71</v>
      </c>
      <c r="E652" s="215" t="s">
        <v>803</v>
      </c>
      <c r="F652" s="215" t="s">
        <v>804</v>
      </c>
      <c r="G652" s="202"/>
      <c r="H652" s="202"/>
      <c r="I652" s="205"/>
      <c r="J652" s="216">
        <f>BK652</f>
        <v>0</v>
      </c>
      <c r="K652" s="202"/>
      <c r="L652" s="207"/>
      <c r="M652" s="208"/>
      <c r="N652" s="209"/>
      <c r="O652" s="209"/>
      <c r="P652" s="210">
        <f>SUM(P653:P846)</f>
        <v>0</v>
      </c>
      <c r="Q652" s="209"/>
      <c r="R652" s="210">
        <f>SUM(R653:R846)</f>
        <v>27.446707280000002</v>
      </c>
      <c r="S652" s="209"/>
      <c r="T652" s="211">
        <f>SUM(T653:T846)</f>
        <v>0</v>
      </c>
      <c r="U652" s="12"/>
      <c r="V652" s="12"/>
      <c r="W652" s="12"/>
      <c r="X652" s="12"/>
      <c r="Y652" s="12"/>
      <c r="Z652" s="12"/>
      <c r="AA652" s="12"/>
      <c r="AB652" s="12"/>
      <c r="AC652" s="12"/>
      <c r="AD652" s="12"/>
      <c r="AE652" s="12"/>
      <c r="AR652" s="212" t="s">
        <v>80</v>
      </c>
      <c r="AT652" s="213" t="s">
        <v>71</v>
      </c>
      <c r="AU652" s="213" t="s">
        <v>82</v>
      </c>
      <c r="AY652" s="212" t="s">
        <v>266</v>
      </c>
      <c r="BK652" s="214">
        <f>SUM(BK653:BK846)</f>
        <v>0</v>
      </c>
    </row>
    <row r="653" spans="1:65" s="2" customFormat="1" ht="16.5" customHeight="1">
      <c r="A653" s="41"/>
      <c r="B653" s="42"/>
      <c r="C653" s="217" t="s">
        <v>805</v>
      </c>
      <c r="D653" s="217" t="s">
        <v>268</v>
      </c>
      <c r="E653" s="218" t="s">
        <v>806</v>
      </c>
      <c r="F653" s="219" t="s">
        <v>807</v>
      </c>
      <c r="G653" s="220" t="s">
        <v>271</v>
      </c>
      <c r="H653" s="221">
        <v>399.336</v>
      </c>
      <c r="I653" s="222"/>
      <c r="J653" s="223">
        <f>ROUND(I653*H653,2)</f>
        <v>0</v>
      </c>
      <c r="K653" s="219" t="s">
        <v>272</v>
      </c>
      <c r="L653" s="47"/>
      <c r="M653" s="224" t="s">
        <v>19</v>
      </c>
      <c r="N653" s="225" t="s">
        <v>43</v>
      </c>
      <c r="O653" s="87"/>
      <c r="P653" s="226">
        <f>O653*H653</f>
        <v>0</v>
      </c>
      <c r="Q653" s="226">
        <v>0.00026</v>
      </c>
      <c r="R653" s="226">
        <f>Q653*H653</f>
        <v>0.10382736</v>
      </c>
      <c r="S653" s="226">
        <v>0</v>
      </c>
      <c r="T653" s="227">
        <f>S653*H653</f>
        <v>0</v>
      </c>
      <c r="U653" s="41"/>
      <c r="V653" s="41"/>
      <c r="W653" s="41"/>
      <c r="X653" s="41"/>
      <c r="Y653" s="41"/>
      <c r="Z653" s="41"/>
      <c r="AA653" s="41"/>
      <c r="AB653" s="41"/>
      <c r="AC653" s="41"/>
      <c r="AD653" s="41"/>
      <c r="AE653" s="41"/>
      <c r="AR653" s="228" t="s">
        <v>273</v>
      </c>
      <c r="AT653" s="228" t="s">
        <v>268</v>
      </c>
      <c r="AU653" s="228" t="s">
        <v>291</v>
      </c>
      <c r="AY653" s="20" t="s">
        <v>266</v>
      </c>
      <c r="BE653" s="229">
        <f>IF(N653="základní",J653,0)</f>
        <v>0</v>
      </c>
      <c r="BF653" s="229">
        <f>IF(N653="snížená",J653,0)</f>
        <v>0</v>
      </c>
      <c r="BG653" s="229">
        <f>IF(N653="zákl. přenesená",J653,0)</f>
        <v>0</v>
      </c>
      <c r="BH653" s="229">
        <f>IF(N653="sníž. přenesená",J653,0)</f>
        <v>0</v>
      </c>
      <c r="BI653" s="229">
        <f>IF(N653="nulová",J653,0)</f>
        <v>0</v>
      </c>
      <c r="BJ653" s="20" t="s">
        <v>80</v>
      </c>
      <c r="BK653" s="229">
        <f>ROUND(I653*H653,2)</f>
        <v>0</v>
      </c>
      <c r="BL653" s="20" t="s">
        <v>273</v>
      </c>
      <c r="BM653" s="228" t="s">
        <v>808</v>
      </c>
    </row>
    <row r="654" spans="1:47" s="2" customFormat="1" ht="12">
      <c r="A654" s="41"/>
      <c r="B654" s="42"/>
      <c r="C654" s="43"/>
      <c r="D654" s="230" t="s">
        <v>275</v>
      </c>
      <c r="E654" s="43"/>
      <c r="F654" s="231" t="s">
        <v>809</v>
      </c>
      <c r="G654" s="43"/>
      <c r="H654" s="43"/>
      <c r="I654" s="232"/>
      <c r="J654" s="43"/>
      <c r="K654" s="43"/>
      <c r="L654" s="47"/>
      <c r="M654" s="233"/>
      <c r="N654" s="234"/>
      <c r="O654" s="87"/>
      <c r="P654" s="87"/>
      <c r="Q654" s="87"/>
      <c r="R654" s="87"/>
      <c r="S654" s="87"/>
      <c r="T654" s="88"/>
      <c r="U654" s="41"/>
      <c r="V654" s="41"/>
      <c r="W654" s="41"/>
      <c r="X654" s="41"/>
      <c r="Y654" s="41"/>
      <c r="Z654" s="41"/>
      <c r="AA654" s="41"/>
      <c r="AB654" s="41"/>
      <c r="AC654" s="41"/>
      <c r="AD654" s="41"/>
      <c r="AE654" s="41"/>
      <c r="AT654" s="20" t="s">
        <v>275</v>
      </c>
      <c r="AU654" s="20" t="s">
        <v>291</v>
      </c>
    </row>
    <row r="655" spans="1:47" s="2" customFormat="1" ht="12">
      <c r="A655" s="41"/>
      <c r="B655" s="42"/>
      <c r="C655" s="43"/>
      <c r="D655" s="235" t="s">
        <v>277</v>
      </c>
      <c r="E655" s="43"/>
      <c r="F655" s="236" t="s">
        <v>810</v>
      </c>
      <c r="G655" s="43"/>
      <c r="H655" s="43"/>
      <c r="I655" s="232"/>
      <c r="J655" s="43"/>
      <c r="K655" s="43"/>
      <c r="L655" s="47"/>
      <c r="M655" s="233"/>
      <c r="N655" s="234"/>
      <c r="O655" s="87"/>
      <c r="P655" s="87"/>
      <c r="Q655" s="87"/>
      <c r="R655" s="87"/>
      <c r="S655" s="87"/>
      <c r="T655" s="88"/>
      <c r="U655" s="41"/>
      <c r="V655" s="41"/>
      <c r="W655" s="41"/>
      <c r="X655" s="41"/>
      <c r="Y655" s="41"/>
      <c r="Z655" s="41"/>
      <c r="AA655" s="41"/>
      <c r="AB655" s="41"/>
      <c r="AC655" s="41"/>
      <c r="AD655" s="41"/>
      <c r="AE655" s="41"/>
      <c r="AT655" s="20" t="s">
        <v>277</v>
      </c>
      <c r="AU655" s="20" t="s">
        <v>291</v>
      </c>
    </row>
    <row r="656" spans="1:51" s="14" customFormat="1" ht="12">
      <c r="A656" s="14"/>
      <c r="B656" s="247"/>
      <c r="C656" s="248"/>
      <c r="D656" s="230" t="s">
        <v>279</v>
      </c>
      <c r="E656" s="249" t="s">
        <v>19</v>
      </c>
      <c r="F656" s="250" t="s">
        <v>201</v>
      </c>
      <c r="G656" s="248"/>
      <c r="H656" s="251">
        <v>17.394</v>
      </c>
      <c r="I656" s="252"/>
      <c r="J656" s="248"/>
      <c r="K656" s="248"/>
      <c r="L656" s="253"/>
      <c r="M656" s="254"/>
      <c r="N656" s="255"/>
      <c r="O656" s="255"/>
      <c r="P656" s="255"/>
      <c r="Q656" s="255"/>
      <c r="R656" s="255"/>
      <c r="S656" s="255"/>
      <c r="T656" s="256"/>
      <c r="U656" s="14"/>
      <c r="V656" s="14"/>
      <c r="W656" s="14"/>
      <c r="X656" s="14"/>
      <c r="Y656" s="14"/>
      <c r="Z656" s="14"/>
      <c r="AA656" s="14"/>
      <c r="AB656" s="14"/>
      <c r="AC656" s="14"/>
      <c r="AD656" s="14"/>
      <c r="AE656" s="14"/>
      <c r="AT656" s="257" t="s">
        <v>279</v>
      </c>
      <c r="AU656" s="257" t="s">
        <v>291</v>
      </c>
      <c r="AV656" s="14" t="s">
        <v>82</v>
      </c>
      <c r="AW656" s="14" t="s">
        <v>33</v>
      </c>
      <c r="AX656" s="14" t="s">
        <v>72</v>
      </c>
      <c r="AY656" s="257" t="s">
        <v>266</v>
      </c>
    </row>
    <row r="657" spans="1:51" s="14" customFormat="1" ht="12">
      <c r="A657" s="14"/>
      <c r="B657" s="247"/>
      <c r="C657" s="248"/>
      <c r="D657" s="230" t="s">
        <v>279</v>
      </c>
      <c r="E657" s="249" t="s">
        <v>19</v>
      </c>
      <c r="F657" s="250" t="s">
        <v>122</v>
      </c>
      <c r="G657" s="248"/>
      <c r="H657" s="251">
        <v>342.101</v>
      </c>
      <c r="I657" s="252"/>
      <c r="J657" s="248"/>
      <c r="K657" s="248"/>
      <c r="L657" s="253"/>
      <c r="M657" s="254"/>
      <c r="N657" s="255"/>
      <c r="O657" s="255"/>
      <c r="P657" s="255"/>
      <c r="Q657" s="255"/>
      <c r="R657" s="255"/>
      <c r="S657" s="255"/>
      <c r="T657" s="256"/>
      <c r="U657" s="14"/>
      <c r="V657" s="14"/>
      <c r="W657" s="14"/>
      <c r="X657" s="14"/>
      <c r="Y657" s="14"/>
      <c r="Z657" s="14"/>
      <c r="AA657" s="14"/>
      <c r="AB657" s="14"/>
      <c r="AC657" s="14"/>
      <c r="AD657" s="14"/>
      <c r="AE657" s="14"/>
      <c r="AT657" s="257" t="s">
        <v>279</v>
      </c>
      <c r="AU657" s="257" t="s">
        <v>291</v>
      </c>
      <c r="AV657" s="14" t="s">
        <v>82</v>
      </c>
      <c r="AW657" s="14" t="s">
        <v>33</v>
      </c>
      <c r="AX657" s="14" t="s">
        <v>72</v>
      </c>
      <c r="AY657" s="257" t="s">
        <v>266</v>
      </c>
    </row>
    <row r="658" spans="1:51" s="14" customFormat="1" ht="12">
      <c r="A658" s="14"/>
      <c r="B658" s="247"/>
      <c r="C658" s="248"/>
      <c r="D658" s="230" t="s">
        <v>279</v>
      </c>
      <c r="E658" s="249" t="s">
        <v>19</v>
      </c>
      <c r="F658" s="250" t="s">
        <v>124</v>
      </c>
      <c r="G658" s="248"/>
      <c r="H658" s="251">
        <v>32.007</v>
      </c>
      <c r="I658" s="252"/>
      <c r="J658" s="248"/>
      <c r="K658" s="248"/>
      <c r="L658" s="253"/>
      <c r="M658" s="254"/>
      <c r="N658" s="255"/>
      <c r="O658" s="255"/>
      <c r="P658" s="255"/>
      <c r="Q658" s="255"/>
      <c r="R658" s="255"/>
      <c r="S658" s="255"/>
      <c r="T658" s="256"/>
      <c r="U658" s="14"/>
      <c r="V658" s="14"/>
      <c r="W658" s="14"/>
      <c r="X658" s="14"/>
      <c r="Y658" s="14"/>
      <c r="Z658" s="14"/>
      <c r="AA658" s="14"/>
      <c r="AB658" s="14"/>
      <c r="AC658" s="14"/>
      <c r="AD658" s="14"/>
      <c r="AE658" s="14"/>
      <c r="AT658" s="257" t="s">
        <v>279</v>
      </c>
      <c r="AU658" s="257" t="s">
        <v>291</v>
      </c>
      <c r="AV658" s="14" t="s">
        <v>82</v>
      </c>
      <c r="AW658" s="14" t="s">
        <v>33</v>
      </c>
      <c r="AX658" s="14" t="s">
        <v>72</v>
      </c>
      <c r="AY658" s="257" t="s">
        <v>266</v>
      </c>
    </row>
    <row r="659" spans="1:51" s="14" customFormat="1" ht="12">
      <c r="A659" s="14"/>
      <c r="B659" s="247"/>
      <c r="C659" s="248"/>
      <c r="D659" s="230" t="s">
        <v>279</v>
      </c>
      <c r="E659" s="249" t="s">
        <v>19</v>
      </c>
      <c r="F659" s="250" t="s">
        <v>119</v>
      </c>
      <c r="G659" s="248"/>
      <c r="H659" s="251">
        <v>7.834</v>
      </c>
      <c r="I659" s="252"/>
      <c r="J659" s="248"/>
      <c r="K659" s="248"/>
      <c r="L659" s="253"/>
      <c r="M659" s="254"/>
      <c r="N659" s="255"/>
      <c r="O659" s="255"/>
      <c r="P659" s="255"/>
      <c r="Q659" s="255"/>
      <c r="R659" s="255"/>
      <c r="S659" s="255"/>
      <c r="T659" s="256"/>
      <c r="U659" s="14"/>
      <c r="V659" s="14"/>
      <c r="W659" s="14"/>
      <c r="X659" s="14"/>
      <c r="Y659" s="14"/>
      <c r="Z659" s="14"/>
      <c r="AA659" s="14"/>
      <c r="AB659" s="14"/>
      <c r="AC659" s="14"/>
      <c r="AD659" s="14"/>
      <c r="AE659" s="14"/>
      <c r="AT659" s="257" t="s">
        <v>279</v>
      </c>
      <c r="AU659" s="257" t="s">
        <v>291</v>
      </c>
      <c r="AV659" s="14" t="s">
        <v>82</v>
      </c>
      <c r="AW659" s="14" t="s">
        <v>33</v>
      </c>
      <c r="AX659" s="14" t="s">
        <v>72</v>
      </c>
      <c r="AY659" s="257" t="s">
        <v>266</v>
      </c>
    </row>
    <row r="660" spans="1:51" s="15" customFormat="1" ht="12">
      <c r="A660" s="15"/>
      <c r="B660" s="258"/>
      <c r="C660" s="259"/>
      <c r="D660" s="230" t="s">
        <v>279</v>
      </c>
      <c r="E660" s="260" t="s">
        <v>19</v>
      </c>
      <c r="F660" s="261" t="s">
        <v>282</v>
      </c>
      <c r="G660" s="259"/>
      <c r="H660" s="262">
        <v>399.336</v>
      </c>
      <c r="I660" s="263"/>
      <c r="J660" s="259"/>
      <c r="K660" s="259"/>
      <c r="L660" s="264"/>
      <c r="M660" s="265"/>
      <c r="N660" s="266"/>
      <c r="O660" s="266"/>
      <c r="P660" s="266"/>
      <c r="Q660" s="266"/>
      <c r="R660" s="266"/>
      <c r="S660" s="266"/>
      <c r="T660" s="267"/>
      <c r="U660" s="15"/>
      <c r="V660" s="15"/>
      <c r="W660" s="15"/>
      <c r="X660" s="15"/>
      <c r="Y660" s="15"/>
      <c r="Z660" s="15"/>
      <c r="AA660" s="15"/>
      <c r="AB660" s="15"/>
      <c r="AC660" s="15"/>
      <c r="AD660" s="15"/>
      <c r="AE660" s="15"/>
      <c r="AT660" s="268" t="s">
        <v>279</v>
      </c>
      <c r="AU660" s="268" t="s">
        <v>291</v>
      </c>
      <c r="AV660" s="15" t="s">
        <v>273</v>
      </c>
      <c r="AW660" s="15" t="s">
        <v>33</v>
      </c>
      <c r="AX660" s="15" t="s">
        <v>80</v>
      </c>
      <c r="AY660" s="268" t="s">
        <v>266</v>
      </c>
    </row>
    <row r="661" spans="1:65" s="2" customFormat="1" ht="24.15" customHeight="1">
      <c r="A661" s="41"/>
      <c r="B661" s="42"/>
      <c r="C661" s="217" t="s">
        <v>603</v>
      </c>
      <c r="D661" s="217" t="s">
        <v>268</v>
      </c>
      <c r="E661" s="218" t="s">
        <v>811</v>
      </c>
      <c r="F661" s="219" t="s">
        <v>812</v>
      </c>
      <c r="G661" s="220" t="s">
        <v>271</v>
      </c>
      <c r="H661" s="221">
        <v>30.495</v>
      </c>
      <c r="I661" s="222"/>
      <c r="J661" s="223">
        <f>ROUND(I661*H661,2)</f>
        <v>0</v>
      </c>
      <c r="K661" s="219" t="s">
        <v>272</v>
      </c>
      <c r="L661" s="47"/>
      <c r="M661" s="224" t="s">
        <v>19</v>
      </c>
      <c r="N661" s="225" t="s">
        <v>43</v>
      </c>
      <c r="O661" s="87"/>
      <c r="P661" s="226">
        <f>O661*H661</f>
        <v>0</v>
      </c>
      <c r="Q661" s="226">
        <v>0.0167</v>
      </c>
      <c r="R661" s="226">
        <f>Q661*H661</f>
        <v>0.5092665</v>
      </c>
      <c r="S661" s="226">
        <v>0</v>
      </c>
      <c r="T661" s="227">
        <f>S661*H661</f>
        <v>0</v>
      </c>
      <c r="U661" s="41"/>
      <c r="V661" s="41"/>
      <c r="W661" s="41"/>
      <c r="X661" s="41"/>
      <c r="Y661" s="41"/>
      <c r="Z661" s="41"/>
      <c r="AA661" s="41"/>
      <c r="AB661" s="41"/>
      <c r="AC661" s="41"/>
      <c r="AD661" s="41"/>
      <c r="AE661" s="41"/>
      <c r="AR661" s="228" t="s">
        <v>273</v>
      </c>
      <c r="AT661" s="228" t="s">
        <v>268</v>
      </c>
      <c r="AU661" s="228" t="s">
        <v>291</v>
      </c>
      <c r="AY661" s="20" t="s">
        <v>266</v>
      </c>
      <c r="BE661" s="229">
        <f>IF(N661="základní",J661,0)</f>
        <v>0</v>
      </c>
      <c r="BF661" s="229">
        <f>IF(N661="snížená",J661,0)</f>
        <v>0</v>
      </c>
      <c r="BG661" s="229">
        <f>IF(N661="zákl. přenesená",J661,0)</f>
        <v>0</v>
      </c>
      <c r="BH661" s="229">
        <f>IF(N661="sníž. přenesená",J661,0)</f>
        <v>0</v>
      </c>
      <c r="BI661" s="229">
        <f>IF(N661="nulová",J661,0)</f>
        <v>0</v>
      </c>
      <c r="BJ661" s="20" t="s">
        <v>80</v>
      </c>
      <c r="BK661" s="229">
        <f>ROUND(I661*H661,2)</f>
        <v>0</v>
      </c>
      <c r="BL661" s="20" t="s">
        <v>273</v>
      </c>
      <c r="BM661" s="228" t="s">
        <v>813</v>
      </c>
    </row>
    <row r="662" spans="1:47" s="2" customFormat="1" ht="12">
      <c r="A662" s="41"/>
      <c r="B662" s="42"/>
      <c r="C662" s="43"/>
      <c r="D662" s="230" t="s">
        <v>275</v>
      </c>
      <c r="E662" s="43"/>
      <c r="F662" s="231" t="s">
        <v>814</v>
      </c>
      <c r="G662" s="43"/>
      <c r="H662" s="43"/>
      <c r="I662" s="232"/>
      <c r="J662" s="43"/>
      <c r="K662" s="43"/>
      <c r="L662" s="47"/>
      <c r="M662" s="233"/>
      <c r="N662" s="234"/>
      <c r="O662" s="87"/>
      <c r="P662" s="87"/>
      <c r="Q662" s="87"/>
      <c r="R662" s="87"/>
      <c r="S662" s="87"/>
      <c r="T662" s="88"/>
      <c r="U662" s="41"/>
      <c r="V662" s="41"/>
      <c r="W662" s="41"/>
      <c r="X662" s="41"/>
      <c r="Y662" s="41"/>
      <c r="Z662" s="41"/>
      <c r="AA662" s="41"/>
      <c r="AB662" s="41"/>
      <c r="AC662" s="41"/>
      <c r="AD662" s="41"/>
      <c r="AE662" s="41"/>
      <c r="AT662" s="20" t="s">
        <v>275</v>
      </c>
      <c r="AU662" s="20" t="s">
        <v>291</v>
      </c>
    </row>
    <row r="663" spans="1:47" s="2" customFormat="1" ht="12">
      <c r="A663" s="41"/>
      <c r="B663" s="42"/>
      <c r="C663" s="43"/>
      <c r="D663" s="235" t="s">
        <v>277</v>
      </c>
      <c r="E663" s="43"/>
      <c r="F663" s="236" t="s">
        <v>815</v>
      </c>
      <c r="G663" s="43"/>
      <c r="H663" s="43"/>
      <c r="I663" s="232"/>
      <c r="J663" s="43"/>
      <c r="K663" s="43"/>
      <c r="L663" s="47"/>
      <c r="M663" s="233"/>
      <c r="N663" s="234"/>
      <c r="O663" s="87"/>
      <c r="P663" s="87"/>
      <c r="Q663" s="87"/>
      <c r="R663" s="87"/>
      <c r="S663" s="87"/>
      <c r="T663" s="88"/>
      <c r="U663" s="41"/>
      <c r="V663" s="41"/>
      <c r="W663" s="41"/>
      <c r="X663" s="41"/>
      <c r="Y663" s="41"/>
      <c r="Z663" s="41"/>
      <c r="AA663" s="41"/>
      <c r="AB663" s="41"/>
      <c r="AC663" s="41"/>
      <c r="AD663" s="41"/>
      <c r="AE663" s="41"/>
      <c r="AT663" s="20" t="s">
        <v>277</v>
      </c>
      <c r="AU663" s="20" t="s">
        <v>291</v>
      </c>
    </row>
    <row r="664" spans="1:51" s="13" customFormat="1" ht="12">
      <c r="A664" s="13"/>
      <c r="B664" s="237"/>
      <c r="C664" s="238"/>
      <c r="D664" s="230" t="s">
        <v>279</v>
      </c>
      <c r="E664" s="239" t="s">
        <v>19</v>
      </c>
      <c r="F664" s="240" t="s">
        <v>816</v>
      </c>
      <c r="G664" s="238"/>
      <c r="H664" s="239" t="s">
        <v>19</v>
      </c>
      <c r="I664" s="241"/>
      <c r="J664" s="238"/>
      <c r="K664" s="238"/>
      <c r="L664" s="242"/>
      <c r="M664" s="243"/>
      <c r="N664" s="244"/>
      <c r="O664" s="244"/>
      <c r="P664" s="244"/>
      <c r="Q664" s="244"/>
      <c r="R664" s="244"/>
      <c r="S664" s="244"/>
      <c r="T664" s="245"/>
      <c r="U664" s="13"/>
      <c r="V664" s="13"/>
      <c r="W664" s="13"/>
      <c r="X664" s="13"/>
      <c r="Y664" s="13"/>
      <c r="Z664" s="13"/>
      <c r="AA664" s="13"/>
      <c r="AB664" s="13"/>
      <c r="AC664" s="13"/>
      <c r="AD664" s="13"/>
      <c r="AE664" s="13"/>
      <c r="AT664" s="246" t="s">
        <v>279</v>
      </c>
      <c r="AU664" s="246" t="s">
        <v>291</v>
      </c>
      <c r="AV664" s="13" t="s">
        <v>80</v>
      </c>
      <c r="AW664" s="13" t="s">
        <v>33</v>
      </c>
      <c r="AX664" s="13" t="s">
        <v>72</v>
      </c>
      <c r="AY664" s="246" t="s">
        <v>266</v>
      </c>
    </row>
    <row r="665" spans="1:51" s="14" customFormat="1" ht="12">
      <c r="A665" s="14"/>
      <c r="B665" s="247"/>
      <c r="C665" s="248"/>
      <c r="D665" s="230" t="s">
        <v>279</v>
      </c>
      <c r="E665" s="249" t="s">
        <v>19</v>
      </c>
      <c r="F665" s="250" t="s">
        <v>817</v>
      </c>
      <c r="G665" s="248"/>
      <c r="H665" s="251">
        <v>30.495</v>
      </c>
      <c r="I665" s="252"/>
      <c r="J665" s="248"/>
      <c r="K665" s="248"/>
      <c r="L665" s="253"/>
      <c r="M665" s="254"/>
      <c r="N665" s="255"/>
      <c r="O665" s="255"/>
      <c r="P665" s="255"/>
      <c r="Q665" s="255"/>
      <c r="R665" s="255"/>
      <c r="S665" s="255"/>
      <c r="T665" s="256"/>
      <c r="U665" s="14"/>
      <c r="V665" s="14"/>
      <c r="W665" s="14"/>
      <c r="X665" s="14"/>
      <c r="Y665" s="14"/>
      <c r="Z665" s="14"/>
      <c r="AA665" s="14"/>
      <c r="AB665" s="14"/>
      <c r="AC665" s="14"/>
      <c r="AD665" s="14"/>
      <c r="AE665" s="14"/>
      <c r="AT665" s="257" t="s">
        <v>279</v>
      </c>
      <c r="AU665" s="257" t="s">
        <v>291</v>
      </c>
      <c r="AV665" s="14" t="s">
        <v>82</v>
      </c>
      <c r="AW665" s="14" t="s">
        <v>33</v>
      </c>
      <c r="AX665" s="14" t="s">
        <v>72</v>
      </c>
      <c r="AY665" s="257" t="s">
        <v>266</v>
      </c>
    </row>
    <row r="666" spans="1:51" s="15" customFormat="1" ht="12">
      <c r="A666" s="15"/>
      <c r="B666" s="258"/>
      <c r="C666" s="259"/>
      <c r="D666" s="230" t="s">
        <v>279</v>
      </c>
      <c r="E666" s="260" t="s">
        <v>19</v>
      </c>
      <c r="F666" s="261" t="s">
        <v>282</v>
      </c>
      <c r="G666" s="259"/>
      <c r="H666" s="262">
        <v>30.495</v>
      </c>
      <c r="I666" s="263"/>
      <c r="J666" s="259"/>
      <c r="K666" s="259"/>
      <c r="L666" s="264"/>
      <c r="M666" s="265"/>
      <c r="N666" s="266"/>
      <c r="O666" s="266"/>
      <c r="P666" s="266"/>
      <c r="Q666" s="266"/>
      <c r="R666" s="266"/>
      <c r="S666" s="266"/>
      <c r="T666" s="267"/>
      <c r="U666" s="15"/>
      <c r="V666" s="15"/>
      <c r="W666" s="15"/>
      <c r="X666" s="15"/>
      <c r="Y666" s="15"/>
      <c r="Z666" s="15"/>
      <c r="AA666" s="15"/>
      <c r="AB666" s="15"/>
      <c r="AC666" s="15"/>
      <c r="AD666" s="15"/>
      <c r="AE666" s="15"/>
      <c r="AT666" s="268" t="s">
        <v>279</v>
      </c>
      <c r="AU666" s="268" t="s">
        <v>291</v>
      </c>
      <c r="AV666" s="15" t="s">
        <v>273</v>
      </c>
      <c r="AW666" s="15" t="s">
        <v>33</v>
      </c>
      <c r="AX666" s="15" t="s">
        <v>80</v>
      </c>
      <c r="AY666" s="268" t="s">
        <v>266</v>
      </c>
    </row>
    <row r="667" spans="1:65" s="2" customFormat="1" ht="24.15" customHeight="1">
      <c r="A667" s="41"/>
      <c r="B667" s="42"/>
      <c r="C667" s="217" t="s">
        <v>803</v>
      </c>
      <c r="D667" s="217" t="s">
        <v>268</v>
      </c>
      <c r="E667" s="218" t="s">
        <v>818</v>
      </c>
      <c r="F667" s="219" t="s">
        <v>819</v>
      </c>
      <c r="G667" s="220" t="s">
        <v>271</v>
      </c>
      <c r="H667" s="221">
        <v>121.98</v>
      </c>
      <c r="I667" s="222"/>
      <c r="J667" s="223">
        <f>ROUND(I667*H667,2)</f>
        <v>0</v>
      </c>
      <c r="K667" s="219" t="s">
        <v>272</v>
      </c>
      <c r="L667" s="47"/>
      <c r="M667" s="224" t="s">
        <v>19</v>
      </c>
      <c r="N667" s="225" t="s">
        <v>43</v>
      </c>
      <c r="O667" s="87"/>
      <c r="P667" s="226">
        <f>O667*H667</f>
        <v>0</v>
      </c>
      <c r="Q667" s="226">
        <v>0.0083</v>
      </c>
      <c r="R667" s="226">
        <f>Q667*H667</f>
        <v>1.012434</v>
      </c>
      <c r="S667" s="226">
        <v>0</v>
      </c>
      <c r="T667" s="227">
        <f>S667*H667</f>
        <v>0</v>
      </c>
      <c r="U667" s="41"/>
      <c r="V667" s="41"/>
      <c r="W667" s="41"/>
      <c r="X667" s="41"/>
      <c r="Y667" s="41"/>
      <c r="Z667" s="41"/>
      <c r="AA667" s="41"/>
      <c r="AB667" s="41"/>
      <c r="AC667" s="41"/>
      <c r="AD667" s="41"/>
      <c r="AE667" s="41"/>
      <c r="AR667" s="228" t="s">
        <v>273</v>
      </c>
      <c r="AT667" s="228" t="s">
        <v>268</v>
      </c>
      <c r="AU667" s="228" t="s">
        <v>291</v>
      </c>
      <c r="AY667" s="20" t="s">
        <v>266</v>
      </c>
      <c r="BE667" s="229">
        <f>IF(N667="základní",J667,0)</f>
        <v>0</v>
      </c>
      <c r="BF667" s="229">
        <f>IF(N667="snížená",J667,0)</f>
        <v>0</v>
      </c>
      <c r="BG667" s="229">
        <f>IF(N667="zákl. přenesená",J667,0)</f>
        <v>0</v>
      </c>
      <c r="BH667" s="229">
        <f>IF(N667="sníž. přenesená",J667,0)</f>
        <v>0</v>
      </c>
      <c r="BI667" s="229">
        <f>IF(N667="nulová",J667,0)</f>
        <v>0</v>
      </c>
      <c r="BJ667" s="20" t="s">
        <v>80</v>
      </c>
      <c r="BK667" s="229">
        <f>ROUND(I667*H667,2)</f>
        <v>0</v>
      </c>
      <c r="BL667" s="20" t="s">
        <v>273</v>
      </c>
      <c r="BM667" s="228" t="s">
        <v>820</v>
      </c>
    </row>
    <row r="668" spans="1:47" s="2" customFormat="1" ht="12">
      <c r="A668" s="41"/>
      <c r="B668" s="42"/>
      <c r="C668" s="43"/>
      <c r="D668" s="230" t="s">
        <v>275</v>
      </c>
      <c r="E668" s="43"/>
      <c r="F668" s="231" t="s">
        <v>821</v>
      </c>
      <c r="G668" s="43"/>
      <c r="H668" s="43"/>
      <c r="I668" s="232"/>
      <c r="J668" s="43"/>
      <c r="K668" s="43"/>
      <c r="L668" s="47"/>
      <c r="M668" s="233"/>
      <c r="N668" s="234"/>
      <c r="O668" s="87"/>
      <c r="P668" s="87"/>
      <c r="Q668" s="87"/>
      <c r="R668" s="87"/>
      <c r="S668" s="87"/>
      <c r="T668" s="88"/>
      <c r="U668" s="41"/>
      <c r="V668" s="41"/>
      <c r="W668" s="41"/>
      <c r="X668" s="41"/>
      <c r="Y668" s="41"/>
      <c r="Z668" s="41"/>
      <c r="AA668" s="41"/>
      <c r="AB668" s="41"/>
      <c r="AC668" s="41"/>
      <c r="AD668" s="41"/>
      <c r="AE668" s="41"/>
      <c r="AT668" s="20" t="s">
        <v>275</v>
      </c>
      <c r="AU668" s="20" t="s">
        <v>291</v>
      </c>
    </row>
    <row r="669" spans="1:47" s="2" customFormat="1" ht="12">
      <c r="A669" s="41"/>
      <c r="B669" s="42"/>
      <c r="C669" s="43"/>
      <c r="D669" s="235" t="s">
        <v>277</v>
      </c>
      <c r="E669" s="43"/>
      <c r="F669" s="236" t="s">
        <v>822</v>
      </c>
      <c r="G669" s="43"/>
      <c r="H669" s="43"/>
      <c r="I669" s="232"/>
      <c r="J669" s="43"/>
      <c r="K669" s="43"/>
      <c r="L669" s="47"/>
      <c r="M669" s="233"/>
      <c r="N669" s="234"/>
      <c r="O669" s="87"/>
      <c r="P669" s="87"/>
      <c r="Q669" s="87"/>
      <c r="R669" s="87"/>
      <c r="S669" s="87"/>
      <c r="T669" s="88"/>
      <c r="U669" s="41"/>
      <c r="V669" s="41"/>
      <c r="W669" s="41"/>
      <c r="X669" s="41"/>
      <c r="Y669" s="41"/>
      <c r="Z669" s="41"/>
      <c r="AA669" s="41"/>
      <c r="AB669" s="41"/>
      <c r="AC669" s="41"/>
      <c r="AD669" s="41"/>
      <c r="AE669" s="41"/>
      <c r="AT669" s="20" t="s">
        <v>277</v>
      </c>
      <c r="AU669" s="20" t="s">
        <v>291</v>
      </c>
    </row>
    <row r="670" spans="1:51" s="13" customFormat="1" ht="12">
      <c r="A670" s="13"/>
      <c r="B670" s="237"/>
      <c r="C670" s="238"/>
      <c r="D670" s="230" t="s">
        <v>279</v>
      </c>
      <c r="E670" s="239" t="s">
        <v>19</v>
      </c>
      <c r="F670" s="240" t="s">
        <v>816</v>
      </c>
      <c r="G670" s="238"/>
      <c r="H670" s="239" t="s">
        <v>19</v>
      </c>
      <c r="I670" s="241"/>
      <c r="J670" s="238"/>
      <c r="K670" s="238"/>
      <c r="L670" s="242"/>
      <c r="M670" s="243"/>
      <c r="N670" s="244"/>
      <c r="O670" s="244"/>
      <c r="P670" s="244"/>
      <c r="Q670" s="244"/>
      <c r="R670" s="244"/>
      <c r="S670" s="244"/>
      <c r="T670" s="245"/>
      <c r="U670" s="13"/>
      <c r="V670" s="13"/>
      <c r="W670" s="13"/>
      <c r="X670" s="13"/>
      <c r="Y670" s="13"/>
      <c r="Z670" s="13"/>
      <c r="AA670" s="13"/>
      <c r="AB670" s="13"/>
      <c r="AC670" s="13"/>
      <c r="AD670" s="13"/>
      <c r="AE670" s="13"/>
      <c r="AT670" s="246" t="s">
        <v>279</v>
      </c>
      <c r="AU670" s="246" t="s">
        <v>291</v>
      </c>
      <c r="AV670" s="13" t="s">
        <v>80</v>
      </c>
      <c r="AW670" s="13" t="s">
        <v>33</v>
      </c>
      <c r="AX670" s="13" t="s">
        <v>72</v>
      </c>
      <c r="AY670" s="246" t="s">
        <v>266</v>
      </c>
    </row>
    <row r="671" spans="1:51" s="14" customFormat="1" ht="12">
      <c r="A671" s="14"/>
      <c r="B671" s="247"/>
      <c r="C671" s="248"/>
      <c r="D671" s="230" t="s">
        <v>279</v>
      </c>
      <c r="E671" s="249" t="s">
        <v>19</v>
      </c>
      <c r="F671" s="250" t="s">
        <v>817</v>
      </c>
      <c r="G671" s="248"/>
      <c r="H671" s="251">
        <v>30.495</v>
      </c>
      <c r="I671" s="252"/>
      <c r="J671" s="248"/>
      <c r="K671" s="248"/>
      <c r="L671" s="253"/>
      <c r="M671" s="254"/>
      <c r="N671" s="255"/>
      <c r="O671" s="255"/>
      <c r="P671" s="255"/>
      <c r="Q671" s="255"/>
      <c r="R671" s="255"/>
      <c r="S671" s="255"/>
      <c r="T671" s="256"/>
      <c r="U671" s="14"/>
      <c r="V671" s="14"/>
      <c r="W671" s="14"/>
      <c r="X671" s="14"/>
      <c r="Y671" s="14"/>
      <c r="Z671" s="14"/>
      <c r="AA671" s="14"/>
      <c r="AB671" s="14"/>
      <c r="AC671" s="14"/>
      <c r="AD671" s="14"/>
      <c r="AE671" s="14"/>
      <c r="AT671" s="257" t="s">
        <v>279</v>
      </c>
      <c r="AU671" s="257" t="s">
        <v>291</v>
      </c>
      <c r="AV671" s="14" t="s">
        <v>82</v>
      </c>
      <c r="AW671" s="14" t="s">
        <v>33</v>
      </c>
      <c r="AX671" s="14" t="s">
        <v>72</v>
      </c>
      <c r="AY671" s="257" t="s">
        <v>266</v>
      </c>
    </row>
    <row r="672" spans="1:51" s="15" customFormat="1" ht="12">
      <c r="A672" s="15"/>
      <c r="B672" s="258"/>
      <c r="C672" s="259"/>
      <c r="D672" s="230" t="s">
        <v>279</v>
      </c>
      <c r="E672" s="260" t="s">
        <v>19</v>
      </c>
      <c r="F672" s="261" t="s">
        <v>282</v>
      </c>
      <c r="G672" s="259"/>
      <c r="H672" s="262">
        <v>30.495</v>
      </c>
      <c r="I672" s="263"/>
      <c r="J672" s="259"/>
      <c r="K672" s="259"/>
      <c r="L672" s="264"/>
      <c r="M672" s="265"/>
      <c r="N672" s="266"/>
      <c r="O672" s="266"/>
      <c r="P672" s="266"/>
      <c r="Q672" s="266"/>
      <c r="R672" s="266"/>
      <c r="S672" s="266"/>
      <c r="T672" s="267"/>
      <c r="U672" s="15"/>
      <c r="V672" s="15"/>
      <c r="W672" s="15"/>
      <c r="X672" s="15"/>
      <c r="Y672" s="15"/>
      <c r="Z672" s="15"/>
      <c r="AA672" s="15"/>
      <c r="AB672" s="15"/>
      <c r="AC672" s="15"/>
      <c r="AD672" s="15"/>
      <c r="AE672" s="15"/>
      <c r="AT672" s="268" t="s">
        <v>279</v>
      </c>
      <c r="AU672" s="268" t="s">
        <v>291</v>
      </c>
      <c r="AV672" s="15" t="s">
        <v>273</v>
      </c>
      <c r="AW672" s="15" t="s">
        <v>33</v>
      </c>
      <c r="AX672" s="15" t="s">
        <v>80</v>
      </c>
      <c r="AY672" s="268" t="s">
        <v>266</v>
      </c>
    </row>
    <row r="673" spans="1:51" s="14" customFormat="1" ht="12">
      <c r="A673" s="14"/>
      <c r="B673" s="247"/>
      <c r="C673" s="248"/>
      <c r="D673" s="230" t="s">
        <v>279</v>
      </c>
      <c r="E673" s="248"/>
      <c r="F673" s="250" t="s">
        <v>823</v>
      </c>
      <c r="G673" s="248"/>
      <c r="H673" s="251">
        <v>121.98</v>
      </c>
      <c r="I673" s="252"/>
      <c r="J673" s="248"/>
      <c r="K673" s="248"/>
      <c r="L673" s="253"/>
      <c r="M673" s="254"/>
      <c r="N673" s="255"/>
      <c r="O673" s="255"/>
      <c r="P673" s="255"/>
      <c r="Q673" s="255"/>
      <c r="R673" s="255"/>
      <c r="S673" s="255"/>
      <c r="T673" s="256"/>
      <c r="U673" s="14"/>
      <c r="V673" s="14"/>
      <c r="W673" s="14"/>
      <c r="X673" s="14"/>
      <c r="Y673" s="14"/>
      <c r="Z673" s="14"/>
      <c r="AA673" s="14"/>
      <c r="AB673" s="14"/>
      <c r="AC673" s="14"/>
      <c r="AD673" s="14"/>
      <c r="AE673" s="14"/>
      <c r="AT673" s="257" t="s">
        <v>279</v>
      </c>
      <c r="AU673" s="257" t="s">
        <v>291</v>
      </c>
      <c r="AV673" s="14" t="s">
        <v>82</v>
      </c>
      <c r="AW673" s="14" t="s">
        <v>4</v>
      </c>
      <c r="AX673" s="14" t="s">
        <v>80</v>
      </c>
      <c r="AY673" s="257" t="s">
        <v>266</v>
      </c>
    </row>
    <row r="674" spans="1:65" s="2" customFormat="1" ht="24.15" customHeight="1">
      <c r="A674" s="41"/>
      <c r="B674" s="42"/>
      <c r="C674" s="217" t="s">
        <v>824</v>
      </c>
      <c r="D674" s="217" t="s">
        <v>268</v>
      </c>
      <c r="E674" s="218" t="s">
        <v>825</v>
      </c>
      <c r="F674" s="219" t="s">
        <v>826</v>
      </c>
      <c r="G674" s="220" t="s">
        <v>271</v>
      </c>
      <c r="H674" s="221">
        <v>30</v>
      </c>
      <c r="I674" s="222"/>
      <c r="J674" s="223">
        <f>ROUND(I674*H674,2)</f>
        <v>0</v>
      </c>
      <c r="K674" s="219" t="s">
        <v>272</v>
      </c>
      <c r="L674" s="47"/>
      <c r="M674" s="224" t="s">
        <v>19</v>
      </c>
      <c r="N674" s="225" t="s">
        <v>43</v>
      </c>
      <c r="O674" s="87"/>
      <c r="P674" s="226">
        <f>O674*H674</f>
        <v>0</v>
      </c>
      <c r="Q674" s="226">
        <v>0.00438</v>
      </c>
      <c r="R674" s="226">
        <f>Q674*H674</f>
        <v>0.13140000000000002</v>
      </c>
      <c r="S674" s="226">
        <v>0</v>
      </c>
      <c r="T674" s="227">
        <f>S674*H674</f>
        <v>0</v>
      </c>
      <c r="U674" s="41"/>
      <c r="V674" s="41"/>
      <c r="W674" s="41"/>
      <c r="X674" s="41"/>
      <c r="Y674" s="41"/>
      <c r="Z674" s="41"/>
      <c r="AA674" s="41"/>
      <c r="AB674" s="41"/>
      <c r="AC674" s="41"/>
      <c r="AD674" s="41"/>
      <c r="AE674" s="41"/>
      <c r="AR674" s="228" t="s">
        <v>273</v>
      </c>
      <c r="AT674" s="228" t="s">
        <v>268</v>
      </c>
      <c r="AU674" s="228" t="s">
        <v>291</v>
      </c>
      <c r="AY674" s="20" t="s">
        <v>266</v>
      </c>
      <c r="BE674" s="229">
        <f>IF(N674="základní",J674,0)</f>
        <v>0</v>
      </c>
      <c r="BF674" s="229">
        <f>IF(N674="snížená",J674,0)</f>
        <v>0</v>
      </c>
      <c r="BG674" s="229">
        <f>IF(N674="zákl. přenesená",J674,0)</f>
        <v>0</v>
      </c>
      <c r="BH674" s="229">
        <f>IF(N674="sníž. přenesená",J674,0)</f>
        <v>0</v>
      </c>
      <c r="BI674" s="229">
        <f>IF(N674="nulová",J674,0)</f>
        <v>0</v>
      </c>
      <c r="BJ674" s="20" t="s">
        <v>80</v>
      </c>
      <c r="BK674" s="229">
        <f>ROUND(I674*H674,2)</f>
        <v>0</v>
      </c>
      <c r="BL674" s="20" t="s">
        <v>273</v>
      </c>
      <c r="BM674" s="228" t="s">
        <v>827</v>
      </c>
    </row>
    <row r="675" spans="1:47" s="2" customFormat="1" ht="12">
      <c r="A675" s="41"/>
      <c r="B675" s="42"/>
      <c r="C675" s="43"/>
      <c r="D675" s="230" t="s">
        <v>275</v>
      </c>
      <c r="E675" s="43"/>
      <c r="F675" s="231" t="s">
        <v>828</v>
      </c>
      <c r="G675" s="43"/>
      <c r="H675" s="43"/>
      <c r="I675" s="232"/>
      <c r="J675" s="43"/>
      <c r="K675" s="43"/>
      <c r="L675" s="47"/>
      <c r="M675" s="233"/>
      <c r="N675" s="234"/>
      <c r="O675" s="87"/>
      <c r="P675" s="87"/>
      <c r="Q675" s="87"/>
      <c r="R675" s="87"/>
      <c r="S675" s="87"/>
      <c r="T675" s="88"/>
      <c r="U675" s="41"/>
      <c r="V675" s="41"/>
      <c r="W675" s="41"/>
      <c r="X675" s="41"/>
      <c r="Y675" s="41"/>
      <c r="Z675" s="41"/>
      <c r="AA675" s="41"/>
      <c r="AB675" s="41"/>
      <c r="AC675" s="41"/>
      <c r="AD675" s="41"/>
      <c r="AE675" s="41"/>
      <c r="AT675" s="20" t="s">
        <v>275</v>
      </c>
      <c r="AU675" s="20" t="s">
        <v>291</v>
      </c>
    </row>
    <row r="676" spans="1:47" s="2" customFormat="1" ht="12">
      <c r="A676" s="41"/>
      <c r="B676" s="42"/>
      <c r="C676" s="43"/>
      <c r="D676" s="235" t="s">
        <v>277</v>
      </c>
      <c r="E676" s="43"/>
      <c r="F676" s="236" t="s">
        <v>829</v>
      </c>
      <c r="G676" s="43"/>
      <c r="H676" s="43"/>
      <c r="I676" s="232"/>
      <c r="J676" s="43"/>
      <c r="K676" s="43"/>
      <c r="L676" s="47"/>
      <c r="M676" s="233"/>
      <c r="N676" s="234"/>
      <c r="O676" s="87"/>
      <c r="P676" s="87"/>
      <c r="Q676" s="87"/>
      <c r="R676" s="87"/>
      <c r="S676" s="87"/>
      <c r="T676" s="88"/>
      <c r="U676" s="41"/>
      <c r="V676" s="41"/>
      <c r="W676" s="41"/>
      <c r="X676" s="41"/>
      <c r="Y676" s="41"/>
      <c r="Z676" s="41"/>
      <c r="AA676" s="41"/>
      <c r="AB676" s="41"/>
      <c r="AC676" s="41"/>
      <c r="AD676" s="41"/>
      <c r="AE676" s="41"/>
      <c r="AT676" s="20" t="s">
        <v>277</v>
      </c>
      <c r="AU676" s="20" t="s">
        <v>291</v>
      </c>
    </row>
    <row r="677" spans="1:51" s="14" customFormat="1" ht="12">
      <c r="A677" s="14"/>
      <c r="B677" s="247"/>
      <c r="C677" s="248"/>
      <c r="D677" s="230" t="s">
        <v>279</v>
      </c>
      <c r="E677" s="249" t="s">
        <v>19</v>
      </c>
      <c r="F677" s="250" t="s">
        <v>206</v>
      </c>
      <c r="G677" s="248"/>
      <c r="H677" s="251">
        <v>30</v>
      </c>
      <c r="I677" s="252"/>
      <c r="J677" s="248"/>
      <c r="K677" s="248"/>
      <c r="L677" s="253"/>
      <c r="M677" s="254"/>
      <c r="N677" s="255"/>
      <c r="O677" s="255"/>
      <c r="P677" s="255"/>
      <c r="Q677" s="255"/>
      <c r="R677" s="255"/>
      <c r="S677" s="255"/>
      <c r="T677" s="256"/>
      <c r="U677" s="14"/>
      <c r="V677" s="14"/>
      <c r="W677" s="14"/>
      <c r="X677" s="14"/>
      <c r="Y677" s="14"/>
      <c r="Z677" s="14"/>
      <c r="AA677" s="14"/>
      <c r="AB677" s="14"/>
      <c r="AC677" s="14"/>
      <c r="AD677" s="14"/>
      <c r="AE677" s="14"/>
      <c r="AT677" s="257" t="s">
        <v>279</v>
      </c>
      <c r="AU677" s="257" t="s">
        <v>291</v>
      </c>
      <c r="AV677" s="14" t="s">
        <v>82</v>
      </c>
      <c r="AW677" s="14" t="s">
        <v>33</v>
      </c>
      <c r="AX677" s="14" t="s">
        <v>80</v>
      </c>
      <c r="AY677" s="257" t="s">
        <v>266</v>
      </c>
    </row>
    <row r="678" spans="1:65" s="2" customFormat="1" ht="24.15" customHeight="1">
      <c r="A678" s="41"/>
      <c r="B678" s="42"/>
      <c r="C678" s="217" t="s">
        <v>830</v>
      </c>
      <c r="D678" s="217" t="s">
        <v>268</v>
      </c>
      <c r="E678" s="218" t="s">
        <v>831</v>
      </c>
      <c r="F678" s="219" t="s">
        <v>832</v>
      </c>
      <c r="G678" s="220" t="s">
        <v>271</v>
      </c>
      <c r="H678" s="221">
        <v>446.754</v>
      </c>
      <c r="I678" s="222"/>
      <c r="J678" s="223">
        <f>ROUND(I678*H678,2)</f>
        <v>0</v>
      </c>
      <c r="K678" s="219" t="s">
        <v>272</v>
      </c>
      <c r="L678" s="47"/>
      <c r="M678" s="224" t="s">
        <v>19</v>
      </c>
      <c r="N678" s="225" t="s">
        <v>43</v>
      </c>
      <c r="O678" s="87"/>
      <c r="P678" s="226">
        <f>O678*H678</f>
        <v>0</v>
      </c>
      <c r="Q678" s="226">
        <v>0.00025</v>
      </c>
      <c r="R678" s="226">
        <f>Q678*H678</f>
        <v>0.11168850000000001</v>
      </c>
      <c r="S678" s="226">
        <v>0</v>
      </c>
      <c r="T678" s="227">
        <f>S678*H678</f>
        <v>0</v>
      </c>
      <c r="U678" s="41"/>
      <c r="V678" s="41"/>
      <c r="W678" s="41"/>
      <c r="X678" s="41"/>
      <c r="Y678" s="41"/>
      <c r="Z678" s="41"/>
      <c r="AA678" s="41"/>
      <c r="AB678" s="41"/>
      <c r="AC678" s="41"/>
      <c r="AD678" s="41"/>
      <c r="AE678" s="41"/>
      <c r="AR678" s="228" t="s">
        <v>273</v>
      </c>
      <c r="AT678" s="228" t="s">
        <v>268</v>
      </c>
      <c r="AU678" s="228" t="s">
        <v>291</v>
      </c>
      <c r="AY678" s="20" t="s">
        <v>266</v>
      </c>
      <c r="BE678" s="229">
        <f>IF(N678="základní",J678,0)</f>
        <v>0</v>
      </c>
      <c r="BF678" s="229">
        <f>IF(N678="snížená",J678,0)</f>
        <v>0</v>
      </c>
      <c r="BG678" s="229">
        <f>IF(N678="zákl. přenesená",J678,0)</f>
        <v>0</v>
      </c>
      <c r="BH678" s="229">
        <f>IF(N678="sníž. přenesená",J678,0)</f>
        <v>0</v>
      </c>
      <c r="BI678" s="229">
        <f>IF(N678="nulová",J678,0)</f>
        <v>0</v>
      </c>
      <c r="BJ678" s="20" t="s">
        <v>80</v>
      </c>
      <c r="BK678" s="229">
        <f>ROUND(I678*H678,2)</f>
        <v>0</v>
      </c>
      <c r="BL678" s="20" t="s">
        <v>273</v>
      </c>
      <c r="BM678" s="228" t="s">
        <v>833</v>
      </c>
    </row>
    <row r="679" spans="1:47" s="2" customFormat="1" ht="12">
      <c r="A679" s="41"/>
      <c r="B679" s="42"/>
      <c r="C679" s="43"/>
      <c r="D679" s="230" t="s">
        <v>275</v>
      </c>
      <c r="E679" s="43"/>
      <c r="F679" s="231" t="s">
        <v>834</v>
      </c>
      <c r="G679" s="43"/>
      <c r="H679" s="43"/>
      <c r="I679" s="232"/>
      <c r="J679" s="43"/>
      <c r="K679" s="43"/>
      <c r="L679" s="47"/>
      <c r="M679" s="233"/>
      <c r="N679" s="234"/>
      <c r="O679" s="87"/>
      <c r="P679" s="87"/>
      <c r="Q679" s="87"/>
      <c r="R679" s="87"/>
      <c r="S679" s="87"/>
      <c r="T679" s="88"/>
      <c r="U679" s="41"/>
      <c r="V679" s="41"/>
      <c r="W679" s="41"/>
      <c r="X679" s="41"/>
      <c r="Y679" s="41"/>
      <c r="Z679" s="41"/>
      <c r="AA679" s="41"/>
      <c r="AB679" s="41"/>
      <c r="AC679" s="41"/>
      <c r="AD679" s="41"/>
      <c r="AE679" s="41"/>
      <c r="AT679" s="20" t="s">
        <v>275</v>
      </c>
      <c r="AU679" s="20" t="s">
        <v>291</v>
      </c>
    </row>
    <row r="680" spans="1:47" s="2" customFormat="1" ht="12">
      <c r="A680" s="41"/>
      <c r="B680" s="42"/>
      <c r="C680" s="43"/>
      <c r="D680" s="235" t="s">
        <v>277</v>
      </c>
      <c r="E680" s="43"/>
      <c r="F680" s="236" t="s">
        <v>835</v>
      </c>
      <c r="G680" s="43"/>
      <c r="H680" s="43"/>
      <c r="I680" s="232"/>
      <c r="J680" s="43"/>
      <c r="K680" s="43"/>
      <c r="L680" s="47"/>
      <c r="M680" s="233"/>
      <c r="N680" s="234"/>
      <c r="O680" s="87"/>
      <c r="P680" s="87"/>
      <c r="Q680" s="87"/>
      <c r="R680" s="87"/>
      <c r="S680" s="87"/>
      <c r="T680" s="88"/>
      <c r="U680" s="41"/>
      <c r="V680" s="41"/>
      <c r="W680" s="41"/>
      <c r="X680" s="41"/>
      <c r="Y680" s="41"/>
      <c r="Z680" s="41"/>
      <c r="AA680" s="41"/>
      <c r="AB680" s="41"/>
      <c r="AC680" s="41"/>
      <c r="AD680" s="41"/>
      <c r="AE680" s="41"/>
      <c r="AT680" s="20" t="s">
        <v>277</v>
      </c>
      <c r="AU680" s="20" t="s">
        <v>291</v>
      </c>
    </row>
    <row r="681" spans="1:51" s="14" customFormat="1" ht="12">
      <c r="A681" s="14"/>
      <c r="B681" s="247"/>
      <c r="C681" s="248"/>
      <c r="D681" s="230" t="s">
        <v>279</v>
      </c>
      <c r="E681" s="249" t="s">
        <v>19</v>
      </c>
      <c r="F681" s="250" t="s">
        <v>201</v>
      </c>
      <c r="G681" s="248"/>
      <c r="H681" s="251">
        <v>17.394</v>
      </c>
      <c r="I681" s="252"/>
      <c r="J681" s="248"/>
      <c r="K681" s="248"/>
      <c r="L681" s="253"/>
      <c r="M681" s="254"/>
      <c r="N681" s="255"/>
      <c r="O681" s="255"/>
      <c r="P681" s="255"/>
      <c r="Q681" s="255"/>
      <c r="R681" s="255"/>
      <c r="S681" s="255"/>
      <c r="T681" s="256"/>
      <c r="U681" s="14"/>
      <c r="V681" s="14"/>
      <c r="W681" s="14"/>
      <c r="X681" s="14"/>
      <c r="Y681" s="14"/>
      <c r="Z681" s="14"/>
      <c r="AA681" s="14"/>
      <c r="AB681" s="14"/>
      <c r="AC681" s="14"/>
      <c r="AD681" s="14"/>
      <c r="AE681" s="14"/>
      <c r="AT681" s="257" t="s">
        <v>279</v>
      </c>
      <c r="AU681" s="257" t="s">
        <v>291</v>
      </c>
      <c r="AV681" s="14" t="s">
        <v>82</v>
      </c>
      <c r="AW681" s="14" t="s">
        <v>33</v>
      </c>
      <c r="AX681" s="14" t="s">
        <v>72</v>
      </c>
      <c r="AY681" s="257" t="s">
        <v>266</v>
      </c>
    </row>
    <row r="682" spans="1:51" s="14" customFormat="1" ht="12">
      <c r="A682" s="14"/>
      <c r="B682" s="247"/>
      <c r="C682" s="248"/>
      <c r="D682" s="230" t="s">
        <v>279</v>
      </c>
      <c r="E682" s="249" t="s">
        <v>19</v>
      </c>
      <c r="F682" s="250" t="s">
        <v>122</v>
      </c>
      <c r="G682" s="248"/>
      <c r="H682" s="251">
        <v>342.101</v>
      </c>
      <c r="I682" s="252"/>
      <c r="J682" s="248"/>
      <c r="K682" s="248"/>
      <c r="L682" s="253"/>
      <c r="M682" s="254"/>
      <c r="N682" s="255"/>
      <c r="O682" s="255"/>
      <c r="P682" s="255"/>
      <c r="Q682" s="255"/>
      <c r="R682" s="255"/>
      <c r="S682" s="255"/>
      <c r="T682" s="256"/>
      <c r="U682" s="14"/>
      <c r="V682" s="14"/>
      <c r="W682" s="14"/>
      <c r="X682" s="14"/>
      <c r="Y682" s="14"/>
      <c r="Z682" s="14"/>
      <c r="AA682" s="14"/>
      <c r="AB682" s="14"/>
      <c r="AC682" s="14"/>
      <c r="AD682" s="14"/>
      <c r="AE682" s="14"/>
      <c r="AT682" s="257" t="s">
        <v>279</v>
      </c>
      <c r="AU682" s="257" t="s">
        <v>291</v>
      </c>
      <c r="AV682" s="14" t="s">
        <v>82</v>
      </c>
      <c r="AW682" s="14" t="s">
        <v>33</v>
      </c>
      <c r="AX682" s="14" t="s">
        <v>72</v>
      </c>
      <c r="AY682" s="257" t="s">
        <v>266</v>
      </c>
    </row>
    <row r="683" spans="1:51" s="14" customFormat="1" ht="12">
      <c r="A683" s="14"/>
      <c r="B683" s="247"/>
      <c r="C683" s="248"/>
      <c r="D683" s="230" t="s">
        <v>279</v>
      </c>
      <c r="E683" s="249" t="s">
        <v>19</v>
      </c>
      <c r="F683" s="250" t="s">
        <v>124</v>
      </c>
      <c r="G683" s="248"/>
      <c r="H683" s="251">
        <v>32.007</v>
      </c>
      <c r="I683" s="252"/>
      <c r="J683" s="248"/>
      <c r="K683" s="248"/>
      <c r="L683" s="253"/>
      <c r="M683" s="254"/>
      <c r="N683" s="255"/>
      <c r="O683" s="255"/>
      <c r="P683" s="255"/>
      <c r="Q683" s="255"/>
      <c r="R683" s="255"/>
      <c r="S683" s="255"/>
      <c r="T683" s="256"/>
      <c r="U683" s="14"/>
      <c r="V683" s="14"/>
      <c r="W683" s="14"/>
      <c r="X683" s="14"/>
      <c r="Y683" s="14"/>
      <c r="Z683" s="14"/>
      <c r="AA683" s="14"/>
      <c r="AB683" s="14"/>
      <c r="AC683" s="14"/>
      <c r="AD683" s="14"/>
      <c r="AE683" s="14"/>
      <c r="AT683" s="257" t="s">
        <v>279</v>
      </c>
      <c r="AU683" s="257" t="s">
        <v>291</v>
      </c>
      <c r="AV683" s="14" t="s">
        <v>82</v>
      </c>
      <c r="AW683" s="14" t="s">
        <v>33</v>
      </c>
      <c r="AX683" s="14" t="s">
        <v>72</v>
      </c>
      <c r="AY683" s="257" t="s">
        <v>266</v>
      </c>
    </row>
    <row r="684" spans="1:51" s="14" customFormat="1" ht="12">
      <c r="A684" s="14"/>
      <c r="B684" s="247"/>
      <c r="C684" s="248"/>
      <c r="D684" s="230" t="s">
        <v>279</v>
      </c>
      <c r="E684" s="249" t="s">
        <v>19</v>
      </c>
      <c r="F684" s="250" t="s">
        <v>836</v>
      </c>
      <c r="G684" s="248"/>
      <c r="H684" s="251">
        <v>17.418</v>
      </c>
      <c r="I684" s="252"/>
      <c r="J684" s="248"/>
      <c r="K684" s="248"/>
      <c r="L684" s="253"/>
      <c r="M684" s="254"/>
      <c r="N684" s="255"/>
      <c r="O684" s="255"/>
      <c r="P684" s="255"/>
      <c r="Q684" s="255"/>
      <c r="R684" s="255"/>
      <c r="S684" s="255"/>
      <c r="T684" s="256"/>
      <c r="U684" s="14"/>
      <c r="V684" s="14"/>
      <c r="W684" s="14"/>
      <c r="X684" s="14"/>
      <c r="Y684" s="14"/>
      <c r="Z684" s="14"/>
      <c r="AA684" s="14"/>
      <c r="AB684" s="14"/>
      <c r="AC684" s="14"/>
      <c r="AD684" s="14"/>
      <c r="AE684" s="14"/>
      <c r="AT684" s="257" t="s">
        <v>279</v>
      </c>
      <c r="AU684" s="257" t="s">
        <v>291</v>
      </c>
      <c r="AV684" s="14" t="s">
        <v>82</v>
      </c>
      <c r="AW684" s="14" t="s">
        <v>33</v>
      </c>
      <c r="AX684" s="14" t="s">
        <v>72</v>
      </c>
      <c r="AY684" s="257" t="s">
        <v>266</v>
      </c>
    </row>
    <row r="685" spans="1:51" s="14" customFormat="1" ht="12">
      <c r="A685" s="14"/>
      <c r="B685" s="247"/>
      <c r="C685" s="248"/>
      <c r="D685" s="230" t="s">
        <v>279</v>
      </c>
      <c r="E685" s="249" t="s">
        <v>19</v>
      </c>
      <c r="F685" s="250" t="s">
        <v>119</v>
      </c>
      <c r="G685" s="248"/>
      <c r="H685" s="251">
        <v>7.834</v>
      </c>
      <c r="I685" s="252"/>
      <c r="J685" s="248"/>
      <c r="K685" s="248"/>
      <c r="L685" s="253"/>
      <c r="M685" s="254"/>
      <c r="N685" s="255"/>
      <c r="O685" s="255"/>
      <c r="P685" s="255"/>
      <c r="Q685" s="255"/>
      <c r="R685" s="255"/>
      <c r="S685" s="255"/>
      <c r="T685" s="256"/>
      <c r="U685" s="14"/>
      <c r="V685" s="14"/>
      <c r="W685" s="14"/>
      <c r="X685" s="14"/>
      <c r="Y685" s="14"/>
      <c r="Z685" s="14"/>
      <c r="AA685" s="14"/>
      <c r="AB685" s="14"/>
      <c r="AC685" s="14"/>
      <c r="AD685" s="14"/>
      <c r="AE685" s="14"/>
      <c r="AT685" s="257" t="s">
        <v>279</v>
      </c>
      <c r="AU685" s="257" t="s">
        <v>291</v>
      </c>
      <c r="AV685" s="14" t="s">
        <v>82</v>
      </c>
      <c r="AW685" s="14" t="s">
        <v>33</v>
      </c>
      <c r="AX685" s="14" t="s">
        <v>72</v>
      </c>
      <c r="AY685" s="257" t="s">
        <v>266</v>
      </c>
    </row>
    <row r="686" spans="1:51" s="14" customFormat="1" ht="12">
      <c r="A686" s="14"/>
      <c r="B686" s="247"/>
      <c r="C686" s="248"/>
      <c r="D686" s="230" t="s">
        <v>279</v>
      </c>
      <c r="E686" s="249" t="s">
        <v>19</v>
      </c>
      <c r="F686" s="250" t="s">
        <v>206</v>
      </c>
      <c r="G686" s="248"/>
      <c r="H686" s="251">
        <v>30</v>
      </c>
      <c r="I686" s="252"/>
      <c r="J686" s="248"/>
      <c r="K686" s="248"/>
      <c r="L686" s="253"/>
      <c r="M686" s="254"/>
      <c r="N686" s="255"/>
      <c r="O686" s="255"/>
      <c r="P686" s="255"/>
      <c r="Q686" s="255"/>
      <c r="R686" s="255"/>
      <c r="S686" s="255"/>
      <c r="T686" s="256"/>
      <c r="U686" s="14"/>
      <c r="V686" s="14"/>
      <c r="W686" s="14"/>
      <c r="X686" s="14"/>
      <c r="Y686" s="14"/>
      <c r="Z686" s="14"/>
      <c r="AA686" s="14"/>
      <c r="AB686" s="14"/>
      <c r="AC686" s="14"/>
      <c r="AD686" s="14"/>
      <c r="AE686" s="14"/>
      <c r="AT686" s="257" t="s">
        <v>279</v>
      </c>
      <c r="AU686" s="257" t="s">
        <v>291</v>
      </c>
      <c r="AV686" s="14" t="s">
        <v>82</v>
      </c>
      <c r="AW686" s="14" t="s">
        <v>33</v>
      </c>
      <c r="AX686" s="14" t="s">
        <v>72</v>
      </c>
      <c r="AY686" s="257" t="s">
        <v>266</v>
      </c>
    </row>
    <row r="687" spans="1:51" s="15" customFormat="1" ht="12">
      <c r="A687" s="15"/>
      <c r="B687" s="258"/>
      <c r="C687" s="259"/>
      <c r="D687" s="230" t="s">
        <v>279</v>
      </c>
      <c r="E687" s="260" t="s">
        <v>19</v>
      </c>
      <c r="F687" s="261" t="s">
        <v>282</v>
      </c>
      <c r="G687" s="259"/>
      <c r="H687" s="262">
        <v>446.754</v>
      </c>
      <c r="I687" s="263"/>
      <c r="J687" s="259"/>
      <c r="K687" s="259"/>
      <c r="L687" s="264"/>
      <c r="M687" s="265"/>
      <c r="N687" s="266"/>
      <c r="O687" s="266"/>
      <c r="P687" s="266"/>
      <c r="Q687" s="266"/>
      <c r="R687" s="266"/>
      <c r="S687" s="266"/>
      <c r="T687" s="267"/>
      <c r="U687" s="15"/>
      <c r="V687" s="15"/>
      <c r="W687" s="15"/>
      <c r="X687" s="15"/>
      <c r="Y687" s="15"/>
      <c r="Z687" s="15"/>
      <c r="AA687" s="15"/>
      <c r="AB687" s="15"/>
      <c r="AC687" s="15"/>
      <c r="AD687" s="15"/>
      <c r="AE687" s="15"/>
      <c r="AT687" s="268" t="s">
        <v>279</v>
      </c>
      <c r="AU687" s="268" t="s">
        <v>291</v>
      </c>
      <c r="AV687" s="15" t="s">
        <v>273</v>
      </c>
      <c r="AW687" s="15" t="s">
        <v>33</v>
      </c>
      <c r="AX687" s="15" t="s">
        <v>80</v>
      </c>
      <c r="AY687" s="268" t="s">
        <v>266</v>
      </c>
    </row>
    <row r="688" spans="1:65" s="2" customFormat="1" ht="44.25" customHeight="1">
      <c r="A688" s="41"/>
      <c r="B688" s="42"/>
      <c r="C688" s="217" t="s">
        <v>837</v>
      </c>
      <c r="D688" s="217" t="s">
        <v>268</v>
      </c>
      <c r="E688" s="218" t="s">
        <v>838</v>
      </c>
      <c r="F688" s="219" t="s">
        <v>839</v>
      </c>
      <c r="G688" s="220" t="s">
        <v>271</v>
      </c>
      <c r="H688" s="221">
        <v>7.834</v>
      </c>
      <c r="I688" s="222"/>
      <c r="J688" s="223">
        <f>ROUND(I688*H688,2)</f>
        <v>0</v>
      </c>
      <c r="K688" s="219" t="s">
        <v>272</v>
      </c>
      <c r="L688" s="47"/>
      <c r="M688" s="224" t="s">
        <v>19</v>
      </c>
      <c r="N688" s="225" t="s">
        <v>43</v>
      </c>
      <c r="O688" s="87"/>
      <c r="P688" s="226">
        <f>O688*H688</f>
        <v>0</v>
      </c>
      <c r="Q688" s="226">
        <v>0.01135</v>
      </c>
      <c r="R688" s="226">
        <f>Q688*H688</f>
        <v>0.0889159</v>
      </c>
      <c r="S688" s="226">
        <v>0</v>
      </c>
      <c r="T688" s="227">
        <f>S688*H688</f>
        <v>0</v>
      </c>
      <c r="U688" s="41"/>
      <c r="V688" s="41"/>
      <c r="W688" s="41"/>
      <c r="X688" s="41"/>
      <c r="Y688" s="41"/>
      <c r="Z688" s="41"/>
      <c r="AA688" s="41"/>
      <c r="AB688" s="41"/>
      <c r="AC688" s="41"/>
      <c r="AD688" s="41"/>
      <c r="AE688" s="41"/>
      <c r="AR688" s="228" t="s">
        <v>273</v>
      </c>
      <c r="AT688" s="228" t="s">
        <v>268</v>
      </c>
      <c r="AU688" s="228" t="s">
        <v>291</v>
      </c>
      <c r="AY688" s="20" t="s">
        <v>266</v>
      </c>
      <c r="BE688" s="229">
        <f>IF(N688="základní",J688,0)</f>
        <v>0</v>
      </c>
      <c r="BF688" s="229">
        <f>IF(N688="snížená",J688,0)</f>
        <v>0</v>
      </c>
      <c r="BG688" s="229">
        <f>IF(N688="zákl. přenesená",J688,0)</f>
        <v>0</v>
      </c>
      <c r="BH688" s="229">
        <f>IF(N688="sníž. přenesená",J688,0)</f>
        <v>0</v>
      </c>
      <c r="BI688" s="229">
        <f>IF(N688="nulová",J688,0)</f>
        <v>0</v>
      </c>
      <c r="BJ688" s="20" t="s">
        <v>80</v>
      </c>
      <c r="BK688" s="229">
        <f>ROUND(I688*H688,2)</f>
        <v>0</v>
      </c>
      <c r="BL688" s="20" t="s">
        <v>273</v>
      </c>
      <c r="BM688" s="228" t="s">
        <v>840</v>
      </c>
    </row>
    <row r="689" spans="1:47" s="2" customFormat="1" ht="12">
      <c r="A689" s="41"/>
      <c r="B689" s="42"/>
      <c r="C689" s="43"/>
      <c r="D689" s="230" t="s">
        <v>275</v>
      </c>
      <c r="E689" s="43"/>
      <c r="F689" s="231" t="s">
        <v>841</v>
      </c>
      <c r="G689" s="43"/>
      <c r="H689" s="43"/>
      <c r="I689" s="232"/>
      <c r="J689" s="43"/>
      <c r="K689" s="43"/>
      <c r="L689" s="47"/>
      <c r="M689" s="233"/>
      <c r="N689" s="234"/>
      <c r="O689" s="87"/>
      <c r="P689" s="87"/>
      <c r="Q689" s="87"/>
      <c r="R689" s="87"/>
      <c r="S689" s="87"/>
      <c r="T689" s="88"/>
      <c r="U689" s="41"/>
      <c r="V689" s="41"/>
      <c r="W689" s="41"/>
      <c r="X689" s="41"/>
      <c r="Y689" s="41"/>
      <c r="Z689" s="41"/>
      <c r="AA689" s="41"/>
      <c r="AB689" s="41"/>
      <c r="AC689" s="41"/>
      <c r="AD689" s="41"/>
      <c r="AE689" s="41"/>
      <c r="AT689" s="20" t="s">
        <v>275</v>
      </c>
      <c r="AU689" s="20" t="s">
        <v>291</v>
      </c>
    </row>
    <row r="690" spans="1:47" s="2" customFormat="1" ht="12">
      <c r="A690" s="41"/>
      <c r="B690" s="42"/>
      <c r="C690" s="43"/>
      <c r="D690" s="235" t="s">
        <v>277</v>
      </c>
      <c r="E690" s="43"/>
      <c r="F690" s="236" t="s">
        <v>842</v>
      </c>
      <c r="G690" s="43"/>
      <c r="H690" s="43"/>
      <c r="I690" s="232"/>
      <c r="J690" s="43"/>
      <c r="K690" s="43"/>
      <c r="L690" s="47"/>
      <c r="M690" s="233"/>
      <c r="N690" s="234"/>
      <c r="O690" s="87"/>
      <c r="P690" s="87"/>
      <c r="Q690" s="87"/>
      <c r="R690" s="87"/>
      <c r="S690" s="87"/>
      <c r="T690" s="88"/>
      <c r="U690" s="41"/>
      <c r="V690" s="41"/>
      <c r="W690" s="41"/>
      <c r="X690" s="41"/>
      <c r="Y690" s="41"/>
      <c r="Z690" s="41"/>
      <c r="AA690" s="41"/>
      <c r="AB690" s="41"/>
      <c r="AC690" s="41"/>
      <c r="AD690" s="41"/>
      <c r="AE690" s="41"/>
      <c r="AT690" s="20" t="s">
        <v>277</v>
      </c>
      <c r="AU690" s="20" t="s">
        <v>291</v>
      </c>
    </row>
    <row r="691" spans="1:51" s="13" customFormat="1" ht="12">
      <c r="A691" s="13"/>
      <c r="B691" s="237"/>
      <c r="C691" s="238"/>
      <c r="D691" s="230" t="s">
        <v>279</v>
      </c>
      <c r="E691" s="239" t="s">
        <v>19</v>
      </c>
      <c r="F691" s="240" t="s">
        <v>843</v>
      </c>
      <c r="G691" s="238"/>
      <c r="H691" s="239" t="s">
        <v>19</v>
      </c>
      <c r="I691" s="241"/>
      <c r="J691" s="238"/>
      <c r="K691" s="238"/>
      <c r="L691" s="242"/>
      <c r="M691" s="243"/>
      <c r="N691" s="244"/>
      <c r="O691" s="244"/>
      <c r="P691" s="244"/>
      <c r="Q691" s="244"/>
      <c r="R691" s="244"/>
      <c r="S691" s="244"/>
      <c r="T691" s="245"/>
      <c r="U691" s="13"/>
      <c r="V691" s="13"/>
      <c r="W691" s="13"/>
      <c r="X691" s="13"/>
      <c r="Y691" s="13"/>
      <c r="Z691" s="13"/>
      <c r="AA691" s="13"/>
      <c r="AB691" s="13"/>
      <c r="AC691" s="13"/>
      <c r="AD691" s="13"/>
      <c r="AE691" s="13"/>
      <c r="AT691" s="246" t="s">
        <v>279</v>
      </c>
      <c r="AU691" s="246" t="s">
        <v>291</v>
      </c>
      <c r="AV691" s="13" t="s">
        <v>80</v>
      </c>
      <c r="AW691" s="13" t="s">
        <v>33</v>
      </c>
      <c r="AX691" s="13" t="s">
        <v>72</v>
      </c>
      <c r="AY691" s="246" t="s">
        <v>266</v>
      </c>
    </row>
    <row r="692" spans="1:51" s="14" customFormat="1" ht="12">
      <c r="A692" s="14"/>
      <c r="B692" s="247"/>
      <c r="C692" s="248"/>
      <c r="D692" s="230" t="s">
        <v>279</v>
      </c>
      <c r="E692" s="249" t="s">
        <v>19</v>
      </c>
      <c r="F692" s="250" t="s">
        <v>844</v>
      </c>
      <c r="G692" s="248"/>
      <c r="H692" s="251">
        <v>4.184</v>
      </c>
      <c r="I692" s="252"/>
      <c r="J692" s="248"/>
      <c r="K692" s="248"/>
      <c r="L692" s="253"/>
      <c r="M692" s="254"/>
      <c r="N692" s="255"/>
      <c r="O692" s="255"/>
      <c r="P692" s="255"/>
      <c r="Q692" s="255"/>
      <c r="R692" s="255"/>
      <c r="S692" s="255"/>
      <c r="T692" s="256"/>
      <c r="U692" s="14"/>
      <c r="V692" s="14"/>
      <c r="W692" s="14"/>
      <c r="X692" s="14"/>
      <c r="Y692" s="14"/>
      <c r="Z692" s="14"/>
      <c r="AA692" s="14"/>
      <c r="AB692" s="14"/>
      <c r="AC692" s="14"/>
      <c r="AD692" s="14"/>
      <c r="AE692" s="14"/>
      <c r="AT692" s="257" t="s">
        <v>279</v>
      </c>
      <c r="AU692" s="257" t="s">
        <v>291</v>
      </c>
      <c r="AV692" s="14" t="s">
        <v>82</v>
      </c>
      <c r="AW692" s="14" t="s">
        <v>33</v>
      </c>
      <c r="AX692" s="14" t="s">
        <v>72</v>
      </c>
      <c r="AY692" s="257" t="s">
        <v>266</v>
      </c>
    </row>
    <row r="693" spans="1:51" s="13" customFormat="1" ht="12">
      <c r="A693" s="13"/>
      <c r="B693" s="237"/>
      <c r="C693" s="238"/>
      <c r="D693" s="230" t="s">
        <v>279</v>
      </c>
      <c r="E693" s="239" t="s">
        <v>19</v>
      </c>
      <c r="F693" s="240" t="s">
        <v>845</v>
      </c>
      <c r="G693" s="238"/>
      <c r="H693" s="239" t="s">
        <v>19</v>
      </c>
      <c r="I693" s="241"/>
      <c r="J693" s="238"/>
      <c r="K693" s="238"/>
      <c r="L693" s="242"/>
      <c r="M693" s="243"/>
      <c r="N693" s="244"/>
      <c r="O693" s="244"/>
      <c r="P693" s="244"/>
      <c r="Q693" s="244"/>
      <c r="R693" s="244"/>
      <c r="S693" s="244"/>
      <c r="T693" s="245"/>
      <c r="U693" s="13"/>
      <c r="V693" s="13"/>
      <c r="W693" s="13"/>
      <c r="X693" s="13"/>
      <c r="Y693" s="13"/>
      <c r="Z693" s="13"/>
      <c r="AA693" s="13"/>
      <c r="AB693" s="13"/>
      <c r="AC693" s="13"/>
      <c r="AD693" s="13"/>
      <c r="AE693" s="13"/>
      <c r="AT693" s="246" t="s">
        <v>279</v>
      </c>
      <c r="AU693" s="246" t="s">
        <v>291</v>
      </c>
      <c r="AV693" s="13" t="s">
        <v>80</v>
      </c>
      <c r="AW693" s="13" t="s">
        <v>33</v>
      </c>
      <c r="AX693" s="13" t="s">
        <v>72</v>
      </c>
      <c r="AY693" s="246" t="s">
        <v>266</v>
      </c>
    </row>
    <row r="694" spans="1:51" s="14" customFormat="1" ht="12">
      <c r="A694" s="14"/>
      <c r="B694" s="247"/>
      <c r="C694" s="248"/>
      <c r="D694" s="230" t="s">
        <v>279</v>
      </c>
      <c r="E694" s="249" t="s">
        <v>19</v>
      </c>
      <c r="F694" s="250" t="s">
        <v>846</v>
      </c>
      <c r="G694" s="248"/>
      <c r="H694" s="251">
        <v>3.65</v>
      </c>
      <c r="I694" s="252"/>
      <c r="J694" s="248"/>
      <c r="K694" s="248"/>
      <c r="L694" s="253"/>
      <c r="M694" s="254"/>
      <c r="N694" s="255"/>
      <c r="O694" s="255"/>
      <c r="P694" s="255"/>
      <c r="Q694" s="255"/>
      <c r="R694" s="255"/>
      <c r="S694" s="255"/>
      <c r="T694" s="256"/>
      <c r="U694" s="14"/>
      <c r="V694" s="14"/>
      <c r="W694" s="14"/>
      <c r="X694" s="14"/>
      <c r="Y694" s="14"/>
      <c r="Z694" s="14"/>
      <c r="AA694" s="14"/>
      <c r="AB694" s="14"/>
      <c r="AC694" s="14"/>
      <c r="AD694" s="14"/>
      <c r="AE694" s="14"/>
      <c r="AT694" s="257" t="s">
        <v>279</v>
      </c>
      <c r="AU694" s="257" t="s">
        <v>291</v>
      </c>
      <c r="AV694" s="14" t="s">
        <v>82</v>
      </c>
      <c r="AW694" s="14" t="s">
        <v>33</v>
      </c>
      <c r="AX694" s="14" t="s">
        <v>72</v>
      </c>
      <c r="AY694" s="257" t="s">
        <v>266</v>
      </c>
    </row>
    <row r="695" spans="1:51" s="15" customFormat="1" ht="12">
      <c r="A695" s="15"/>
      <c r="B695" s="258"/>
      <c r="C695" s="259"/>
      <c r="D695" s="230" t="s">
        <v>279</v>
      </c>
      <c r="E695" s="260" t="s">
        <v>119</v>
      </c>
      <c r="F695" s="261" t="s">
        <v>282</v>
      </c>
      <c r="G695" s="259"/>
      <c r="H695" s="262">
        <v>7.834</v>
      </c>
      <c r="I695" s="263"/>
      <c r="J695" s="259"/>
      <c r="K695" s="259"/>
      <c r="L695" s="264"/>
      <c r="M695" s="265"/>
      <c r="N695" s="266"/>
      <c r="O695" s="266"/>
      <c r="P695" s="266"/>
      <c r="Q695" s="266"/>
      <c r="R695" s="266"/>
      <c r="S695" s="266"/>
      <c r="T695" s="267"/>
      <c r="U695" s="15"/>
      <c r="V695" s="15"/>
      <c r="W695" s="15"/>
      <c r="X695" s="15"/>
      <c r="Y695" s="15"/>
      <c r="Z695" s="15"/>
      <c r="AA695" s="15"/>
      <c r="AB695" s="15"/>
      <c r="AC695" s="15"/>
      <c r="AD695" s="15"/>
      <c r="AE695" s="15"/>
      <c r="AT695" s="268" t="s">
        <v>279</v>
      </c>
      <c r="AU695" s="268" t="s">
        <v>291</v>
      </c>
      <c r="AV695" s="15" t="s">
        <v>273</v>
      </c>
      <c r="AW695" s="15" t="s">
        <v>33</v>
      </c>
      <c r="AX695" s="15" t="s">
        <v>80</v>
      </c>
      <c r="AY695" s="268" t="s">
        <v>266</v>
      </c>
    </row>
    <row r="696" spans="1:65" s="2" customFormat="1" ht="24.15" customHeight="1">
      <c r="A696" s="41"/>
      <c r="B696" s="42"/>
      <c r="C696" s="269" t="s">
        <v>847</v>
      </c>
      <c r="D696" s="269" t="s">
        <v>430</v>
      </c>
      <c r="E696" s="270" t="s">
        <v>848</v>
      </c>
      <c r="F696" s="271" t="s">
        <v>849</v>
      </c>
      <c r="G696" s="272" t="s">
        <v>271</v>
      </c>
      <c r="H696" s="273">
        <v>4.393</v>
      </c>
      <c r="I696" s="274"/>
      <c r="J696" s="275">
        <f>ROUND(I696*H696,2)</f>
        <v>0</v>
      </c>
      <c r="K696" s="271" t="s">
        <v>272</v>
      </c>
      <c r="L696" s="276"/>
      <c r="M696" s="277" t="s">
        <v>19</v>
      </c>
      <c r="N696" s="278" t="s">
        <v>43</v>
      </c>
      <c r="O696" s="87"/>
      <c r="P696" s="226">
        <f>O696*H696</f>
        <v>0</v>
      </c>
      <c r="Q696" s="226">
        <v>0.0075</v>
      </c>
      <c r="R696" s="226">
        <f>Q696*H696</f>
        <v>0.0329475</v>
      </c>
      <c r="S696" s="226">
        <v>0</v>
      </c>
      <c r="T696" s="227">
        <f>S696*H696</f>
        <v>0</v>
      </c>
      <c r="U696" s="41"/>
      <c r="V696" s="41"/>
      <c r="W696" s="41"/>
      <c r="X696" s="41"/>
      <c r="Y696" s="41"/>
      <c r="Z696" s="41"/>
      <c r="AA696" s="41"/>
      <c r="AB696" s="41"/>
      <c r="AC696" s="41"/>
      <c r="AD696" s="41"/>
      <c r="AE696" s="41"/>
      <c r="AR696" s="228" t="s">
        <v>324</v>
      </c>
      <c r="AT696" s="228" t="s">
        <v>430</v>
      </c>
      <c r="AU696" s="228" t="s">
        <v>291</v>
      </c>
      <c r="AY696" s="20" t="s">
        <v>266</v>
      </c>
      <c r="BE696" s="229">
        <f>IF(N696="základní",J696,0)</f>
        <v>0</v>
      </c>
      <c r="BF696" s="229">
        <f>IF(N696="snížená",J696,0)</f>
        <v>0</v>
      </c>
      <c r="BG696" s="229">
        <f>IF(N696="zákl. přenesená",J696,0)</f>
        <v>0</v>
      </c>
      <c r="BH696" s="229">
        <f>IF(N696="sníž. přenesená",J696,0)</f>
        <v>0</v>
      </c>
      <c r="BI696" s="229">
        <f>IF(N696="nulová",J696,0)</f>
        <v>0</v>
      </c>
      <c r="BJ696" s="20" t="s">
        <v>80</v>
      </c>
      <c r="BK696" s="229">
        <f>ROUND(I696*H696,2)</f>
        <v>0</v>
      </c>
      <c r="BL696" s="20" t="s">
        <v>273</v>
      </c>
      <c r="BM696" s="228" t="s">
        <v>850</v>
      </c>
    </row>
    <row r="697" spans="1:47" s="2" customFormat="1" ht="12">
      <c r="A697" s="41"/>
      <c r="B697" s="42"/>
      <c r="C697" s="43"/>
      <c r="D697" s="230" t="s">
        <v>275</v>
      </c>
      <c r="E697" s="43"/>
      <c r="F697" s="231" t="s">
        <v>849</v>
      </c>
      <c r="G697" s="43"/>
      <c r="H697" s="43"/>
      <c r="I697" s="232"/>
      <c r="J697" s="43"/>
      <c r="K697" s="43"/>
      <c r="L697" s="47"/>
      <c r="M697" s="233"/>
      <c r="N697" s="234"/>
      <c r="O697" s="87"/>
      <c r="P697" s="87"/>
      <c r="Q697" s="87"/>
      <c r="R697" s="87"/>
      <c r="S697" s="87"/>
      <c r="T697" s="88"/>
      <c r="U697" s="41"/>
      <c r="V697" s="41"/>
      <c r="W697" s="41"/>
      <c r="X697" s="41"/>
      <c r="Y697" s="41"/>
      <c r="Z697" s="41"/>
      <c r="AA697" s="41"/>
      <c r="AB697" s="41"/>
      <c r="AC697" s="41"/>
      <c r="AD697" s="41"/>
      <c r="AE697" s="41"/>
      <c r="AT697" s="20" t="s">
        <v>275</v>
      </c>
      <c r="AU697" s="20" t="s">
        <v>291</v>
      </c>
    </row>
    <row r="698" spans="1:51" s="13" customFormat="1" ht="12">
      <c r="A698" s="13"/>
      <c r="B698" s="237"/>
      <c r="C698" s="238"/>
      <c r="D698" s="230" t="s">
        <v>279</v>
      </c>
      <c r="E698" s="239" t="s">
        <v>19</v>
      </c>
      <c r="F698" s="240" t="s">
        <v>843</v>
      </c>
      <c r="G698" s="238"/>
      <c r="H698" s="239" t="s">
        <v>19</v>
      </c>
      <c r="I698" s="241"/>
      <c r="J698" s="238"/>
      <c r="K698" s="238"/>
      <c r="L698" s="242"/>
      <c r="M698" s="243"/>
      <c r="N698" s="244"/>
      <c r="O698" s="244"/>
      <c r="P698" s="244"/>
      <c r="Q698" s="244"/>
      <c r="R698" s="244"/>
      <c r="S698" s="244"/>
      <c r="T698" s="245"/>
      <c r="U698" s="13"/>
      <c r="V698" s="13"/>
      <c r="W698" s="13"/>
      <c r="X698" s="13"/>
      <c r="Y698" s="13"/>
      <c r="Z698" s="13"/>
      <c r="AA698" s="13"/>
      <c r="AB698" s="13"/>
      <c r="AC698" s="13"/>
      <c r="AD698" s="13"/>
      <c r="AE698" s="13"/>
      <c r="AT698" s="246" t="s">
        <v>279</v>
      </c>
      <c r="AU698" s="246" t="s">
        <v>291</v>
      </c>
      <c r="AV698" s="13" t="s">
        <v>80</v>
      </c>
      <c r="AW698" s="13" t="s">
        <v>33</v>
      </c>
      <c r="AX698" s="13" t="s">
        <v>72</v>
      </c>
      <c r="AY698" s="246" t="s">
        <v>266</v>
      </c>
    </row>
    <row r="699" spans="1:51" s="14" customFormat="1" ht="12">
      <c r="A699" s="14"/>
      <c r="B699" s="247"/>
      <c r="C699" s="248"/>
      <c r="D699" s="230" t="s">
        <v>279</v>
      </c>
      <c r="E699" s="249" t="s">
        <v>19</v>
      </c>
      <c r="F699" s="250" t="s">
        <v>844</v>
      </c>
      <c r="G699" s="248"/>
      <c r="H699" s="251">
        <v>4.184</v>
      </c>
      <c r="I699" s="252"/>
      <c r="J699" s="248"/>
      <c r="K699" s="248"/>
      <c r="L699" s="253"/>
      <c r="M699" s="254"/>
      <c r="N699" s="255"/>
      <c r="O699" s="255"/>
      <c r="P699" s="255"/>
      <c r="Q699" s="255"/>
      <c r="R699" s="255"/>
      <c r="S699" s="255"/>
      <c r="T699" s="256"/>
      <c r="U699" s="14"/>
      <c r="V699" s="14"/>
      <c r="W699" s="14"/>
      <c r="X699" s="14"/>
      <c r="Y699" s="14"/>
      <c r="Z699" s="14"/>
      <c r="AA699" s="14"/>
      <c r="AB699" s="14"/>
      <c r="AC699" s="14"/>
      <c r="AD699" s="14"/>
      <c r="AE699" s="14"/>
      <c r="AT699" s="257" t="s">
        <v>279</v>
      </c>
      <c r="AU699" s="257" t="s">
        <v>291</v>
      </c>
      <c r="AV699" s="14" t="s">
        <v>82</v>
      </c>
      <c r="AW699" s="14" t="s">
        <v>33</v>
      </c>
      <c r="AX699" s="14" t="s">
        <v>72</v>
      </c>
      <c r="AY699" s="257" t="s">
        <v>266</v>
      </c>
    </row>
    <row r="700" spans="1:51" s="15" customFormat="1" ht="12">
      <c r="A700" s="15"/>
      <c r="B700" s="258"/>
      <c r="C700" s="259"/>
      <c r="D700" s="230" t="s">
        <v>279</v>
      </c>
      <c r="E700" s="260" t="s">
        <v>19</v>
      </c>
      <c r="F700" s="261" t="s">
        <v>282</v>
      </c>
      <c r="G700" s="259"/>
      <c r="H700" s="262">
        <v>4.184</v>
      </c>
      <c r="I700" s="263"/>
      <c r="J700" s="259"/>
      <c r="K700" s="259"/>
      <c r="L700" s="264"/>
      <c r="M700" s="265"/>
      <c r="N700" s="266"/>
      <c r="O700" s="266"/>
      <c r="P700" s="266"/>
      <c r="Q700" s="266"/>
      <c r="R700" s="266"/>
      <c r="S700" s="266"/>
      <c r="T700" s="267"/>
      <c r="U700" s="15"/>
      <c r="V700" s="15"/>
      <c r="W700" s="15"/>
      <c r="X700" s="15"/>
      <c r="Y700" s="15"/>
      <c r="Z700" s="15"/>
      <c r="AA700" s="15"/>
      <c r="AB700" s="15"/>
      <c r="AC700" s="15"/>
      <c r="AD700" s="15"/>
      <c r="AE700" s="15"/>
      <c r="AT700" s="268" t="s">
        <v>279</v>
      </c>
      <c r="AU700" s="268" t="s">
        <v>291</v>
      </c>
      <c r="AV700" s="15" t="s">
        <v>273</v>
      </c>
      <c r="AW700" s="15" t="s">
        <v>33</v>
      </c>
      <c r="AX700" s="15" t="s">
        <v>80</v>
      </c>
      <c r="AY700" s="268" t="s">
        <v>266</v>
      </c>
    </row>
    <row r="701" spans="1:51" s="14" customFormat="1" ht="12">
      <c r="A701" s="14"/>
      <c r="B701" s="247"/>
      <c r="C701" s="248"/>
      <c r="D701" s="230" t="s">
        <v>279</v>
      </c>
      <c r="E701" s="248"/>
      <c r="F701" s="250" t="s">
        <v>851</v>
      </c>
      <c r="G701" s="248"/>
      <c r="H701" s="251">
        <v>4.393</v>
      </c>
      <c r="I701" s="252"/>
      <c r="J701" s="248"/>
      <c r="K701" s="248"/>
      <c r="L701" s="253"/>
      <c r="M701" s="254"/>
      <c r="N701" s="255"/>
      <c r="O701" s="255"/>
      <c r="P701" s="255"/>
      <c r="Q701" s="255"/>
      <c r="R701" s="255"/>
      <c r="S701" s="255"/>
      <c r="T701" s="256"/>
      <c r="U701" s="14"/>
      <c r="V701" s="14"/>
      <c r="W701" s="14"/>
      <c r="X701" s="14"/>
      <c r="Y701" s="14"/>
      <c r="Z701" s="14"/>
      <c r="AA701" s="14"/>
      <c r="AB701" s="14"/>
      <c r="AC701" s="14"/>
      <c r="AD701" s="14"/>
      <c r="AE701" s="14"/>
      <c r="AT701" s="257" t="s">
        <v>279</v>
      </c>
      <c r="AU701" s="257" t="s">
        <v>291</v>
      </c>
      <c r="AV701" s="14" t="s">
        <v>82</v>
      </c>
      <c r="AW701" s="14" t="s">
        <v>4</v>
      </c>
      <c r="AX701" s="14" t="s">
        <v>80</v>
      </c>
      <c r="AY701" s="257" t="s">
        <v>266</v>
      </c>
    </row>
    <row r="702" spans="1:65" s="2" customFormat="1" ht="24.15" customHeight="1">
      <c r="A702" s="41"/>
      <c r="B702" s="42"/>
      <c r="C702" s="269" t="s">
        <v>852</v>
      </c>
      <c r="D702" s="269" t="s">
        <v>430</v>
      </c>
      <c r="E702" s="270" t="s">
        <v>853</v>
      </c>
      <c r="F702" s="271" t="s">
        <v>854</v>
      </c>
      <c r="G702" s="272" t="s">
        <v>271</v>
      </c>
      <c r="H702" s="273">
        <v>3.833</v>
      </c>
      <c r="I702" s="274"/>
      <c r="J702" s="275">
        <f>ROUND(I702*H702,2)</f>
        <v>0</v>
      </c>
      <c r="K702" s="271" t="s">
        <v>272</v>
      </c>
      <c r="L702" s="276"/>
      <c r="M702" s="277" t="s">
        <v>19</v>
      </c>
      <c r="N702" s="278" t="s">
        <v>43</v>
      </c>
      <c r="O702" s="87"/>
      <c r="P702" s="226">
        <f>O702*H702</f>
        <v>0</v>
      </c>
      <c r="Q702" s="226">
        <v>0.012</v>
      </c>
      <c r="R702" s="226">
        <f>Q702*H702</f>
        <v>0.045996</v>
      </c>
      <c r="S702" s="226">
        <v>0</v>
      </c>
      <c r="T702" s="227">
        <f>S702*H702</f>
        <v>0</v>
      </c>
      <c r="U702" s="41"/>
      <c r="V702" s="41"/>
      <c r="W702" s="41"/>
      <c r="X702" s="41"/>
      <c r="Y702" s="41"/>
      <c r="Z702" s="41"/>
      <c r="AA702" s="41"/>
      <c r="AB702" s="41"/>
      <c r="AC702" s="41"/>
      <c r="AD702" s="41"/>
      <c r="AE702" s="41"/>
      <c r="AR702" s="228" t="s">
        <v>324</v>
      </c>
      <c r="AT702" s="228" t="s">
        <v>430</v>
      </c>
      <c r="AU702" s="228" t="s">
        <v>291</v>
      </c>
      <c r="AY702" s="20" t="s">
        <v>266</v>
      </c>
      <c r="BE702" s="229">
        <f>IF(N702="základní",J702,0)</f>
        <v>0</v>
      </c>
      <c r="BF702" s="229">
        <f>IF(N702="snížená",J702,0)</f>
        <v>0</v>
      </c>
      <c r="BG702" s="229">
        <f>IF(N702="zákl. přenesená",J702,0)</f>
        <v>0</v>
      </c>
      <c r="BH702" s="229">
        <f>IF(N702="sníž. přenesená",J702,0)</f>
        <v>0</v>
      </c>
      <c r="BI702" s="229">
        <f>IF(N702="nulová",J702,0)</f>
        <v>0</v>
      </c>
      <c r="BJ702" s="20" t="s">
        <v>80</v>
      </c>
      <c r="BK702" s="229">
        <f>ROUND(I702*H702,2)</f>
        <v>0</v>
      </c>
      <c r="BL702" s="20" t="s">
        <v>273</v>
      </c>
      <c r="BM702" s="228" t="s">
        <v>855</v>
      </c>
    </row>
    <row r="703" spans="1:47" s="2" customFormat="1" ht="12">
      <c r="A703" s="41"/>
      <c r="B703" s="42"/>
      <c r="C703" s="43"/>
      <c r="D703" s="230" t="s">
        <v>275</v>
      </c>
      <c r="E703" s="43"/>
      <c r="F703" s="231" t="s">
        <v>854</v>
      </c>
      <c r="G703" s="43"/>
      <c r="H703" s="43"/>
      <c r="I703" s="232"/>
      <c r="J703" s="43"/>
      <c r="K703" s="43"/>
      <c r="L703" s="47"/>
      <c r="M703" s="233"/>
      <c r="N703" s="234"/>
      <c r="O703" s="87"/>
      <c r="P703" s="87"/>
      <c r="Q703" s="87"/>
      <c r="R703" s="87"/>
      <c r="S703" s="87"/>
      <c r="T703" s="88"/>
      <c r="U703" s="41"/>
      <c r="V703" s="41"/>
      <c r="W703" s="41"/>
      <c r="X703" s="41"/>
      <c r="Y703" s="41"/>
      <c r="Z703" s="41"/>
      <c r="AA703" s="41"/>
      <c r="AB703" s="41"/>
      <c r="AC703" s="41"/>
      <c r="AD703" s="41"/>
      <c r="AE703" s="41"/>
      <c r="AT703" s="20" t="s">
        <v>275</v>
      </c>
      <c r="AU703" s="20" t="s">
        <v>291</v>
      </c>
    </row>
    <row r="704" spans="1:51" s="13" customFormat="1" ht="12">
      <c r="A704" s="13"/>
      <c r="B704" s="237"/>
      <c r="C704" s="238"/>
      <c r="D704" s="230" t="s">
        <v>279</v>
      </c>
      <c r="E704" s="239" t="s">
        <v>19</v>
      </c>
      <c r="F704" s="240" t="s">
        <v>845</v>
      </c>
      <c r="G704" s="238"/>
      <c r="H704" s="239" t="s">
        <v>19</v>
      </c>
      <c r="I704" s="241"/>
      <c r="J704" s="238"/>
      <c r="K704" s="238"/>
      <c r="L704" s="242"/>
      <c r="M704" s="243"/>
      <c r="N704" s="244"/>
      <c r="O704" s="244"/>
      <c r="P704" s="244"/>
      <c r="Q704" s="244"/>
      <c r="R704" s="244"/>
      <c r="S704" s="244"/>
      <c r="T704" s="245"/>
      <c r="U704" s="13"/>
      <c r="V704" s="13"/>
      <c r="W704" s="13"/>
      <c r="X704" s="13"/>
      <c r="Y704" s="13"/>
      <c r="Z704" s="13"/>
      <c r="AA704" s="13"/>
      <c r="AB704" s="13"/>
      <c r="AC704" s="13"/>
      <c r="AD704" s="13"/>
      <c r="AE704" s="13"/>
      <c r="AT704" s="246" t="s">
        <v>279</v>
      </c>
      <c r="AU704" s="246" t="s">
        <v>291</v>
      </c>
      <c r="AV704" s="13" t="s">
        <v>80</v>
      </c>
      <c r="AW704" s="13" t="s">
        <v>33</v>
      </c>
      <c r="AX704" s="13" t="s">
        <v>72</v>
      </c>
      <c r="AY704" s="246" t="s">
        <v>266</v>
      </c>
    </row>
    <row r="705" spans="1:51" s="14" customFormat="1" ht="12">
      <c r="A705" s="14"/>
      <c r="B705" s="247"/>
      <c r="C705" s="248"/>
      <c r="D705" s="230" t="s">
        <v>279</v>
      </c>
      <c r="E705" s="249" t="s">
        <v>19</v>
      </c>
      <c r="F705" s="250" t="s">
        <v>846</v>
      </c>
      <c r="G705" s="248"/>
      <c r="H705" s="251">
        <v>3.65</v>
      </c>
      <c r="I705" s="252"/>
      <c r="J705" s="248"/>
      <c r="K705" s="248"/>
      <c r="L705" s="253"/>
      <c r="M705" s="254"/>
      <c r="N705" s="255"/>
      <c r="O705" s="255"/>
      <c r="P705" s="255"/>
      <c r="Q705" s="255"/>
      <c r="R705" s="255"/>
      <c r="S705" s="255"/>
      <c r="T705" s="256"/>
      <c r="U705" s="14"/>
      <c r="V705" s="14"/>
      <c r="W705" s="14"/>
      <c r="X705" s="14"/>
      <c r="Y705" s="14"/>
      <c r="Z705" s="14"/>
      <c r="AA705" s="14"/>
      <c r="AB705" s="14"/>
      <c r="AC705" s="14"/>
      <c r="AD705" s="14"/>
      <c r="AE705" s="14"/>
      <c r="AT705" s="257" t="s">
        <v>279</v>
      </c>
      <c r="AU705" s="257" t="s">
        <v>291</v>
      </c>
      <c r="AV705" s="14" t="s">
        <v>82</v>
      </c>
      <c r="AW705" s="14" t="s">
        <v>33</v>
      </c>
      <c r="AX705" s="14" t="s">
        <v>72</v>
      </c>
      <c r="AY705" s="257" t="s">
        <v>266</v>
      </c>
    </row>
    <row r="706" spans="1:51" s="15" customFormat="1" ht="12">
      <c r="A706" s="15"/>
      <c r="B706" s="258"/>
      <c r="C706" s="259"/>
      <c r="D706" s="230" t="s">
        <v>279</v>
      </c>
      <c r="E706" s="260" t="s">
        <v>19</v>
      </c>
      <c r="F706" s="261" t="s">
        <v>282</v>
      </c>
      <c r="G706" s="259"/>
      <c r="H706" s="262">
        <v>3.65</v>
      </c>
      <c r="I706" s="263"/>
      <c r="J706" s="259"/>
      <c r="K706" s="259"/>
      <c r="L706" s="264"/>
      <c r="M706" s="265"/>
      <c r="N706" s="266"/>
      <c r="O706" s="266"/>
      <c r="P706" s="266"/>
      <c r="Q706" s="266"/>
      <c r="R706" s="266"/>
      <c r="S706" s="266"/>
      <c r="T706" s="267"/>
      <c r="U706" s="15"/>
      <c r="V706" s="15"/>
      <c r="W706" s="15"/>
      <c r="X706" s="15"/>
      <c r="Y706" s="15"/>
      <c r="Z706" s="15"/>
      <c r="AA706" s="15"/>
      <c r="AB706" s="15"/>
      <c r="AC706" s="15"/>
      <c r="AD706" s="15"/>
      <c r="AE706" s="15"/>
      <c r="AT706" s="268" t="s">
        <v>279</v>
      </c>
      <c r="AU706" s="268" t="s">
        <v>291</v>
      </c>
      <c r="AV706" s="15" t="s">
        <v>273</v>
      </c>
      <c r="AW706" s="15" t="s">
        <v>33</v>
      </c>
      <c r="AX706" s="15" t="s">
        <v>80</v>
      </c>
      <c r="AY706" s="268" t="s">
        <v>266</v>
      </c>
    </row>
    <row r="707" spans="1:51" s="14" customFormat="1" ht="12">
      <c r="A707" s="14"/>
      <c r="B707" s="247"/>
      <c r="C707" s="248"/>
      <c r="D707" s="230" t="s">
        <v>279</v>
      </c>
      <c r="E707" s="248"/>
      <c r="F707" s="250" t="s">
        <v>856</v>
      </c>
      <c r="G707" s="248"/>
      <c r="H707" s="251">
        <v>3.833</v>
      </c>
      <c r="I707" s="252"/>
      <c r="J707" s="248"/>
      <c r="K707" s="248"/>
      <c r="L707" s="253"/>
      <c r="M707" s="254"/>
      <c r="N707" s="255"/>
      <c r="O707" s="255"/>
      <c r="P707" s="255"/>
      <c r="Q707" s="255"/>
      <c r="R707" s="255"/>
      <c r="S707" s="255"/>
      <c r="T707" s="256"/>
      <c r="U707" s="14"/>
      <c r="V707" s="14"/>
      <c r="W707" s="14"/>
      <c r="X707" s="14"/>
      <c r="Y707" s="14"/>
      <c r="Z707" s="14"/>
      <c r="AA707" s="14"/>
      <c r="AB707" s="14"/>
      <c r="AC707" s="14"/>
      <c r="AD707" s="14"/>
      <c r="AE707" s="14"/>
      <c r="AT707" s="257" t="s">
        <v>279</v>
      </c>
      <c r="AU707" s="257" t="s">
        <v>291</v>
      </c>
      <c r="AV707" s="14" t="s">
        <v>82</v>
      </c>
      <c r="AW707" s="14" t="s">
        <v>4</v>
      </c>
      <c r="AX707" s="14" t="s">
        <v>80</v>
      </c>
      <c r="AY707" s="257" t="s">
        <v>266</v>
      </c>
    </row>
    <row r="708" spans="1:65" s="2" customFormat="1" ht="44.25" customHeight="1">
      <c r="A708" s="41"/>
      <c r="B708" s="42"/>
      <c r="C708" s="217" t="s">
        <v>857</v>
      </c>
      <c r="D708" s="217" t="s">
        <v>268</v>
      </c>
      <c r="E708" s="218" t="s">
        <v>858</v>
      </c>
      <c r="F708" s="219" t="s">
        <v>859</v>
      </c>
      <c r="G708" s="220" t="s">
        <v>271</v>
      </c>
      <c r="H708" s="221">
        <v>342.101</v>
      </c>
      <c r="I708" s="222"/>
      <c r="J708" s="223">
        <f>ROUND(I708*H708,2)</f>
        <v>0</v>
      </c>
      <c r="K708" s="219" t="s">
        <v>272</v>
      </c>
      <c r="L708" s="47"/>
      <c r="M708" s="224" t="s">
        <v>19</v>
      </c>
      <c r="N708" s="225" t="s">
        <v>43</v>
      </c>
      <c r="O708" s="87"/>
      <c r="P708" s="226">
        <f>O708*H708</f>
        <v>0</v>
      </c>
      <c r="Q708" s="226">
        <v>0.01152</v>
      </c>
      <c r="R708" s="226">
        <f>Q708*H708</f>
        <v>3.94100352</v>
      </c>
      <c r="S708" s="226">
        <v>0</v>
      </c>
      <c r="T708" s="227">
        <f>S708*H708</f>
        <v>0</v>
      </c>
      <c r="U708" s="41"/>
      <c r="V708" s="41"/>
      <c r="W708" s="41"/>
      <c r="X708" s="41"/>
      <c r="Y708" s="41"/>
      <c r="Z708" s="41"/>
      <c r="AA708" s="41"/>
      <c r="AB708" s="41"/>
      <c r="AC708" s="41"/>
      <c r="AD708" s="41"/>
      <c r="AE708" s="41"/>
      <c r="AR708" s="228" t="s">
        <v>273</v>
      </c>
      <c r="AT708" s="228" t="s">
        <v>268</v>
      </c>
      <c r="AU708" s="228" t="s">
        <v>291</v>
      </c>
      <c r="AY708" s="20" t="s">
        <v>266</v>
      </c>
      <c r="BE708" s="229">
        <f>IF(N708="základní",J708,0)</f>
        <v>0</v>
      </c>
      <c r="BF708" s="229">
        <f>IF(N708="snížená",J708,0)</f>
        <v>0</v>
      </c>
      <c r="BG708" s="229">
        <f>IF(N708="zákl. přenesená",J708,0)</f>
        <v>0</v>
      </c>
      <c r="BH708" s="229">
        <f>IF(N708="sníž. přenesená",J708,0)</f>
        <v>0</v>
      </c>
      <c r="BI708" s="229">
        <f>IF(N708="nulová",J708,0)</f>
        <v>0</v>
      </c>
      <c r="BJ708" s="20" t="s">
        <v>80</v>
      </c>
      <c r="BK708" s="229">
        <f>ROUND(I708*H708,2)</f>
        <v>0</v>
      </c>
      <c r="BL708" s="20" t="s">
        <v>273</v>
      </c>
      <c r="BM708" s="228" t="s">
        <v>860</v>
      </c>
    </row>
    <row r="709" spans="1:47" s="2" customFormat="1" ht="12">
      <c r="A709" s="41"/>
      <c r="B709" s="42"/>
      <c r="C709" s="43"/>
      <c r="D709" s="230" t="s">
        <v>275</v>
      </c>
      <c r="E709" s="43"/>
      <c r="F709" s="231" t="s">
        <v>861</v>
      </c>
      <c r="G709" s="43"/>
      <c r="H709" s="43"/>
      <c r="I709" s="232"/>
      <c r="J709" s="43"/>
      <c r="K709" s="43"/>
      <c r="L709" s="47"/>
      <c r="M709" s="233"/>
      <c r="N709" s="234"/>
      <c r="O709" s="87"/>
      <c r="P709" s="87"/>
      <c r="Q709" s="87"/>
      <c r="R709" s="87"/>
      <c r="S709" s="87"/>
      <c r="T709" s="88"/>
      <c r="U709" s="41"/>
      <c r="V709" s="41"/>
      <c r="W709" s="41"/>
      <c r="X709" s="41"/>
      <c r="Y709" s="41"/>
      <c r="Z709" s="41"/>
      <c r="AA709" s="41"/>
      <c r="AB709" s="41"/>
      <c r="AC709" s="41"/>
      <c r="AD709" s="41"/>
      <c r="AE709" s="41"/>
      <c r="AT709" s="20" t="s">
        <v>275</v>
      </c>
      <c r="AU709" s="20" t="s">
        <v>291</v>
      </c>
    </row>
    <row r="710" spans="1:47" s="2" customFormat="1" ht="12">
      <c r="A710" s="41"/>
      <c r="B710" s="42"/>
      <c r="C710" s="43"/>
      <c r="D710" s="235" t="s">
        <v>277</v>
      </c>
      <c r="E710" s="43"/>
      <c r="F710" s="236" t="s">
        <v>862</v>
      </c>
      <c r="G710" s="43"/>
      <c r="H710" s="43"/>
      <c r="I710" s="232"/>
      <c r="J710" s="43"/>
      <c r="K710" s="43"/>
      <c r="L710" s="47"/>
      <c r="M710" s="233"/>
      <c r="N710" s="234"/>
      <c r="O710" s="87"/>
      <c r="P710" s="87"/>
      <c r="Q710" s="87"/>
      <c r="R710" s="87"/>
      <c r="S710" s="87"/>
      <c r="T710" s="88"/>
      <c r="U710" s="41"/>
      <c r="V710" s="41"/>
      <c r="W710" s="41"/>
      <c r="X710" s="41"/>
      <c r="Y710" s="41"/>
      <c r="Z710" s="41"/>
      <c r="AA710" s="41"/>
      <c r="AB710" s="41"/>
      <c r="AC710" s="41"/>
      <c r="AD710" s="41"/>
      <c r="AE710" s="41"/>
      <c r="AT710" s="20" t="s">
        <v>277</v>
      </c>
      <c r="AU710" s="20" t="s">
        <v>291</v>
      </c>
    </row>
    <row r="711" spans="1:51" s="13" customFormat="1" ht="12">
      <c r="A711" s="13"/>
      <c r="B711" s="237"/>
      <c r="C711" s="238"/>
      <c r="D711" s="230" t="s">
        <v>279</v>
      </c>
      <c r="E711" s="239" t="s">
        <v>19</v>
      </c>
      <c r="F711" s="240" t="s">
        <v>863</v>
      </c>
      <c r="G711" s="238"/>
      <c r="H711" s="239" t="s">
        <v>19</v>
      </c>
      <c r="I711" s="241"/>
      <c r="J711" s="238"/>
      <c r="K711" s="238"/>
      <c r="L711" s="242"/>
      <c r="M711" s="243"/>
      <c r="N711" s="244"/>
      <c r="O711" s="244"/>
      <c r="P711" s="244"/>
      <c r="Q711" s="244"/>
      <c r="R711" s="244"/>
      <c r="S711" s="244"/>
      <c r="T711" s="245"/>
      <c r="U711" s="13"/>
      <c r="V711" s="13"/>
      <c r="W711" s="13"/>
      <c r="X711" s="13"/>
      <c r="Y711" s="13"/>
      <c r="Z711" s="13"/>
      <c r="AA711" s="13"/>
      <c r="AB711" s="13"/>
      <c r="AC711" s="13"/>
      <c r="AD711" s="13"/>
      <c r="AE711" s="13"/>
      <c r="AT711" s="246" t="s">
        <v>279</v>
      </c>
      <c r="AU711" s="246" t="s">
        <v>291</v>
      </c>
      <c r="AV711" s="13" t="s">
        <v>80</v>
      </c>
      <c r="AW711" s="13" t="s">
        <v>33</v>
      </c>
      <c r="AX711" s="13" t="s">
        <v>72</v>
      </c>
      <c r="AY711" s="246" t="s">
        <v>266</v>
      </c>
    </row>
    <row r="712" spans="1:51" s="14" customFormat="1" ht="12">
      <c r="A712" s="14"/>
      <c r="B712" s="247"/>
      <c r="C712" s="248"/>
      <c r="D712" s="230" t="s">
        <v>279</v>
      </c>
      <c r="E712" s="249" t="s">
        <v>19</v>
      </c>
      <c r="F712" s="250" t="s">
        <v>864</v>
      </c>
      <c r="G712" s="248"/>
      <c r="H712" s="251">
        <v>330.354</v>
      </c>
      <c r="I712" s="252"/>
      <c r="J712" s="248"/>
      <c r="K712" s="248"/>
      <c r="L712" s="253"/>
      <c r="M712" s="254"/>
      <c r="N712" s="255"/>
      <c r="O712" s="255"/>
      <c r="P712" s="255"/>
      <c r="Q712" s="255"/>
      <c r="R712" s="255"/>
      <c r="S712" s="255"/>
      <c r="T712" s="256"/>
      <c r="U712" s="14"/>
      <c r="V712" s="14"/>
      <c r="W712" s="14"/>
      <c r="X712" s="14"/>
      <c r="Y712" s="14"/>
      <c r="Z712" s="14"/>
      <c r="AA712" s="14"/>
      <c r="AB712" s="14"/>
      <c r="AC712" s="14"/>
      <c r="AD712" s="14"/>
      <c r="AE712" s="14"/>
      <c r="AT712" s="257" t="s">
        <v>279</v>
      </c>
      <c r="AU712" s="257" t="s">
        <v>291</v>
      </c>
      <c r="AV712" s="14" t="s">
        <v>82</v>
      </c>
      <c r="AW712" s="14" t="s">
        <v>33</v>
      </c>
      <c r="AX712" s="14" t="s">
        <v>72</v>
      </c>
      <c r="AY712" s="257" t="s">
        <v>266</v>
      </c>
    </row>
    <row r="713" spans="1:51" s="14" customFormat="1" ht="12">
      <c r="A713" s="14"/>
      <c r="B713" s="247"/>
      <c r="C713" s="248"/>
      <c r="D713" s="230" t="s">
        <v>279</v>
      </c>
      <c r="E713" s="249" t="s">
        <v>19</v>
      </c>
      <c r="F713" s="250" t="s">
        <v>865</v>
      </c>
      <c r="G713" s="248"/>
      <c r="H713" s="251">
        <v>5.747</v>
      </c>
      <c r="I713" s="252"/>
      <c r="J713" s="248"/>
      <c r="K713" s="248"/>
      <c r="L713" s="253"/>
      <c r="M713" s="254"/>
      <c r="N713" s="255"/>
      <c r="O713" s="255"/>
      <c r="P713" s="255"/>
      <c r="Q713" s="255"/>
      <c r="R713" s="255"/>
      <c r="S713" s="255"/>
      <c r="T713" s="256"/>
      <c r="U713" s="14"/>
      <c r="V713" s="14"/>
      <c r="W713" s="14"/>
      <c r="X713" s="14"/>
      <c r="Y713" s="14"/>
      <c r="Z713" s="14"/>
      <c r="AA713" s="14"/>
      <c r="AB713" s="14"/>
      <c r="AC713" s="14"/>
      <c r="AD713" s="14"/>
      <c r="AE713" s="14"/>
      <c r="AT713" s="257" t="s">
        <v>279</v>
      </c>
      <c r="AU713" s="257" t="s">
        <v>291</v>
      </c>
      <c r="AV713" s="14" t="s">
        <v>82</v>
      </c>
      <c r="AW713" s="14" t="s">
        <v>33</v>
      </c>
      <c r="AX713" s="14" t="s">
        <v>72</v>
      </c>
      <c r="AY713" s="257" t="s">
        <v>266</v>
      </c>
    </row>
    <row r="714" spans="1:51" s="14" customFormat="1" ht="12">
      <c r="A714" s="14"/>
      <c r="B714" s="247"/>
      <c r="C714" s="248"/>
      <c r="D714" s="230" t="s">
        <v>279</v>
      </c>
      <c r="E714" s="249" t="s">
        <v>19</v>
      </c>
      <c r="F714" s="250" t="s">
        <v>866</v>
      </c>
      <c r="G714" s="248"/>
      <c r="H714" s="251">
        <v>6</v>
      </c>
      <c r="I714" s="252"/>
      <c r="J714" s="248"/>
      <c r="K714" s="248"/>
      <c r="L714" s="253"/>
      <c r="M714" s="254"/>
      <c r="N714" s="255"/>
      <c r="O714" s="255"/>
      <c r="P714" s="255"/>
      <c r="Q714" s="255"/>
      <c r="R714" s="255"/>
      <c r="S714" s="255"/>
      <c r="T714" s="256"/>
      <c r="U714" s="14"/>
      <c r="V714" s="14"/>
      <c r="W714" s="14"/>
      <c r="X714" s="14"/>
      <c r="Y714" s="14"/>
      <c r="Z714" s="14"/>
      <c r="AA714" s="14"/>
      <c r="AB714" s="14"/>
      <c r="AC714" s="14"/>
      <c r="AD714" s="14"/>
      <c r="AE714" s="14"/>
      <c r="AT714" s="257" t="s">
        <v>279</v>
      </c>
      <c r="AU714" s="257" t="s">
        <v>291</v>
      </c>
      <c r="AV714" s="14" t="s">
        <v>82</v>
      </c>
      <c r="AW714" s="14" t="s">
        <v>33</v>
      </c>
      <c r="AX714" s="14" t="s">
        <v>72</v>
      </c>
      <c r="AY714" s="257" t="s">
        <v>266</v>
      </c>
    </row>
    <row r="715" spans="1:51" s="15" customFormat="1" ht="12">
      <c r="A715" s="15"/>
      <c r="B715" s="258"/>
      <c r="C715" s="259"/>
      <c r="D715" s="230" t="s">
        <v>279</v>
      </c>
      <c r="E715" s="260" t="s">
        <v>122</v>
      </c>
      <c r="F715" s="261" t="s">
        <v>282</v>
      </c>
      <c r="G715" s="259"/>
      <c r="H715" s="262">
        <v>342.101</v>
      </c>
      <c r="I715" s="263"/>
      <c r="J715" s="259"/>
      <c r="K715" s="259"/>
      <c r="L715" s="264"/>
      <c r="M715" s="265"/>
      <c r="N715" s="266"/>
      <c r="O715" s="266"/>
      <c r="P715" s="266"/>
      <c r="Q715" s="266"/>
      <c r="R715" s="266"/>
      <c r="S715" s="266"/>
      <c r="T715" s="267"/>
      <c r="U715" s="15"/>
      <c r="V715" s="15"/>
      <c r="W715" s="15"/>
      <c r="X715" s="15"/>
      <c r="Y715" s="15"/>
      <c r="Z715" s="15"/>
      <c r="AA715" s="15"/>
      <c r="AB715" s="15"/>
      <c r="AC715" s="15"/>
      <c r="AD715" s="15"/>
      <c r="AE715" s="15"/>
      <c r="AT715" s="268" t="s">
        <v>279</v>
      </c>
      <c r="AU715" s="268" t="s">
        <v>291</v>
      </c>
      <c r="AV715" s="15" t="s">
        <v>273</v>
      </c>
      <c r="AW715" s="15" t="s">
        <v>33</v>
      </c>
      <c r="AX715" s="15" t="s">
        <v>80</v>
      </c>
      <c r="AY715" s="268" t="s">
        <v>266</v>
      </c>
    </row>
    <row r="716" spans="1:65" s="2" customFormat="1" ht="24.15" customHeight="1">
      <c r="A716" s="41"/>
      <c r="B716" s="42"/>
      <c r="C716" s="269" t="s">
        <v>867</v>
      </c>
      <c r="D716" s="269" t="s">
        <v>430</v>
      </c>
      <c r="E716" s="270" t="s">
        <v>868</v>
      </c>
      <c r="F716" s="271" t="s">
        <v>869</v>
      </c>
      <c r="G716" s="272" t="s">
        <v>271</v>
      </c>
      <c r="H716" s="273">
        <v>359.206</v>
      </c>
      <c r="I716" s="274"/>
      <c r="J716" s="275">
        <f>ROUND(I716*H716,2)</f>
        <v>0</v>
      </c>
      <c r="K716" s="271" t="s">
        <v>272</v>
      </c>
      <c r="L716" s="276"/>
      <c r="M716" s="277" t="s">
        <v>19</v>
      </c>
      <c r="N716" s="278" t="s">
        <v>43</v>
      </c>
      <c r="O716" s="87"/>
      <c r="P716" s="226">
        <f>O716*H716</f>
        <v>0</v>
      </c>
      <c r="Q716" s="226">
        <v>0.015</v>
      </c>
      <c r="R716" s="226">
        <f>Q716*H716</f>
        <v>5.38809</v>
      </c>
      <c r="S716" s="226">
        <v>0</v>
      </c>
      <c r="T716" s="227">
        <f>S716*H716</f>
        <v>0</v>
      </c>
      <c r="U716" s="41"/>
      <c r="V716" s="41"/>
      <c r="W716" s="41"/>
      <c r="X716" s="41"/>
      <c r="Y716" s="41"/>
      <c r="Z716" s="41"/>
      <c r="AA716" s="41"/>
      <c r="AB716" s="41"/>
      <c r="AC716" s="41"/>
      <c r="AD716" s="41"/>
      <c r="AE716" s="41"/>
      <c r="AR716" s="228" t="s">
        <v>324</v>
      </c>
      <c r="AT716" s="228" t="s">
        <v>430</v>
      </c>
      <c r="AU716" s="228" t="s">
        <v>291</v>
      </c>
      <c r="AY716" s="20" t="s">
        <v>266</v>
      </c>
      <c r="BE716" s="229">
        <f>IF(N716="základní",J716,0)</f>
        <v>0</v>
      </c>
      <c r="BF716" s="229">
        <f>IF(N716="snížená",J716,0)</f>
        <v>0</v>
      </c>
      <c r="BG716" s="229">
        <f>IF(N716="zákl. přenesená",J716,0)</f>
        <v>0</v>
      </c>
      <c r="BH716" s="229">
        <f>IF(N716="sníž. přenesená",J716,0)</f>
        <v>0</v>
      </c>
      <c r="BI716" s="229">
        <f>IF(N716="nulová",J716,0)</f>
        <v>0</v>
      </c>
      <c r="BJ716" s="20" t="s">
        <v>80</v>
      </c>
      <c r="BK716" s="229">
        <f>ROUND(I716*H716,2)</f>
        <v>0</v>
      </c>
      <c r="BL716" s="20" t="s">
        <v>273</v>
      </c>
      <c r="BM716" s="228" t="s">
        <v>870</v>
      </c>
    </row>
    <row r="717" spans="1:47" s="2" customFormat="1" ht="12">
      <c r="A717" s="41"/>
      <c r="B717" s="42"/>
      <c r="C717" s="43"/>
      <c r="D717" s="230" t="s">
        <v>275</v>
      </c>
      <c r="E717" s="43"/>
      <c r="F717" s="231" t="s">
        <v>869</v>
      </c>
      <c r="G717" s="43"/>
      <c r="H717" s="43"/>
      <c r="I717" s="232"/>
      <c r="J717" s="43"/>
      <c r="K717" s="43"/>
      <c r="L717" s="47"/>
      <c r="M717" s="233"/>
      <c r="N717" s="234"/>
      <c r="O717" s="87"/>
      <c r="P717" s="87"/>
      <c r="Q717" s="87"/>
      <c r="R717" s="87"/>
      <c r="S717" s="87"/>
      <c r="T717" s="88"/>
      <c r="U717" s="41"/>
      <c r="V717" s="41"/>
      <c r="W717" s="41"/>
      <c r="X717" s="41"/>
      <c r="Y717" s="41"/>
      <c r="Z717" s="41"/>
      <c r="AA717" s="41"/>
      <c r="AB717" s="41"/>
      <c r="AC717" s="41"/>
      <c r="AD717" s="41"/>
      <c r="AE717" s="41"/>
      <c r="AT717" s="20" t="s">
        <v>275</v>
      </c>
      <c r="AU717" s="20" t="s">
        <v>291</v>
      </c>
    </row>
    <row r="718" spans="1:51" s="14" customFormat="1" ht="12">
      <c r="A718" s="14"/>
      <c r="B718" s="247"/>
      <c r="C718" s="248"/>
      <c r="D718" s="230" t="s">
        <v>279</v>
      </c>
      <c r="E718" s="248"/>
      <c r="F718" s="250" t="s">
        <v>871</v>
      </c>
      <c r="G718" s="248"/>
      <c r="H718" s="251">
        <v>359.206</v>
      </c>
      <c r="I718" s="252"/>
      <c r="J718" s="248"/>
      <c r="K718" s="248"/>
      <c r="L718" s="253"/>
      <c r="M718" s="254"/>
      <c r="N718" s="255"/>
      <c r="O718" s="255"/>
      <c r="P718" s="255"/>
      <c r="Q718" s="255"/>
      <c r="R718" s="255"/>
      <c r="S718" s="255"/>
      <c r="T718" s="256"/>
      <c r="U718" s="14"/>
      <c r="V718" s="14"/>
      <c r="W718" s="14"/>
      <c r="X718" s="14"/>
      <c r="Y718" s="14"/>
      <c r="Z718" s="14"/>
      <c r="AA718" s="14"/>
      <c r="AB718" s="14"/>
      <c r="AC718" s="14"/>
      <c r="AD718" s="14"/>
      <c r="AE718" s="14"/>
      <c r="AT718" s="257" t="s">
        <v>279</v>
      </c>
      <c r="AU718" s="257" t="s">
        <v>291</v>
      </c>
      <c r="AV718" s="14" t="s">
        <v>82</v>
      </c>
      <c r="AW718" s="14" t="s">
        <v>4</v>
      </c>
      <c r="AX718" s="14" t="s">
        <v>80</v>
      </c>
      <c r="AY718" s="257" t="s">
        <v>266</v>
      </c>
    </row>
    <row r="719" spans="1:65" s="2" customFormat="1" ht="44.25" customHeight="1">
      <c r="A719" s="41"/>
      <c r="B719" s="42"/>
      <c r="C719" s="217" t="s">
        <v>872</v>
      </c>
      <c r="D719" s="217" t="s">
        <v>268</v>
      </c>
      <c r="E719" s="218" t="s">
        <v>873</v>
      </c>
      <c r="F719" s="219" t="s">
        <v>874</v>
      </c>
      <c r="G719" s="220" t="s">
        <v>271</v>
      </c>
      <c r="H719" s="221">
        <v>32.007</v>
      </c>
      <c r="I719" s="222"/>
      <c r="J719" s="223">
        <f>ROUND(I719*H719,2)</f>
        <v>0</v>
      </c>
      <c r="K719" s="219" t="s">
        <v>272</v>
      </c>
      <c r="L719" s="47"/>
      <c r="M719" s="224" t="s">
        <v>19</v>
      </c>
      <c r="N719" s="225" t="s">
        <v>43</v>
      </c>
      <c r="O719" s="87"/>
      <c r="P719" s="226">
        <f>O719*H719</f>
        <v>0</v>
      </c>
      <c r="Q719" s="226">
        <v>0.0116</v>
      </c>
      <c r="R719" s="226">
        <f>Q719*H719</f>
        <v>0.3712811999999999</v>
      </c>
      <c r="S719" s="226">
        <v>0</v>
      </c>
      <c r="T719" s="227">
        <f>S719*H719</f>
        <v>0</v>
      </c>
      <c r="U719" s="41"/>
      <c r="V719" s="41"/>
      <c r="W719" s="41"/>
      <c r="X719" s="41"/>
      <c r="Y719" s="41"/>
      <c r="Z719" s="41"/>
      <c r="AA719" s="41"/>
      <c r="AB719" s="41"/>
      <c r="AC719" s="41"/>
      <c r="AD719" s="41"/>
      <c r="AE719" s="41"/>
      <c r="AR719" s="228" t="s">
        <v>273</v>
      </c>
      <c r="AT719" s="228" t="s">
        <v>268</v>
      </c>
      <c r="AU719" s="228" t="s">
        <v>291</v>
      </c>
      <c r="AY719" s="20" t="s">
        <v>266</v>
      </c>
      <c r="BE719" s="229">
        <f>IF(N719="základní",J719,0)</f>
        <v>0</v>
      </c>
      <c r="BF719" s="229">
        <f>IF(N719="snížená",J719,0)</f>
        <v>0</v>
      </c>
      <c r="BG719" s="229">
        <f>IF(N719="zákl. přenesená",J719,0)</f>
        <v>0</v>
      </c>
      <c r="BH719" s="229">
        <f>IF(N719="sníž. přenesená",J719,0)</f>
        <v>0</v>
      </c>
      <c r="BI719" s="229">
        <f>IF(N719="nulová",J719,0)</f>
        <v>0</v>
      </c>
      <c r="BJ719" s="20" t="s">
        <v>80</v>
      </c>
      <c r="BK719" s="229">
        <f>ROUND(I719*H719,2)</f>
        <v>0</v>
      </c>
      <c r="BL719" s="20" t="s">
        <v>273</v>
      </c>
      <c r="BM719" s="228" t="s">
        <v>875</v>
      </c>
    </row>
    <row r="720" spans="1:47" s="2" customFormat="1" ht="12">
      <c r="A720" s="41"/>
      <c r="B720" s="42"/>
      <c r="C720" s="43"/>
      <c r="D720" s="230" t="s">
        <v>275</v>
      </c>
      <c r="E720" s="43"/>
      <c r="F720" s="231" t="s">
        <v>876</v>
      </c>
      <c r="G720" s="43"/>
      <c r="H720" s="43"/>
      <c r="I720" s="232"/>
      <c r="J720" s="43"/>
      <c r="K720" s="43"/>
      <c r="L720" s="47"/>
      <c r="M720" s="233"/>
      <c r="N720" s="234"/>
      <c r="O720" s="87"/>
      <c r="P720" s="87"/>
      <c r="Q720" s="87"/>
      <c r="R720" s="87"/>
      <c r="S720" s="87"/>
      <c r="T720" s="88"/>
      <c r="U720" s="41"/>
      <c r="V720" s="41"/>
      <c r="W720" s="41"/>
      <c r="X720" s="41"/>
      <c r="Y720" s="41"/>
      <c r="Z720" s="41"/>
      <c r="AA720" s="41"/>
      <c r="AB720" s="41"/>
      <c r="AC720" s="41"/>
      <c r="AD720" s="41"/>
      <c r="AE720" s="41"/>
      <c r="AT720" s="20" t="s">
        <v>275</v>
      </c>
      <c r="AU720" s="20" t="s">
        <v>291</v>
      </c>
    </row>
    <row r="721" spans="1:47" s="2" customFormat="1" ht="12">
      <c r="A721" s="41"/>
      <c r="B721" s="42"/>
      <c r="C721" s="43"/>
      <c r="D721" s="235" t="s">
        <v>277</v>
      </c>
      <c r="E721" s="43"/>
      <c r="F721" s="236" t="s">
        <v>877</v>
      </c>
      <c r="G721" s="43"/>
      <c r="H721" s="43"/>
      <c r="I721" s="232"/>
      <c r="J721" s="43"/>
      <c r="K721" s="43"/>
      <c r="L721" s="47"/>
      <c r="M721" s="233"/>
      <c r="N721" s="234"/>
      <c r="O721" s="87"/>
      <c r="P721" s="87"/>
      <c r="Q721" s="87"/>
      <c r="R721" s="87"/>
      <c r="S721" s="87"/>
      <c r="T721" s="88"/>
      <c r="U721" s="41"/>
      <c r="V721" s="41"/>
      <c r="W721" s="41"/>
      <c r="X721" s="41"/>
      <c r="Y721" s="41"/>
      <c r="Z721" s="41"/>
      <c r="AA721" s="41"/>
      <c r="AB721" s="41"/>
      <c r="AC721" s="41"/>
      <c r="AD721" s="41"/>
      <c r="AE721" s="41"/>
      <c r="AT721" s="20" t="s">
        <v>277</v>
      </c>
      <c r="AU721" s="20" t="s">
        <v>291</v>
      </c>
    </row>
    <row r="722" spans="1:51" s="14" customFormat="1" ht="12">
      <c r="A722" s="14"/>
      <c r="B722" s="247"/>
      <c r="C722" s="248"/>
      <c r="D722" s="230" t="s">
        <v>279</v>
      </c>
      <c r="E722" s="249" t="s">
        <v>124</v>
      </c>
      <c r="F722" s="250" t="s">
        <v>878</v>
      </c>
      <c r="G722" s="248"/>
      <c r="H722" s="251">
        <v>32.007</v>
      </c>
      <c r="I722" s="252"/>
      <c r="J722" s="248"/>
      <c r="K722" s="248"/>
      <c r="L722" s="253"/>
      <c r="M722" s="254"/>
      <c r="N722" s="255"/>
      <c r="O722" s="255"/>
      <c r="P722" s="255"/>
      <c r="Q722" s="255"/>
      <c r="R722" s="255"/>
      <c r="S722" s="255"/>
      <c r="T722" s="256"/>
      <c r="U722" s="14"/>
      <c r="V722" s="14"/>
      <c r="W722" s="14"/>
      <c r="X722" s="14"/>
      <c r="Y722" s="14"/>
      <c r="Z722" s="14"/>
      <c r="AA722" s="14"/>
      <c r="AB722" s="14"/>
      <c r="AC722" s="14"/>
      <c r="AD722" s="14"/>
      <c r="AE722" s="14"/>
      <c r="AT722" s="257" t="s">
        <v>279</v>
      </c>
      <c r="AU722" s="257" t="s">
        <v>291</v>
      </c>
      <c r="AV722" s="14" t="s">
        <v>82</v>
      </c>
      <c r="AW722" s="14" t="s">
        <v>33</v>
      </c>
      <c r="AX722" s="14" t="s">
        <v>80</v>
      </c>
      <c r="AY722" s="257" t="s">
        <v>266</v>
      </c>
    </row>
    <row r="723" spans="1:65" s="2" customFormat="1" ht="24.15" customHeight="1">
      <c r="A723" s="41"/>
      <c r="B723" s="42"/>
      <c r="C723" s="269" t="s">
        <v>879</v>
      </c>
      <c r="D723" s="269" t="s">
        <v>430</v>
      </c>
      <c r="E723" s="270" t="s">
        <v>880</v>
      </c>
      <c r="F723" s="271" t="s">
        <v>881</v>
      </c>
      <c r="G723" s="272" t="s">
        <v>271</v>
      </c>
      <c r="H723" s="273">
        <v>33.607</v>
      </c>
      <c r="I723" s="274"/>
      <c r="J723" s="275">
        <f>ROUND(I723*H723,2)</f>
        <v>0</v>
      </c>
      <c r="K723" s="271" t="s">
        <v>272</v>
      </c>
      <c r="L723" s="276"/>
      <c r="M723" s="277" t="s">
        <v>19</v>
      </c>
      <c r="N723" s="278" t="s">
        <v>43</v>
      </c>
      <c r="O723" s="87"/>
      <c r="P723" s="226">
        <f>O723*H723</f>
        <v>0</v>
      </c>
      <c r="Q723" s="226">
        <v>0.018</v>
      </c>
      <c r="R723" s="226">
        <f>Q723*H723</f>
        <v>0.604926</v>
      </c>
      <c r="S723" s="226">
        <v>0</v>
      </c>
      <c r="T723" s="227">
        <f>S723*H723</f>
        <v>0</v>
      </c>
      <c r="U723" s="41"/>
      <c r="V723" s="41"/>
      <c r="W723" s="41"/>
      <c r="X723" s="41"/>
      <c r="Y723" s="41"/>
      <c r="Z723" s="41"/>
      <c r="AA723" s="41"/>
      <c r="AB723" s="41"/>
      <c r="AC723" s="41"/>
      <c r="AD723" s="41"/>
      <c r="AE723" s="41"/>
      <c r="AR723" s="228" t="s">
        <v>324</v>
      </c>
      <c r="AT723" s="228" t="s">
        <v>430</v>
      </c>
      <c r="AU723" s="228" t="s">
        <v>291</v>
      </c>
      <c r="AY723" s="20" t="s">
        <v>266</v>
      </c>
      <c r="BE723" s="229">
        <f>IF(N723="základní",J723,0)</f>
        <v>0</v>
      </c>
      <c r="BF723" s="229">
        <f>IF(N723="snížená",J723,0)</f>
        <v>0</v>
      </c>
      <c r="BG723" s="229">
        <f>IF(N723="zákl. přenesená",J723,0)</f>
        <v>0</v>
      </c>
      <c r="BH723" s="229">
        <f>IF(N723="sníž. přenesená",J723,0)</f>
        <v>0</v>
      </c>
      <c r="BI723" s="229">
        <f>IF(N723="nulová",J723,0)</f>
        <v>0</v>
      </c>
      <c r="BJ723" s="20" t="s">
        <v>80</v>
      </c>
      <c r="BK723" s="229">
        <f>ROUND(I723*H723,2)</f>
        <v>0</v>
      </c>
      <c r="BL723" s="20" t="s">
        <v>273</v>
      </c>
      <c r="BM723" s="228" t="s">
        <v>882</v>
      </c>
    </row>
    <row r="724" spans="1:47" s="2" customFormat="1" ht="12">
      <c r="A724" s="41"/>
      <c r="B724" s="42"/>
      <c r="C724" s="43"/>
      <c r="D724" s="230" t="s">
        <v>275</v>
      </c>
      <c r="E724" s="43"/>
      <c r="F724" s="231" t="s">
        <v>881</v>
      </c>
      <c r="G724" s="43"/>
      <c r="H724" s="43"/>
      <c r="I724" s="232"/>
      <c r="J724" s="43"/>
      <c r="K724" s="43"/>
      <c r="L724" s="47"/>
      <c r="M724" s="233"/>
      <c r="N724" s="234"/>
      <c r="O724" s="87"/>
      <c r="P724" s="87"/>
      <c r="Q724" s="87"/>
      <c r="R724" s="87"/>
      <c r="S724" s="87"/>
      <c r="T724" s="88"/>
      <c r="U724" s="41"/>
      <c r="V724" s="41"/>
      <c r="W724" s="41"/>
      <c r="X724" s="41"/>
      <c r="Y724" s="41"/>
      <c r="Z724" s="41"/>
      <c r="AA724" s="41"/>
      <c r="AB724" s="41"/>
      <c r="AC724" s="41"/>
      <c r="AD724" s="41"/>
      <c r="AE724" s="41"/>
      <c r="AT724" s="20" t="s">
        <v>275</v>
      </c>
      <c r="AU724" s="20" t="s">
        <v>291</v>
      </c>
    </row>
    <row r="725" spans="1:51" s="14" customFormat="1" ht="12">
      <c r="A725" s="14"/>
      <c r="B725" s="247"/>
      <c r="C725" s="248"/>
      <c r="D725" s="230" t="s">
        <v>279</v>
      </c>
      <c r="E725" s="249" t="s">
        <v>19</v>
      </c>
      <c r="F725" s="250" t="s">
        <v>124</v>
      </c>
      <c r="G725" s="248"/>
      <c r="H725" s="251">
        <v>32.007</v>
      </c>
      <c r="I725" s="252"/>
      <c r="J725" s="248"/>
      <c r="K725" s="248"/>
      <c r="L725" s="253"/>
      <c r="M725" s="254"/>
      <c r="N725" s="255"/>
      <c r="O725" s="255"/>
      <c r="P725" s="255"/>
      <c r="Q725" s="255"/>
      <c r="R725" s="255"/>
      <c r="S725" s="255"/>
      <c r="T725" s="256"/>
      <c r="U725" s="14"/>
      <c r="V725" s="14"/>
      <c r="W725" s="14"/>
      <c r="X725" s="14"/>
      <c r="Y725" s="14"/>
      <c r="Z725" s="14"/>
      <c r="AA725" s="14"/>
      <c r="AB725" s="14"/>
      <c r="AC725" s="14"/>
      <c r="AD725" s="14"/>
      <c r="AE725" s="14"/>
      <c r="AT725" s="257" t="s">
        <v>279</v>
      </c>
      <c r="AU725" s="257" t="s">
        <v>291</v>
      </c>
      <c r="AV725" s="14" t="s">
        <v>82</v>
      </c>
      <c r="AW725" s="14" t="s">
        <v>33</v>
      </c>
      <c r="AX725" s="14" t="s">
        <v>80</v>
      </c>
      <c r="AY725" s="257" t="s">
        <v>266</v>
      </c>
    </row>
    <row r="726" spans="1:51" s="14" customFormat="1" ht="12">
      <c r="A726" s="14"/>
      <c r="B726" s="247"/>
      <c r="C726" s="248"/>
      <c r="D726" s="230" t="s">
        <v>279</v>
      </c>
      <c r="E726" s="248"/>
      <c r="F726" s="250" t="s">
        <v>883</v>
      </c>
      <c r="G726" s="248"/>
      <c r="H726" s="251">
        <v>33.607</v>
      </c>
      <c r="I726" s="252"/>
      <c r="J726" s="248"/>
      <c r="K726" s="248"/>
      <c r="L726" s="253"/>
      <c r="M726" s="254"/>
      <c r="N726" s="255"/>
      <c r="O726" s="255"/>
      <c r="P726" s="255"/>
      <c r="Q726" s="255"/>
      <c r="R726" s="255"/>
      <c r="S726" s="255"/>
      <c r="T726" s="256"/>
      <c r="U726" s="14"/>
      <c r="V726" s="14"/>
      <c r="W726" s="14"/>
      <c r="X726" s="14"/>
      <c r="Y726" s="14"/>
      <c r="Z726" s="14"/>
      <c r="AA726" s="14"/>
      <c r="AB726" s="14"/>
      <c r="AC726" s="14"/>
      <c r="AD726" s="14"/>
      <c r="AE726" s="14"/>
      <c r="AT726" s="257" t="s">
        <v>279</v>
      </c>
      <c r="AU726" s="257" t="s">
        <v>291</v>
      </c>
      <c r="AV726" s="14" t="s">
        <v>82</v>
      </c>
      <c r="AW726" s="14" t="s">
        <v>4</v>
      </c>
      <c r="AX726" s="14" t="s">
        <v>80</v>
      </c>
      <c r="AY726" s="257" t="s">
        <v>266</v>
      </c>
    </row>
    <row r="727" spans="1:65" s="2" customFormat="1" ht="37.8" customHeight="1">
      <c r="A727" s="41"/>
      <c r="B727" s="42"/>
      <c r="C727" s="217" t="s">
        <v>884</v>
      </c>
      <c r="D727" s="217" t="s">
        <v>268</v>
      </c>
      <c r="E727" s="218" t="s">
        <v>885</v>
      </c>
      <c r="F727" s="219" t="s">
        <v>886</v>
      </c>
      <c r="G727" s="220" t="s">
        <v>271</v>
      </c>
      <c r="H727" s="221">
        <v>37.583</v>
      </c>
      <c r="I727" s="222"/>
      <c r="J727" s="223">
        <f>ROUND(I727*H727,2)</f>
        <v>0</v>
      </c>
      <c r="K727" s="219" t="s">
        <v>272</v>
      </c>
      <c r="L727" s="47"/>
      <c r="M727" s="224" t="s">
        <v>19</v>
      </c>
      <c r="N727" s="225" t="s">
        <v>43</v>
      </c>
      <c r="O727" s="87"/>
      <c r="P727" s="226">
        <f>O727*H727</f>
        <v>0</v>
      </c>
      <c r="Q727" s="226">
        <v>0.01344</v>
      </c>
      <c r="R727" s="226">
        <f>Q727*H727</f>
        <v>0.50511552</v>
      </c>
      <c r="S727" s="226">
        <v>0</v>
      </c>
      <c r="T727" s="227">
        <f>S727*H727</f>
        <v>0</v>
      </c>
      <c r="U727" s="41"/>
      <c r="V727" s="41"/>
      <c r="W727" s="41"/>
      <c r="X727" s="41"/>
      <c r="Y727" s="41"/>
      <c r="Z727" s="41"/>
      <c r="AA727" s="41"/>
      <c r="AB727" s="41"/>
      <c r="AC727" s="41"/>
      <c r="AD727" s="41"/>
      <c r="AE727" s="41"/>
      <c r="AR727" s="228" t="s">
        <v>273</v>
      </c>
      <c r="AT727" s="228" t="s">
        <v>268</v>
      </c>
      <c r="AU727" s="228" t="s">
        <v>291</v>
      </c>
      <c r="AY727" s="20" t="s">
        <v>266</v>
      </c>
      <c r="BE727" s="229">
        <f>IF(N727="základní",J727,0)</f>
        <v>0</v>
      </c>
      <c r="BF727" s="229">
        <f>IF(N727="snížená",J727,0)</f>
        <v>0</v>
      </c>
      <c r="BG727" s="229">
        <f>IF(N727="zákl. přenesená",J727,0)</f>
        <v>0</v>
      </c>
      <c r="BH727" s="229">
        <f>IF(N727="sníž. přenesená",J727,0)</f>
        <v>0</v>
      </c>
      <c r="BI727" s="229">
        <f>IF(N727="nulová",J727,0)</f>
        <v>0</v>
      </c>
      <c r="BJ727" s="20" t="s">
        <v>80</v>
      </c>
      <c r="BK727" s="229">
        <f>ROUND(I727*H727,2)</f>
        <v>0</v>
      </c>
      <c r="BL727" s="20" t="s">
        <v>273</v>
      </c>
      <c r="BM727" s="228" t="s">
        <v>887</v>
      </c>
    </row>
    <row r="728" spans="1:47" s="2" customFormat="1" ht="12">
      <c r="A728" s="41"/>
      <c r="B728" s="42"/>
      <c r="C728" s="43"/>
      <c r="D728" s="230" t="s">
        <v>275</v>
      </c>
      <c r="E728" s="43"/>
      <c r="F728" s="231" t="s">
        <v>888</v>
      </c>
      <c r="G728" s="43"/>
      <c r="H728" s="43"/>
      <c r="I728" s="232"/>
      <c r="J728" s="43"/>
      <c r="K728" s="43"/>
      <c r="L728" s="47"/>
      <c r="M728" s="233"/>
      <c r="N728" s="234"/>
      <c r="O728" s="87"/>
      <c r="P728" s="87"/>
      <c r="Q728" s="87"/>
      <c r="R728" s="87"/>
      <c r="S728" s="87"/>
      <c r="T728" s="88"/>
      <c r="U728" s="41"/>
      <c r="V728" s="41"/>
      <c r="W728" s="41"/>
      <c r="X728" s="41"/>
      <c r="Y728" s="41"/>
      <c r="Z728" s="41"/>
      <c r="AA728" s="41"/>
      <c r="AB728" s="41"/>
      <c r="AC728" s="41"/>
      <c r="AD728" s="41"/>
      <c r="AE728" s="41"/>
      <c r="AT728" s="20" t="s">
        <v>275</v>
      </c>
      <c r="AU728" s="20" t="s">
        <v>291</v>
      </c>
    </row>
    <row r="729" spans="1:47" s="2" customFormat="1" ht="12">
      <c r="A729" s="41"/>
      <c r="B729" s="42"/>
      <c r="C729" s="43"/>
      <c r="D729" s="235" t="s">
        <v>277</v>
      </c>
      <c r="E729" s="43"/>
      <c r="F729" s="236" t="s">
        <v>889</v>
      </c>
      <c r="G729" s="43"/>
      <c r="H729" s="43"/>
      <c r="I729" s="232"/>
      <c r="J729" s="43"/>
      <c r="K729" s="43"/>
      <c r="L729" s="47"/>
      <c r="M729" s="233"/>
      <c r="N729" s="234"/>
      <c r="O729" s="87"/>
      <c r="P729" s="87"/>
      <c r="Q729" s="87"/>
      <c r="R729" s="87"/>
      <c r="S729" s="87"/>
      <c r="T729" s="88"/>
      <c r="U729" s="41"/>
      <c r="V729" s="41"/>
      <c r="W729" s="41"/>
      <c r="X729" s="41"/>
      <c r="Y729" s="41"/>
      <c r="Z729" s="41"/>
      <c r="AA729" s="41"/>
      <c r="AB729" s="41"/>
      <c r="AC729" s="41"/>
      <c r="AD729" s="41"/>
      <c r="AE729" s="41"/>
      <c r="AT729" s="20" t="s">
        <v>277</v>
      </c>
      <c r="AU729" s="20" t="s">
        <v>291</v>
      </c>
    </row>
    <row r="730" spans="1:47" s="2" customFormat="1" ht="12">
      <c r="A730" s="41"/>
      <c r="B730" s="42"/>
      <c r="C730" s="43"/>
      <c r="D730" s="230" t="s">
        <v>890</v>
      </c>
      <c r="E730" s="43"/>
      <c r="F730" s="290" t="s">
        <v>891</v>
      </c>
      <c r="G730" s="43"/>
      <c r="H730" s="43"/>
      <c r="I730" s="232"/>
      <c r="J730" s="43"/>
      <c r="K730" s="43"/>
      <c r="L730" s="47"/>
      <c r="M730" s="233"/>
      <c r="N730" s="234"/>
      <c r="O730" s="87"/>
      <c r="P730" s="87"/>
      <c r="Q730" s="87"/>
      <c r="R730" s="87"/>
      <c r="S730" s="87"/>
      <c r="T730" s="88"/>
      <c r="U730" s="41"/>
      <c r="V730" s="41"/>
      <c r="W730" s="41"/>
      <c r="X730" s="41"/>
      <c r="Y730" s="41"/>
      <c r="Z730" s="41"/>
      <c r="AA730" s="41"/>
      <c r="AB730" s="41"/>
      <c r="AC730" s="41"/>
      <c r="AD730" s="41"/>
      <c r="AE730" s="41"/>
      <c r="AT730" s="20" t="s">
        <v>890</v>
      </c>
      <c r="AU730" s="20" t="s">
        <v>291</v>
      </c>
    </row>
    <row r="731" spans="1:51" s="14" customFormat="1" ht="12">
      <c r="A731" s="14"/>
      <c r="B731" s="247"/>
      <c r="C731" s="248"/>
      <c r="D731" s="230" t="s">
        <v>279</v>
      </c>
      <c r="E731" s="249" t="s">
        <v>201</v>
      </c>
      <c r="F731" s="250" t="s">
        <v>892</v>
      </c>
      <c r="G731" s="248"/>
      <c r="H731" s="251">
        <v>17.394</v>
      </c>
      <c r="I731" s="252"/>
      <c r="J731" s="248"/>
      <c r="K731" s="248"/>
      <c r="L731" s="253"/>
      <c r="M731" s="254"/>
      <c r="N731" s="255"/>
      <c r="O731" s="255"/>
      <c r="P731" s="255"/>
      <c r="Q731" s="255"/>
      <c r="R731" s="255"/>
      <c r="S731" s="255"/>
      <c r="T731" s="256"/>
      <c r="U731" s="14"/>
      <c r="V731" s="14"/>
      <c r="W731" s="14"/>
      <c r="X731" s="14"/>
      <c r="Y731" s="14"/>
      <c r="Z731" s="14"/>
      <c r="AA731" s="14"/>
      <c r="AB731" s="14"/>
      <c r="AC731" s="14"/>
      <c r="AD731" s="14"/>
      <c r="AE731" s="14"/>
      <c r="AT731" s="257" t="s">
        <v>279</v>
      </c>
      <c r="AU731" s="257" t="s">
        <v>291</v>
      </c>
      <c r="AV731" s="14" t="s">
        <v>82</v>
      </c>
      <c r="AW731" s="14" t="s">
        <v>33</v>
      </c>
      <c r="AX731" s="14" t="s">
        <v>72</v>
      </c>
      <c r="AY731" s="257" t="s">
        <v>266</v>
      </c>
    </row>
    <row r="732" spans="1:51" s="14" customFormat="1" ht="12">
      <c r="A732" s="14"/>
      <c r="B732" s="247"/>
      <c r="C732" s="248"/>
      <c r="D732" s="230" t="s">
        <v>279</v>
      </c>
      <c r="E732" s="249" t="s">
        <v>203</v>
      </c>
      <c r="F732" s="250" t="s">
        <v>893</v>
      </c>
      <c r="G732" s="248"/>
      <c r="H732" s="251">
        <v>20.189</v>
      </c>
      <c r="I732" s="252"/>
      <c r="J732" s="248"/>
      <c r="K732" s="248"/>
      <c r="L732" s="253"/>
      <c r="M732" s="254"/>
      <c r="N732" s="255"/>
      <c r="O732" s="255"/>
      <c r="P732" s="255"/>
      <c r="Q732" s="255"/>
      <c r="R732" s="255"/>
      <c r="S732" s="255"/>
      <c r="T732" s="256"/>
      <c r="U732" s="14"/>
      <c r="V732" s="14"/>
      <c r="W732" s="14"/>
      <c r="X732" s="14"/>
      <c r="Y732" s="14"/>
      <c r="Z732" s="14"/>
      <c r="AA732" s="14"/>
      <c r="AB732" s="14"/>
      <c r="AC732" s="14"/>
      <c r="AD732" s="14"/>
      <c r="AE732" s="14"/>
      <c r="AT732" s="257" t="s">
        <v>279</v>
      </c>
      <c r="AU732" s="257" t="s">
        <v>291</v>
      </c>
      <c r="AV732" s="14" t="s">
        <v>82</v>
      </c>
      <c r="AW732" s="14" t="s">
        <v>33</v>
      </c>
      <c r="AX732" s="14" t="s">
        <v>72</v>
      </c>
      <c r="AY732" s="257" t="s">
        <v>266</v>
      </c>
    </row>
    <row r="733" spans="1:51" s="15" customFormat="1" ht="12">
      <c r="A733" s="15"/>
      <c r="B733" s="258"/>
      <c r="C733" s="259"/>
      <c r="D733" s="230" t="s">
        <v>279</v>
      </c>
      <c r="E733" s="260" t="s">
        <v>19</v>
      </c>
      <c r="F733" s="261" t="s">
        <v>282</v>
      </c>
      <c r="G733" s="259"/>
      <c r="H733" s="262">
        <v>37.583</v>
      </c>
      <c r="I733" s="263"/>
      <c r="J733" s="259"/>
      <c r="K733" s="259"/>
      <c r="L733" s="264"/>
      <c r="M733" s="265"/>
      <c r="N733" s="266"/>
      <c r="O733" s="266"/>
      <c r="P733" s="266"/>
      <c r="Q733" s="266"/>
      <c r="R733" s="266"/>
      <c r="S733" s="266"/>
      <c r="T733" s="267"/>
      <c r="U733" s="15"/>
      <c r="V733" s="15"/>
      <c r="W733" s="15"/>
      <c r="X733" s="15"/>
      <c r="Y733" s="15"/>
      <c r="Z733" s="15"/>
      <c r="AA733" s="15"/>
      <c r="AB733" s="15"/>
      <c r="AC733" s="15"/>
      <c r="AD733" s="15"/>
      <c r="AE733" s="15"/>
      <c r="AT733" s="268" t="s">
        <v>279</v>
      </c>
      <c r="AU733" s="268" t="s">
        <v>291</v>
      </c>
      <c r="AV733" s="15" t="s">
        <v>273</v>
      </c>
      <c r="AW733" s="15" t="s">
        <v>33</v>
      </c>
      <c r="AX733" s="15" t="s">
        <v>80</v>
      </c>
      <c r="AY733" s="268" t="s">
        <v>266</v>
      </c>
    </row>
    <row r="734" spans="1:65" s="2" customFormat="1" ht="24.15" customHeight="1">
      <c r="A734" s="41"/>
      <c r="B734" s="42"/>
      <c r="C734" s="269" t="s">
        <v>894</v>
      </c>
      <c r="D734" s="269" t="s">
        <v>430</v>
      </c>
      <c r="E734" s="270" t="s">
        <v>895</v>
      </c>
      <c r="F734" s="271" t="s">
        <v>896</v>
      </c>
      <c r="G734" s="272" t="s">
        <v>271</v>
      </c>
      <c r="H734" s="273">
        <v>37.583</v>
      </c>
      <c r="I734" s="274"/>
      <c r="J734" s="275">
        <f>ROUND(I734*H734,2)</f>
        <v>0</v>
      </c>
      <c r="K734" s="271" t="s">
        <v>272</v>
      </c>
      <c r="L734" s="276"/>
      <c r="M734" s="277" t="s">
        <v>19</v>
      </c>
      <c r="N734" s="278" t="s">
        <v>43</v>
      </c>
      <c r="O734" s="87"/>
      <c r="P734" s="226">
        <f>O734*H734</f>
        <v>0</v>
      </c>
      <c r="Q734" s="226">
        <v>0.003</v>
      </c>
      <c r="R734" s="226">
        <f>Q734*H734</f>
        <v>0.112749</v>
      </c>
      <c r="S734" s="226">
        <v>0</v>
      </c>
      <c r="T734" s="227">
        <f>S734*H734</f>
        <v>0</v>
      </c>
      <c r="U734" s="41"/>
      <c r="V734" s="41"/>
      <c r="W734" s="41"/>
      <c r="X734" s="41"/>
      <c r="Y734" s="41"/>
      <c r="Z734" s="41"/>
      <c r="AA734" s="41"/>
      <c r="AB734" s="41"/>
      <c r="AC734" s="41"/>
      <c r="AD734" s="41"/>
      <c r="AE734" s="41"/>
      <c r="AR734" s="228" t="s">
        <v>324</v>
      </c>
      <c r="AT734" s="228" t="s">
        <v>430</v>
      </c>
      <c r="AU734" s="228" t="s">
        <v>291</v>
      </c>
      <c r="AY734" s="20" t="s">
        <v>266</v>
      </c>
      <c r="BE734" s="229">
        <f>IF(N734="základní",J734,0)</f>
        <v>0</v>
      </c>
      <c r="BF734" s="229">
        <f>IF(N734="snížená",J734,0)</f>
        <v>0</v>
      </c>
      <c r="BG734" s="229">
        <f>IF(N734="zákl. přenesená",J734,0)</f>
        <v>0</v>
      </c>
      <c r="BH734" s="229">
        <f>IF(N734="sníž. přenesená",J734,0)</f>
        <v>0</v>
      </c>
      <c r="BI734" s="229">
        <f>IF(N734="nulová",J734,0)</f>
        <v>0</v>
      </c>
      <c r="BJ734" s="20" t="s">
        <v>80</v>
      </c>
      <c r="BK734" s="229">
        <f>ROUND(I734*H734,2)</f>
        <v>0</v>
      </c>
      <c r="BL734" s="20" t="s">
        <v>273</v>
      </c>
      <c r="BM734" s="228" t="s">
        <v>897</v>
      </c>
    </row>
    <row r="735" spans="1:47" s="2" customFormat="1" ht="12">
      <c r="A735" s="41"/>
      <c r="B735" s="42"/>
      <c r="C735" s="43"/>
      <c r="D735" s="230" t="s">
        <v>275</v>
      </c>
      <c r="E735" s="43"/>
      <c r="F735" s="231" t="s">
        <v>896</v>
      </c>
      <c r="G735" s="43"/>
      <c r="H735" s="43"/>
      <c r="I735" s="232"/>
      <c r="J735" s="43"/>
      <c r="K735" s="43"/>
      <c r="L735" s="47"/>
      <c r="M735" s="233"/>
      <c r="N735" s="234"/>
      <c r="O735" s="87"/>
      <c r="P735" s="87"/>
      <c r="Q735" s="87"/>
      <c r="R735" s="87"/>
      <c r="S735" s="87"/>
      <c r="T735" s="88"/>
      <c r="U735" s="41"/>
      <c r="V735" s="41"/>
      <c r="W735" s="41"/>
      <c r="X735" s="41"/>
      <c r="Y735" s="41"/>
      <c r="Z735" s="41"/>
      <c r="AA735" s="41"/>
      <c r="AB735" s="41"/>
      <c r="AC735" s="41"/>
      <c r="AD735" s="41"/>
      <c r="AE735" s="41"/>
      <c r="AT735" s="20" t="s">
        <v>275</v>
      </c>
      <c r="AU735" s="20" t="s">
        <v>291</v>
      </c>
    </row>
    <row r="736" spans="1:51" s="14" customFormat="1" ht="12">
      <c r="A736" s="14"/>
      <c r="B736" s="247"/>
      <c r="C736" s="248"/>
      <c r="D736" s="230" t="s">
        <v>279</v>
      </c>
      <c r="E736" s="249" t="s">
        <v>19</v>
      </c>
      <c r="F736" s="250" t="s">
        <v>898</v>
      </c>
      <c r="G736" s="248"/>
      <c r="H736" s="251">
        <v>37.583</v>
      </c>
      <c r="I736" s="252"/>
      <c r="J736" s="248"/>
      <c r="K736" s="248"/>
      <c r="L736" s="253"/>
      <c r="M736" s="254"/>
      <c r="N736" s="255"/>
      <c r="O736" s="255"/>
      <c r="P736" s="255"/>
      <c r="Q736" s="255"/>
      <c r="R736" s="255"/>
      <c r="S736" s="255"/>
      <c r="T736" s="256"/>
      <c r="U736" s="14"/>
      <c r="V736" s="14"/>
      <c r="W736" s="14"/>
      <c r="X736" s="14"/>
      <c r="Y736" s="14"/>
      <c r="Z736" s="14"/>
      <c r="AA736" s="14"/>
      <c r="AB736" s="14"/>
      <c r="AC736" s="14"/>
      <c r="AD736" s="14"/>
      <c r="AE736" s="14"/>
      <c r="AT736" s="257" t="s">
        <v>279</v>
      </c>
      <c r="AU736" s="257" t="s">
        <v>291</v>
      </c>
      <c r="AV736" s="14" t="s">
        <v>82</v>
      </c>
      <c r="AW736" s="14" t="s">
        <v>33</v>
      </c>
      <c r="AX736" s="14" t="s">
        <v>80</v>
      </c>
      <c r="AY736" s="257" t="s">
        <v>266</v>
      </c>
    </row>
    <row r="737" spans="1:65" s="2" customFormat="1" ht="24.15" customHeight="1">
      <c r="A737" s="41"/>
      <c r="B737" s="42"/>
      <c r="C737" s="217" t="s">
        <v>899</v>
      </c>
      <c r="D737" s="217" t="s">
        <v>268</v>
      </c>
      <c r="E737" s="218" t="s">
        <v>900</v>
      </c>
      <c r="F737" s="219" t="s">
        <v>901</v>
      </c>
      <c r="G737" s="220" t="s">
        <v>423</v>
      </c>
      <c r="H737" s="221">
        <v>38.25</v>
      </c>
      <c r="I737" s="222"/>
      <c r="J737" s="223">
        <f>ROUND(I737*H737,2)</f>
        <v>0</v>
      </c>
      <c r="K737" s="219" t="s">
        <v>272</v>
      </c>
      <c r="L737" s="47"/>
      <c r="M737" s="224" t="s">
        <v>19</v>
      </c>
      <c r="N737" s="225" t="s">
        <v>43</v>
      </c>
      <c r="O737" s="87"/>
      <c r="P737" s="226">
        <f>O737*H737</f>
        <v>0</v>
      </c>
      <c r="Q737" s="226">
        <v>3E-05</v>
      </c>
      <c r="R737" s="226">
        <f>Q737*H737</f>
        <v>0.0011475</v>
      </c>
      <c r="S737" s="226">
        <v>0</v>
      </c>
      <c r="T737" s="227">
        <f>S737*H737</f>
        <v>0</v>
      </c>
      <c r="U737" s="41"/>
      <c r="V737" s="41"/>
      <c r="W737" s="41"/>
      <c r="X737" s="41"/>
      <c r="Y737" s="41"/>
      <c r="Z737" s="41"/>
      <c r="AA737" s="41"/>
      <c r="AB737" s="41"/>
      <c r="AC737" s="41"/>
      <c r="AD737" s="41"/>
      <c r="AE737" s="41"/>
      <c r="AR737" s="228" t="s">
        <v>273</v>
      </c>
      <c r="AT737" s="228" t="s">
        <v>268</v>
      </c>
      <c r="AU737" s="228" t="s">
        <v>291</v>
      </c>
      <c r="AY737" s="20" t="s">
        <v>266</v>
      </c>
      <c r="BE737" s="229">
        <f>IF(N737="základní",J737,0)</f>
        <v>0</v>
      </c>
      <c r="BF737" s="229">
        <f>IF(N737="snížená",J737,0)</f>
        <v>0</v>
      </c>
      <c r="BG737" s="229">
        <f>IF(N737="zákl. přenesená",J737,0)</f>
        <v>0</v>
      </c>
      <c r="BH737" s="229">
        <f>IF(N737="sníž. přenesená",J737,0)</f>
        <v>0</v>
      </c>
      <c r="BI737" s="229">
        <f>IF(N737="nulová",J737,0)</f>
        <v>0</v>
      </c>
      <c r="BJ737" s="20" t="s">
        <v>80</v>
      </c>
      <c r="BK737" s="229">
        <f>ROUND(I737*H737,2)</f>
        <v>0</v>
      </c>
      <c r="BL737" s="20" t="s">
        <v>273</v>
      </c>
      <c r="BM737" s="228" t="s">
        <v>902</v>
      </c>
    </row>
    <row r="738" spans="1:47" s="2" customFormat="1" ht="12">
      <c r="A738" s="41"/>
      <c r="B738" s="42"/>
      <c r="C738" s="43"/>
      <c r="D738" s="230" t="s">
        <v>275</v>
      </c>
      <c r="E738" s="43"/>
      <c r="F738" s="231" t="s">
        <v>903</v>
      </c>
      <c r="G738" s="43"/>
      <c r="H738" s="43"/>
      <c r="I738" s="232"/>
      <c r="J738" s="43"/>
      <c r="K738" s="43"/>
      <c r="L738" s="47"/>
      <c r="M738" s="233"/>
      <c r="N738" s="234"/>
      <c r="O738" s="87"/>
      <c r="P738" s="87"/>
      <c r="Q738" s="87"/>
      <c r="R738" s="87"/>
      <c r="S738" s="87"/>
      <c r="T738" s="88"/>
      <c r="U738" s="41"/>
      <c r="V738" s="41"/>
      <c r="W738" s="41"/>
      <c r="X738" s="41"/>
      <c r="Y738" s="41"/>
      <c r="Z738" s="41"/>
      <c r="AA738" s="41"/>
      <c r="AB738" s="41"/>
      <c r="AC738" s="41"/>
      <c r="AD738" s="41"/>
      <c r="AE738" s="41"/>
      <c r="AT738" s="20" t="s">
        <v>275</v>
      </c>
      <c r="AU738" s="20" t="s">
        <v>291</v>
      </c>
    </row>
    <row r="739" spans="1:47" s="2" customFormat="1" ht="12">
      <c r="A739" s="41"/>
      <c r="B739" s="42"/>
      <c r="C739" s="43"/>
      <c r="D739" s="235" t="s">
        <v>277</v>
      </c>
      <c r="E739" s="43"/>
      <c r="F739" s="236" t="s">
        <v>904</v>
      </c>
      <c r="G739" s="43"/>
      <c r="H739" s="43"/>
      <c r="I739" s="232"/>
      <c r="J739" s="43"/>
      <c r="K739" s="43"/>
      <c r="L739" s="47"/>
      <c r="M739" s="233"/>
      <c r="N739" s="234"/>
      <c r="O739" s="87"/>
      <c r="P739" s="87"/>
      <c r="Q739" s="87"/>
      <c r="R739" s="87"/>
      <c r="S739" s="87"/>
      <c r="T739" s="88"/>
      <c r="U739" s="41"/>
      <c r="V739" s="41"/>
      <c r="W739" s="41"/>
      <c r="X739" s="41"/>
      <c r="Y739" s="41"/>
      <c r="Z739" s="41"/>
      <c r="AA739" s="41"/>
      <c r="AB739" s="41"/>
      <c r="AC739" s="41"/>
      <c r="AD739" s="41"/>
      <c r="AE739" s="41"/>
      <c r="AT739" s="20" t="s">
        <v>277</v>
      </c>
      <c r="AU739" s="20" t="s">
        <v>291</v>
      </c>
    </row>
    <row r="740" spans="1:51" s="14" customFormat="1" ht="12">
      <c r="A740" s="14"/>
      <c r="B740" s="247"/>
      <c r="C740" s="248"/>
      <c r="D740" s="230" t="s">
        <v>279</v>
      </c>
      <c r="E740" s="249" t="s">
        <v>19</v>
      </c>
      <c r="F740" s="250" t="s">
        <v>905</v>
      </c>
      <c r="G740" s="248"/>
      <c r="H740" s="251">
        <v>38.25</v>
      </c>
      <c r="I740" s="252"/>
      <c r="J740" s="248"/>
      <c r="K740" s="248"/>
      <c r="L740" s="253"/>
      <c r="M740" s="254"/>
      <c r="N740" s="255"/>
      <c r="O740" s="255"/>
      <c r="P740" s="255"/>
      <c r="Q740" s="255"/>
      <c r="R740" s="255"/>
      <c r="S740" s="255"/>
      <c r="T740" s="256"/>
      <c r="U740" s="14"/>
      <c r="V740" s="14"/>
      <c r="W740" s="14"/>
      <c r="X740" s="14"/>
      <c r="Y740" s="14"/>
      <c r="Z740" s="14"/>
      <c r="AA740" s="14"/>
      <c r="AB740" s="14"/>
      <c r="AC740" s="14"/>
      <c r="AD740" s="14"/>
      <c r="AE740" s="14"/>
      <c r="AT740" s="257" t="s">
        <v>279</v>
      </c>
      <c r="AU740" s="257" t="s">
        <v>291</v>
      </c>
      <c r="AV740" s="14" t="s">
        <v>82</v>
      </c>
      <c r="AW740" s="14" t="s">
        <v>33</v>
      </c>
      <c r="AX740" s="14" t="s">
        <v>80</v>
      </c>
      <c r="AY740" s="257" t="s">
        <v>266</v>
      </c>
    </row>
    <row r="741" spans="1:65" s="2" customFormat="1" ht="24.15" customHeight="1">
      <c r="A741" s="41"/>
      <c r="B741" s="42"/>
      <c r="C741" s="269" t="s">
        <v>906</v>
      </c>
      <c r="D741" s="269" t="s">
        <v>430</v>
      </c>
      <c r="E741" s="270" t="s">
        <v>907</v>
      </c>
      <c r="F741" s="271" t="s">
        <v>908</v>
      </c>
      <c r="G741" s="272" t="s">
        <v>423</v>
      </c>
      <c r="H741" s="273">
        <v>37.328</v>
      </c>
      <c r="I741" s="274"/>
      <c r="J741" s="275">
        <f>ROUND(I741*H741,2)</f>
        <v>0</v>
      </c>
      <c r="K741" s="271" t="s">
        <v>272</v>
      </c>
      <c r="L741" s="276"/>
      <c r="M741" s="277" t="s">
        <v>19</v>
      </c>
      <c r="N741" s="278" t="s">
        <v>43</v>
      </c>
      <c r="O741" s="87"/>
      <c r="P741" s="226">
        <f>O741*H741</f>
        <v>0</v>
      </c>
      <c r="Q741" s="226">
        <v>0.00042</v>
      </c>
      <c r="R741" s="226">
        <f>Q741*H741</f>
        <v>0.015677760000000002</v>
      </c>
      <c r="S741" s="226">
        <v>0</v>
      </c>
      <c r="T741" s="227">
        <f>S741*H741</f>
        <v>0</v>
      </c>
      <c r="U741" s="41"/>
      <c r="V741" s="41"/>
      <c r="W741" s="41"/>
      <c r="X741" s="41"/>
      <c r="Y741" s="41"/>
      <c r="Z741" s="41"/>
      <c r="AA741" s="41"/>
      <c r="AB741" s="41"/>
      <c r="AC741" s="41"/>
      <c r="AD741" s="41"/>
      <c r="AE741" s="41"/>
      <c r="AR741" s="228" t="s">
        <v>324</v>
      </c>
      <c r="AT741" s="228" t="s">
        <v>430</v>
      </c>
      <c r="AU741" s="228" t="s">
        <v>291</v>
      </c>
      <c r="AY741" s="20" t="s">
        <v>266</v>
      </c>
      <c r="BE741" s="229">
        <f>IF(N741="základní",J741,0)</f>
        <v>0</v>
      </c>
      <c r="BF741" s="229">
        <f>IF(N741="snížená",J741,0)</f>
        <v>0</v>
      </c>
      <c r="BG741" s="229">
        <f>IF(N741="zákl. přenesená",J741,0)</f>
        <v>0</v>
      </c>
      <c r="BH741" s="229">
        <f>IF(N741="sníž. přenesená",J741,0)</f>
        <v>0</v>
      </c>
      <c r="BI741" s="229">
        <f>IF(N741="nulová",J741,0)</f>
        <v>0</v>
      </c>
      <c r="BJ741" s="20" t="s">
        <v>80</v>
      </c>
      <c r="BK741" s="229">
        <f>ROUND(I741*H741,2)</f>
        <v>0</v>
      </c>
      <c r="BL741" s="20" t="s">
        <v>273</v>
      </c>
      <c r="BM741" s="228" t="s">
        <v>909</v>
      </c>
    </row>
    <row r="742" spans="1:47" s="2" customFormat="1" ht="12">
      <c r="A742" s="41"/>
      <c r="B742" s="42"/>
      <c r="C742" s="43"/>
      <c r="D742" s="230" t="s">
        <v>275</v>
      </c>
      <c r="E742" s="43"/>
      <c r="F742" s="231" t="s">
        <v>908</v>
      </c>
      <c r="G742" s="43"/>
      <c r="H742" s="43"/>
      <c r="I742" s="232"/>
      <c r="J742" s="43"/>
      <c r="K742" s="43"/>
      <c r="L742" s="47"/>
      <c r="M742" s="233"/>
      <c r="N742" s="234"/>
      <c r="O742" s="87"/>
      <c r="P742" s="87"/>
      <c r="Q742" s="87"/>
      <c r="R742" s="87"/>
      <c r="S742" s="87"/>
      <c r="T742" s="88"/>
      <c r="U742" s="41"/>
      <c r="V742" s="41"/>
      <c r="W742" s="41"/>
      <c r="X742" s="41"/>
      <c r="Y742" s="41"/>
      <c r="Z742" s="41"/>
      <c r="AA742" s="41"/>
      <c r="AB742" s="41"/>
      <c r="AC742" s="41"/>
      <c r="AD742" s="41"/>
      <c r="AE742" s="41"/>
      <c r="AT742" s="20" t="s">
        <v>275</v>
      </c>
      <c r="AU742" s="20" t="s">
        <v>291</v>
      </c>
    </row>
    <row r="743" spans="1:51" s="14" customFormat="1" ht="12">
      <c r="A743" s="14"/>
      <c r="B743" s="247"/>
      <c r="C743" s="248"/>
      <c r="D743" s="230" t="s">
        <v>279</v>
      </c>
      <c r="E743" s="249" t="s">
        <v>19</v>
      </c>
      <c r="F743" s="250" t="s">
        <v>910</v>
      </c>
      <c r="G743" s="248"/>
      <c r="H743" s="251">
        <v>35.55</v>
      </c>
      <c r="I743" s="252"/>
      <c r="J743" s="248"/>
      <c r="K743" s="248"/>
      <c r="L743" s="253"/>
      <c r="M743" s="254"/>
      <c r="N743" s="255"/>
      <c r="O743" s="255"/>
      <c r="P743" s="255"/>
      <c r="Q743" s="255"/>
      <c r="R743" s="255"/>
      <c r="S743" s="255"/>
      <c r="T743" s="256"/>
      <c r="U743" s="14"/>
      <c r="V743" s="14"/>
      <c r="W743" s="14"/>
      <c r="X743" s="14"/>
      <c r="Y743" s="14"/>
      <c r="Z743" s="14"/>
      <c r="AA743" s="14"/>
      <c r="AB743" s="14"/>
      <c r="AC743" s="14"/>
      <c r="AD743" s="14"/>
      <c r="AE743" s="14"/>
      <c r="AT743" s="257" t="s">
        <v>279</v>
      </c>
      <c r="AU743" s="257" t="s">
        <v>291</v>
      </c>
      <c r="AV743" s="14" t="s">
        <v>82</v>
      </c>
      <c r="AW743" s="14" t="s">
        <v>33</v>
      </c>
      <c r="AX743" s="14" t="s">
        <v>80</v>
      </c>
      <c r="AY743" s="257" t="s">
        <v>266</v>
      </c>
    </row>
    <row r="744" spans="1:51" s="14" customFormat="1" ht="12">
      <c r="A744" s="14"/>
      <c r="B744" s="247"/>
      <c r="C744" s="248"/>
      <c r="D744" s="230" t="s">
        <v>279</v>
      </c>
      <c r="E744" s="248"/>
      <c r="F744" s="250" t="s">
        <v>911</v>
      </c>
      <c r="G744" s="248"/>
      <c r="H744" s="251">
        <v>37.328</v>
      </c>
      <c r="I744" s="252"/>
      <c r="J744" s="248"/>
      <c r="K744" s="248"/>
      <c r="L744" s="253"/>
      <c r="M744" s="254"/>
      <c r="N744" s="255"/>
      <c r="O744" s="255"/>
      <c r="P744" s="255"/>
      <c r="Q744" s="255"/>
      <c r="R744" s="255"/>
      <c r="S744" s="255"/>
      <c r="T744" s="256"/>
      <c r="U744" s="14"/>
      <c r="V744" s="14"/>
      <c r="W744" s="14"/>
      <c r="X744" s="14"/>
      <c r="Y744" s="14"/>
      <c r="Z744" s="14"/>
      <c r="AA744" s="14"/>
      <c r="AB744" s="14"/>
      <c r="AC744" s="14"/>
      <c r="AD744" s="14"/>
      <c r="AE744" s="14"/>
      <c r="AT744" s="257" t="s">
        <v>279</v>
      </c>
      <c r="AU744" s="257" t="s">
        <v>291</v>
      </c>
      <c r="AV744" s="14" t="s">
        <v>82</v>
      </c>
      <c r="AW744" s="14" t="s">
        <v>4</v>
      </c>
      <c r="AX744" s="14" t="s">
        <v>80</v>
      </c>
      <c r="AY744" s="257" t="s">
        <v>266</v>
      </c>
    </row>
    <row r="745" spans="1:65" s="2" customFormat="1" ht="24.15" customHeight="1">
      <c r="A745" s="41"/>
      <c r="B745" s="42"/>
      <c r="C745" s="269" t="s">
        <v>912</v>
      </c>
      <c r="D745" s="269" t="s">
        <v>430</v>
      </c>
      <c r="E745" s="270" t="s">
        <v>913</v>
      </c>
      <c r="F745" s="271" t="s">
        <v>914</v>
      </c>
      <c r="G745" s="272" t="s">
        <v>423</v>
      </c>
      <c r="H745" s="273">
        <v>2.835</v>
      </c>
      <c r="I745" s="274"/>
      <c r="J745" s="275">
        <f>ROUND(I745*H745,2)</f>
        <v>0</v>
      </c>
      <c r="K745" s="271" t="s">
        <v>272</v>
      </c>
      <c r="L745" s="276"/>
      <c r="M745" s="277" t="s">
        <v>19</v>
      </c>
      <c r="N745" s="278" t="s">
        <v>43</v>
      </c>
      <c r="O745" s="87"/>
      <c r="P745" s="226">
        <f>O745*H745</f>
        <v>0</v>
      </c>
      <c r="Q745" s="226">
        <v>0.0005</v>
      </c>
      <c r="R745" s="226">
        <f>Q745*H745</f>
        <v>0.0014175</v>
      </c>
      <c r="S745" s="226">
        <v>0</v>
      </c>
      <c r="T745" s="227">
        <f>S745*H745</f>
        <v>0</v>
      </c>
      <c r="U745" s="41"/>
      <c r="V745" s="41"/>
      <c r="W745" s="41"/>
      <c r="X745" s="41"/>
      <c r="Y745" s="41"/>
      <c r="Z745" s="41"/>
      <c r="AA745" s="41"/>
      <c r="AB745" s="41"/>
      <c r="AC745" s="41"/>
      <c r="AD745" s="41"/>
      <c r="AE745" s="41"/>
      <c r="AR745" s="228" t="s">
        <v>324</v>
      </c>
      <c r="AT745" s="228" t="s">
        <v>430</v>
      </c>
      <c r="AU745" s="228" t="s">
        <v>291</v>
      </c>
      <c r="AY745" s="20" t="s">
        <v>266</v>
      </c>
      <c r="BE745" s="229">
        <f>IF(N745="základní",J745,0)</f>
        <v>0</v>
      </c>
      <c r="BF745" s="229">
        <f>IF(N745="snížená",J745,0)</f>
        <v>0</v>
      </c>
      <c r="BG745" s="229">
        <f>IF(N745="zákl. přenesená",J745,0)</f>
        <v>0</v>
      </c>
      <c r="BH745" s="229">
        <f>IF(N745="sníž. přenesená",J745,0)</f>
        <v>0</v>
      </c>
      <c r="BI745" s="229">
        <f>IF(N745="nulová",J745,0)</f>
        <v>0</v>
      </c>
      <c r="BJ745" s="20" t="s">
        <v>80</v>
      </c>
      <c r="BK745" s="229">
        <f>ROUND(I745*H745,2)</f>
        <v>0</v>
      </c>
      <c r="BL745" s="20" t="s">
        <v>273</v>
      </c>
      <c r="BM745" s="228" t="s">
        <v>915</v>
      </c>
    </row>
    <row r="746" spans="1:47" s="2" customFormat="1" ht="12">
      <c r="A746" s="41"/>
      <c r="B746" s="42"/>
      <c r="C746" s="43"/>
      <c r="D746" s="230" t="s">
        <v>275</v>
      </c>
      <c r="E746" s="43"/>
      <c r="F746" s="231" t="s">
        <v>914</v>
      </c>
      <c r="G746" s="43"/>
      <c r="H746" s="43"/>
      <c r="I746" s="232"/>
      <c r="J746" s="43"/>
      <c r="K746" s="43"/>
      <c r="L746" s="47"/>
      <c r="M746" s="233"/>
      <c r="N746" s="234"/>
      <c r="O746" s="87"/>
      <c r="P746" s="87"/>
      <c r="Q746" s="87"/>
      <c r="R746" s="87"/>
      <c r="S746" s="87"/>
      <c r="T746" s="88"/>
      <c r="U746" s="41"/>
      <c r="V746" s="41"/>
      <c r="W746" s="41"/>
      <c r="X746" s="41"/>
      <c r="Y746" s="41"/>
      <c r="Z746" s="41"/>
      <c r="AA746" s="41"/>
      <c r="AB746" s="41"/>
      <c r="AC746" s="41"/>
      <c r="AD746" s="41"/>
      <c r="AE746" s="41"/>
      <c r="AT746" s="20" t="s">
        <v>275</v>
      </c>
      <c r="AU746" s="20" t="s">
        <v>291</v>
      </c>
    </row>
    <row r="747" spans="1:51" s="14" customFormat="1" ht="12">
      <c r="A747" s="14"/>
      <c r="B747" s="247"/>
      <c r="C747" s="248"/>
      <c r="D747" s="230" t="s">
        <v>279</v>
      </c>
      <c r="E747" s="249" t="s">
        <v>19</v>
      </c>
      <c r="F747" s="250" t="s">
        <v>916</v>
      </c>
      <c r="G747" s="248"/>
      <c r="H747" s="251">
        <v>2.7</v>
      </c>
      <c r="I747" s="252"/>
      <c r="J747" s="248"/>
      <c r="K747" s="248"/>
      <c r="L747" s="253"/>
      <c r="M747" s="254"/>
      <c r="N747" s="255"/>
      <c r="O747" s="255"/>
      <c r="P747" s="255"/>
      <c r="Q747" s="255"/>
      <c r="R747" s="255"/>
      <c r="S747" s="255"/>
      <c r="T747" s="256"/>
      <c r="U747" s="14"/>
      <c r="V747" s="14"/>
      <c r="W747" s="14"/>
      <c r="X747" s="14"/>
      <c r="Y747" s="14"/>
      <c r="Z747" s="14"/>
      <c r="AA747" s="14"/>
      <c r="AB747" s="14"/>
      <c r="AC747" s="14"/>
      <c r="AD747" s="14"/>
      <c r="AE747" s="14"/>
      <c r="AT747" s="257" t="s">
        <v>279</v>
      </c>
      <c r="AU747" s="257" t="s">
        <v>291</v>
      </c>
      <c r="AV747" s="14" t="s">
        <v>82</v>
      </c>
      <c r="AW747" s="14" t="s">
        <v>33</v>
      </c>
      <c r="AX747" s="14" t="s">
        <v>80</v>
      </c>
      <c r="AY747" s="257" t="s">
        <v>266</v>
      </c>
    </row>
    <row r="748" spans="1:51" s="14" customFormat="1" ht="12">
      <c r="A748" s="14"/>
      <c r="B748" s="247"/>
      <c r="C748" s="248"/>
      <c r="D748" s="230" t="s">
        <v>279</v>
      </c>
      <c r="E748" s="248"/>
      <c r="F748" s="250" t="s">
        <v>917</v>
      </c>
      <c r="G748" s="248"/>
      <c r="H748" s="251">
        <v>2.835</v>
      </c>
      <c r="I748" s="252"/>
      <c r="J748" s="248"/>
      <c r="K748" s="248"/>
      <c r="L748" s="253"/>
      <c r="M748" s="254"/>
      <c r="N748" s="255"/>
      <c r="O748" s="255"/>
      <c r="P748" s="255"/>
      <c r="Q748" s="255"/>
      <c r="R748" s="255"/>
      <c r="S748" s="255"/>
      <c r="T748" s="256"/>
      <c r="U748" s="14"/>
      <c r="V748" s="14"/>
      <c r="W748" s="14"/>
      <c r="X748" s="14"/>
      <c r="Y748" s="14"/>
      <c r="Z748" s="14"/>
      <c r="AA748" s="14"/>
      <c r="AB748" s="14"/>
      <c r="AC748" s="14"/>
      <c r="AD748" s="14"/>
      <c r="AE748" s="14"/>
      <c r="AT748" s="257" t="s">
        <v>279</v>
      </c>
      <c r="AU748" s="257" t="s">
        <v>291</v>
      </c>
      <c r="AV748" s="14" t="s">
        <v>82</v>
      </c>
      <c r="AW748" s="14" t="s">
        <v>4</v>
      </c>
      <c r="AX748" s="14" t="s">
        <v>80</v>
      </c>
      <c r="AY748" s="257" t="s">
        <v>266</v>
      </c>
    </row>
    <row r="749" spans="1:65" s="2" customFormat="1" ht="16.5" customHeight="1">
      <c r="A749" s="41"/>
      <c r="B749" s="42"/>
      <c r="C749" s="217" t="s">
        <v>918</v>
      </c>
      <c r="D749" s="217" t="s">
        <v>268</v>
      </c>
      <c r="E749" s="218" t="s">
        <v>919</v>
      </c>
      <c r="F749" s="219" t="s">
        <v>920</v>
      </c>
      <c r="G749" s="220" t="s">
        <v>423</v>
      </c>
      <c r="H749" s="221">
        <v>393.53</v>
      </c>
      <c r="I749" s="222"/>
      <c r="J749" s="223">
        <f>ROUND(I749*H749,2)</f>
        <v>0</v>
      </c>
      <c r="K749" s="219" t="s">
        <v>272</v>
      </c>
      <c r="L749" s="47"/>
      <c r="M749" s="224" t="s">
        <v>19</v>
      </c>
      <c r="N749" s="225" t="s">
        <v>43</v>
      </c>
      <c r="O749" s="87"/>
      <c r="P749" s="226">
        <f>O749*H749</f>
        <v>0</v>
      </c>
      <c r="Q749" s="226">
        <v>0</v>
      </c>
      <c r="R749" s="226">
        <f>Q749*H749</f>
        <v>0</v>
      </c>
      <c r="S749" s="226">
        <v>0</v>
      </c>
      <c r="T749" s="227">
        <f>S749*H749</f>
        <v>0</v>
      </c>
      <c r="U749" s="41"/>
      <c r="V749" s="41"/>
      <c r="W749" s="41"/>
      <c r="X749" s="41"/>
      <c r="Y749" s="41"/>
      <c r="Z749" s="41"/>
      <c r="AA749" s="41"/>
      <c r="AB749" s="41"/>
      <c r="AC749" s="41"/>
      <c r="AD749" s="41"/>
      <c r="AE749" s="41"/>
      <c r="AR749" s="228" t="s">
        <v>273</v>
      </c>
      <c r="AT749" s="228" t="s">
        <v>268</v>
      </c>
      <c r="AU749" s="228" t="s">
        <v>291</v>
      </c>
      <c r="AY749" s="20" t="s">
        <v>266</v>
      </c>
      <c r="BE749" s="229">
        <f>IF(N749="základní",J749,0)</f>
        <v>0</v>
      </c>
      <c r="BF749" s="229">
        <f>IF(N749="snížená",J749,0)</f>
        <v>0</v>
      </c>
      <c r="BG749" s="229">
        <f>IF(N749="zákl. přenesená",J749,0)</f>
        <v>0</v>
      </c>
      <c r="BH749" s="229">
        <f>IF(N749="sníž. přenesená",J749,0)</f>
        <v>0</v>
      </c>
      <c r="BI749" s="229">
        <f>IF(N749="nulová",J749,0)</f>
        <v>0</v>
      </c>
      <c r="BJ749" s="20" t="s">
        <v>80</v>
      </c>
      <c r="BK749" s="229">
        <f>ROUND(I749*H749,2)</f>
        <v>0</v>
      </c>
      <c r="BL749" s="20" t="s">
        <v>273</v>
      </c>
      <c r="BM749" s="228" t="s">
        <v>921</v>
      </c>
    </row>
    <row r="750" spans="1:47" s="2" customFormat="1" ht="12">
      <c r="A750" s="41"/>
      <c r="B750" s="42"/>
      <c r="C750" s="43"/>
      <c r="D750" s="230" t="s">
        <v>275</v>
      </c>
      <c r="E750" s="43"/>
      <c r="F750" s="231" t="s">
        <v>922</v>
      </c>
      <c r="G750" s="43"/>
      <c r="H750" s="43"/>
      <c r="I750" s="232"/>
      <c r="J750" s="43"/>
      <c r="K750" s="43"/>
      <c r="L750" s="47"/>
      <c r="M750" s="233"/>
      <c r="N750" s="234"/>
      <c r="O750" s="87"/>
      <c r="P750" s="87"/>
      <c r="Q750" s="87"/>
      <c r="R750" s="87"/>
      <c r="S750" s="87"/>
      <c r="T750" s="88"/>
      <c r="U750" s="41"/>
      <c r="V750" s="41"/>
      <c r="W750" s="41"/>
      <c r="X750" s="41"/>
      <c r="Y750" s="41"/>
      <c r="Z750" s="41"/>
      <c r="AA750" s="41"/>
      <c r="AB750" s="41"/>
      <c r="AC750" s="41"/>
      <c r="AD750" s="41"/>
      <c r="AE750" s="41"/>
      <c r="AT750" s="20" t="s">
        <v>275</v>
      </c>
      <c r="AU750" s="20" t="s">
        <v>291</v>
      </c>
    </row>
    <row r="751" spans="1:47" s="2" customFormat="1" ht="12">
      <c r="A751" s="41"/>
      <c r="B751" s="42"/>
      <c r="C751" s="43"/>
      <c r="D751" s="235" t="s">
        <v>277</v>
      </c>
      <c r="E751" s="43"/>
      <c r="F751" s="236" t="s">
        <v>923</v>
      </c>
      <c r="G751" s="43"/>
      <c r="H751" s="43"/>
      <c r="I751" s="232"/>
      <c r="J751" s="43"/>
      <c r="K751" s="43"/>
      <c r="L751" s="47"/>
      <c r="M751" s="233"/>
      <c r="N751" s="234"/>
      <c r="O751" s="87"/>
      <c r="P751" s="87"/>
      <c r="Q751" s="87"/>
      <c r="R751" s="87"/>
      <c r="S751" s="87"/>
      <c r="T751" s="88"/>
      <c r="U751" s="41"/>
      <c r="V751" s="41"/>
      <c r="W751" s="41"/>
      <c r="X751" s="41"/>
      <c r="Y751" s="41"/>
      <c r="Z751" s="41"/>
      <c r="AA751" s="41"/>
      <c r="AB751" s="41"/>
      <c r="AC751" s="41"/>
      <c r="AD751" s="41"/>
      <c r="AE751" s="41"/>
      <c r="AT751" s="20" t="s">
        <v>277</v>
      </c>
      <c r="AU751" s="20" t="s">
        <v>291</v>
      </c>
    </row>
    <row r="752" spans="1:51" s="14" customFormat="1" ht="12">
      <c r="A752" s="14"/>
      <c r="B752" s="247"/>
      <c r="C752" s="248"/>
      <c r="D752" s="230" t="s">
        <v>279</v>
      </c>
      <c r="E752" s="249" t="s">
        <v>19</v>
      </c>
      <c r="F752" s="250" t="s">
        <v>924</v>
      </c>
      <c r="G752" s="248"/>
      <c r="H752" s="251">
        <v>393.53</v>
      </c>
      <c r="I752" s="252"/>
      <c r="J752" s="248"/>
      <c r="K752" s="248"/>
      <c r="L752" s="253"/>
      <c r="M752" s="254"/>
      <c r="N752" s="255"/>
      <c r="O752" s="255"/>
      <c r="P752" s="255"/>
      <c r="Q752" s="255"/>
      <c r="R752" s="255"/>
      <c r="S752" s="255"/>
      <c r="T752" s="256"/>
      <c r="U752" s="14"/>
      <c r="V752" s="14"/>
      <c r="W752" s="14"/>
      <c r="X752" s="14"/>
      <c r="Y752" s="14"/>
      <c r="Z752" s="14"/>
      <c r="AA752" s="14"/>
      <c r="AB752" s="14"/>
      <c r="AC752" s="14"/>
      <c r="AD752" s="14"/>
      <c r="AE752" s="14"/>
      <c r="AT752" s="257" t="s">
        <v>279</v>
      </c>
      <c r="AU752" s="257" t="s">
        <v>291</v>
      </c>
      <c r="AV752" s="14" t="s">
        <v>82</v>
      </c>
      <c r="AW752" s="14" t="s">
        <v>33</v>
      </c>
      <c r="AX752" s="14" t="s">
        <v>80</v>
      </c>
      <c r="AY752" s="257" t="s">
        <v>266</v>
      </c>
    </row>
    <row r="753" spans="1:65" s="2" customFormat="1" ht="24.15" customHeight="1">
      <c r="A753" s="41"/>
      <c r="B753" s="42"/>
      <c r="C753" s="269" t="s">
        <v>925</v>
      </c>
      <c r="D753" s="269" t="s">
        <v>430</v>
      </c>
      <c r="E753" s="270" t="s">
        <v>926</v>
      </c>
      <c r="F753" s="271" t="s">
        <v>927</v>
      </c>
      <c r="G753" s="272" t="s">
        <v>423</v>
      </c>
      <c r="H753" s="273">
        <v>59.85</v>
      </c>
      <c r="I753" s="274"/>
      <c r="J753" s="275">
        <f>ROUND(I753*H753,2)</f>
        <v>0</v>
      </c>
      <c r="K753" s="271" t="s">
        <v>272</v>
      </c>
      <c r="L753" s="276"/>
      <c r="M753" s="277" t="s">
        <v>19</v>
      </c>
      <c r="N753" s="278" t="s">
        <v>43</v>
      </c>
      <c r="O753" s="87"/>
      <c r="P753" s="226">
        <f>O753*H753</f>
        <v>0</v>
      </c>
      <c r="Q753" s="226">
        <v>0.0002</v>
      </c>
      <c r="R753" s="226">
        <f>Q753*H753</f>
        <v>0.011970000000000001</v>
      </c>
      <c r="S753" s="226">
        <v>0</v>
      </c>
      <c r="T753" s="227">
        <f>S753*H753</f>
        <v>0</v>
      </c>
      <c r="U753" s="41"/>
      <c r="V753" s="41"/>
      <c r="W753" s="41"/>
      <c r="X753" s="41"/>
      <c r="Y753" s="41"/>
      <c r="Z753" s="41"/>
      <c r="AA753" s="41"/>
      <c r="AB753" s="41"/>
      <c r="AC753" s="41"/>
      <c r="AD753" s="41"/>
      <c r="AE753" s="41"/>
      <c r="AR753" s="228" t="s">
        <v>324</v>
      </c>
      <c r="AT753" s="228" t="s">
        <v>430</v>
      </c>
      <c r="AU753" s="228" t="s">
        <v>291</v>
      </c>
      <c r="AY753" s="20" t="s">
        <v>266</v>
      </c>
      <c r="BE753" s="229">
        <f>IF(N753="základní",J753,0)</f>
        <v>0</v>
      </c>
      <c r="BF753" s="229">
        <f>IF(N753="snížená",J753,0)</f>
        <v>0</v>
      </c>
      <c r="BG753" s="229">
        <f>IF(N753="zákl. přenesená",J753,0)</f>
        <v>0</v>
      </c>
      <c r="BH753" s="229">
        <f>IF(N753="sníž. přenesená",J753,0)</f>
        <v>0</v>
      </c>
      <c r="BI753" s="229">
        <f>IF(N753="nulová",J753,0)</f>
        <v>0</v>
      </c>
      <c r="BJ753" s="20" t="s">
        <v>80</v>
      </c>
      <c r="BK753" s="229">
        <f>ROUND(I753*H753,2)</f>
        <v>0</v>
      </c>
      <c r="BL753" s="20" t="s">
        <v>273</v>
      </c>
      <c r="BM753" s="228" t="s">
        <v>928</v>
      </c>
    </row>
    <row r="754" spans="1:47" s="2" customFormat="1" ht="12">
      <c r="A754" s="41"/>
      <c r="B754" s="42"/>
      <c r="C754" s="43"/>
      <c r="D754" s="230" t="s">
        <v>275</v>
      </c>
      <c r="E754" s="43"/>
      <c r="F754" s="231" t="s">
        <v>927</v>
      </c>
      <c r="G754" s="43"/>
      <c r="H754" s="43"/>
      <c r="I754" s="232"/>
      <c r="J754" s="43"/>
      <c r="K754" s="43"/>
      <c r="L754" s="47"/>
      <c r="M754" s="233"/>
      <c r="N754" s="234"/>
      <c r="O754" s="87"/>
      <c r="P754" s="87"/>
      <c r="Q754" s="87"/>
      <c r="R754" s="87"/>
      <c r="S754" s="87"/>
      <c r="T754" s="88"/>
      <c r="U754" s="41"/>
      <c r="V754" s="41"/>
      <c r="W754" s="41"/>
      <c r="X754" s="41"/>
      <c r="Y754" s="41"/>
      <c r="Z754" s="41"/>
      <c r="AA754" s="41"/>
      <c r="AB754" s="41"/>
      <c r="AC754" s="41"/>
      <c r="AD754" s="41"/>
      <c r="AE754" s="41"/>
      <c r="AT754" s="20" t="s">
        <v>275</v>
      </c>
      <c r="AU754" s="20" t="s">
        <v>291</v>
      </c>
    </row>
    <row r="755" spans="1:51" s="14" customFormat="1" ht="12">
      <c r="A755" s="14"/>
      <c r="B755" s="247"/>
      <c r="C755" s="248"/>
      <c r="D755" s="230" t="s">
        <v>279</v>
      </c>
      <c r="E755" s="248"/>
      <c r="F755" s="250" t="s">
        <v>929</v>
      </c>
      <c r="G755" s="248"/>
      <c r="H755" s="251">
        <v>59.85</v>
      </c>
      <c r="I755" s="252"/>
      <c r="J755" s="248"/>
      <c r="K755" s="248"/>
      <c r="L755" s="253"/>
      <c r="M755" s="254"/>
      <c r="N755" s="255"/>
      <c r="O755" s="255"/>
      <c r="P755" s="255"/>
      <c r="Q755" s="255"/>
      <c r="R755" s="255"/>
      <c r="S755" s="255"/>
      <c r="T755" s="256"/>
      <c r="U755" s="14"/>
      <c r="V755" s="14"/>
      <c r="W755" s="14"/>
      <c r="X755" s="14"/>
      <c r="Y755" s="14"/>
      <c r="Z755" s="14"/>
      <c r="AA755" s="14"/>
      <c r="AB755" s="14"/>
      <c r="AC755" s="14"/>
      <c r="AD755" s="14"/>
      <c r="AE755" s="14"/>
      <c r="AT755" s="257" t="s">
        <v>279</v>
      </c>
      <c r="AU755" s="257" t="s">
        <v>291</v>
      </c>
      <c r="AV755" s="14" t="s">
        <v>82</v>
      </c>
      <c r="AW755" s="14" t="s">
        <v>4</v>
      </c>
      <c r="AX755" s="14" t="s">
        <v>80</v>
      </c>
      <c r="AY755" s="257" t="s">
        <v>266</v>
      </c>
    </row>
    <row r="756" spans="1:65" s="2" customFormat="1" ht="24.15" customHeight="1">
      <c r="A756" s="41"/>
      <c r="B756" s="42"/>
      <c r="C756" s="269" t="s">
        <v>930</v>
      </c>
      <c r="D756" s="269" t="s">
        <v>430</v>
      </c>
      <c r="E756" s="270" t="s">
        <v>931</v>
      </c>
      <c r="F756" s="271" t="s">
        <v>932</v>
      </c>
      <c r="G756" s="272" t="s">
        <v>423</v>
      </c>
      <c r="H756" s="273">
        <v>124.415</v>
      </c>
      <c r="I756" s="274"/>
      <c r="J756" s="275">
        <f>ROUND(I756*H756,2)</f>
        <v>0</v>
      </c>
      <c r="K756" s="271" t="s">
        <v>272</v>
      </c>
      <c r="L756" s="276"/>
      <c r="M756" s="277" t="s">
        <v>19</v>
      </c>
      <c r="N756" s="278" t="s">
        <v>43</v>
      </c>
      <c r="O756" s="87"/>
      <c r="P756" s="226">
        <f>O756*H756</f>
        <v>0</v>
      </c>
      <c r="Q756" s="226">
        <v>4E-05</v>
      </c>
      <c r="R756" s="226">
        <f>Q756*H756</f>
        <v>0.0049766</v>
      </c>
      <c r="S756" s="226">
        <v>0</v>
      </c>
      <c r="T756" s="227">
        <f>S756*H756</f>
        <v>0</v>
      </c>
      <c r="U756" s="41"/>
      <c r="V756" s="41"/>
      <c r="W756" s="41"/>
      <c r="X756" s="41"/>
      <c r="Y756" s="41"/>
      <c r="Z756" s="41"/>
      <c r="AA756" s="41"/>
      <c r="AB756" s="41"/>
      <c r="AC756" s="41"/>
      <c r="AD756" s="41"/>
      <c r="AE756" s="41"/>
      <c r="AR756" s="228" t="s">
        <v>324</v>
      </c>
      <c r="AT756" s="228" t="s">
        <v>430</v>
      </c>
      <c r="AU756" s="228" t="s">
        <v>291</v>
      </c>
      <c r="AY756" s="20" t="s">
        <v>266</v>
      </c>
      <c r="BE756" s="229">
        <f>IF(N756="základní",J756,0)</f>
        <v>0</v>
      </c>
      <c r="BF756" s="229">
        <f>IF(N756="snížená",J756,0)</f>
        <v>0</v>
      </c>
      <c r="BG756" s="229">
        <f>IF(N756="zákl. přenesená",J756,0)</f>
        <v>0</v>
      </c>
      <c r="BH756" s="229">
        <f>IF(N756="sníž. přenesená",J756,0)</f>
        <v>0</v>
      </c>
      <c r="BI756" s="229">
        <f>IF(N756="nulová",J756,0)</f>
        <v>0</v>
      </c>
      <c r="BJ756" s="20" t="s">
        <v>80</v>
      </c>
      <c r="BK756" s="229">
        <f>ROUND(I756*H756,2)</f>
        <v>0</v>
      </c>
      <c r="BL756" s="20" t="s">
        <v>273</v>
      </c>
      <c r="BM756" s="228" t="s">
        <v>933</v>
      </c>
    </row>
    <row r="757" spans="1:47" s="2" customFormat="1" ht="12">
      <c r="A757" s="41"/>
      <c r="B757" s="42"/>
      <c r="C757" s="43"/>
      <c r="D757" s="230" t="s">
        <v>275</v>
      </c>
      <c r="E757" s="43"/>
      <c r="F757" s="231" t="s">
        <v>932</v>
      </c>
      <c r="G757" s="43"/>
      <c r="H757" s="43"/>
      <c r="I757" s="232"/>
      <c r="J757" s="43"/>
      <c r="K757" s="43"/>
      <c r="L757" s="47"/>
      <c r="M757" s="233"/>
      <c r="N757" s="234"/>
      <c r="O757" s="87"/>
      <c r="P757" s="87"/>
      <c r="Q757" s="87"/>
      <c r="R757" s="87"/>
      <c r="S757" s="87"/>
      <c r="T757" s="88"/>
      <c r="U757" s="41"/>
      <c r="V757" s="41"/>
      <c r="W757" s="41"/>
      <c r="X757" s="41"/>
      <c r="Y757" s="41"/>
      <c r="Z757" s="41"/>
      <c r="AA757" s="41"/>
      <c r="AB757" s="41"/>
      <c r="AC757" s="41"/>
      <c r="AD757" s="41"/>
      <c r="AE757" s="41"/>
      <c r="AT757" s="20" t="s">
        <v>275</v>
      </c>
      <c r="AU757" s="20" t="s">
        <v>291</v>
      </c>
    </row>
    <row r="758" spans="1:51" s="14" customFormat="1" ht="12">
      <c r="A758" s="14"/>
      <c r="B758" s="247"/>
      <c r="C758" s="248"/>
      <c r="D758" s="230" t="s">
        <v>279</v>
      </c>
      <c r="E758" s="249" t="s">
        <v>19</v>
      </c>
      <c r="F758" s="250" t="s">
        <v>934</v>
      </c>
      <c r="G758" s="248"/>
      <c r="H758" s="251">
        <v>118.49</v>
      </c>
      <c r="I758" s="252"/>
      <c r="J758" s="248"/>
      <c r="K758" s="248"/>
      <c r="L758" s="253"/>
      <c r="M758" s="254"/>
      <c r="N758" s="255"/>
      <c r="O758" s="255"/>
      <c r="P758" s="255"/>
      <c r="Q758" s="255"/>
      <c r="R758" s="255"/>
      <c r="S758" s="255"/>
      <c r="T758" s="256"/>
      <c r="U758" s="14"/>
      <c r="V758" s="14"/>
      <c r="W758" s="14"/>
      <c r="X758" s="14"/>
      <c r="Y758" s="14"/>
      <c r="Z758" s="14"/>
      <c r="AA758" s="14"/>
      <c r="AB758" s="14"/>
      <c r="AC758" s="14"/>
      <c r="AD758" s="14"/>
      <c r="AE758" s="14"/>
      <c r="AT758" s="257" t="s">
        <v>279</v>
      </c>
      <c r="AU758" s="257" t="s">
        <v>291</v>
      </c>
      <c r="AV758" s="14" t="s">
        <v>82</v>
      </c>
      <c r="AW758" s="14" t="s">
        <v>33</v>
      </c>
      <c r="AX758" s="14" t="s">
        <v>80</v>
      </c>
      <c r="AY758" s="257" t="s">
        <v>266</v>
      </c>
    </row>
    <row r="759" spans="1:51" s="14" customFormat="1" ht="12">
      <c r="A759" s="14"/>
      <c r="B759" s="247"/>
      <c r="C759" s="248"/>
      <c r="D759" s="230" t="s">
        <v>279</v>
      </c>
      <c r="E759" s="248"/>
      <c r="F759" s="250" t="s">
        <v>935</v>
      </c>
      <c r="G759" s="248"/>
      <c r="H759" s="251">
        <v>124.415</v>
      </c>
      <c r="I759" s="252"/>
      <c r="J759" s="248"/>
      <c r="K759" s="248"/>
      <c r="L759" s="253"/>
      <c r="M759" s="254"/>
      <c r="N759" s="255"/>
      <c r="O759" s="255"/>
      <c r="P759" s="255"/>
      <c r="Q759" s="255"/>
      <c r="R759" s="255"/>
      <c r="S759" s="255"/>
      <c r="T759" s="256"/>
      <c r="U759" s="14"/>
      <c r="V759" s="14"/>
      <c r="W759" s="14"/>
      <c r="X759" s="14"/>
      <c r="Y759" s="14"/>
      <c r="Z759" s="14"/>
      <c r="AA759" s="14"/>
      <c r="AB759" s="14"/>
      <c r="AC759" s="14"/>
      <c r="AD759" s="14"/>
      <c r="AE759" s="14"/>
      <c r="AT759" s="257" t="s">
        <v>279</v>
      </c>
      <c r="AU759" s="257" t="s">
        <v>291</v>
      </c>
      <c r="AV759" s="14" t="s">
        <v>82</v>
      </c>
      <c r="AW759" s="14" t="s">
        <v>4</v>
      </c>
      <c r="AX759" s="14" t="s">
        <v>80</v>
      </c>
      <c r="AY759" s="257" t="s">
        <v>266</v>
      </c>
    </row>
    <row r="760" spans="1:65" s="2" customFormat="1" ht="24.15" customHeight="1">
      <c r="A760" s="41"/>
      <c r="B760" s="42"/>
      <c r="C760" s="269" t="s">
        <v>936</v>
      </c>
      <c r="D760" s="269" t="s">
        <v>430</v>
      </c>
      <c r="E760" s="270" t="s">
        <v>937</v>
      </c>
      <c r="F760" s="271" t="s">
        <v>938</v>
      </c>
      <c r="G760" s="272" t="s">
        <v>423</v>
      </c>
      <c r="H760" s="273">
        <v>28.928</v>
      </c>
      <c r="I760" s="274"/>
      <c r="J760" s="275">
        <f>ROUND(I760*H760,2)</f>
        <v>0</v>
      </c>
      <c r="K760" s="271" t="s">
        <v>272</v>
      </c>
      <c r="L760" s="276"/>
      <c r="M760" s="277" t="s">
        <v>19</v>
      </c>
      <c r="N760" s="278" t="s">
        <v>43</v>
      </c>
      <c r="O760" s="87"/>
      <c r="P760" s="226">
        <f>O760*H760</f>
        <v>0</v>
      </c>
      <c r="Q760" s="226">
        <v>0.0003</v>
      </c>
      <c r="R760" s="226">
        <f>Q760*H760</f>
        <v>0.0086784</v>
      </c>
      <c r="S760" s="226">
        <v>0</v>
      </c>
      <c r="T760" s="227">
        <f>S760*H760</f>
        <v>0</v>
      </c>
      <c r="U760" s="41"/>
      <c r="V760" s="41"/>
      <c r="W760" s="41"/>
      <c r="X760" s="41"/>
      <c r="Y760" s="41"/>
      <c r="Z760" s="41"/>
      <c r="AA760" s="41"/>
      <c r="AB760" s="41"/>
      <c r="AC760" s="41"/>
      <c r="AD760" s="41"/>
      <c r="AE760" s="41"/>
      <c r="AR760" s="228" t="s">
        <v>324</v>
      </c>
      <c r="AT760" s="228" t="s">
        <v>430</v>
      </c>
      <c r="AU760" s="228" t="s">
        <v>291</v>
      </c>
      <c r="AY760" s="20" t="s">
        <v>266</v>
      </c>
      <c r="BE760" s="229">
        <f>IF(N760="základní",J760,0)</f>
        <v>0</v>
      </c>
      <c r="BF760" s="229">
        <f>IF(N760="snížená",J760,0)</f>
        <v>0</v>
      </c>
      <c r="BG760" s="229">
        <f>IF(N760="zákl. přenesená",J760,0)</f>
        <v>0</v>
      </c>
      <c r="BH760" s="229">
        <f>IF(N760="sníž. přenesená",J760,0)</f>
        <v>0</v>
      </c>
      <c r="BI760" s="229">
        <f>IF(N760="nulová",J760,0)</f>
        <v>0</v>
      </c>
      <c r="BJ760" s="20" t="s">
        <v>80</v>
      </c>
      <c r="BK760" s="229">
        <f>ROUND(I760*H760,2)</f>
        <v>0</v>
      </c>
      <c r="BL760" s="20" t="s">
        <v>273</v>
      </c>
      <c r="BM760" s="228" t="s">
        <v>939</v>
      </c>
    </row>
    <row r="761" spans="1:47" s="2" customFormat="1" ht="12">
      <c r="A761" s="41"/>
      <c r="B761" s="42"/>
      <c r="C761" s="43"/>
      <c r="D761" s="230" t="s">
        <v>275</v>
      </c>
      <c r="E761" s="43"/>
      <c r="F761" s="231" t="s">
        <v>938</v>
      </c>
      <c r="G761" s="43"/>
      <c r="H761" s="43"/>
      <c r="I761" s="232"/>
      <c r="J761" s="43"/>
      <c r="K761" s="43"/>
      <c r="L761" s="47"/>
      <c r="M761" s="233"/>
      <c r="N761" s="234"/>
      <c r="O761" s="87"/>
      <c r="P761" s="87"/>
      <c r="Q761" s="87"/>
      <c r="R761" s="87"/>
      <c r="S761" s="87"/>
      <c r="T761" s="88"/>
      <c r="U761" s="41"/>
      <c r="V761" s="41"/>
      <c r="W761" s="41"/>
      <c r="X761" s="41"/>
      <c r="Y761" s="41"/>
      <c r="Z761" s="41"/>
      <c r="AA761" s="41"/>
      <c r="AB761" s="41"/>
      <c r="AC761" s="41"/>
      <c r="AD761" s="41"/>
      <c r="AE761" s="41"/>
      <c r="AT761" s="20" t="s">
        <v>275</v>
      </c>
      <c r="AU761" s="20" t="s">
        <v>291</v>
      </c>
    </row>
    <row r="762" spans="1:51" s="14" customFormat="1" ht="12">
      <c r="A762" s="14"/>
      <c r="B762" s="247"/>
      <c r="C762" s="248"/>
      <c r="D762" s="230" t="s">
        <v>279</v>
      </c>
      <c r="E762" s="249" t="s">
        <v>19</v>
      </c>
      <c r="F762" s="250" t="s">
        <v>940</v>
      </c>
      <c r="G762" s="248"/>
      <c r="H762" s="251">
        <v>2.25</v>
      </c>
      <c r="I762" s="252"/>
      <c r="J762" s="248"/>
      <c r="K762" s="248"/>
      <c r="L762" s="253"/>
      <c r="M762" s="254"/>
      <c r="N762" s="255"/>
      <c r="O762" s="255"/>
      <c r="P762" s="255"/>
      <c r="Q762" s="255"/>
      <c r="R762" s="255"/>
      <c r="S762" s="255"/>
      <c r="T762" s="256"/>
      <c r="U762" s="14"/>
      <c r="V762" s="14"/>
      <c r="W762" s="14"/>
      <c r="X762" s="14"/>
      <c r="Y762" s="14"/>
      <c r="Z762" s="14"/>
      <c r="AA762" s="14"/>
      <c r="AB762" s="14"/>
      <c r="AC762" s="14"/>
      <c r="AD762" s="14"/>
      <c r="AE762" s="14"/>
      <c r="AT762" s="257" t="s">
        <v>279</v>
      </c>
      <c r="AU762" s="257" t="s">
        <v>291</v>
      </c>
      <c r="AV762" s="14" t="s">
        <v>82</v>
      </c>
      <c r="AW762" s="14" t="s">
        <v>33</v>
      </c>
      <c r="AX762" s="14" t="s">
        <v>72</v>
      </c>
      <c r="AY762" s="257" t="s">
        <v>266</v>
      </c>
    </row>
    <row r="763" spans="1:51" s="14" customFormat="1" ht="12">
      <c r="A763" s="14"/>
      <c r="B763" s="247"/>
      <c r="C763" s="248"/>
      <c r="D763" s="230" t="s">
        <v>279</v>
      </c>
      <c r="E763" s="249" t="s">
        <v>19</v>
      </c>
      <c r="F763" s="250" t="s">
        <v>941</v>
      </c>
      <c r="G763" s="248"/>
      <c r="H763" s="251">
        <v>15.4</v>
      </c>
      <c r="I763" s="252"/>
      <c r="J763" s="248"/>
      <c r="K763" s="248"/>
      <c r="L763" s="253"/>
      <c r="M763" s="254"/>
      <c r="N763" s="255"/>
      <c r="O763" s="255"/>
      <c r="P763" s="255"/>
      <c r="Q763" s="255"/>
      <c r="R763" s="255"/>
      <c r="S763" s="255"/>
      <c r="T763" s="256"/>
      <c r="U763" s="14"/>
      <c r="V763" s="14"/>
      <c r="W763" s="14"/>
      <c r="X763" s="14"/>
      <c r="Y763" s="14"/>
      <c r="Z763" s="14"/>
      <c r="AA763" s="14"/>
      <c r="AB763" s="14"/>
      <c r="AC763" s="14"/>
      <c r="AD763" s="14"/>
      <c r="AE763" s="14"/>
      <c r="AT763" s="257" t="s">
        <v>279</v>
      </c>
      <c r="AU763" s="257" t="s">
        <v>291</v>
      </c>
      <c r="AV763" s="14" t="s">
        <v>82</v>
      </c>
      <c r="AW763" s="14" t="s">
        <v>33</v>
      </c>
      <c r="AX763" s="14" t="s">
        <v>72</v>
      </c>
      <c r="AY763" s="257" t="s">
        <v>266</v>
      </c>
    </row>
    <row r="764" spans="1:51" s="14" customFormat="1" ht="12">
      <c r="A764" s="14"/>
      <c r="B764" s="247"/>
      <c r="C764" s="248"/>
      <c r="D764" s="230" t="s">
        <v>279</v>
      </c>
      <c r="E764" s="249" t="s">
        <v>19</v>
      </c>
      <c r="F764" s="250" t="s">
        <v>942</v>
      </c>
      <c r="G764" s="248"/>
      <c r="H764" s="251">
        <v>3.6</v>
      </c>
      <c r="I764" s="252"/>
      <c r="J764" s="248"/>
      <c r="K764" s="248"/>
      <c r="L764" s="253"/>
      <c r="M764" s="254"/>
      <c r="N764" s="255"/>
      <c r="O764" s="255"/>
      <c r="P764" s="255"/>
      <c r="Q764" s="255"/>
      <c r="R764" s="255"/>
      <c r="S764" s="255"/>
      <c r="T764" s="256"/>
      <c r="U764" s="14"/>
      <c r="V764" s="14"/>
      <c r="W764" s="14"/>
      <c r="X764" s="14"/>
      <c r="Y764" s="14"/>
      <c r="Z764" s="14"/>
      <c r="AA764" s="14"/>
      <c r="AB764" s="14"/>
      <c r="AC764" s="14"/>
      <c r="AD764" s="14"/>
      <c r="AE764" s="14"/>
      <c r="AT764" s="257" t="s">
        <v>279</v>
      </c>
      <c r="AU764" s="257" t="s">
        <v>291</v>
      </c>
      <c r="AV764" s="14" t="s">
        <v>82</v>
      </c>
      <c r="AW764" s="14" t="s">
        <v>33</v>
      </c>
      <c r="AX764" s="14" t="s">
        <v>72</v>
      </c>
      <c r="AY764" s="257" t="s">
        <v>266</v>
      </c>
    </row>
    <row r="765" spans="1:51" s="14" customFormat="1" ht="12">
      <c r="A765" s="14"/>
      <c r="B765" s="247"/>
      <c r="C765" s="248"/>
      <c r="D765" s="230" t="s">
        <v>279</v>
      </c>
      <c r="E765" s="249" t="s">
        <v>19</v>
      </c>
      <c r="F765" s="250" t="s">
        <v>943</v>
      </c>
      <c r="G765" s="248"/>
      <c r="H765" s="251">
        <v>2</v>
      </c>
      <c r="I765" s="252"/>
      <c r="J765" s="248"/>
      <c r="K765" s="248"/>
      <c r="L765" s="253"/>
      <c r="M765" s="254"/>
      <c r="N765" s="255"/>
      <c r="O765" s="255"/>
      <c r="P765" s="255"/>
      <c r="Q765" s="255"/>
      <c r="R765" s="255"/>
      <c r="S765" s="255"/>
      <c r="T765" s="256"/>
      <c r="U765" s="14"/>
      <c r="V765" s="14"/>
      <c r="W765" s="14"/>
      <c r="X765" s="14"/>
      <c r="Y765" s="14"/>
      <c r="Z765" s="14"/>
      <c r="AA765" s="14"/>
      <c r="AB765" s="14"/>
      <c r="AC765" s="14"/>
      <c r="AD765" s="14"/>
      <c r="AE765" s="14"/>
      <c r="AT765" s="257" t="s">
        <v>279</v>
      </c>
      <c r="AU765" s="257" t="s">
        <v>291</v>
      </c>
      <c r="AV765" s="14" t="s">
        <v>82</v>
      </c>
      <c r="AW765" s="14" t="s">
        <v>33</v>
      </c>
      <c r="AX765" s="14" t="s">
        <v>72</v>
      </c>
      <c r="AY765" s="257" t="s">
        <v>266</v>
      </c>
    </row>
    <row r="766" spans="1:51" s="14" customFormat="1" ht="12">
      <c r="A766" s="14"/>
      <c r="B766" s="247"/>
      <c r="C766" s="248"/>
      <c r="D766" s="230" t="s">
        <v>279</v>
      </c>
      <c r="E766" s="249" t="s">
        <v>19</v>
      </c>
      <c r="F766" s="250" t="s">
        <v>944</v>
      </c>
      <c r="G766" s="248"/>
      <c r="H766" s="251">
        <v>1.3</v>
      </c>
      <c r="I766" s="252"/>
      <c r="J766" s="248"/>
      <c r="K766" s="248"/>
      <c r="L766" s="253"/>
      <c r="M766" s="254"/>
      <c r="N766" s="255"/>
      <c r="O766" s="255"/>
      <c r="P766" s="255"/>
      <c r="Q766" s="255"/>
      <c r="R766" s="255"/>
      <c r="S766" s="255"/>
      <c r="T766" s="256"/>
      <c r="U766" s="14"/>
      <c r="V766" s="14"/>
      <c r="W766" s="14"/>
      <c r="X766" s="14"/>
      <c r="Y766" s="14"/>
      <c r="Z766" s="14"/>
      <c r="AA766" s="14"/>
      <c r="AB766" s="14"/>
      <c r="AC766" s="14"/>
      <c r="AD766" s="14"/>
      <c r="AE766" s="14"/>
      <c r="AT766" s="257" t="s">
        <v>279</v>
      </c>
      <c r="AU766" s="257" t="s">
        <v>291</v>
      </c>
      <c r="AV766" s="14" t="s">
        <v>82</v>
      </c>
      <c r="AW766" s="14" t="s">
        <v>33</v>
      </c>
      <c r="AX766" s="14" t="s">
        <v>72</v>
      </c>
      <c r="AY766" s="257" t="s">
        <v>266</v>
      </c>
    </row>
    <row r="767" spans="1:51" s="14" customFormat="1" ht="12">
      <c r="A767" s="14"/>
      <c r="B767" s="247"/>
      <c r="C767" s="248"/>
      <c r="D767" s="230" t="s">
        <v>279</v>
      </c>
      <c r="E767" s="249" t="s">
        <v>19</v>
      </c>
      <c r="F767" s="250" t="s">
        <v>945</v>
      </c>
      <c r="G767" s="248"/>
      <c r="H767" s="251">
        <v>2</v>
      </c>
      <c r="I767" s="252"/>
      <c r="J767" s="248"/>
      <c r="K767" s="248"/>
      <c r="L767" s="253"/>
      <c r="M767" s="254"/>
      <c r="N767" s="255"/>
      <c r="O767" s="255"/>
      <c r="P767" s="255"/>
      <c r="Q767" s="255"/>
      <c r="R767" s="255"/>
      <c r="S767" s="255"/>
      <c r="T767" s="256"/>
      <c r="U767" s="14"/>
      <c r="V767" s="14"/>
      <c r="W767" s="14"/>
      <c r="X767" s="14"/>
      <c r="Y767" s="14"/>
      <c r="Z767" s="14"/>
      <c r="AA767" s="14"/>
      <c r="AB767" s="14"/>
      <c r="AC767" s="14"/>
      <c r="AD767" s="14"/>
      <c r="AE767" s="14"/>
      <c r="AT767" s="257" t="s">
        <v>279</v>
      </c>
      <c r="AU767" s="257" t="s">
        <v>291</v>
      </c>
      <c r="AV767" s="14" t="s">
        <v>82</v>
      </c>
      <c r="AW767" s="14" t="s">
        <v>33</v>
      </c>
      <c r="AX767" s="14" t="s">
        <v>72</v>
      </c>
      <c r="AY767" s="257" t="s">
        <v>266</v>
      </c>
    </row>
    <row r="768" spans="1:51" s="14" customFormat="1" ht="12">
      <c r="A768" s="14"/>
      <c r="B768" s="247"/>
      <c r="C768" s="248"/>
      <c r="D768" s="230" t="s">
        <v>279</v>
      </c>
      <c r="E768" s="249" t="s">
        <v>19</v>
      </c>
      <c r="F768" s="250" t="s">
        <v>946</v>
      </c>
      <c r="G768" s="248"/>
      <c r="H768" s="251">
        <v>1</v>
      </c>
      <c r="I768" s="252"/>
      <c r="J768" s="248"/>
      <c r="K768" s="248"/>
      <c r="L768" s="253"/>
      <c r="M768" s="254"/>
      <c r="N768" s="255"/>
      <c r="O768" s="255"/>
      <c r="P768" s="255"/>
      <c r="Q768" s="255"/>
      <c r="R768" s="255"/>
      <c r="S768" s="255"/>
      <c r="T768" s="256"/>
      <c r="U768" s="14"/>
      <c r="V768" s="14"/>
      <c r="W768" s="14"/>
      <c r="X768" s="14"/>
      <c r="Y768" s="14"/>
      <c r="Z768" s="14"/>
      <c r="AA768" s="14"/>
      <c r="AB768" s="14"/>
      <c r="AC768" s="14"/>
      <c r="AD768" s="14"/>
      <c r="AE768" s="14"/>
      <c r="AT768" s="257" t="s">
        <v>279</v>
      </c>
      <c r="AU768" s="257" t="s">
        <v>291</v>
      </c>
      <c r="AV768" s="14" t="s">
        <v>82</v>
      </c>
      <c r="AW768" s="14" t="s">
        <v>33</v>
      </c>
      <c r="AX768" s="14" t="s">
        <v>72</v>
      </c>
      <c r="AY768" s="257" t="s">
        <v>266</v>
      </c>
    </row>
    <row r="769" spans="1:51" s="15" customFormat="1" ht="12">
      <c r="A769" s="15"/>
      <c r="B769" s="258"/>
      <c r="C769" s="259"/>
      <c r="D769" s="230" t="s">
        <v>279</v>
      </c>
      <c r="E769" s="260" t="s">
        <v>19</v>
      </c>
      <c r="F769" s="261" t="s">
        <v>282</v>
      </c>
      <c r="G769" s="259"/>
      <c r="H769" s="262">
        <v>27.55</v>
      </c>
      <c r="I769" s="263"/>
      <c r="J769" s="259"/>
      <c r="K769" s="259"/>
      <c r="L769" s="264"/>
      <c r="M769" s="265"/>
      <c r="N769" s="266"/>
      <c r="O769" s="266"/>
      <c r="P769" s="266"/>
      <c r="Q769" s="266"/>
      <c r="R769" s="266"/>
      <c r="S769" s="266"/>
      <c r="T769" s="267"/>
      <c r="U769" s="15"/>
      <c r="V769" s="15"/>
      <c r="W769" s="15"/>
      <c r="X769" s="15"/>
      <c r="Y769" s="15"/>
      <c r="Z769" s="15"/>
      <c r="AA769" s="15"/>
      <c r="AB769" s="15"/>
      <c r="AC769" s="15"/>
      <c r="AD769" s="15"/>
      <c r="AE769" s="15"/>
      <c r="AT769" s="268" t="s">
        <v>279</v>
      </c>
      <c r="AU769" s="268" t="s">
        <v>291</v>
      </c>
      <c r="AV769" s="15" t="s">
        <v>273</v>
      </c>
      <c r="AW769" s="15" t="s">
        <v>33</v>
      </c>
      <c r="AX769" s="15" t="s">
        <v>80</v>
      </c>
      <c r="AY769" s="268" t="s">
        <v>266</v>
      </c>
    </row>
    <row r="770" spans="1:51" s="14" customFormat="1" ht="12">
      <c r="A770" s="14"/>
      <c r="B770" s="247"/>
      <c r="C770" s="248"/>
      <c r="D770" s="230" t="s">
        <v>279</v>
      </c>
      <c r="E770" s="248"/>
      <c r="F770" s="250" t="s">
        <v>947</v>
      </c>
      <c r="G770" s="248"/>
      <c r="H770" s="251">
        <v>28.928</v>
      </c>
      <c r="I770" s="252"/>
      <c r="J770" s="248"/>
      <c r="K770" s="248"/>
      <c r="L770" s="253"/>
      <c r="M770" s="254"/>
      <c r="N770" s="255"/>
      <c r="O770" s="255"/>
      <c r="P770" s="255"/>
      <c r="Q770" s="255"/>
      <c r="R770" s="255"/>
      <c r="S770" s="255"/>
      <c r="T770" s="256"/>
      <c r="U770" s="14"/>
      <c r="V770" s="14"/>
      <c r="W770" s="14"/>
      <c r="X770" s="14"/>
      <c r="Y770" s="14"/>
      <c r="Z770" s="14"/>
      <c r="AA770" s="14"/>
      <c r="AB770" s="14"/>
      <c r="AC770" s="14"/>
      <c r="AD770" s="14"/>
      <c r="AE770" s="14"/>
      <c r="AT770" s="257" t="s">
        <v>279</v>
      </c>
      <c r="AU770" s="257" t="s">
        <v>291</v>
      </c>
      <c r="AV770" s="14" t="s">
        <v>82</v>
      </c>
      <c r="AW770" s="14" t="s">
        <v>4</v>
      </c>
      <c r="AX770" s="14" t="s">
        <v>80</v>
      </c>
      <c r="AY770" s="257" t="s">
        <v>266</v>
      </c>
    </row>
    <row r="771" spans="1:65" s="2" customFormat="1" ht="24.15" customHeight="1">
      <c r="A771" s="41"/>
      <c r="B771" s="42"/>
      <c r="C771" s="269" t="s">
        <v>948</v>
      </c>
      <c r="D771" s="269" t="s">
        <v>430</v>
      </c>
      <c r="E771" s="270" t="s">
        <v>949</v>
      </c>
      <c r="F771" s="271" t="s">
        <v>950</v>
      </c>
      <c r="G771" s="272" t="s">
        <v>423</v>
      </c>
      <c r="H771" s="273">
        <v>27.353</v>
      </c>
      <c r="I771" s="274"/>
      <c r="J771" s="275">
        <f>ROUND(I771*H771,2)</f>
        <v>0</v>
      </c>
      <c r="K771" s="271" t="s">
        <v>272</v>
      </c>
      <c r="L771" s="276"/>
      <c r="M771" s="277" t="s">
        <v>19</v>
      </c>
      <c r="N771" s="278" t="s">
        <v>43</v>
      </c>
      <c r="O771" s="87"/>
      <c r="P771" s="226">
        <f>O771*H771</f>
        <v>0</v>
      </c>
      <c r="Q771" s="226">
        <v>0.0002</v>
      </c>
      <c r="R771" s="226">
        <f>Q771*H771</f>
        <v>0.005470600000000001</v>
      </c>
      <c r="S771" s="226">
        <v>0</v>
      </c>
      <c r="T771" s="227">
        <f>S771*H771</f>
        <v>0</v>
      </c>
      <c r="U771" s="41"/>
      <c r="V771" s="41"/>
      <c r="W771" s="41"/>
      <c r="X771" s="41"/>
      <c r="Y771" s="41"/>
      <c r="Z771" s="41"/>
      <c r="AA771" s="41"/>
      <c r="AB771" s="41"/>
      <c r="AC771" s="41"/>
      <c r="AD771" s="41"/>
      <c r="AE771" s="41"/>
      <c r="AR771" s="228" t="s">
        <v>324</v>
      </c>
      <c r="AT771" s="228" t="s">
        <v>430</v>
      </c>
      <c r="AU771" s="228" t="s">
        <v>291</v>
      </c>
      <c r="AY771" s="20" t="s">
        <v>266</v>
      </c>
      <c r="BE771" s="229">
        <f>IF(N771="základní",J771,0)</f>
        <v>0</v>
      </c>
      <c r="BF771" s="229">
        <f>IF(N771="snížená",J771,0)</f>
        <v>0</v>
      </c>
      <c r="BG771" s="229">
        <f>IF(N771="zákl. přenesená",J771,0)</f>
        <v>0</v>
      </c>
      <c r="BH771" s="229">
        <f>IF(N771="sníž. přenesená",J771,0)</f>
        <v>0</v>
      </c>
      <c r="BI771" s="229">
        <f>IF(N771="nulová",J771,0)</f>
        <v>0</v>
      </c>
      <c r="BJ771" s="20" t="s">
        <v>80</v>
      </c>
      <c r="BK771" s="229">
        <f>ROUND(I771*H771,2)</f>
        <v>0</v>
      </c>
      <c r="BL771" s="20" t="s">
        <v>273</v>
      </c>
      <c r="BM771" s="228" t="s">
        <v>951</v>
      </c>
    </row>
    <row r="772" spans="1:47" s="2" customFormat="1" ht="12">
      <c r="A772" s="41"/>
      <c r="B772" s="42"/>
      <c r="C772" s="43"/>
      <c r="D772" s="230" t="s">
        <v>275</v>
      </c>
      <c r="E772" s="43"/>
      <c r="F772" s="231" t="s">
        <v>950</v>
      </c>
      <c r="G772" s="43"/>
      <c r="H772" s="43"/>
      <c r="I772" s="232"/>
      <c r="J772" s="43"/>
      <c r="K772" s="43"/>
      <c r="L772" s="47"/>
      <c r="M772" s="233"/>
      <c r="N772" s="234"/>
      <c r="O772" s="87"/>
      <c r="P772" s="87"/>
      <c r="Q772" s="87"/>
      <c r="R772" s="87"/>
      <c r="S772" s="87"/>
      <c r="T772" s="88"/>
      <c r="U772" s="41"/>
      <c r="V772" s="41"/>
      <c r="W772" s="41"/>
      <c r="X772" s="41"/>
      <c r="Y772" s="41"/>
      <c r="Z772" s="41"/>
      <c r="AA772" s="41"/>
      <c r="AB772" s="41"/>
      <c r="AC772" s="41"/>
      <c r="AD772" s="41"/>
      <c r="AE772" s="41"/>
      <c r="AT772" s="20" t="s">
        <v>275</v>
      </c>
      <c r="AU772" s="20" t="s">
        <v>291</v>
      </c>
    </row>
    <row r="773" spans="1:51" s="14" customFormat="1" ht="12">
      <c r="A773" s="14"/>
      <c r="B773" s="247"/>
      <c r="C773" s="248"/>
      <c r="D773" s="230" t="s">
        <v>279</v>
      </c>
      <c r="E773" s="249" t="s">
        <v>19</v>
      </c>
      <c r="F773" s="250" t="s">
        <v>952</v>
      </c>
      <c r="G773" s="248"/>
      <c r="H773" s="251">
        <v>26.05</v>
      </c>
      <c r="I773" s="252"/>
      <c r="J773" s="248"/>
      <c r="K773" s="248"/>
      <c r="L773" s="253"/>
      <c r="M773" s="254"/>
      <c r="N773" s="255"/>
      <c r="O773" s="255"/>
      <c r="P773" s="255"/>
      <c r="Q773" s="255"/>
      <c r="R773" s="255"/>
      <c r="S773" s="255"/>
      <c r="T773" s="256"/>
      <c r="U773" s="14"/>
      <c r="V773" s="14"/>
      <c r="W773" s="14"/>
      <c r="X773" s="14"/>
      <c r="Y773" s="14"/>
      <c r="Z773" s="14"/>
      <c r="AA773" s="14"/>
      <c r="AB773" s="14"/>
      <c r="AC773" s="14"/>
      <c r="AD773" s="14"/>
      <c r="AE773" s="14"/>
      <c r="AT773" s="257" t="s">
        <v>279</v>
      </c>
      <c r="AU773" s="257" t="s">
        <v>291</v>
      </c>
      <c r="AV773" s="14" t="s">
        <v>82</v>
      </c>
      <c r="AW773" s="14" t="s">
        <v>33</v>
      </c>
      <c r="AX773" s="14" t="s">
        <v>80</v>
      </c>
      <c r="AY773" s="257" t="s">
        <v>266</v>
      </c>
    </row>
    <row r="774" spans="1:51" s="14" customFormat="1" ht="12">
      <c r="A774" s="14"/>
      <c r="B774" s="247"/>
      <c r="C774" s="248"/>
      <c r="D774" s="230" t="s">
        <v>279</v>
      </c>
      <c r="E774" s="248"/>
      <c r="F774" s="250" t="s">
        <v>953</v>
      </c>
      <c r="G774" s="248"/>
      <c r="H774" s="251">
        <v>27.353</v>
      </c>
      <c r="I774" s="252"/>
      <c r="J774" s="248"/>
      <c r="K774" s="248"/>
      <c r="L774" s="253"/>
      <c r="M774" s="254"/>
      <c r="N774" s="255"/>
      <c r="O774" s="255"/>
      <c r="P774" s="255"/>
      <c r="Q774" s="255"/>
      <c r="R774" s="255"/>
      <c r="S774" s="255"/>
      <c r="T774" s="256"/>
      <c r="U774" s="14"/>
      <c r="V774" s="14"/>
      <c r="W774" s="14"/>
      <c r="X774" s="14"/>
      <c r="Y774" s="14"/>
      <c r="Z774" s="14"/>
      <c r="AA774" s="14"/>
      <c r="AB774" s="14"/>
      <c r="AC774" s="14"/>
      <c r="AD774" s="14"/>
      <c r="AE774" s="14"/>
      <c r="AT774" s="257" t="s">
        <v>279</v>
      </c>
      <c r="AU774" s="257" t="s">
        <v>291</v>
      </c>
      <c r="AV774" s="14" t="s">
        <v>82</v>
      </c>
      <c r="AW774" s="14" t="s">
        <v>4</v>
      </c>
      <c r="AX774" s="14" t="s">
        <v>80</v>
      </c>
      <c r="AY774" s="257" t="s">
        <v>266</v>
      </c>
    </row>
    <row r="775" spans="1:65" s="2" customFormat="1" ht="24.15" customHeight="1">
      <c r="A775" s="41"/>
      <c r="B775" s="42"/>
      <c r="C775" s="269" t="s">
        <v>954</v>
      </c>
      <c r="D775" s="269" t="s">
        <v>430</v>
      </c>
      <c r="E775" s="270" t="s">
        <v>955</v>
      </c>
      <c r="F775" s="271" t="s">
        <v>956</v>
      </c>
      <c r="G775" s="272" t="s">
        <v>423</v>
      </c>
      <c r="H775" s="273">
        <v>95.487</v>
      </c>
      <c r="I775" s="274"/>
      <c r="J775" s="275">
        <f>ROUND(I775*H775,2)</f>
        <v>0</v>
      </c>
      <c r="K775" s="271" t="s">
        <v>272</v>
      </c>
      <c r="L775" s="276"/>
      <c r="M775" s="277" t="s">
        <v>19</v>
      </c>
      <c r="N775" s="278" t="s">
        <v>43</v>
      </c>
      <c r="O775" s="87"/>
      <c r="P775" s="226">
        <f>O775*H775</f>
        <v>0</v>
      </c>
      <c r="Q775" s="226">
        <v>0.00012</v>
      </c>
      <c r="R775" s="226">
        <f>Q775*H775</f>
        <v>0.01145844</v>
      </c>
      <c r="S775" s="226">
        <v>0</v>
      </c>
      <c r="T775" s="227">
        <f>S775*H775</f>
        <v>0</v>
      </c>
      <c r="U775" s="41"/>
      <c r="V775" s="41"/>
      <c r="W775" s="41"/>
      <c r="X775" s="41"/>
      <c r="Y775" s="41"/>
      <c r="Z775" s="41"/>
      <c r="AA775" s="41"/>
      <c r="AB775" s="41"/>
      <c r="AC775" s="41"/>
      <c r="AD775" s="41"/>
      <c r="AE775" s="41"/>
      <c r="AR775" s="228" t="s">
        <v>324</v>
      </c>
      <c r="AT775" s="228" t="s">
        <v>430</v>
      </c>
      <c r="AU775" s="228" t="s">
        <v>291</v>
      </c>
      <c r="AY775" s="20" t="s">
        <v>266</v>
      </c>
      <c r="BE775" s="229">
        <f>IF(N775="základní",J775,0)</f>
        <v>0</v>
      </c>
      <c r="BF775" s="229">
        <f>IF(N775="snížená",J775,0)</f>
        <v>0</v>
      </c>
      <c r="BG775" s="229">
        <f>IF(N775="zákl. přenesená",J775,0)</f>
        <v>0</v>
      </c>
      <c r="BH775" s="229">
        <f>IF(N775="sníž. přenesená",J775,0)</f>
        <v>0</v>
      </c>
      <c r="BI775" s="229">
        <f>IF(N775="nulová",J775,0)</f>
        <v>0</v>
      </c>
      <c r="BJ775" s="20" t="s">
        <v>80</v>
      </c>
      <c r="BK775" s="229">
        <f>ROUND(I775*H775,2)</f>
        <v>0</v>
      </c>
      <c r="BL775" s="20" t="s">
        <v>273</v>
      </c>
      <c r="BM775" s="228" t="s">
        <v>957</v>
      </c>
    </row>
    <row r="776" spans="1:47" s="2" customFormat="1" ht="12">
      <c r="A776" s="41"/>
      <c r="B776" s="42"/>
      <c r="C776" s="43"/>
      <c r="D776" s="230" t="s">
        <v>275</v>
      </c>
      <c r="E776" s="43"/>
      <c r="F776" s="231" t="s">
        <v>956</v>
      </c>
      <c r="G776" s="43"/>
      <c r="H776" s="43"/>
      <c r="I776" s="232"/>
      <c r="J776" s="43"/>
      <c r="K776" s="43"/>
      <c r="L776" s="47"/>
      <c r="M776" s="233"/>
      <c r="N776" s="234"/>
      <c r="O776" s="87"/>
      <c r="P776" s="87"/>
      <c r="Q776" s="87"/>
      <c r="R776" s="87"/>
      <c r="S776" s="87"/>
      <c r="T776" s="88"/>
      <c r="U776" s="41"/>
      <c r="V776" s="41"/>
      <c r="W776" s="41"/>
      <c r="X776" s="41"/>
      <c r="Y776" s="41"/>
      <c r="Z776" s="41"/>
      <c r="AA776" s="41"/>
      <c r="AB776" s="41"/>
      <c r="AC776" s="41"/>
      <c r="AD776" s="41"/>
      <c r="AE776" s="41"/>
      <c r="AT776" s="20" t="s">
        <v>275</v>
      </c>
      <c r="AU776" s="20" t="s">
        <v>291</v>
      </c>
    </row>
    <row r="777" spans="1:51" s="14" customFormat="1" ht="12">
      <c r="A777" s="14"/>
      <c r="B777" s="247"/>
      <c r="C777" s="248"/>
      <c r="D777" s="230" t="s">
        <v>279</v>
      </c>
      <c r="E777" s="249" t="s">
        <v>19</v>
      </c>
      <c r="F777" s="250" t="s">
        <v>958</v>
      </c>
      <c r="G777" s="248"/>
      <c r="H777" s="251">
        <v>7.2</v>
      </c>
      <c r="I777" s="252"/>
      <c r="J777" s="248"/>
      <c r="K777" s="248"/>
      <c r="L777" s="253"/>
      <c r="M777" s="254"/>
      <c r="N777" s="255"/>
      <c r="O777" s="255"/>
      <c r="P777" s="255"/>
      <c r="Q777" s="255"/>
      <c r="R777" s="255"/>
      <c r="S777" s="255"/>
      <c r="T777" s="256"/>
      <c r="U777" s="14"/>
      <c r="V777" s="14"/>
      <c r="W777" s="14"/>
      <c r="X777" s="14"/>
      <c r="Y777" s="14"/>
      <c r="Z777" s="14"/>
      <c r="AA777" s="14"/>
      <c r="AB777" s="14"/>
      <c r="AC777" s="14"/>
      <c r="AD777" s="14"/>
      <c r="AE777" s="14"/>
      <c r="AT777" s="257" t="s">
        <v>279</v>
      </c>
      <c r="AU777" s="257" t="s">
        <v>291</v>
      </c>
      <c r="AV777" s="14" t="s">
        <v>82</v>
      </c>
      <c r="AW777" s="14" t="s">
        <v>33</v>
      </c>
      <c r="AX777" s="14" t="s">
        <v>72</v>
      </c>
      <c r="AY777" s="257" t="s">
        <v>266</v>
      </c>
    </row>
    <row r="778" spans="1:51" s="14" customFormat="1" ht="12">
      <c r="A778" s="14"/>
      <c r="B778" s="247"/>
      <c r="C778" s="248"/>
      <c r="D778" s="230" t="s">
        <v>279</v>
      </c>
      <c r="E778" s="249" t="s">
        <v>19</v>
      </c>
      <c r="F778" s="250" t="s">
        <v>959</v>
      </c>
      <c r="G778" s="248"/>
      <c r="H778" s="251">
        <v>50.4</v>
      </c>
      <c r="I778" s="252"/>
      <c r="J778" s="248"/>
      <c r="K778" s="248"/>
      <c r="L778" s="253"/>
      <c r="M778" s="254"/>
      <c r="N778" s="255"/>
      <c r="O778" s="255"/>
      <c r="P778" s="255"/>
      <c r="Q778" s="255"/>
      <c r="R778" s="255"/>
      <c r="S778" s="255"/>
      <c r="T778" s="256"/>
      <c r="U778" s="14"/>
      <c r="V778" s="14"/>
      <c r="W778" s="14"/>
      <c r="X778" s="14"/>
      <c r="Y778" s="14"/>
      <c r="Z778" s="14"/>
      <c r="AA778" s="14"/>
      <c r="AB778" s="14"/>
      <c r="AC778" s="14"/>
      <c r="AD778" s="14"/>
      <c r="AE778" s="14"/>
      <c r="AT778" s="257" t="s">
        <v>279</v>
      </c>
      <c r="AU778" s="257" t="s">
        <v>291</v>
      </c>
      <c r="AV778" s="14" t="s">
        <v>82</v>
      </c>
      <c r="AW778" s="14" t="s">
        <v>33</v>
      </c>
      <c r="AX778" s="14" t="s">
        <v>72</v>
      </c>
      <c r="AY778" s="257" t="s">
        <v>266</v>
      </c>
    </row>
    <row r="779" spans="1:51" s="14" customFormat="1" ht="12">
      <c r="A779" s="14"/>
      <c r="B779" s="247"/>
      <c r="C779" s="248"/>
      <c r="D779" s="230" t="s">
        <v>279</v>
      </c>
      <c r="E779" s="249" t="s">
        <v>19</v>
      </c>
      <c r="F779" s="250" t="s">
        <v>960</v>
      </c>
      <c r="G779" s="248"/>
      <c r="H779" s="251">
        <v>10.8</v>
      </c>
      <c r="I779" s="252"/>
      <c r="J779" s="248"/>
      <c r="K779" s="248"/>
      <c r="L779" s="253"/>
      <c r="M779" s="254"/>
      <c r="N779" s="255"/>
      <c r="O779" s="255"/>
      <c r="P779" s="255"/>
      <c r="Q779" s="255"/>
      <c r="R779" s="255"/>
      <c r="S779" s="255"/>
      <c r="T779" s="256"/>
      <c r="U779" s="14"/>
      <c r="V779" s="14"/>
      <c r="W779" s="14"/>
      <c r="X779" s="14"/>
      <c r="Y779" s="14"/>
      <c r="Z779" s="14"/>
      <c r="AA779" s="14"/>
      <c r="AB779" s="14"/>
      <c r="AC779" s="14"/>
      <c r="AD779" s="14"/>
      <c r="AE779" s="14"/>
      <c r="AT779" s="257" t="s">
        <v>279</v>
      </c>
      <c r="AU779" s="257" t="s">
        <v>291</v>
      </c>
      <c r="AV779" s="14" t="s">
        <v>82</v>
      </c>
      <c r="AW779" s="14" t="s">
        <v>33</v>
      </c>
      <c r="AX779" s="14" t="s">
        <v>72</v>
      </c>
      <c r="AY779" s="257" t="s">
        <v>266</v>
      </c>
    </row>
    <row r="780" spans="1:51" s="14" customFormat="1" ht="12">
      <c r="A780" s="14"/>
      <c r="B780" s="247"/>
      <c r="C780" s="248"/>
      <c r="D780" s="230" t="s">
        <v>279</v>
      </c>
      <c r="E780" s="249" t="s">
        <v>19</v>
      </c>
      <c r="F780" s="250" t="s">
        <v>961</v>
      </c>
      <c r="G780" s="248"/>
      <c r="H780" s="251">
        <v>6.4</v>
      </c>
      <c r="I780" s="252"/>
      <c r="J780" s="248"/>
      <c r="K780" s="248"/>
      <c r="L780" s="253"/>
      <c r="M780" s="254"/>
      <c r="N780" s="255"/>
      <c r="O780" s="255"/>
      <c r="P780" s="255"/>
      <c r="Q780" s="255"/>
      <c r="R780" s="255"/>
      <c r="S780" s="255"/>
      <c r="T780" s="256"/>
      <c r="U780" s="14"/>
      <c r="V780" s="14"/>
      <c r="W780" s="14"/>
      <c r="X780" s="14"/>
      <c r="Y780" s="14"/>
      <c r="Z780" s="14"/>
      <c r="AA780" s="14"/>
      <c r="AB780" s="14"/>
      <c r="AC780" s="14"/>
      <c r="AD780" s="14"/>
      <c r="AE780" s="14"/>
      <c r="AT780" s="257" t="s">
        <v>279</v>
      </c>
      <c r="AU780" s="257" t="s">
        <v>291</v>
      </c>
      <c r="AV780" s="14" t="s">
        <v>82</v>
      </c>
      <c r="AW780" s="14" t="s">
        <v>33</v>
      </c>
      <c r="AX780" s="14" t="s">
        <v>72</v>
      </c>
      <c r="AY780" s="257" t="s">
        <v>266</v>
      </c>
    </row>
    <row r="781" spans="1:51" s="14" customFormat="1" ht="12">
      <c r="A781" s="14"/>
      <c r="B781" s="247"/>
      <c r="C781" s="248"/>
      <c r="D781" s="230" t="s">
        <v>279</v>
      </c>
      <c r="E781" s="249" t="s">
        <v>19</v>
      </c>
      <c r="F781" s="250" t="s">
        <v>962</v>
      </c>
      <c r="G781" s="248"/>
      <c r="H781" s="251">
        <v>6.64</v>
      </c>
      <c r="I781" s="252"/>
      <c r="J781" s="248"/>
      <c r="K781" s="248"/>
      <c r="L781" s="253"/>
      <c r="M781" s="254"/>
      <c r="N781" s="255"/>
      <c r="O781" s="255"/>
      <c r="P781" s="255"/>
      <c r="Q781" s="255"/>
      <c r="R781" s="255"/>
      <c r="S781" s="255"/>
      <c r="T781" s="256"/>
      <c r="U781" s="14"/>
      <c r="V781" s="14"/>
      <c r="W781" s="14"/>
      <c r="X781" s="14"/>
      <c r="Y781" s="14"/>
      <c r="Z781" s="14"/>
      <c r="AA781" s="14"/>
      <c r="AB781" s="14"/>
      <c r="AC781" s="14"/>
      <c r="AD781" s="14"/>
      <c r="AE781" s="14"/>
      <c r="AT781" s="257" t="s">
        <v>279</v>
      </c>
      <c r="AU781" s="257" t="s">
        <v>291</v>
      </c>
      <c r="AV781" s="14" t="s">
        <v>82</v>
      </c>
      <c r="AW781" s="14" t="s">
        <v>33</v>
      </c>
      <c r="AX781" s="14" t="s">
        <v>72</v>
      </c>
      <c r="AY781" s="257" t="s">
        <v>266</v>
      </c>
    </row>
    <row r="782" spans="1:51" s="14" customFormat="1" ht="12">
      <c r="A782" s="14"/>
      <c r="B782" s="247"/>
      <c r="C782" s="248"/>
      <c r="D782" s="230" t="s">
        <v>279</v>
      </c>
      <c r="E782" s="249" t="s">
        <v>19</v>
      </c>
      <c r="F782" s="250" t="s">
        <v>963</v>
      </c>
      <c r="G782" s="248"/>
      <c r="H782" s="251">
        <v>5.2</v>
      </c>
      <c r="I782" s="252"/>
      <c r="J782" s="248"/>
      <c r="K782" s="248"/>
      <c r="L782" s="253"/>
      <c r="M782" s="254"/>
      <c r="N782" s="255"/>
      <c r="O782" s="255"/>
      <c r="P782" s="255"/>
      <c r="Q782" s="255"/>
      <c r="R782" s="255"/>
      <c r="S782" s="255"/>
      <c r="T782" s="256"/>
      <c r="U782" s="14"/>
      <c r="V782" s="14"/>
      <c r="W782" s="14"/>
      <c r="X782" s="14"/>
      <c r="Y782" s="14"/>
      <c r="Z782" s="14"/>
      <c r="AA782" s="14"/>
      <c r="AB782" s="14"/>
      <c r="AC782" s="14"/>
      <c r="AD782" s="14"/>
      <c r="AE782" s="14"/>
      <c r="AT782" s="257" t="s">
        <v>279</v>
      </c>
      <c r="AU782" s="257" t="s">
        <v>291</v>
      </c>
      <c r="AV782" s="14" t="s">
        <v>82</v>
      </c>
      <c r="AW782" s="14" t="s">
        <v>33</v>
      </c>
      <c r="AX782" s="14" t="s">
        <v>72</v>
      </c>
      <c r="AY782" s="257" t="s">
        <v>266</v>
      </c>
    </row>
    <row r="783" spans="1:51" s="14" customFormat="1" ht="12">
      <c r="A783" s="14"/>
      <c r="B783" s="247"/>
      <c r="C783" s="248"/>
      <c r="D783" s="230" t="s">
        <v>279</v>
      </c>
      <c r="E783" s="249" t="s">
        <v>19</v>
      </c>
      <c r="F783" s="250" t="s">
        <v>964</v>
      </c>
      <c r="G783" s="248"/>
      <c r="H783" s="251">
        <v>4.3</v>
      </c>
      <c r="I783" s="252"/>
      <c r="J783" s="248"/>
      <c r="K783" s="248"/>
      <c r="L783" s="253"/>
      <c r="M783" s="254"/>
      <c r="N783" s="255"/>
      <c r="O783" s="255"/>
      <c r="P783" s="255"/>
      <c r="Q783" s="255"/>
      <c r="R783" s="255"/>
      <c r="S783" s="255"/>
      <c r="T783" s="256"/>
      <c r="U783" s="14"/>
      <c r="V783" s="14"/>
      <c r="W783" s="14"/>
      <c r="X783" s="14"/>
      <c r="Y783" s="14"/>
      <c r="Z783" s="14"/>
      <c r="AA783" s="14"/>
      <c r="AB783" s="14"/>
      <c r="AC783" s="14"/>
      <c r="AD783" s="14"/>
      <c r="AE783" s="14"/>
      <c r="AT783" s="257" t="s">
        <v>279</v>
      </c>
      <c r="AU783" s="257" t="s">
        <v>291</v>
      </c>
      <c r="AV783" s="14" t="s">
        <v>82</v>
      </c>
      <c r="AW783" s="14" t="s">
        <v>33</v>
      </c>
      <c r="AX783" s="14" t="s">
        <v>72</v>
      </c>
      <c r="AY783" s="257" t="s">
        <v>266</v>
      </c>
    </row>
    <row r="784" spans="1:51" s="15" customFormat="1" ht="12">
      <c r="A784" s="15"/>
      <c r="B784" s="258"/>
      <c r="C784" s="259"/>
      <c r="D784" s="230" t="s">
        <v>279</v>
      </c>
      <c r="E784" s="260" t="s">
        <v>19</v>
      </c>
      <c r="F784" s="261" t="s">
        <v>282</v>
      </c>
      <c r="G784" s="259"/>
      <c r="H784" s="262">
        <v>90.94</v>
      </c>
      <c r="I784" s="263"/>
      <c r="J784" s="259"/>
      <c r="K784" s="259"/>
      <c r="L784" s="264"/>
      <c r="M784" s="265"/>
      <c r="N784" s="266"/>
      <c r="O784" s="266"/>
      <c r="P784" s="266"/>
      <c r="Q784" s="266"/>
      <c r="R784" s="266"/>
      <c r="S784" s="266"/>
      <c r="T784" s="267"/>
      <c r="U784" s="15"/>
      <c r="V784" s="15"/>
      <c r="W784" s="15"/>
      <c r="X784" s="15"/>
      <c r="Y784" s="15"/>
      <c r="Z784" s="15"/>
      <c r="AA784" s="15"/>
      <c r="AB784" s="15"/>
      <c r="AC784" s="15"/>
      <c r="AD784" s="15"/>
      <c r="AE784" s="15"/>
      <c r="AT784" s="268" t="s">
        <v>279</v>
      </c>
      <c r="AU784" s="268" t="s">
        <v>291</v>
      </c>
      <c r="AV784" s="15" t="s">
        <v>273</v>
      </c>
      <c r="AW784" s="15" t="s">
        <v>33</v>
      </c>
      <c r="AX784" s="15" t="s">
        <v>80</v>
      </c>
      <c r="AY784" s="268" t="s">
        <v>266</v>
      </c>
    </row>
    <row r="785" spans="1:51" s="14" customFormat="1" ht="12">
      <c r="A785" s="14"/>
      <c r="B785" s="247"/>
      <c r="C785" s="248"/>
      <c r="D785" s="230" t="s">
        <v>279</v>
      </c>
      <c r="E785" s="248"/>
      <c r="F785" s="250" t="s">
        <v>965</v>
      </c>
      <c r="G785" s="248"/>
      <c r="H785" s="251">
        <v>95.487</v>
      </c>
      <c r="I785" s="252"/>
      <c r="J785" s="248"/>
      <c r="K785" s="248"/>
      <c r="L785" s="253"/>
      <c r="M785" s="254"/>
      <c r="N785" s="255"/>
      <c r="O785" s="255"/>
      <c r="P785" s="255"/>
      <c r="Q785" s="255"/>
      <c r="R785" s="255"/>
      <c r="S785" s="255"/>
      <c r="T785" s="256"/>
      <c r="U785" s="14"/>
      <c r="V785" s="14"/>
      <c r="W785" s="14"/>
      <c r="X785" s="14"/>
      <c r="Y785" s="14"/>
      <c r="Z785" s="14"/>
      <c r="AA785" s="14"/>
      <c r="AB785" s="14"/>
      <c r="AC785" s="14"/>
      <c r="AD785" s="14"/>
      <c r="AE785" s="14"/>
      <c r="AT785" s="257" t="s">
        <v>279</v>
      </c>
      <c r="AU785" s="257" t="s">
        <v>291</v>
      </c>
      <c r="AV785" s="14" t="s">
        <v>82</v>
      </c>
      <c r="AW785" s="14" t="s">
        <v>4</v>
      </c>
      <c r="AX785" s="14" t="s">
        <v>80</v>
      </c>
      <c r="AY785" s="257" t="s">
        <v>266</v>
      </c>
    </row>
    <row r="786" spans="1:65" s="2" customFormat="1" ht="24.15" customHeight="1">
      <c r="A786" s="41"/>
      <c r="B786" s="42"/>
      <c r="C786" s="269" t="s">
        <v>966</v>
      </c>
      <c r="D786" s="269" t="s">
        <v>430</v>
      </c>
      <c r="E786" s="270" t="s">
        <v>967</v>
      </c>
      <c r="F786" s="271" t="s">
        <v>968</v>
      </c>
      <c r="G786" s="272" t="s">
        <v>423</v>
      </c>
      <c r="H786" s="273">
        <v>77.175</v>
      </c>
      <c r="I786" s="274"/>
      <c r="J786" s="275">
        <f>ROUND(I786*H786,2)</f>
        <v>0</v>
      </c>
      <c r="K786" s="271" t="s">
        <v>272</v>
      </c>
      <c r="L786" s="276"/>
      <c r="M786" s="277" t="s">
        <v>19</v>
      </c>
      <c r="N786" s="278" t="s">
        <v>43</v>
      </c>
      <c r="O786" s="87"/>
      <c r="P786" s="226">
        <f>O786*H786</f>
        <v>0</v>
      </c>
      <c r="Q786" s="226">
        <v>0.0001</v>
      </c>
      <c r="R786" s="226">
        <f>Q786*H786</f>
        <v>0.0077175</v>
      </c>
      <c r="S786" s="226">
        <v>0</v>
      </c>
      <c r="T786" s="227">
        <f>S786*H786</f>
        <v>0</v>
      </c>
      <c r="U786" s="41"/>
      <c r="V786" s="41"/>
      <c r="W786" s="41"/>
      <c r="X786" s="41"/>
      <c r="Y786" s="41"/>
      <c r="Z786" s="41"/>
      <c r="AA786" s="41"/>
      <c r="AB786" s="41"/>
      <c r="AC786" s="41"/>
      <c r="AD786" s="41"/>
      <c r="AE786" s="41"/>
      <c r="AR786" s="228" t="s">
        <v>324</v>
      </c>
      <c r="AT786" s="228" t="s">
        <v>430</v>
      </c>
      <c r="AU786" s="228" t="s">
        <v>291</v>
      </c>
      <c r="AY786" s="20" t="s">
        <v>266</v>
      </c>
      <c r="BE786" s="229">
        <f>IF(N786="základní",J786,0)</f>
        <v>0</v>
      </c>
      <c r="BF786" s="229">
        <f>IF(N786="snížená",J786,0)</f>
        <v>0</v>
      </c>
      <c r="BG786" s="229">
        <f>IF(N786="zákl. přenesená",J786,0)</f>
        <v>0</v>
      </c>
      <c r="BH786" s="229">
        <f>IF(N786="sníž. přenesená",J786,0)</f>
        <v>0</v>
      </c>
      <c r="BI786" s="229">
        <f>IF(N786="nulová",J786,0)</f>
        <v>0</v>
      </c>
      <c r="BJ786" s="20" t="s">
        <v>80</v>
      </c>
      <c r="BK786" s="229">
        <f>ROUND(I786*H786,2)</f>
        <v>0</v>
      </c>
      <c r="BL786" s="20" t="s">
        <v>273</v>
      </c>
      <c r="BM786" s="228" t="s">
        <v>969</v>
      </c>
    </row>
    <row r="787" spans="1:47" s="2" customFormat="1" ht="12">
      <c r="A787" s="41"/>
      <c r="B787" s="42"/>
      <c r="C787" s="43"/>
      <c r="D787" s="230" t="s">
        <v>275</v>
      </c>
      <c r="E787" s="43"/>
      <c r="F787" s="231" t="s">
        <v>968</v>
      </c>
      <c r="G787" s="43"/>
      <c r="H787" s="43"/>
      <c r="I787" s="232"/>
      <c r="J787" s="43"/>
      <c r="K787" s="43"/>
      <c r="L787" s="47"/>
      <c r="M787" s="233"/>
      <c r="N787" s="234"/>
      <c r="O787" s="87"/>
      <c r="P787" s="87"/>
      <c r="Q787" s="87"/>
      <c r="R787" s="87"/>
      <c r="S787" s="87"/>
      <c r="T787" s="88"/>
      <c r="U787" s="41"/>
      <c r="V787" s="41"/>
      <c r="W787" s="41"/>
      <c r="X787" s="41"/>
      <c r="Y787" s="41"/>
      <c r="Z787" s="41"/>
      <c r="AA787" s="41"/>
      <c r="AB787" s="41"/>
      <c r="AC787" s="41"/>
      <c r="AD787" s="41"/>
      <c r="AE787" s="41"/>
      <c r="AT787" s="20" t="s">
        <v>275</v>
      </c>
      <c r="AU787" s="20" t="s">
        <v>291</v>
      </c>
    </row>
    <row r="788" spans="1:51" s="14" customFormat="1" ht="12">
      <c r="A788" s="14"/>
      <c r="B788" s="247"/>
      <c r="C788" s="248"/>
      <c r="D788" s="230" t="s">
        <v>279</v>
      </c>
      <c r="E788" s="249" t="s">
        <v>19</v>
      </c>
      <c r="F788" s="250" t="s">
        <v>970</v>
      </c>
      <c r="G788" s="248"/>
      <c r="H788" s="251">
        <v>73.5</v>
      </c>
      <c r="I788" s="252"/>
      <c r="J788" s="248"/>
      <c r="K788" s="248"/>
      <c r="L788" s="253"/>
      <c r="M788" s="254"/>
      <c r="N788" s="255"/>
      <c r="O788" s="255"/>
      <c r="P788" s="255"/>
      <c r="Q788" s="255"/>
      <c r="R788" s="255"/>
      <c r="S788" s="255"/>
      <c r="T788" s="256"/>
      <c r="U788" s="14"/>
      <c r="V788" s="14"/>
      <c r="W788" s="14"/>
      <c r="X788" s="14"/>
      <c r="Y788" s="14"/>
      <c r="Z788" s="14"/>
      <c r="AA788" s="14"/>
      <c r="AB788" s="14"/>
      <c r="AC788" s="14"/>
      <c r="AD788" s="14"/>
      <c r="AE788" s="14"/>
      <c r="AT788" s="257" t="s">
        <v>279</v>
      </c>
      <c r="AU788" s="257" t="s">
        <v>291</v>
      </c>
      <c r="AV788" s="14" t="s">
        <v>82</v>
      </c>
      <c r="AW788" s="14" t="s">
        <v>33</v>
      </c>
      <c r="AX788" s="14" t="s">
        <v>80</v>
      </c>
      <c r="AY788" s="257" t="s">
        <v>266</v>
      </c>
    </row>
    <row r="789" spans="1:51" s="14" customFormat="1" ht="12">
      <c r="A789" s="14"/>
      <c r="B789" s="247"/>
      <c r="C789" s="248"/>
      <c r="D789" s="230" t="s">
        <v>279</v>
      </c>
      <c r="E789" s="248"/>
      <c r="F789" s="250" t="s">
        <v>971</v>
      </c>
      <c r="G789" s="248"/>
      <c r="H789" s="251">
        <v>77.175</v>
      </c>
      <c r="I789" s="252"/>
      <c r="J789" s="248"/>
      <c r="K789" s="248"/>
      <c r="L789" s="253"/>
      <c r="M789" s="254"/>
      <c r="N789" s="255"/>
      <c r="O789" s="255"/>
      <c r="P789" s="255"/>
      <c r="Q789" s="255"/>
      <c r="R789" s="255"/>
      <c r="S789" s="255"/>
      <c r="T789" s="256"/>
      <c r="U789" s="14"/>
      <c r="V789" s="14"/>
      <c r="W789" s="14"/>
      <c r="X789" s="14"/>
      <c r="Y789" s="14"/>
      <c r="Z789" s="14"/>
      <c r="AA789" s="14"/>
      <c r="AB789" s="14"/>
      <c r="AC789" s="14"/>
      <c r="AD789" s="14"/>
      <c r="AE789" s="14"/>
      <c r="AT789" s="257" t="s">
        <v>279</v>
      </c>
      <c r="AU789" s="257" t="s">
        <v>291</v>
      </c>
      <c r="AV789" s="14" t="s">
        <v>82</v>
      </c>
      <c r="AW789" s="14" t="s">
        <v>4</v>
      </c>
      <c r="AX789" s="14" t="s">
        <v>80</v>
      </c>
      <c r="AY789" s="257" t="s">
        <v>266</v>
      </c>
    </row>
    <row r="790" spans="1:65" s="2" customFormat="1" ht="16.5" customHeight="1">
      <c r="A790" s="41"/>
      <c r="B790" s="42"/>
      <c r="C790" s="217" t="s">
        <v>972</v>
      </c>
      <c r="D790" s="217" t="s">
        <v>268</v>
      </c>
      <c r="E790" s="218" t="s">
        <v>919</v>
      </c>
      <c r="F790" s="219" t="s">
        <v>920</v>
      </c>
      <c r="G790" s="220" t="s">
        <v>423</v>
      </c>
      <c r="H790" s="221">
        <v>42.5</v>
      </c>
      <c r="I790" s="222"/>
      <c r="J790" s="223">
        <f>ROUND(I790*H790,2)</f>
        <v>0</v>
      </c>
      <c r="K790" s="219" t="s">
        <v>272</v>
      </c>
      <c r="L790" s="47"/>
      <c r="M790" s="224" t="s">
        <v>19</v>
      </c>
      <c r="N790" s="225" t="s">
        <v>43</v>
      </c>
      <c r="O790" s="87"/>
      <c r="P790" s="226">
        <f>O790*H790</f>
        <v>0</v>
      </c>
      <c r="Q790" s="226">
        <v>0</v>
      </c>
      <c r="R790" s="226">
        <f>Q790*H790</f>
        <v>0</v>
      </c>
      <c r="S790" s="226">
        <v>0</v>
      </c>
      <c r="T790" s="227">
        <f>S790*H790</f>
        <v>0</v>
      </c>
      <c r="U790" s="41"/>
      <c r="V790" s="41"/>
      <c r="W790" s="41"/>
      <c r="X790" s="41"/>
      <c r="Y790" s="41"/>
      <c r="Z790" s="41"/>
      <c r="AA790" s="41"/>
      <c r="AB790" s="41"/>
      <c r="AC790" s="41"/>
      <c r="AD790" s="41"/>
      <c r="AE790" s="41"/>
      <c r="AR790" s="228" t="s">
        <v>273</v>
      </c>
      <c r="AT790" s="228" t="s">
        <v>268</v>
      </c>
      <c r="AU790" s="228" t="s">
        <v>291</v>
      </c>
      <c r="AY790" s="20" t="s">
        <v>266</v>
      </c>
      <c r="BE790" s="229">
        <f>IF(N790="základní",J790,0)</f>
        <v>0</v>
      </c>
      <c r="BF790" s="229">
        <f>IF(N790="snížená",J790,0)</f>
        <v>0</v>
      </c>
      <c r="BG790" s="229">
        <f>IF(N790="zákl. přenesená",J790,0)</f>
        <v>0</v>
      </c>
      <c r="BH790" s="229">
        <f>IF(N790="sníž. přenesená",J790,0)</f>
        <v>0</v>
      </c>
      <c r="BI790" s="229">
        <f>IF(N790="nulová",J790,0)</f>
        <v>0</v>
      </c>
      <c r="BJ790" s="20" t="s">
        <v>80</v>
      </c>
      <c r="BK790" s="229">
        <f>ROUND(I790*H790,2)</f>
        <v>0</v>
      </c>
      <c r="BL790" s="20" t="s">
        <v>273</v>
      </c>
      <c r="BM790" s="228" t="s">
        <v>973</v>
      </c>
    </row>
    <row r="791" spans="1:47" s="2" customFormat="1" ht="12">
      <c r="A791" s="41"/>
      <c r="B791" s="42"/>
      <c r="C791" s="43"/>
      <c r="D791" s="230" t="s">
        <v>275</v>
      </c>
      <c r="E791" s="43"/>
      <c r="F791" s="231" t="s">
        <v>922</v>
      </c>
      <c r="G791" s="43"/>
      <c r="H791" s="43"/>
      <c r="I791" s="232"/>
      <c r="J791" s="43"/>
      <c r="K791" s="43"/>
      <c r="L791" s="47"/>
      <c r="M791" s="233"/>
      <c r="N791" s="234"/>
      <c r="O791" s="87"/>
      <c r="P791" s="87"/>
      <c r="Q791" s="87"/>
      <c r="R791" s="87"/>
      <c r="S791" s="87"/>
      <c r="T791" s="88"/>
      <c r="U791" s="41"/>
      <c r="V791" s="41"/>
      <c r="W791" s="41"/>
      <c r="X791" s="41"/>
      <c r="Y791" s="41"/>
      <c r="Z791" s="41"/>
      <c r="AA791" s="41"/>
      <c r="AB791" s="41"/>
      <c r="AC791" s="41"/>
      <c r="AD791" s="41"/>
      <c r="AE791" s="41"/>
      <c r="AT791" s="20" t="s">
        <v>275</v>
      </c>
      <c r="AU791" s="20" t="s">
        <v>291</v>
      </c>
    </row>
    <row r="792" spans="1:47" s="2" customFormat="1" ht="12">
      <c r="A792" s="41"/>
      <c r="B792" s="42"/>
      <c r="C792" s="43"/>
      <c r="D792" s="235" t="s">
        <v>277</v>
      </c>
      <c r="E792" s="43"/>
      <c r="F792" s="236" t="s">
        <v>923</v>
      </c>
      <c r="G792" s="43"/>
      <c r="H792" s="43"/>
      <c r="I792" s="232"/>
      <c r="J792" s="43"/>
      <c r="K792" s="43"/>
      <c r="L792" s="47"/>
      <c r="M792" s="233"/>
      <c r="N792" s="234"/>
      <c r="O792" s="87"/>
      <c r="P792" s="87"/>
      <c r="Q792" s="87"/>
      <c r="R792" s="87"/>
      <c r="S792" s="87"/>
      <c r="T792" s="88"/>
      <c r="U792" s="41"/>
      <c r="V792" s="41"/>
      <c r="W792" s="41"/>
      <c r="X792" s="41"/>
      <c r="Y792" s="41"/>
      <c r="Z792" s="41"/>
      <c r="AA792" s="41"/>
      <c r="AB792" s="41"/>
      <c r="AC792" s="41"/>
      <c r="AD792" s="41"/>
      <c r="AE792" s="41"/>
      <c r="AT792" s="20" t="s">
        <v>277</v>
      </c>
      <c r="AU792" s="20" t="s">
        <v>291</v>
      </c>
    </row>
    <row r="793" spans="1:51" s="14" customFormat="1" ht="12">
      <c r="A793" s="14"/>
      <c r="B793" s="247"/>
      <c r="C793" s="248"/>
      <c r="D793" s="230" t="s">
        <v>279</v>
      </c>
      <c r="E793" s="249" t="s">
        <v>19</v>
      </c>
      <c r="F793" s="250" t="s">
        <v>974</v>
      </c>
      <c r="G793" s="248"/>
      <c r="H793" s="251">
        <v>12.5</v>
      </c>
      <c r="I793" s="252"/>
      <c r="J793" s="248"/>
      <c r="K793" s="248"/>
      <c r="L793" s="253"/>
      <c r="M793" s="254"/>
      <c r="N793" s="255"/>
      <c r="O793" s="255"/>
      <c r="P793" s="255"/>
      <c r="Q793" s="255"/>
      <c r="R793" s="255"/>
      <c r="S793" s="255"/>
      <c r="T793" s="256"/>
      <c r="U793" s="14"/>
      <c r="V793" s="14"/>
      <c r="W793" s="14"/>
      <c r="X793" s="14"/>
      <c r="Y793" s="14"/>
      <c r="Z793" s="14"/>
      <c r="AA793" s="14"/>
      <c r="AB793" s="14"/>
      <c r="AC793" s="14"/>
      <c r="AD793" s="14"/>
      <c r="AE793" s="14"/>
      <c r="AT793" s="257" t="s">
        <v>279</v>
      </c>
      <c r="AU793" s="257" t="s">
        <v>291</v>
      </c>
      <c r="AV793" s="14" t="s">
        <v>82</v>
      </c>
      <c r="AW793" s="14" t="s">
        <v>33</v>
      </c>
      <c r="AX793" s="14" t="s">
        <v>72</v>
      </c>
      <c r="AY793" s="257" t="s">
        <v>266</v>
      </c>
    </row>
    <row r="794" spans="1:51" s="14" customFormat="1" ht="12">
      <c r="A794" s="14"/>
      <c r="B794" s="247"/>
      <c r="C794" s="248"/>
      <c r="D794" s="230" t="s">
        <v>279</v>
      </c>
      <c r="E794" s="249" t="s">
        <v>19</v>
      </c>
      <c r="F794" s="250" t="s">
        <v>975</v>
      </c>
      <c r="G794" s="248"/>
      <c r="H794" s="251">
        <v>30</v>
      </c>
      <c r="I794" s="252"/>
      <c r="J794" s="248"/>
      <c r="K794" s="248"/>
      <c r="L794" s="253"/>
      <c r="M794" s="254"/>
      <c r="N794" s="255"/>
      <c r="O794" s="255"/>
      <c r="P794" s="255"/>
      <c r="Q794" s="255"/>
      <c r="R794" s="255"/>
      <c r="S794" s="255"/>
      <c r="T794" s="256"/>
      <c r="U794" s="14"/>
      <c r="V794" s="14"/>
      <c r="W794" s="14"/>
      <c r="X794" s="14"/>
      <c r="Y794" s="14"/>
      <c r="Z794" s="14"/>
      <c r="AA794" s="14"/>
      <c r="AB794" s="14"/>
      <c r="AC794" s="14"/>
      <c r="AD794" s="14"/>
      <c r="AE794" s="14"/>
      <c r="AT794" s="257" t="s">
        <v>279</v>
      </c>
      <c r="AU794" s="257" t="s">
        <v>291</v>
      </c>
      <c r="AV794" s="14" t="s">
        <v>82</v>
      </c>
      <c r="AW794" s="14" t="s">
        <v>33</v>
      </c>
      <c r="AX794" s="14" t="s">
        <v>72</v>
      </c>
      <c r="AY794" s="257" t="s">
        <v>266</v>
      </c>
    </row>
    <row r="795" spans="1:51" s="15" customFormat="1" ht="12">
      <c r="A795" s="15"/>
      <c r="B795" s="258"/>
      <c r="C795" s="259"/>
      <c r="D795" s="230" t="s">
        <v>279</v>
      </c>
      <c r="E795" s="260" t="s">
        <v>19</v>
      </c>
      <c r="F795" s="261" t="s">
        <v>282</v>
      </c>
      <c r="G795" s="259"/>
      <c r="H795" s="262">
        <v>42.5</v>
      </c>
      <c r="I795" s="263"/>
      <c r="J795" s="259"/>
      <c r="K795" s="259"/>
      <c r="L795" s="264"/>
      <c r="M795" s="265"/>
      <c r="N795" s="266"/>
      <c r="O795" s="266"/>
      <c r="P795" s="266"/>
      <c r="Q795" s="266"/>
      <c r="R795" s="266"/>
      <c r="S795" s="266"/>
      <c r="T795" s="267"/>
      <c r="U795" s="15"/>
      <c r="V795" s="15"/>
      <c r="W795" s="15"/>
      <c r="X795" s="15"/>
      <c r="Y795" s="15"/>
      <c r="Z795" s="15"/>
      <c r="AA795" s="15"/>
      <c r="AB795" s="15"/>
      <c r="AC795" s="15"/>
      <c r="AD795" s="15"/>
      <c r="AE795" s="15"/>
      <c r="AT795" s="268" t="s">
        <v>279</v>
      </c>
      <c r="AU795" s="268" t="s">
        <v>291</v>
      </c>
      <c r="AV795" s="15" t="s">
        <v>273</v>
      </c>
      <c r="AW795" s="15" t="s">
        <v>33</v>
      </c>
      <c r="AX795" s="15" t="s">
        <v>80</v>
      </c>
      <c r="AY795" s="268" t="s">
        <v>266</v>
      </c>
    </row>
    <row r="796" spans="1:65" s="2" customFormat="1" ht="66.75" customHeight="1">
      <c r="A796" s="41"/>
      <c r="B796" s="42"/>
      <c r="C796" s="269" t="s">
        <v>976</v>
      </c>
      <c r="D796" s="269" t="s">
        <v>430</v>
      </c>
      <c r="E796" s="270" t="s">
        <v>977</v>
      </c>
      <c r="F796" s="271" t="s">
        <v>978</v>
      </c>
      <c r="G796" s="272" t="s">
        <v>423</v>
      </c>
      <c r="H796" s="273">
        <v>13.125</v>
      </c>
      <c r="I796" s="274"/>
      <c r="J796" s="275">
        <f>ROUND(I796*H796,2)</f>
        <v>0</v>
      </c>
      <c r="K796" s="271" t="s">
        <v>520</v>
      </c>
      <c r="L796" s="276"/>
      <c r="M796" s="277" t="s">
        <v>19</v>
      </c>
      <c r="N796" s="278" t="s">
        <v>43</v>
      </c>
      <c r="O796" s="87"/>
      <c r="P796" s="226">
        <f>O796*H796</f>
        <v>0</v>
      </c>
      <c r="Q796" s="226">
        <v>0.0005</v>
      </c>
      <c r="R796" s="226">
        <f>Q796*H796</f>
        <v>0.0065625</v>
      </c>
      <c r="S796" s="226">
        <v>0</v>
      </c>
      <c r="T796" s="227">
        <f>S796*H796</f>
        <v>0</v>
      </c>
      <c r="U796" s="41"/>
      <c r="V796" s="41"/>
      <c r="W796" s="41"/>
      <c r="X796" s="41"/>
      <c r="Y796" s="41"/>
      <c r="Z796" s="41"/>
      <c r="AA796" s="41"/>
      <c r="AB796" s="41"/>
      <c r="AC796" s="41"/>
      <c r="AD796" s="41"/>
      <c r="AE796" s="41"/>
      <c r="AR796" s="228" t="s">
        <v>324</v>
      </c>
      <c r="AT796" s="228" t="s">
        <v>430</v>
      </c>
      <c r="AU796" s="228" t="s">
        <v>291</v>
      </c>
      <c r="AY796" s="20" t="s">
        <v>266</v>
      </c>
      <c r="BE796" s="229">
        <f>IF(N796="základní",J796,0)</f>
        <v>0</v>
      </c>
      <c r="BF796" s="229">
        <f>IF(N796="snížená",J796,0)</f>
        <v>0</v>
      </c>
      <c r="BG796" s="229">
        <f>IF(N796="zákl. přenesená",J796,0)</f>
        <v>0</v>
      </c>
      <c r="BH796" s="229">
        <f>IF(N796="sníž. přenesená",J796,0)</f>
        <v>0</v>
      </c>
      <c r="BI796" s="229">
        <f>IF(N796="nulová",J796,0)</f>
        <v>0</v>
      </c>
      <c r="BJ796" s="20" t="s">
        <v>80</v>
      </c>
      <c r="BK796" s="229">
        <f>ROUND(I796*H796,2)</f>
        <v>0</v>
      </c>
      <c r="BL796" s="20" t="s">
        <v>273</v>
      </c>
      <c r="BM796" s="228" t="s">
        <v>979</v>
      </c>
    </row>
    <row r="797" spans="1:47" s="2" customFormat="1" ht="12">
      <c r="A797" s="41"/>
      <c r="B797" s="42"/>
      <c r="C797" s="43"/>
      <c r="D797" s="230" t="s">
        <v>275</v>
      </c>
      <c r="E797" s="43"/>
      <c r="F797" s="231" t="s">
        <v>980</v>
      </c>
      <c r="G797" s="43"/>
      <c r="H797" s="43"/>
      <c r="I797" s="232"/>
      <c r="J797" s="43"/>
      <c r="K797" s="43"/>
      <c r="L797" s="47"/>
      <c r="M797" s="233"/>
      <c r="N797" s="234"/>
      <c r="O797" s="87"/>
      <c r="P797" s="87"/>
      <c r="Q797" s="87"/>
      <c r="R797" s="87"/>
      <c r="S797" s="87"/>
      <c r="T797" s="88"/>
      <c r="U797" s="41"/>
      <c r="V797" s="41"/>
      <c r="W797" s="41"/>
      <c r="X797" s="41"/>
      <c r="Y797" s="41"/>
      <c r="Z797" s="41"/>
      <c r="AA797" s="41"/>
      <c r="AB797" s="41"/>
      <c r="AC797" s="41"/>
      <c r="AD797" s="41"/>
      <c r="AE797" s="41"/>
      <c r="AT797" s="20" t="s">
        <v>275</v>
      </c>
      <c r="AU797" s="20" t="s">
        <v>291</v>
      </c>
    </row>
    <row r="798" spans="1:51" s="14" customFormat="1" ht="12">
      <c r="A798" s="14"/>
      <c r="B798" s="247"/>
      <c r="C798" s="248"/>
      <c r="D798" s="230" t="s">
        <v>279</v>
      </c>
      <c r="E798" s="248"/>
      <c r="F798" s="250" t="s">
        <v>981</v>
      </c>
      <c r="G798" s="248"/>
      <c r="H798" s="251">
        <v>13.125</v>
      </c>
      <c r="I798" s="252"/>
      <c r="J798" s="248"/>
      <c r="K798" s="248"/>
      <c r="L798" s="253"/>
      <c r="M798" s="254"/>
      <c r="N798" s="255"/>
      <c r="O798" s="255"/>
      <c r="P798" s="255"/>
      <c r="Q798" s="255"/>
      <c r="R798" s="255"/>
      <c r="S798" s="255"/>
      <c r="T798" s="256"/>
      <c r="U798" s="14"/>
      <c r="V798" s="14"/>
      <c r="W798" s="14"/>
      <c r="X798" s="14"/>
      <c r="Y798" s="14"/>
      <c r="Z798" s="14"/>
      <c r="AA798" s="14"/>
      <c r="AB798" s="14"/>
      <c r="AC798" s="14"/>
      <c r="AD798" s="14"/>
      <c r="AE798" s="14"/>
      <c r="AT798" s="257" t="s">
        <v>279</v>
      </c>
      <c r="AU798" s="257" t="s">
        <v>291</v>
      </c>
      <c r="AV798" s="14" t="s">
        <v>82</v>
      </c>
      <c r="AW798" s="14" t="s">
        <v>4</v>
      </c>
      <c r="AX798" s="14" t="s">
        <v>80</v>
      </c>
      <c r="AY798" s="257" t="s">
        <v>266</v>
      </c>
    </row>
    <row r="799" spans="1:65" s="2" customFormat="1" ht="66.75" customHeight="1">
      <c r="A799" s="41"/>
      <c r="B799" s="42"/>
      <c r="C799" s="269" t="s">
        <v>982</v>
      </c>
      <c r="D799" s="269" t="s">
        <v>430</v>
      </c>
      <c r="E799" s="270" t="s">
        <v>983</v>
      </c>
      <c r="F799" s="271" t="s">
        <v>984</v>
      </c>
      <c r="G799" s="272" t="s">
        <v>423</v>
      </c>
      <c r="H799" s="273">
        <v>31.5</v>
      </c>
      <c r="I799" s="274"/>
      <c r="J799" s="275">
        <f>ROUND(I799*H799,2)</f>
        <v>0</v>
      </c>
      <c r="K799" s="271" t="s">
        <v>520</v>
      </c>
      <c r="L799" s="276"/>
      <c r="M799" s="277" t="s">
        <v>19</v>
      </c>
      <c r="N799" s="278" t="s">
        <v>43</v>
      </c>
      <c r="O799" s="87"/>
      <c r="P799" s="226">
        <f>O799*H799</f>
        <v>0</v>
      </c>
      <c r="Q799" s="226">
        <v>0.0005</v>
      </c>
      <c r="R799" s="226">
        <f>Q799*H799</f>
        <v>0.01575</v>
      </c>
      <c r="S799" s="226">
        <v>0</v>
      </c>
      <c r="T799" s="227">
        <f>S799*H799</f>
        <v>0</v>
      </c>
      <c r="U799" s="41"/>
      <c r="V799" s="41"/>
      <c r="W799" s="41"/>
      <c r="X799" s="41"/>
      <c r="Y799" s="41"/>
      <c r="Z799" s="41"/>
      <c r="AA799" s="41"/>
      <c r="AB799" s="41"/>
      <c r="AC799" s="41"/>
      <c r="AD799" s="41"/>
      <c r="AE799" s="41"/>
      <c r="AR799" s="228" t="s">
        <v>324</v>
      </c>
      <c r="AT799" s="228" t="s">
        <v>430</v>
      </c>
      <c r="AU799" s="228" t="s">
        <v>291</v>
      </c>
      <c r="AY799" s="20" t="s">
        <v>266</v>
      </c>
      <c r="BE799" s="229">
        <f>IF(N799="základní",J799,0)</f>
        <v>0</v>
      </c>
      <c r="BF799" s="229">
        <f>IF(N799="snížená",J799,0)</f>
        <v>0</v>
      </c>
      <c r="BG799" s="229">
        <f>IF(N799="zákl. přenesená",J799,0)</f>
        <v>0</v>
      </c>
      <c r="BH799" s="229">
        <f>IF(N799="sníž. přenesená",J799,0)</f>
        <v>0</v>
      </c>
      <c r="BI799" s="229">
        <f>IF(N799="nulová",J799,0)</f>
        <v>0</v>
      </c>
      <c r="BJ799" s="20" t="s">
        <v>80</v>
      </c>
      <c r="BK799" s="229">
        <f>ROUND(I799*H799,2)</f>
        <v>0</v>
      </c>
      <c r="BL799" s="20" t="s">
        <v>273</v>
      </c>
      <c r="BM799" s="228" t="s">
        <v>985</v>
      </c>
    </row>
    <row r="800" spans="1:47" s="2" customFormat="1" ht="12">
      <c r="A800" s="41"/>
      <c r="B800" s="42"/>
      <c r="C800" s="43"/>
      <c r="D800" s="230" t="s">
        <v>275</v>
      </c>
      <c r="E800" s="43"/>
      <c r="F800" s="231" t="s">
        <v>980</v>
      </c>
      <c r="G800" s="43"/>
      <c r="H800" s="43"/>
      <c r="I800" s="232"/>
      <c r="J800" s="43"/>
      <c r="K800" s="43"/>
      <c r="L800" s="47"/>
      <c r="M800" s="233"/>
      <c r="N800" s="234"/>
      <c r="O800" s="87"/>
      <c r="P800" s="87"/>
      <c r="Q800" s="87"/>
      <c r="R800" s="87"/>
      <c r="S800" s="87"/>
      <c r="T800" s="88"/>
      <c r="U800" s="41"/>
      <c r="V800" s="41"/>
      <c r="W800" s="41"/>
      <c r="X800" s="41"/>
      <c r="Y800" s="41"/>
      <c r="Z800" s="41"/>
      <c r="AA800" s="41"/>
      <c r="AB800" s="41"/>
      <c r="AC800" s="41"/>
      <c r="AD800" s="41"/>
      <c r="AE800" s="41"/>
      <c r="AT800" s="20" t="s">
        <v>275</v>
      </c>
      <c r="AU800" s="20" t="s">
        <v>291</v>
      </c>
    </row>
    <row r="801" spans="1:51" s="14" customFormat="1" ht="12">
      <c r="A801" s="14"/>
      <c r="B801" s="247"/>
      <c r="C801" s="248"/>
      <c r="D801" s="230" t="s">
        <v>279</v>
      </c>
      <c r="E801" s="248"/>
      <c r="F801" s="250" t="s">
        <v>986</v>
      </c>
      <c r="G801" s="248"/>
      <c r="H801" s="251">
        <v>31.5</v>
      </c>
      <c r="I801" s="252"/>
      <c r="J801" s="248"/>
      <c r="K801" s="248"/>
      <c r="L801" s="253"/>
      <c r="M801" s="254"/>
      <c r="N801" s="255"/>
      <c r="O801" s="255"/>
      <c r="P801" s="255"/>
      <c r="Q801" s="255"/>
      <c r="R801" s="255"/>
      <c r="S801" s="255"/>
      <c r="T801" s="256"/>
      <c r="U801" s="14"/>
      <c r="V801" s="14"/>
      <c r="W801" s="14"/>
      <c r="X801" s="14"/>
      <c r="Y801" s="14"/>
      <c r="Z801" s="14"/>
      <c r="AA801" s="14"/>
      <c r="AB801" s="14"/>
      <c r="AC801" s="14"/>
      <c r="AD801" s="14"/>
      <c r="AE801" s="14"/>
      <c r="AT801" s="257" t="s">
        <v>279</v>
      </c>
      <c r="AU801" s="257" t="s">
        <v>291</v>
      </c>
      <c r="AV801" s="14" t="s">
        <v>82</v>
      </c>
      <c r="AW801" s="14" t="s">
        <v>4</v>
      </c>
      <c r="AX801" s="14" t="s">
        <v>80</v>
      </c>
      <c r="AY801" s="257" t="s">
        <v>266</v>
      </c>
    </row>
    <row r="802" spans="1:65" s="2" customFormat="1" ht="24.15" customHeight="1">
      <c r="A802" s="41"/>
      <c r="B802" s="42"/>
      <c r="C802" s="217" t="s">
        <v>987</v>
      </c>
      <c r="D802" s="217" t="s">
        <v>268</v>
      </c>
      <c r="E802" s="218" t="s">
        <v>988</v>
      </c>
      <c r="F802" s="219" t="s">
        <v>989</v>
      </c>
      <c r="G802" s="220" t="s">
        <v>271</v>
      </c>
      <c r="H802" s="221">
        <v>381.942</v>
      </c>
      <c r="I802" s="222"/>
      <c r="J802" s="223">
        <f>ROUND(I802*H802,2)</f>
        <v>0</v>
      </c>
      <c r="K802" s="219" t="s">
        <v>272</v>
      </c>
      <c r="L802" s="47"/>
      <c r="M802" s="224" t="s">
        <v>19</v>
      </c>
      <c r="N802" s="225" t="s">
        <v>43</v>
      </c>
      <c r="O802" s="87"/>
      <c r="P802" s="226">
        <f>O802*H802</f>
        <v>0</v>
      </c>
      <c r="Q802" s="226">
        <v>0.0205</v>
      </c>
      <c r="R802" s="226">
        <f>Q802*H802</f>
        <v>7.829811</v>
      </c>
      <c r="S802" s="226">
        <v>0</v>
      </c>
      <c r="T802" s="227">
        <f>S802*H802</f>
        <v>0</v>
      </c>
      <c r="U802" s="41"/>
      <c r="V802" s="41"/>
      <c r="W802" s="41"/>
      <c r="X802" s="41"/>
      <c r="Y802" s="41"/>
      <c r="Z802" s="41"/>
      <c r="AA802" s="41"/>
      <c r="AB802" s="41"/>
      <c r="AC802" s="41"/>
      <c r="AD802" s="41"/>
      <c r="AE802" s="41"/>
      <c r="AR802" s="228" t="s">
        <v>273</v>
      </c>
      <c r="AT802" s="228" t="s">
        <v>268</v>
      </c>
      <c r="AU802" s="228" t="s">
        <v>291</v>
      </c>
      <c r="AY802" s="20" t="s">
        <v>266</v>
      </c>
      <c r="BE802" s="229">
        <f>IF(N802="základní",J802,0)</f>
        <v>0</v>
      </c>
      <c r="BF802" s="229">
        <f>IF(N802="snížená",J802,0)</f>
        <v>0</v>
      </c>
      <c r="BG802" s="229">
        <f>IF(N802="zákl. přenesená",J802,0)</f>
        <v>0</v>
      </c>
      <c r="BH802" s="229">
        <f>IF(N802="sníž. přenesená",J802,0)</f>
        <v>0</v>
      </c>
      <c r="BI802" s="229">
        <f>IF(N802="nulová",J802,0)</f>
        <v>0</v>
      </c>
      <c r="BJ802" s="20" t="s">
        <v>80</v>
      </c>
      <c r="BK802" s="229">
        <f>ROUND(I802*H802,2)</f>
        <v>0</v>
      </c>
      <c r="BL802" s="20" t="s">
        <v>273</v>
      </c>
      <c r="BM802" s="228" t="s">
        <v>990</v>
      </c>
    </row>
    <row r="803" spans="1:47" s="2" customFormat="1" ht="12">
      <c r="A803" s="41"/>
      <c r="B803" s="42"/>
      <c r="C803" s="43"/>
      <c r="D803" s="230" t="s">
        <v>275</v>
      </c>
      <c r="E803" s="43"/>
      <c r="F803" s="231" t="s">
        <v>991</v>
      </c>
      <c r="G803" s="43"/>
      <c r="H803" s="43"/>
      <c r="I803" s="232"/>
      <c r="J803" s="43"/>
      <c r="K803" s="43"/>
      <c r="L803" s="47"/>
      <c r="M803" s="233"/>
      <c r="N803" s="234"/>
      <c r="O803" s="87"/>
      <c r="P803" s="87"/>
      <c r="Q803" s="87"/>
      <c r="R803" s="87"/>
      <c r="S803" s="87"/>
      <c r="T803" s="88"/>
      <c r="U803" s="41"/>
      <c r="V803" s="41"/>
      <c r="W803" s="41"/>
      <c r="X803" s="41"/>
      <c r="Y803" s="41"/>
      <c r="Z803" s="41"/>
      <c r="AA803" s="41"/>
      <c r="AB803" s="41"/>
      <c r="AC803" s="41"/>
      <c r="AD803" s="41"/>
      <c r="AE803" s="41"/>
      <c r="AT803" s="20" t="s">
        <v>275</v>
      </c>
      <c r="AU803" s="20" t="s">
        <v>291</v>
      </c>
    </row>
    <row r="804" spans="1:47" s="2" customFormat="1" ht="12">
      <c r="A804" s="41"/>
      <c r="B804" s="42"/>
      <c r="C804" s="43"/>
      <c r="D804" s="235" t="s">
        <v>277</v>
      </c>
      <c r="E804" s="43"/>
      <c r="F804" s="236" t="s">
        <v>992</v>
      </c>
      <c r="G804" s="43"/>
      <c r="H804" s="43"/>
      <c r="I804" s="232"/>
      <c r="J804" s="43"/>
      <c r="K804" s="43"/>
      <c r="L804" s="47"/>
      <c r="M804" s="233"/>
      <c r="N804" s="234"/>
      <c r="O804" s="87"/>
      <c r="P804" s="87"/>
      <c r="Q804" s="87"/>
      <c r="R804" s="87"/>
      <c r="S804" s="87"/>
      <c r="T804" s="88"/>
      <c r="U804" s="41"/>
      <c r="V804" s="41"/>
      <c r="W804" s="41"/>
      <c r="X804" s="41"/>
      <c r="Y804" s="41"/>
      <c r="Z804" s="41"/>
      <c r="AA804" s="41"/>
      <c r="AB804" s="41"/>
      <c r="AC804" s="41"/>
      <c r="AD804" s="41"/>
      <c r="AE804" s="41"/>
      <c r="AT804" s="20" t="s">
        <v>277</v>
      </c>
      <c r="AU804" s="20" t="s">
        <v>291</v>
      </c>
    </row>
    <row r="805" spans="1:51" s="14" customFormat="1" ht="12">
      <c r="A805" s="14"/>
      <c r="B805" s="247"/>
      <c r="C805" s="248"/>
      <c r="D805" s="230" t="s">
        <v>279</v>
      </c>
      <c r="E805" s="249" t="s">
        <v>19</v>
      </c>
      <c r="F805" s="250" t="s">
        <v>993</v>
      </c>
      <c r="G805" s="248"/>
      <c r="H805" s="251">
        <v>381.942</v>
      </c>
      <c r="I805" s="252"/>
      <c r="J805" s="248"/>
      <c r="K805" s="248"/>
      <c r="L805" s="253"/>
      <c r="M805" s="254"/>
      <c r="N805" s="255"/>
      <c r="O805" s="255"/>
      <c r="P805" s="255"/>
      <c r="Q805" s="255"/>
      <c r="R805" s="255"/>
      <c r="S805" s="255"/>
      <c r="T805" s="256"/>
      <c r="U805" s="14"/>
      <c r="V805" s="14"/>
      <c r="W805" s="14"/>
      <c r="X805" s="14"/>
      <c r="Y805" s="14"/>
      <c r="Z805" s="14"/>
      <c r="AA805" s="14"/>
      <c r="AB805" s="14"/>
      <c r="AC805" s="14"/>
      <c r="AD805" s="14"/>
      <c r="AE805" s="14"/>
      <c r="AT805" s="257" t="s">
        <v>279</v>
      </c>
      <c r="AU805" s="257" t="s">
        <v>291</v>
      </c>
      <c r="AV805" s="14" t="s">
        <v>82</v>
      </c>
      <c r="AW805" s="14" t="s">
        <v>33</v>
      </c>
      <c r="AX805" s="14" t="s">
        <v>80</v>
      </c>
      <c r="AY805" s="257" t="s">
        <v>266</v>
      </c>
    </row>
    <row r="806" spans="1:65" s="2" customFormat="1" ht="24.15" customHeight="1">
      <c r="A806" s="41"/>
      <c r="B806" s="42"/>
      <c r="C806" s="217" t="s">
        <v>994</v>
      </c>
      <c r="D806" s="217" t="s">
        <v>268</v>
      </c>
      <c r="E806" s="218" t="s">
        <v>995</v>
      </c>
      <c r="F806" s="219" t="s">
        <v>996</v>
      </c>
      <c r="G806" s="220" t="s">
        <v>271</v>
      </c>
      <c r="H806" s="221">
        <v>30</v>
      </c>
      <c r="I806" s="222"/>
      <c r="J806" s="223">
        <f>ROUND(I806*H806,2)</f>
        <v>0</v>
      </c>
      <c r="K806" s="219" t="s">
        <v>272</v>
      </c>
      <c r="L806" s="47"/>
      <c r="M806" s="224" t="s">
        <v>19</v>
      </c>
      <c r="N806" s="225" t="s">
        <v>43</v>
      </c>
      <c r="O806" s="87"/>
      <c r="P806" s="226">
        <f>O806*H806</f>
        <v>0</v>
      </c>
      <c r="Q806" s="226">
        <v>0.0181</v>
      </c>
      <c r="R806" s="226">
        <f>Q806*H806</f>
        <v>0.543</v>
      </c>
      <c r="S806" s="226">
        <v>0</v>
      </c>
      <c r="T806" s="227">
        <f>S806*H806</f>
        <v>0</v>
      </c>
      <c r="U806" s="41"/>
      <c r="V806" s="41"/>
      <c r="W806" s="41"/>
      <c r="X806" s="41"/>
      <c r="Y806" s="41"/>
      <c r="Z806" s="41"/>
      <c r="AA806" s="41"/>
      <c r="AB806" s="41"/>
      <c r="AC806" s="41"/>
      <c r="AD806" s="41"/>
      <c r="AE806" s="41"/>
      <c r="AR806" s="228" t="s">
        <v>273</v>
      </c>
      <c r="AT806" s="228" t="s">
        <v>268</v>
      </c>
      <c r="AU806" s="228" t="s">
        <v>291</v>
      </c>
      <c r="AY806" s="20" t="s">
        <v>266</v>
      </c>
      <c r="BE806" s="229">
        <f>IF(N806="základní",J806,0)</f>
        <v>0</v>
      </c>
      <c r="BF806" s="229">
        <f>IF(N806="snížená",J806,0)</f>
        <v>0</v>
      </c>
      <c r="BG806" s="229">
        <f>IF(N806="zákl. přenesená",J806,0)</f>
        <v>0</v>
      </c>
      <c r="BH806" s="229">
        <f>IF(N806="sníž. přenesená",J806,0)</f>
        <v>0</v>
      </c>
      <c r="BI806" s="229">
        <f>IF(N806="nulová",J806,0)</f>
        <v>0</v>
      </c>
      <c r="BJ806" s="20" t="s">
        <v>80</v>
      </c>
      <c r="BK806" s="229">
        <f>ROUND(I806*H806,2)</f>
        <v>0</v>
      </c>
      <c r="BL806" s="20" t="s">
        <v>273</v>
      </c>
      <c r="BM806" s="228" t="s">
        <v>997</v>
      </c>
    </row>
    <row r="807" spans="1:47" s="2" customFormat="1" ht="12">
      <c r="A807" s="41"/>
      <c r="B807" s="42"/>
      <c r="C807" s="43"/>
      <c r="D807" s="230" t="s">
        <v>275</v>
      </c>
      <c r="E807" s="43"/>
      <c r="F807" s="231" t="s">
        <v>998</v>
      </c>
      <c r="G807" s="43"/>
      <c r="H807" s="43"/>
      <c r="I807" s="232"/>
      <c r="J807" s="43"/>
      <c r="K807" s="43"/>
      <c r="L807" s="47"/>
      <c r="M807" s="233"/>
      <c r="N807" s="234"/>
      <c r="O807" s="87"/>
      <c r="P807" s="87"/>
      <c r="Q807" s="87"/>
      <c r="R807" s="87"/>
      <c r="S807" s="87"/>
      <c r="T807" s="88"/>
      <c r="U807" s="41"/>
      <c r="V807" s="41"/>
      <c r="W807" s="41"/>
      <c r="X807" s="41"/>
      <c r="Y807" s="41"/>
      <c r="Z807" s="41"/>
      <c r="AA807" s="41"/>
      <c r="AB807" s="41"/>
      <c r="AC807" s="41"/>
      <c r="AD807" s="41"/>
      <c r="AE807" s="41"/>
      <c r="AT807" s="20" t="s">
        <v>275</v>
      </c>
      <c r="AU807" s="20" t="s">
        <v>291</v>
      </c>
    </row>
    <row r="808" spans="1:47" s="2" customFormat="1" ht="12">
      <c r="A808" s="41"/>
      <c r="B808" s="42"/>
      <c r="C808" s="43"/>
      <c r="D808" s="235" t="s">
        <v>277</v>
      </c>
      <c r="E808" s="43"/>
      <c r="F808" s="236" t="s">
        <v>999</v>
      </c>
      <c r="G808" s="43"/>
      <c r="H808" s="43"/>
      <c r="I808" s="232"/>
      <c r="J808" s="43"/>
      <c r="K808" s="43"/>
      <c r="L808" s="47"/>
      <c r="M808" s="233"/>
      <c r="N808" s="234"/>
      <c r="O808" s="87"/>
      <c r="P808" s="87"/>
      <c r="Q808" s="87"/>
      <c r="R808" s="87"/>
      <c r="S808" s="87"/>
      <c r="T808" s="88"/>
      <c r="U808" s="41"/>
      <c r="V808" s="41"/>
      <c r="W808" s="41"/>
      <c r="X808" s="41"/>
      <c r="Y808" s="41"/>
      <c r="Z808" s="41"/>
      <c r="AA808" s="41"/>
      <c r="AB808" s="41"/>
      <c r="AC808" s="41"/>
      <c r="AD808" s="41"/>
      <c r="AE808" s="41"/>
      <c r="AT808" s="20" t="s">
        <v>277</v>
      </c>
      <c r="AU808" s="20" t="s">
        <v>291</v>
      </c>
    </row>
    <row r="809" spans="1:51" s="14" customFormat="1" ht="12">
      <c r="A809" s="14"/>
      <c r="B809" s="247"/>
      <c r="C809" s="248"/>
      <c r="D809" s="230" t="s">
        <v>279</v>
      </c>
      <c r="E809" s="249" t="s">
        <v>19</v>
      </c>
      <c r="F809" s="250" t="s">
        <v>206</v>
      </c>
      <c r="G809" s="248"/>
      <c r="H809" s="251">
        <v>30</v>
      </c>
      <c r="I809" s="252"/>
      <c r="J809" s="248"/>
      <c r="K809" s="248"/>
      <c r="L809" s="253"/>
      <c r="M809" s="254"/>
      <c r="N809" s="255"/>
      <c r="O809" s="255"/>
      <c r="P809" s="255"/>
      <c r="Q809" s="255"/>
      <c r="R809" s="255"/>
      <c r="S809" s="255"/>
      <c r="T809" s="256"/>
      <c r="U809" s="14"/>
      <c r="V809" s="14"/>
      <c r="W809" s="14"/>
      <c r="X809" s="14"/>
      <c r="Y809" s="14"/>
      <c r="Z809" s="14"/>
      <c r="AA809" s="14"/>
      <c r="AB809" s="14"/>
      <c r="AC809" s="14"/>
      <c r="AD809" s="14"/>
      <c r="AE809" s="14"/>
      <c r="AT809" s="257" t="s">
        <v>279</v>
      </c>
      <c r="AU809" s="257" t="s">
        <v>291</v>
      </c>
      <c r="AV809" s="14" t="s">
        <v>82</v>
      </c>
      <c r="AW809" s="14" t="s">
        <v>33</v>
      </c>
      <c r="AX809" s="14" t="s">
        <v>80</v>
      </c>
      <c r="AY809" s="257" t="s">
        <v>266</v>
      </c>
    </row>
    <row r="810" spans="1:65" s="2" customFormat="1" ht="24.15" customHeight="1">
      <c r="A810" s="41"/>
      <c r="B810" s="42"/>
      <c r="C810" s="217" t="s">
        <v>1000</v>
      </c>
      <c r="D810" s="217" t="s">
        <v>268</v>
      </c>
      <c r="E810" s="218" t="s">
        <v>1001</v>
      </c>
      <c r="F810" s="219" t="s">
        <v>1002</v>
      </c>
      <c r="G810" s="220" t="s">
        <v>271</v>
      </c>
      <c r="H810" s="221">
        <v>763.884</v>
      </c>
      <c r="I810" s="222"/>
      <c r="J810" s="223">
        <f>ROUND(I810*H810,2)</f>
        <v>0</v>
      </c>
      <c r="K810" s="219" t="s">
        <v>272</v>
      </c>
      <c r="L810" s="47"/>
      <c r="M810" s="224" t="s">
        <v>19</v>
      </c>
      <c r="N810" s="225" t="s">
        <v>43</v>
      </c>
      <c r="O810" s="87"/>
      <c r="P810" s="226">
        <f>O810*H810</f>
        <v>0</v>
      </c>
      <c r="Q810" s="226">
        <v>0.0068</v>
      </c>
      <c r="R810" s="226">
        <f>Q810*H810</f>
        <v>5.1944112</v>
      </c>
      <c r="S810" s="226">
        <v>0</v>
      </c>
      <c r="T810" s="227">
        <f>S810*H810</f>
        <v>0</v>
      </c>
      <c r="U810" s="41"/>
      <c r="V810" s="41"/>
      <c r="W810" s="41"/>
      <c r="X810" s="41"/>
      <c r="Y810" s="41"/>
      <c r="Z810" s="41"/>
      <c r="AA810" s="41"/>
      <c r="AB810" s="41"/>
      <c r="AC810" s="41"/>
      <c r="AD810" s="41"/>
      <c r="AE810" s="41"/>
      <c r="AR810" s="228" t="s">
        <v>273</v>
      </c>
      <c r="AT810" s="228" t="s">
        <v>268</v>
      </c>
      <c r="AU810" s="228" t="s">
        <v>291</v>
      </c>
      <c r="AY810" s="20" t="s">
        <v>266</v>
      </c>
      <c r="BE810" s="229">
        <f>IF(N810="základní",J810,0)</f>
        <v>0</v>
      </c>
      <c r="BF810" s="229">
        <f>IF(N810="snížená",J810,0)</f>
        <v>0</v>
      </c>
      <c r="BG810" s="229">
        <f>IF(N810="zákl. přenesená",J810,0)</f>
        <v>0</v>
      </c>
      <c r="BH810" s="229">
        <f>IF(N810="sníž. přenesená",J810,0)</f>
        <v>0</v>
      </c>
      <c r="BI810" s="229">
        <f>IF(N810="nulová",J810,0)</f>
        <v>0</v>
      </c>
      <c r="BJ810" s="20" t="s">
        <v>80</v>
      </c>
      <c r="BK810" s="229">
        <f>ROUND(I810*H810,2)</f>
        <v>0</v>
      </c>
      <c r="BL810" s="20" t="s">
        <v>273</v>
      </c>
      <c r="BM810" s="228" t="s">
        <v>1003</v>
      </c>
    </row>
    <row r="811" spans="1:47" s="2" customFormat="1" ht="12">
      <c r="A811" s="41"/>
      <c r="B811" s="42"/>
      <c r="C811" s="43"/>
      <c r="D811" s="230" t="s">
        <v>275</v>
      </c>
      <c r="E811" s="43"/>
      <c r="F811" s="231" t="s">
        <v>1004</v>
      </c>
      <c r="G811" s="43"/>
      <c r="H811" s="43"/>
      <c r="I811" s="232"/>
      <c r="J811" s="43"/>
      <c r="K811" s="43"/>
      <c r="L811" s="47"/>
      <c r="M811" s="233"/>
      <c r="N811" s="234"/>
      <c r="O811" s="87"/>
      <c r="P811" s="87"/>
      <c r="Q811" s="87"/>
      <c r="R811" s="87"/>
      <c r="S811" s="87"/>
      <c r="T811" s="88"/>
      <c r="U811" s="41"/>
      <c r="V811" s="41"/>
      <c r="W811" s="41"/>
      <c r="X811" s="41"/>
      <c r="Y811" s="41"/>
      <c r="Z811" s="41"/>
      <c r="AA811" s="41"/>
      <c r="AB811" s="41"/>
      <c r="AC811" s="41"/>
      <c r="AD811" s="41"/>
      <c r="AE811" s="41"/>
      <c r="AT811" s="20" t="s">
        <v>275</v>
      </c>
      <c r="AU811" s="20" t="s">
        <v>291</v>
      </c>
    </row>
    <row r="812" spans="1:47" s="2" customFormat="1" ht="12">
      <c r="A812" s="41"/>
      <c r="B812" s="42"/>
      <c r="C812" s="43"/>
      <c r="D812" s="235" t="s">
        <v>277</v>
      </c>
      <c r="E812" s="43"/>
      <c r="F812" s="236" t="s">
        <v>1005</v>
      </c>
      <c r="G812" s="43"/>
      <c r="H812" s="43"/>
      <c r="I812" s="232"/>
      <c r="J812" s="43"/>
      <c r="K812" s="43"/>
      <c r="L812" s="47"/>
      <c r="M812" s="233"/>
      <c r="N812" s="234"/>
      <c r="O812" s="87"/>
      <c r="P812" s="87"/>
      <c r="Q812" s="87"/>
      <c r="R812" s="87"/>
      <c r="S812" s="87"/>
      <c r="T812" s="88"/>
      <c r="U812" s="41"/>
      <c r="V812" s="41"/>
      <c r="W812" s="41"/>
      <c r="X812" s="41"/>
      <c r="Y812" s="41"/>
      <c r="Z812" s="41"/>
      <c r="AA812" s="41"/>
      <c r="AB812" s="41"/>
      <c r="AC812" s="41"/>
      <c r="AD812" s="41"/>
      <c r="AE812" s="41"/>
      <c r="AT812" s="20" t="s">
        <v>277</v>
      </c>
      <c r="AU812" s="20" t="s">
        <v>291</v>
      </c>
    </row>
    <row r="813" spans="1:51" s="14" customFormat="1" ht="12">
      <c r="A813" s="14"/>
      <c r="B813" s="247"/>
      <c r="C813" s="248"/>
      <c r="D813" s="230" t="s">
        <v>279</v>
      </c>
      <c r="E813" s="249" t="s">
        <v>19</v>
      </c>
      <c r="F813" s="250" t="s">
        <v>993</v>
      </c>
      <c r="G813" s="248"/>
      <c r="H813" s="251">
        <v>381.942</v>
      </c>
      <c r="I813" s="252"/>
      <c r="J813" s="248"/>
      <c r="K813" s="248"/>
      <c r="L813" s="253"/>
      <c r="M813" s="254"/>
      <c r="N813" s="255"/>
      <c r="O813" s="255"/>
      <c r="P813" s="255"/>
      <c r="Q813" s="255"/>
      <c r="R813" s="255"/>
      <c r="S813" s="255"/>
      <c r="T813" s="256"/>
      <c r="U813" s="14"/>
      <c r="V813" s="14"/>
      <c r="W813" s="14"/>
      <c r="X813" s="14"/>
      <c r="Y813" s="14"/>
      <c r="Z813" s="14"/>
      <c r="AA813" s="14"/>
      <c r="AB813" s="14"/>
      <c r="AC813" s="14"/>
      <c r="AD813" s="14"/>
      <c r="AE813" s="14"/>
      <c r="AT813" s="257" t="s">
        <v>279</v>
      </c>
      <c r="AU813" s="257" t="s">
        <v>291</v>
      </c>
      <c r="AV813" s="14" t="s">
        <v>82</v>
      </c>
      <c r="AW813" s="14" t="s">
        <v>33</v>
      </c>
      <c r="AX813" s="14" t="s">
        <v>80</v>
      </c>
      <c r="AY813" s="257" t="s">
        <v>266</v>
      </c>
    </row>
    <row r="814" spans="1:51" s="14" customFormat="1" ht="12">
      <c r="A814" s="14"/>
      <c r="B814" s="247"/>
      <c r="C814" s="248"/>
      <c r="D814" s="230" t="s">
        <v>279</v>
      </c>
      <c r="E814" s="248"/>
      <c r="F814" s="250" t="s">
        <v>1006</v>
      </c>
      <c r="G814" s="248"/>
      <c r="H814" s="251">
        <v>763.884</v>
      </c>
      <c r="I814" s="252"/>
      <c r="J814" s="248"/>
      <c r="K814" s="248"/>
      <c r="L814" s="253"/>
      <c r="M814" s="254"/>
      <c r="N814" s="255"/>
      <c r="O814" s="255"/>
      <c r="P814" s="255"/>
      <c r="Q814" s="255"/>
      <c r="R814" s="255"/>
      <c r="S814" s="255"/>
      <c r="T814" s="256"/>
      <c r="U814" s="14"/>
      <c r="V814" s="14"/>
      <c r="W814" s="14"/>
      <c r="X814" s="14"/>
      <c r="Y814" s="14"/>
      <c r="Z814" s="14"/>
      <c r="AA814" s="14"/>
      <c r="AB814" s="14"/>
      <c r="AC814" s="14"/>
      <c r="AD814" s="14"/>
      <c r="AE814" s="14"/>
      <c r="AT814" s="257" t="s">
        <v>279</v>
      </c>
      <c r="AU814" s="257" t="s">
        <v>291</v>
      </c>
      <c r="AV814" s="14" t="s">
        <v>82</v>
      </c>
      <c r="AW814" s="14" t="s">
        <v>4</v>
      </c>
      <c r="AX814" s="14" t="s">
        <v>80</v>
      </c>
      <c r="AY814" s="257" t="s">
        <v>266</v>
      </c>
    </row>
    <row r="815" spans="1:65" s="2" customFormat="1" ht="24.15" customHeight="1">
      <c r="A815" s="41"/>
      <c r="B815" s="42"/>
      <c r="C815" s="217" t="s">
        <v>1007</v>
      </c>
      <c r="D815" s="217" t="s">
        <v>268</v>
      </c>
      <c r="E815" s="218" t="s">
        <v>1008</v>
      </c>
      <c r="F815" s="219" t="s">
        <v>1009</v>
      </c>
      <c r="G815" s="220" t="s">
        <v>271</v>
      </c>
      <c r="H815" s="221">
        <v>446.754</v>
      </c>
      <c r="I815" s="222"/>
      <c r="J815" s="223">
        <f>ROUND(I815*H815,2)</f>
        <v>0</v>
      </c>
      <c r="K815" s="219" t="s">
        <v>272</v>
      </c>
      <c r="L815" s="47"/>
      <c r="M815" s="224" t="s">
        <v>19</v>
      </c>
      <c r="N815" s="225" t="s">
        <v>43</v>
      </c>
      <c r="O815" s="87"/>
      <c r="P815" s="226">
        <f>O815*H815</f>
        <v>0</v>
      </c>
      <c r="Q815" s="226">
        <v>0.00182</v>
      </c>
      <c r="R815" s="226">
        <f>Q815*H815</f>
        <v>0.81309228</v>
      </c>
      <c r="S815" s="226">
        <v>0</v>
      </c>
      <c r="T815" s="227">
        <f>S815*H815</f>
        <v>0</v>
      </c>
      <c r="U815" s="41"/>
      <c r="V815" s="41"/>
      <c r="W815" s="41"/>
      <c r="X815" s="41"/>
      <c r="Y815" s="41"/>
      <c r="Z815" s="41"/>
      <c r="AA815" s="41"/>
      <c r="AB815" s="41"/>
      <c r="AC815" s="41"/>
      <c r="AD815" s="41"/>
      <c r="AE815" s="41"/>
      <c r="AR815" s="228" t="s">
        <v>273</v>
      </c>
      <c r="AT815" s="228" t="s">
        <v>268</v>
      </c>
      <c r="AU815" s="228" t="s">
        <v>291</v>
      </c>
      <c r="AY815" s="20" t="s">
        <v>266</v>
      </c>
      <c r="BE815" s="229">
        <f>IF(N815="základní",J815,0)</f>
        <v>0</v>
      </c>
      <c r="BF815" s="229">
        <f>IF(N815="snížená",J815,0)</f>
        <v>0</v>
      </c>
      <c r="BG815" s="229">
        <f>IF(N815="zákl. přenesená",J815,0)</f>
        <v>0</v>
      </c>
      <c r="BH815" s="229">
        <f>IF(N815="sníž. přenesená",J815,0)</f>
        <v>0</v>
      </c>
      <c r="BI815" s="229">
        <f>IF(N815="nulová",J815,0)</f>
        <v>0</v>
      </c>
      <c r="BJ815" s="20" t="s">
        <v>80</v>
      </c>
      <c r="BK815" s="229">
        <f>ROUND(I815*H815,2)</f>
        <v>0</v>
      </c>
      <c r="BL815" s="20" t="s">
        <v>273</v>
      </c>
      <c r="BM815" s="228" t="s">
        <v>1010</v>
      </c>
    </row>
    <row r="816" spans="1:47" s="2" customFormat="1" ht="12">
      <c r="A816" s="41"/>
      <c r="B816" s="42"/>
      <c r="C816" s="43"/>
      <c r="D816" s="230" t="s">
        <v>275</v>
      </c>
      <c r="E816" s="43"/>
      <c r="F816" s="231" t="s">
        <v>1011</v>
      </c>
      <c r="G816" s="43"/>
      <c r="H816" s="43"/>
      <c r="I816" s="232"/>
      <c r="J816" s="43"/>
      <c r="K816" s="43"/>
      <c r="L816" s="47"/>
      <c r="M816" s="233"/>
      <c r="N816" s="234"/>
      <c r="O816" s="87"/>
      <c r="P816" s="87"/>
      <c r="Q816" s="87"/>
      <c r="R816" s="87"/>
      <c r="S816" s="87"/>
      <c r="T816" s="88"/>
      <c r="U816" s="41"/>
      <c r="V816" s="41"/>
      <c r="W816" s="41"/>
      <c r="X816" s="41"/>
      <c r="Y816" s="41"/>
      <c r="Z816" s="41"/>
      <c r="AA816" s="41"/>
      <c r="AB816" s="41"/>
      <c r="AC816" s="41"/>
      <c r="AD816" s="41"/>
      <c r="AE816" s="41"/>
      <c r="AT816" s="20" t="s">
        <v>275</v>
      </c>
      <c r="AU816" s="20" t="s">
        <v>291</v>
      </c>
    </row>
    <row r="817" spans="1:47" s="2" customFormat="1" ht="12">
      <c r="A817" s="41"/>
      <c r="B817" s="42"/>
      <c r="C817" s="43"/>
      <c r="D817" s="235" t="s">
        <v>277</v>
      </c>
      <c r="E817" s="43"/>
      <c r="F817" s="236" t="s">
        <v>1012</v>
      </c>
      <c r="G817" s="43"/>
      <c r="H817" s="43"/>
      <c r="I817" s="232"/>
      <c r="J817" s="43"/>
      <c r="K817" s="43"/>
      <c r="L817" s="47"/>
      <c r="M817" s="233"/>
      <c r="N817" s="234"/>
      <c r="O817" s="87"/>
      <c r="P817" s="87"/>
      <c r="Q817" s="87"/>
      <c r="R817" s="87"/>
      <c r="S817" s="87"/>
      <c r="T817" s="88"/>
      <c r="U817" s="41"/>
      <c r="V817" s="41"/>
      <c r="W817" s="41"/>
      <c r="X817" s="41"/>
      <c r="Y817" s="41"/>
      <c r="Z817" s="41"/>
      <c r="AA817" s="41"/>
      <c r="AB817" s="41"/>
      <c r="AC817" s="41"/>
      <c r="AD817" s="41"/>
      <c r="AE817" s="41"/>
      <c r="AT817" s="20" t="s">
        <v>277</v>
      </c>
      <c r="AU817" s="20" t="s">
        <v>291</v>
      </c>
    </row>
    <row r="818" spans="1:51" s="14" customFormat="1" ht="12">
      <c r="A818" s="14"/>
      <c r="B818" s="247"/>
      <c r="C818" s="248"/>
      <c r="D818" s="230" t="s">
        <v>279</v>
      </c>
      <c r="E818" s="249" t="s">
        <v>19</v>
      </c>
      <c r="F818" s="250" t="s">
        <v>201</v>
      </c>
      <c r="G818" s="248"/>
      <c r="H818" s="251">
        <v>17.394</v>
      </c>
      <c r="I818" s="252"/>
      <c r="J818" s="248"/>
      <c r="K818" s="248"/>
      <c r="L818" s="253"/>
      <c r="M818" s="254"/>
      <c r="N818" s="255"/>
      <c r="O818" s="255"/>
      <c r="P818" s="255"/>
      <c r="Q818" s="255"/>
      <c r="R818" s="255"/>
      <c r="S818" s="255"/>
      <c r="T818" s="256"/>
      <c r="U818" s="14"/>
      <c r="V818" s="14"/>
      <c r="W818" s="14"/>
      <c r="X818" s="14"/>
      <c r="Y818" s="14"/>
      <c r="Z818" s="14"/>
      <c r="AA818" s="14"/>
      <c r="AB818" s="14"/>
      <c r="AC818" s="14"/>
      <c r="AD818" s="14"/>
      <c r="AE818" s="14"/>
      <c r="AT818" s="257" t="s">
        <v>279</v>
      </c>
      <c r="AU818" s="257" t="s">
        <v>291</v>
      </c>
      <c r="AV818" s="14" t="s">
        <v>82</v>
      </c>
      <c r="AW818" s="14" t="s">
        <v>33</v>
      </c>
      <c r="AX818" s="14" t="s">
        <v>72</v>
      </c>
      <c r="AY818" s="257" t="s">
        <v>266</v>
      </c>
    </row>
    <row r="819" spans="1:51" s="14" customFormat="1" ht="12">
      <c r="A819" s="14"/>
      <c r="B819" s="247"/>
      <c r="C819" s="248"/>
      <c r="D819" s="230" t="s">
        <v>279</v>
      </c>
      <c r="E819" s="249" t="s">
        <v>19</v>
      </c>
      <c r="F819" s="250" t="s">
        <v>122</v>
      </c>
      <c r="G819" s="248"/>
      <c r="H819" s="251">
        <v>342.101</v>
      </c>
      <c r="I819" s="252"/>
      <c r="J819" s="248"/>
      <c r="K819" s="248"/>
      <c r="L819" s="253"/>
      <c r="M819" s="254"/>
      <c r="N819" s="255"/>
      <c r="O819" s="255"/>
      <c r="P819" s="255"/>
      <c r="Q819" s="255"/>
      <c r="R819" s="255"/>
      <c r="S819" s="255"/>
      <c r="T819" s="256"/>
      <c r="U819" s="14"/>
      <c r="V819" s="14"/>
      <c r="W819" s="14"/>
      <c r="X819" s="14"/>
      <c r="Y819" s="14"/>
      <c r="Z819" s="14"/>
      <c r="AA819" s="14"/>
      <c r="AB819" s="14"/>
      <c r="AC819" s="14"/>
      <c r="AD819" s="14"/>
      <c r="AE819" s="14"/>
      <c r="AT819" s="257" t="s">
        <v>279</v>
      </c>
      <c r="AU819" s="257" t="s">
        <v>291</v>
      </c>
      <c r="AV819" s="14" t="s">
        <v>82</v>
      </c>
      <c r="AW819" s="14" t="s">
        <v>33</v>
      </c>
      <c r="AX819" s="14" t="s">
        <v>72</v>
      </c>
      <c r="AY819" s="257" t="s">
        <v>266</v>
      </c>
    </row>
    <row r="820" spans="1:51" s="14" customFormat="1" ht="12">
      <c r="A820" s="14"/>
      <c r="B820" s="247"/>
      <c r="C820" s="248"/>
      <c r="D820" s="230" t="s">
        <v>279</v>
      </c>
      <c r="E820" s="249" t="s">
        <v>19</v>
      </c>
      <c r="F820" s="250" t="s">
        <v>124</v>
      </c>
      <c r="G820" s="248"/>
      <c r="H820" s="251">
        <v>32.007</v>
      </c>
      <c r="I820" s="252"/>
      <c r="J820" s="248"/>
      <c r="K820" s="248"/>
      <c r="L820" s="253"/>
      <c r="M820" s="254"/>
      <c r="N820" s="255"/>
      <c r="O820" s="255"/>
      <c r="P820" s="255"/>
      <c r="Q820" s="255"/>
      <c r="R820" s="255"/>
      <c r="S820" s="255"/>
      <c r="T820" s="256"/>
      <c r="U820" s="14"/>
      <c r="V820" s="14"/>
      <c r="W820" s="14"/>
      <c r="X820" s="14"/>
      <c r="Y820" s="14"/>
      <c r="Z820" s="14"/>
      <c r="AA820" s="14"/>
      <c r="AB820" s="14"/>
      <c r="AC820" s="14"/>
      <c r="AD820" s="14"/>
      <c r="AE820" s="14"/>
      <c r="AT820" s="257" t="s">
        <v>279</v>
      </c>
      <c r="AU820" s="257" t="s">
        <v>291</v>
      </c>
      <c r="AV820" s="14" t="s">
        <v>82</v>
      </c>
      <c r="AW820" s="14" t="s">
        <v>33</v>
      </c>
      <c r="AX820" s="14" t="s">
        <v>72</v>
      </c>
      <c r="AY820" s="257" t="s">
        <v>266</v>
      </c>
    </row>
    <row r="821" spans="1:51" s="14" customFormat="1" ht="12">
      <c r="A821" s="14"/>
      <c r="B821" s="247"/>
      <c r="C821" s="248"/>
      <c r="D821" s="230" t="s">
        <v>279</v>
      </c>
      <c r="E821" s="249" t="s">
        <v>19</v>
      </c>
      <c r="F821" s="250" t="s">
        <v>836</v>
      </c>
      <c r="G821" s="248"/>
      <c r="H821" s="251">
        <v>17.418</v>
      </c>
      <c r="I821" s="252"/>
      <c r="J821" s="248"/>
      <c r="K821" s="248"/>
      <c r="L821" s="253"/>
      <c r="M821" s="254"/>
      <c r="N821" s="255"/>
      <c r="O821" s="255"/>
      <c r="P821" s="255"/>
      <c r="Q821" s="255"/>
      <c r="R821" s="255"/>
      <c r="S821" s="255"/>
      <c r="T821" s="256"/>
      <c r="U821" s="14"/>
      <c r="V821" s="14"/>
      <c r="W821" s="14"/>
      <c r="X821" s="14"/>
      <c r="Y821" s="14"/>
      <c r="Z821" s="14"/>
      <c r="AA821" s="14"/>
      <c r="AB821" s="14"/>
      <c r="AC821" s="14"/>
      <c r="AD821" s="14"/>
      <c r="AE821" s="14"/>
      <c r="AT821" s="257" t="s">
        <v>279</v>
      </c>
      <c r="AU821" s="257" t="s">
        <v>291</v>
      </c>
      <c r="AV821" s="14" t="s">
        <v>82</v>
      </c>
      <c r="AW821" s="14" t="s">
        <v>33</v>
      </c>
      <c r="AX821" s="14" t="s">
        <v>72</v>
      </c>
      <c r="AY821" s="257" t="s">
        <v>266</v>
      </c>
    </row>
    <row r="822" spans="1:51" s="14" customFormat="1" ht="12">
      <c r="A822" s="14"/>
      <c r="B822" s="247"/>
      <c r="C822" s="248"/>
      <c r="D822" s="230" t="s">
        <v>279</v>
      </c>
      <c r="E822" s="249" t="s">
        <v>19</v>
      </c>
      <c r="F822" s="250" t="s">
        <v>119</v>
      </c>
      <c r="G822" s="248"/>
      <c r="H822" s="251">
        <v>7.834</v>
      </c>
      <c r="I822" s="252"/>
      <c r="J822" s="248"/>
      <c r="K822" s="248"/>
      <c r="L822" s="253"/>
      <c r="M822" s="254"/>
      <c r="N822" s="255"/>
      <c r="O822" s="255"/>
      <c r="P822" s="255"/>
      <c r="Q822" s="255"/>
      <c r="R822" s="255"/>
      <c r="S822" s="255"/>
      <c r="T822" s="256"/>
      <c r="U822" s="14"/>
      <c r="V822" s="14"/>
      <c r="W822" s="14"/>
      <c r="X822" s="14"/>
      <c r="Y822" s="14"/>
      <c r="Z822" s="14"/>
      <c r="AA822" s="14"/>
      <c r="AB822" s="14"/>
      <c r="AC822" s="14"/>
      <c r="AD822" s="14"/>
      <c r="AE822" s="14"/>
      <c r="AT822" s="257" t="s">
        <v>279</v>
      </c>
      <c r="AU822" s="257" t="s">
        <v>291</v>
      </c>
      <c r="AV822" s="14" t="s">
        <v>82</v>
      </c>
      <c r="AW822" s="14" t="s">
        <v>33</v>
      </c>
      <c r="AX822" s="14" t="s">
        <v>72</v>
      </c>
      <c r="AY822" s="257" t="s">
        <v>266</v>
      </c>
    </row>
    <row r="823" spans="1:51" s="14" customFormat="1" ht="12">
      <c r="A823" s="14"/>
      <c r="B823" s="247"/>
      <c r="C823" s="248"/>
      <c r="D823" s="230" t="s">
        <v>279</v>
      </c>
      <c r="E823" s="249" t="s">
        <v>19</v>
      </c>
      <c r="F823" s="250" t="s">
        <v>206</v>
      </c>
      <c r="G823" s="248"/>
      <c r="H823" s="251">
        <v>30</v>
      </c>
      <c r="I823" s="252"/>
      <c r="J823" s="248"/>
      <c r="K823" s="248"/>
      <c r="L823" s="253"/>
      <c r="M823" s="254"/>
      <c r="N823" s="255"/>
      <c r="O823" s="255"/>
      <c r="P823" s="255"/>
      <c r="Q823" s="255"/>
      <c r="R823" s="255"/>
      <c r="S823" s="255"/>
      <c r="T823" s="256"/>
      <c r="U823" s="14"/>
      <c r="V823" s="14"/>
      <c r="W823" s="14"/>
      <c r="X823" s="14"/>
      <c r="Y823" s="14"/>
      <c r="Z823" s="14"/>
      <c r="AA823" s="14"/>
      <c r="AB823" s="14"/>
      <c r="AC823" s="14"/>
      <c r="AD823" s="14"/>
      <c r="AE823" s="14"/>
      <c r="AT823" s="257" t="s">
        <v>279</v>
      </c>
      <c r="AU823" s="257" t="s">
        <v>291</v>
      </c>
      <c r="AV823" s="14" t="s">
        <v>82</v>
      </c>
      <c r="AW823" s="14" t="s">
        <v>33</v>
      </c>
      <c r="AX823" s="14" t="s">
        <v>72</v>
      </c>
      <c r="AY823" s="257" t="s">
        <v>266</v>
      </c>
    </row>
    <row r="824" spans="1:51" s="15" customFormat="1" ht="12">
      <c r="A824" s="15"/>
      <c r="B824" s="258"/>
      <c r="C824" s="259"/>
      <c r="D824" s="230" t="s">
        <v>279</v>
      </c>
      <c r="E824" s="260" t="s">
        <v>19</v>
      </c>
      <c r="F824" s="261" t="s">
        <v>282</v>
      </c>
      <c r="G824" s="259"/>
      <c r="H824" s="262">
        <v>446.754</v>
      </c>
      <c r="I824" s="263"/>
      <c r="J824" s="259"/>
      <c r="K824" s="259"/>
      <c r="L824" s="264"/>
      <c r="M824" s="265"/>
      <c r="N824" s="266"/>
      <c r="O824" s="266"/>
      <c r="P824" s="266"/>
      <c r="Q824" s="266"/>
      <c r="R824" s="266"/>
      <c r="S824" s="266"/>
      <c r="T824" s="267"/>
      <c r="U824" s="15"/>
      <c r="V824" s="15"/>
      <c r="W824" s="15"/>
      <c r="X824" s="15"/>
      <c r="Y824" s="15"/>
      <c r="Z824" s="15"/>
      <c r="AA824" s="15"/>
      <c r="AB824" s="15"/>
      <c r="AC824" s="15"/>
      <c r="AD824" s="15"/>
      <c r="AE824" s="15"/>
      <c r="AT824" s="268" t="s">
        <v>279</v>
      </c>
      <c r="AU824" s="268" t="s">
        <v>291</v>
      </c>
      <c r="AV824" s="15" t="s">
        <v>273</v>
      </c>
      <c r="AW824" s="15" t="s">
        <v>33</v>
      </c>
      <c r="AX824" s="15" t="s">
        <v>80</v>
      </c>
      <c r="AY824" s="268" t="s">
        <v>266</v>
      </c>
    </row>
    <row r="825" spans="1:65" s="2" customFormat="1" ht="37.8" customHeight="1">
      <c r="A825" s="41"/>
      <c r="B825" s="42"/>
      <c r="C825" s="217" t="s">
        <v>1013</v>
      </c>
      <c r="D825" s="217" t="s">
        <v>268</v>
      </c>
      <c r="E825" s="218" t="s">
        <v>1014</v>
      </c>
      <c r="F825" s="219" t="s">
        <v>1015</v>
      </c>
      <c r="G825" s="220" t="s">
        <v>271</v>
      </c>
      <c r="H825" s="221">
        <v>8.75</v>
      </c>
      <c r="I825" s="222"/>
      <c r="J825" s="223">
        <f>ROUND(I825*H825,2)</f>
        <v>0</v>
      </c>
      <c r="K825" s="219" t="s">
        <v>520</v>
      </c>
      <c r="L825" s="47"/>
      <c r="M825" s="224" t="s">
        <v>19</v>
      </c>
      <c r="N825" s="225" t="s">
        <v>43</v>
      </c>
      <c r="O825" s="87"/>
      <c r="P825" s="226">
        <f>O825*H825</f>
        <v>0</v>
      </c>
      <c r="Q825" s="226">
        <v>0.00182</v>
      </c>
      <c r="R825" s="226">
        <f>Q825*H825</f>
        <v>0.015925</v>
      </c>
      <c r="S825" s="226">
        <v>0</v>
      </c>
      <c r="T825" s="227">
        <f>S825*H825</f>
        <v>0</v>
      </c>
      <c r="U825" s="41"/>
      <c r="V825" s="41"/>
      <c r="W825" s="41"/>
      <c r="X825" s="41"/>
      <c r="Y825" s="41"/>
      <c r="Z825" s="41"/>
      <c r="AA825" s="41"/>
      <c r="AB825" s="41"/>
      <c r="AC825" s="41"/>
      <c r="AD825" s="41"/>
      <c r="AE825" s="41"/>
      <c r="AR825" s="228" t="s">
        <v>273</v>
      </c>
      <c r="AT825" s="228" t="s">
        <v>268</v>
      </c>
      <c r="AU825" s="228" t="s">
        <v>291</v>
      </c>
      <c r="AY825" s="20" t="s">
        <v>266</v>
      </c>
      <c r="BE825" s="229">
        <f>IF(N825="základní",J825,0)</f>
        <v>0</v>
      </c>
      <c r="BF825" s="229">
        <f>IF(N825="snížená",J825,0)</f>
        <v>0</v>
      </c>
      <c r="BG825" s="229">
        <f>IF(N825="zákl. přenesená",J825,0)</f>
        <v>0</v>
      </c>
      <c r="BH825" s="229">
        <f>IF(N825="sníž. přenesená",J825,0)</f>
        <v>0</v>
      </c>
      <c r="BI825" s="229">
        <f>IF(N825="nulová",J825,0)</f>
        <v>0</v>
      </c>
      <c r="BJ825" s="20" t="s">
        <v>80</v>
      </c>
      <c r="BK825" s="229">
        <f>ROUND(I825*H825,2)</f>
        <v>0</v>
      </c>
      <c r="BL825" s="20" t="s">
        <v>273</v>
      </c>
      <c r="BM825" s="228" t="s">
        <v>1016</v>
      </c>
    </row>
    <row r="826" spans="1:47" s="2" customFormat="1" ht="12">
      <c r="A826" s="41"/>
      <c r="B826" s="42"/>
      <c r="C826" s="43"/>
      <c r="D826" s="230" t="s">
        <v>275</v>
      </c>
      <c r="E826" s="43"/>
      <c r="F826" s="231" t="s">
        <v>1017</v>
      </c>
      <c r="G826" s="43"/>
      <c r="H826" s="43"/>
      <c r="I826" s="232"/>
      <c r="J826" s="43"/>
      <c r="K826" s="43"/>
      <c r="L826" s="47"/>
      <c r="M826" s="233"/>
      <c r="N826" s="234"/>
      <c r="O826" s="87"/>
      <c r="P826" s="87"/>
      <c r="Q826" s="87"/>
      <c r="R826" s="87"/>
      <c r="S826" s="87"/>
      <c r="T826" s="88"/>
      <c r="U826" s="41"/>
      <c r="V826" s="41"/>
      <c r="W826" s="41"/>
      <c r="X826" s="41"/>
      <c r="Y826" s="41"/>
      <c r="Z826" s="41"/>
      <c r="AA826" s="41"/>
      <c r="AB826" s="41"/>
      <c r="AC826" s="41"/>
      <c r="AD826" s="41"/>
      <c r="AE826" s="41"/>
      <c r="AT826" s="20" t="s">
        <v>275</v>
      </c>
      <c r="AU826" s="20" t="s">
        <v>291</v>
      </c>
    </row>
    <row r="827" spans="1:51" s="13" customFormat="1" ht="12">
      <c r="A827" s="13"/>
      <c r="B827" s="237"/>
      <c r="C827" s="238"/>
      <c r="D827" s="230" t="s">
        <v>279</v>
      </c>
      <c r="E827" s="239" t="s">
        <v>19</v>
      </c>
      <c r="F827" s="240" t="s">
        <v>1018</v>
      </c>
      <c r="G827" s="238"/>
      <c r="H827" s="239" t="s">
        <v>19</v>
      </c>
      <c r="I827" s="241"/>
      <c r="J827" s="238"/>
      <c r="K827" s="238"/>
      <c r="L827" s="242"/>
      <c r="M827" s="243"/>
      <c r="N827" s="244"/>
      <c r="O827" s="244"/>
      <c r="P827" s="244"/>
      <c r="Q827" s="244"/>
      <c r="R827" s="244"/>
      <c r="S827" s="244"/>
      <c r="T827" s="245"/>
      <c r="U827" s="13"/>
      <c r="V827" s="13"/>
      <c r="W827" s="13"/>
      <c r="X827" s="13"/>
      <c r="Y827" s="13"/>
      <c r="Z827" s="13"/>
      <c r="AA827" s="13"/>
      <c r="AB827" s="13"/>
      <c r="AC827" s="13"/>
      <c r="AD827" s="13"/>
      <c r="AE827" s="13"/>
      <c r="AT827" s="246" t="s">
        <v>279</v>
      </c>
      <c r="AU827" s="246" t="s">
        <v>291</v>
      </c>
      <c r="AV827" s="13" t="s">
        <v>80</v>
      </c>
      <c r="AW827" s="13" t="s">
        <v>33</v>
      </c>
      <c r="AX827" s="13" t="s">
        <v>72</v>
      </c>
      <c r="AY827" s="246" t="s">
        <v>266</v>
      </c>
    </row>
    <row r="828" spans="1:51" s="14" customFormat="1" ht="12">
      <c r="A828" s="14"/>
      <c r="B828" s="247"/>
      <c r="C828" s="248"/>
      <c r="D828" s="230" t="s">
        <v>279</v>
      </c>
      <c r="E828" s="249" t="s">
        <v>19</v>
      </c>
      <c r="F828" s="250" t="s">
        <v>1019</v>
      </c>
      <c r="G828" s="248"/>
      <c r="H828" s="251">
        <v>8.75</v>
      </c>
      <c r="I828" s="252"/>
      <c r="J828" s="248"/>
      <c r="K828" s="248"/>
      <c r="L828" s="253"/>
      <c r="M828" s="254"/>
      <c r="N828" s="255"/>
      <c r="O828" s="255"/>
      <c r="P828" s="255"/>
      <c r="Q828" s="255"/>
      <c r="R828" s="255"/>
      <c r="S828" s="255"/>
      <c r="T828" s="256"/>
      <c r="U828" s="14"/>
      <c r="V828" s="14"/>
      <c r="W828" s="14"/>
      <c r="X828" s="14"/>
      <c r="Y828" s="14"/>
      <c r="Z828" s="14"/>
      <c r="AA828" s="14"/>
      <c r="AB828" s="14"/>
      <c r="AC828" s="14"/>
      <c r="AD828" s="14"/>
      <c r="AE828" s="14"/>
      <c r="AT828" s="257" t="s">
        <v>279</v>
      </c>
      <c r="AU828" s="257" t="s">
        <v>291</v>
      </c>
      <c r="AV828" s="14" t="s">
        <v>82</v>
      </c>
      <c r="AW828" s="14" t="s">
        <v>33</v>
      </c>
      <c r="AX828" s="14" t="s">
        <v>72</v>
      </c>
      <c r="AY828" s="257" t="s">
        <v>266</v>
      </c>
    </row>
    <row r="829" spans="1:51" s="15" customFormat="1" ht="12">
      <c r="A829" s="15"/>
      <c r="B829" s="258"/>
      <c r="C829" s="259"/>
      <c r="D829" s="230" t="s">
        <v>279</v>
      </c>
      <c r="E829" s="260" t="s">
        <v>19</v>
      </c>
      <c r="F829" s="261" t="s">
        <v>282</v>
      </c>
      <c r="G829" s="259"/>
      <c r="H829" s="262">
        <v>8.75</v>
      </c>
      <c r="I829" s="263"/>
      <c r="J829" s="259"/>
      <c r="K829" s="259"/>
      <c r="L829" s="264"/>
      <c r="M829" s="265"/>
      <c r="N829" s="266"/>
      <c r="O829" s="266"/>
      <c r="P829" s="266"/>
      <c r="Q829" s="266"/>
      <c r="R829" s="266"/>
      <c r="S829" s="266"/>
      <c r="T829" s="267"/>
      <c r="U829" s="15"/>
      <c r="V829" s="15"/>
      <c r="W829" s="15"/>
      <c r="X829" s="15"/>
      <c r="Y829" s="15"/>
      <c r="Z829" s="15"/>
      <c r="AA829" s="15"/>
      <c r="AB829" s="15"/>
      <c r="AC829" s="15"/>
      <c r="AD829" s="15"/>
      <c r="AE829" s="15"/>
      <c r="AT829" s="268" t="s">
        <v>279</v>
      </c>
      <c r="AU829" s="268" t="s">
        <v>291</v>
      </c>
      <c r="AV829" s="15" t="s">
        <v>273</v>
      </c>
      <c r="AW829" s="15" t="s">
        <v>33</v>
      </c>
      <c r="AX829" s="15" t="s">
        <v>80</v>
      </c>
      <c r="AY829" s="268" t="s">
        <v>266</v>
      </c>
    </row>
    <row r="830" spans="1:65" s="2" customFormat="1" ht="24.15" customHeight="1">
      <c r="A830" s="41"/>
      <c r="B830" s="42"/>
      <c r="C830" s="217" t="s">
        <v>1020</v>
      </c>
      <c r="D830" s="217" t="s">
        <v>268</v>
      </c>
      <c r="E830" s="218" t="s">
        <v>1021</v>
      </c>
      <c r="F830" s="219" t="s">
        <v>1022</v>
      </c>
      <c r="G830" s="220" t="s">
        <v>271</v>
      </c>
      <c r="H830" s="221">
        <v>51.766</v>
      </c>
      <c r="I830" s="222"/>
      <c r="J830" s="223">
        <f>ROUND(I830*H830,2)</f>
        <v>0</v>
      </c>
      <c r="K830" s="219" t="s">
        <v>272</v>
      </c>
      <c r="L830" s="47"/>
      <c r="M830" s="224" t="s">
        <v>19</v>
      </c>
      <c r="N830" s="225" t="s">
        <v>43</v>
      </c>
      <c r="O830" s="87"/>
      <c r="P830" s="226">
        <f>O830*H830</f>
        <v>0</v>
      </c>
      <c r="Q830" s="226">
        <v>0</v>
      </c>
      <c r="R830" s="226">
        <f>Q830*H830</f>
        <v>0</v>
      </c>
      <c r="S830" s="226">
        <v>0</v>
      </c>
      <c r="T830" s="227">
        <f>S830*H830</f>
        <v>0</v>
      </c>
      <c r="U830" s="41"/>
      <c r="V830" s="41"/>
      <c r="W830" s="41"/>
      <c r="X830" s="41"/>
      <c r="Y830" s="41"/>
      <c r="Z830" s="41"/>
      <c r="AA830" s="41"/>
      <c r="AB830" s="41"/>
      <c r="AC830" s="41"/>
      <c r="AD830" s="41"/>
      <c r="AE830" s="41"/>
      <c r="AR830" s="228" t="s">
        <v>273</v>
      </c>
      <c r="AT830" s="228" t="s">
        <v>268</v>
      </c>
      <c r="AU830" s="228" t="s">
        <v>291</v>
      </c>
      <c r="AY830" s="20" t="s">
        <v>266</v>
      </c>
      <c r="BE830" s="229">
        <f>IF(N830="základní",J830,0)</f>
        <v>0</v>
      </c>
      <c r="BF830" s="229">
        <f>IF(N830="snížená",J830,0)</f>
        <v>0</v>
      </c>
      <c r="BG830" s="229">
        <f>IF(N830="zákl. přenesená",J830,0)</f>
        <v>0</v>
      </c>
      <c r="BH830" s="229">
        <f>IF(N830="sníž. přenesená",J830,0)</f>
        <v>0</v>
      </c>
      <c r="BI830" s="229">
        <f>IF(N830="nulová",J830,0)</f>
        <v>0</v>
      </c>
      <c r="BJ830" s="20" t="s">
        <v>80</v>
      </c>
      <c r="BK830" s="229">
        <f>ROUND(I830*H830,2)</f>
        <v>0</v>
      </c>
      <c r="BL830" s="20" t="s">
        <v>273</v>
      </c>
      <c r="BM830" s="228" t="s">
        <v>1023</v>
      </c>
    </row>
    <row r="831" spans="1:47" s="2" customFormat="1" ht="12">
      <c r="A831" s="41"/>
      <c r="B831" s="42"/>
      <c r="C831" s="43"/>
      <c r="D831" s="230" t="s">
        <v>275</v>
      </c>
      <c r="E831" s="43"/>
      <c r="F831" s="231" t="s">
        <v>1024</v>
      </c>
      <c r="G831" s="43"/>
      <c r="H831" s="43"/>
      <c r="I831" s="232"/>
      <c r="J831" s="43"/>
      <c r="K831" s="43"/>
      <c r="L831" s="47"/>
      <c r="M831" s="233"/>
      <c r="N831" s="234"/>
      <c r="O831" s="87"/>
      <c r="P831" s="87"/>
      <c r="Q831" s="87"/>
      <c r="R831" s="87"/>
      <c r="S831" s="87"/>
      <c r="T831" s="88"/>
      <c r="U831" s="41"/>
      <c r="V831" s="41"/>
      <c r="W831" s="41"/>
      <c r="X831" s="41"/>
      <c r="Y831" s="41"/>
      <c r="Z831" s="41"/>
      <c r="AA831" s="41"/>
      <c r="AB831" s="41"/>
      <c r="AC831" s="41"/>
      <c r="AD831" s="41"/>
      <c r="AE831" s="41"/>
      <c r="AT831" s="20" t="s">
        <v>275</v>
      </c>
      <c r="AU831" s="20" t="s">
        <v>291</v>
      </c>
    </row>
    <row r="832" spans="1:47" s="2" customFormat="1" ht="12">
      <c r="A832" s="41"/>
      <c r="B832" s="42"/>
      <c r="C832" s="43"/>
      <c r="D832" s="235" t="s">
        <v>277</v>
      </c>
      <c r="E832" s="43"/>
      <c r="F832" s="236" t="s">
        <v>1025</v>
      </c>
      <c r="G832" s="43"/>
      <c r="H832" s="43"/>
      <c r="I832" s="232"/>
      <c r="J832" s="43"/>
      <c r="K832" s="43"/>
      <c r="L832" s="47"/>
      <c r="M832" s="233"/>
      <c r="N832" s="234"/>
      <c r="O832" s="87"/>
      <c r="P832" s="87"/>
      <c r="Q832" s="87"/>
      <c r="R832" s="87"/>
      <c r="S832" s="87"/>
      <c r="T832" s="88"/>
      <c r="U832" s="41"/>
      <c r="V832" s="41"/>
      <c r="W832" s="41"/>
      <c r="X832" s="41"/>
      <c r="Y832" s="41"/>
      <c r="Z832" s="41"/>
      <c r="AA832" s="41"/>
      <c r="AB832" s="41"/>
      <c r="AC832" s="41"/>
      <c r="AD832" s="41"/>
      <c r="AE832" s="41"/>
      <c r="AT832" s="20" t="s">
        <v>277</v>
      </c>
      <c r="AU832" s="20" t="s">
        <v>291</v>
      </c>
    </row>
    <row r="833" spans="1:51" s="14" customFormat="1" ht="12">
      <c r="A833" s="14"/>
      <c r="B833" s="247"/>
      <c r="C833" s="248"/>
      <c r="D833" s="230" t="s">
        <v>279</v>
      </c>
      <c r="E833" s="249" t="s">
        <v>19</v>
      </c>
      <c r="F833" s="250" t="s">
        <v>1026</v>
      </c>
      <c r="G833" s="248"/>
      <c r="H833" s="251">
        <v>2.7</v>
      </c>
      <c r="I833" s="252"/>
      <c r="J833" s="248"/>
      <c r="K833" s="248"/>
      <c r="L833" s="253"/>
      <c r="M833" s="254"/>
      <c r="N833" s="255"/>
      <c r="O833" s="255"/>
      <c r="P833" s="255"/>
      <c r="Q833" s="255"/>
      <c r="R833" s="255"/>
      <c r="S833" s="255"/>
      <c r="T833" s="256"/>
      <c r="U833" s="14"/>
      <c r="V833" s="14"/>
      <c r="W833" s="14"/>
      <c r="X833" s="14"/>
      <c r="Y833" s="14"/>
      <c r="Z833" s="14"/>
      <c r="AA833" s="14"/>
      <c r="AB833" s="14"/>
      <c r="AC833" s="14"/>
      <c r="AD833" s="14"/>
      <c r="AE833" s="14"/>
      <c r="AT833" s="257" t="s">
        <v>279</v>
      </c>
      <c r="AU833" s="257" t="s">
        <v>291</v>
      </c>
      <c r="AV833" s="14" t="s">
        <v>82</v>
      </c>
      <c r="AW833" s="14" t="s">
        <v>33</v>
      </c>
      <c r="AX833" s="14" t="s">
        <v>72</v>
      </c>
      <c r="AY833" s="257" t="s">
        <v>266</v>
      </c>
    </row>
    <row r="834" spans="1:51" s="14" customFormat="1" ht="12">
      <c r="A834" s="14"/>
      <c r="B834" s="247"/>
      <c r="C834" s="248"/>
      <c r="D834" s="230" t="s">
        <v>279</v>
      </c>
      <c r="E834" s="249" t="s">
        <v>19</v>
      </c>
      <c r="F834" s="250" t="s">
        <v>1027</v>
      </c>
      <c r="G834" s="248"/>
      <c r="H834" s="251">
        <v>27.72</v>
      </c>
      <c r="I834" s="252"/>
      <c r="J834" s="248"/>
      <c r="K834" s="248"/>
      <c r="L834" s="253"/>
      <c r="M834" s="254"/>
      <c r="N834" s="255"/>
      <c r="O834" s="255"/>
      <c r="P834" s="255"/>
      <c r="Q834" s="255"/>
      <c r="R834" s="255"/>
      <c r="S834" s="255"/>
      <c r="T834" s="256"/>
      <c r="U834" s="14"/>
      <c r="V834" s="14"/>
      <c r="W834" s="14"/>
      <c r="X834" s="14"/>
      <c r="Y834" s="14"/>
      <c r="Z834" s="14"/>
      <c r="AA834" s="14"/>
      <c r="AB834" s="14"/>
      <c r="AC834" s="14"/>
      <c r="AD834" s="14"/>
      <c r="AE834" s="14"/>
      <c r="AT834" s="257" t="s">
        <v>279</v>
      </c>
      <c r="AU834" s="257" t="s">
        <v>291</v>
      </c>
      <c r="AV834" s="14" t="s">
        <v>82</v>
      </c>
      <c r="AW834" s="14" t="s">
        <v>33</v>
      </c>
      <c r="AX834" s="14" t="s">
        <v>72</v>
      </c>
      <c r="AY834" s="257" t="s">
        <v>266</v>
      </c>
    </row>
    <row r="835" spans="1:51" s="14" customFormat="1" ht="12">
      <c r="A835" s="14"/>
      <c r="B835" s="247"/>
      <c r="C835" s="248"/>
      <c r="D835" s="230" t="s">
        <v>279</v>
      </c>
      <c r="E835" s="249" t="s">
        <v>19</v>
      </c>
      <c r="F835" s="250" t="s">
        <v>1028</v>
      </c>
      <c r="G835" s="248"/>
      <c r="H835" s="251">
        <v>6.48</v>
      </c>
      <c r="I835" s="252"/>
      <c r="J835" s="248"/>
      <c r="K835" s="248"/>
      <c r="L835" s="253"/>
      <c r="M835" s="254"/>
      <c r="N835" s="255"/>
      <c r="O835" s="255"/>
      <c r="P835" s="255"/>
      <c r="Q835" s="255"/>
      <c r="R835" s="255"/>
      <c r="S835" s="255"/>
      <c r="T835" s="256"/>
      <c r="U835" s="14"/>
      <c r="V835" s="14"/>
      <c r="W835" s="14"/>
      <c r="X835" s="14"/>
      <c r="Y835" s="14"/>
      <c r="Z835" s="14"/>
      <c r="AA835" s="14"/>
      <c r="AB835" s="14"/>
      <c r="AC835" s="14"/>
      <c r="AD835" s="14"/>
      <c r="AE835" s="14"/>
      <c r="AT835" s="257" t="s">
        <v>279</v>
      </c>
      <c r="AU835" s="257" t="s">
        <v>291</v>
      </c>
      <c r="AV835" s="14" t="s">
        <v>82</v>
      </c>
      <c r="AW835" s="14" t="s">
        <v>33</v>
      </c>
      <c r="AX835" s="14" t="s">
        <v>72</v>
      </c>
      <c r="AY835" s="257" t="s">
        <v>266</v>
      </c>
    </row>
    <row r="836" spans="1:51" s="14" customFormat="1" ht="12">
      <c r="A836" s="14"/>
      <c r="B836" s="247"/>
      <c r="C836" s="248"/>
      <c r="D836" s="230" t="s">
        <v>279</v>
      </c>
      <c r="E836" s="249" t="s">
        <v>19</v>
      </c>
      <c r="F836" s="250" t="s">
        <v>1029</v>
      </c>
      <c r="G836" s="248"/>
      <c r="H836" s="251">
        <v>3.2</v>
      </c>
      <c r="I836" s="252"/>
      <c r="J836" s="248"/>
      <c r="K836" s="248"/>
      <c r="L836" s="253"/>
      <c r="M836" s="254"/>
      <c r="N836" s="255"/>
      <c r="O836" s="255"/>
      <c r="P836" s="255"/>
      <c r="Q836" s="255"/>
      <c r="R836" s="255"/>
      <c r="S836" s="255"/>
      <c r="T836" s="256"/>
      <c r="U836" s="14"/>
      <c r="V836" s="14"/>
      <c r="W836" s="14"/>
      <c r="X836" s="14"/>
      <c r="Y836" s="14"/>
      <c r="Z836" s="14"/>
      <c r="AA836" s="14"/>
      <c r="AB836" s="14"/>
      <c r="AC836" s="14"/>
      <c r="AD836" s="14"/>
      <c r="AE836" s="14"/>
      <c r="AT836" s="257" t="s">
        <v>279</v>
      </c>
      <c r="AU836" s="257" t="s">
        <v>291</v>
      </c>
      <c r="AV836" s="14" t="s">
        <v>82</v>
      </c>
      <c r="AW836" s="14" t="s">
        <v>33</v>
      </c>
      <c r="AX836" s="14" t="s">
        <v>72</v>
      </c>
      <c r="AY836" s="257" t="s">
        <v>266</v>
      </c>
    </row>
    <row r="837" spans="1:51" s="14" customFormat="1" ht="12">
      <c r="A837" s="14"/>
      <c r="B837" s="247"/>
      <c r="C837" s="248"/>
      <c r="D837" s="230" t="s">
        <v>279</v>
      </c>
      <c r="E837" s="249" t="s">
        <v>19</v>
      </c>
      <c r="F837" s="250" t="s">
        <v>1030</v>
      </c>
      <c r="G837" s="248"/>
      <c r="H837" s="251">
        <v>4.316</v>
      </c>
      <c r="I837" s="252"/>
      <c r="J837" s="248"/>
      <c r="K837" s="248"/>
      <c r="L837" s="253"/>
      <c r="M837" s="254"/>
      <c r="N837" s="255"/>
      <c r="O837" s="255"/>
      <c r="P837" s="255"/>
      <c r="Q837" s="255"/>
      <c r="R837" s="255"/>
      <c r="S837" s="255"/>
      <c r="T837" s="256"/>
      <c r="U837" s="14"/>
      <c r="V837" s="14"/>
      <c r="W837" s="14"/>
      <c r="X837" s="14"/>
      <c r="Y837" s="14"/>
      <c r="Z837" s="14"/>
      <c r="AA837" s="14"/>
      <c r="AB837" s="14"/>
      <c r="AC837" s="14"/>
      <c r="AD837" s="14"/>
      <c r="AE837" s="14"/>
      <c r="AT837" s="257" t="s">
        <v>279</v>
      </c>
      <c r="AU837" s="257" t="s">
        <v>291</v>
      </c>
      <c r="AV837" s="14" t="s">
        <v>82</v>
      </c>
      <c r="AW837" s="14" t="s">
        <v>33</v>
      </c>
      <c r="AX837" s="14" t="s">
        <v>72</v>
      </c>
      <c r="AY837" s="257" t="s">
        <v>266</v>
      </c>
    </row>
    <row r="838" spans="1:51" s="14" customFormat="1" ht="12">
      <c r="A838" s="14"/>
      <c r="B838" s="247"/>
      <c r="C838" s="248"/>
      <c r="D838" s="230" t="s">
        <v>279</v>
      </c>
      <c r="E838" s="249" t="s">
        <v>19</v>
      </c>
      <c r="F838" s="250" t="s">
        <v>1031</v>
      </c>
      <c r="G838" s="248"/>
      <c r="H838" s="251">
        <v>5.2</v>
      </c>
      <c r="I838" s="252"/>
      <c r="J838" s="248"/>
      <c r="K838" s="248"/>
      <c r="L838" s="253"/>
      <c r="M838" s="254"/>
      <c r="N838" s="255"/>
      <c r="O838" s="255"/>
      <c r="P838" s="255"/>
      <c r="Q838" s="255"/>
      <c r="R838" s="255"/>
      <c r="S838" s="255"/>
      <c r="T838" s="256"/>
      <c r="U838" s="14"/>
      <c r="V838" s="14"/>
      <c r="W838" s="14"/>
      <c r="X838" s="14"/>
      <c r="Y838" s="14"/>
      <c r="Z838" s="14"/>
      <c r="AA838" s="14"/>
      <c r="AB838" s="14"/>
      <c r="AC838" s="14"/>
      <c r="AD838" s="14"/>
      <c r="AE838" s="14"/>
      <c r="AT838" s="257" t="s">
        <v>279</v>
      </c>
      <c r="AU838" s="257" t="s">
        <v>291</v>
      </c>
      <c r="AV838" s="14" t="s">
        <v>82</v>
      </c>
      <c r="AW838" s="14" t="s">
        <v>33</v>
      </c>
      <c r="AX838" s="14" t="s">
        <v>72</v>
      </c>
      <c r="AY838" s="257" t="s">
        <v>266</v>
      </c>
    </row>
    <row r="839" spans="1:51" s="14" customFormat="1" ht="12">
      <c r="A839" s="14"/>
      <c r="B839" s="247"/>
      <c r="C839" s="248"/>
      <c r="D839" s="230" t="s">
        <v>279</v>
      </c>
      <c r="E839" s="249" t="s">
        <v>19</v>
      </c>
      <c r="F839" s="250" t="s">
        <v>1032</v>
      </c>
      <c r="G839" s="248"/>
      <c r="H839" s="251">
        <v>2.15</v>
      </c>
      <c r="I839" s="252"/>
      <c r="J839" s="248"/>
      <c r="K839" s="248"/>
      <c r="L839" s="253"/>
      <c r="M839" s="254"/>
      <c r="N839" s="255"/>
      <c r="O839" s="255"/>
      <c r="P839" s="255"/>
      <c r="Q839" s="255"/>
      <c r="R839" s="255"/>
      <c r="S839" s="255"/>
      <c r="T839" s="256"/>
      <c r="U839" s="14"/>
      <c r="V839" s="14"/>
      <c r="W839" s="14"/>
      <c r="X839" s="14"/>
      <c r="Y839" s="14"/>
      <c r="Z839" s="14"/>
      <c r="AA839" s="14"/>
      <c r="AB839" s="14"/>
      <c r="AC839" s="14"/>
      <c r="AD839" s="14"/>
      <c r="AE839" s="14"/>
      <c r="AT839" s="257" t="s">
        <v>279</v>
      </c>
      <c r="AU839" s="257" t="s">
        <v>291</v>
      </c>
      <c r="AV839" s="14" t="s">
        <v>82</v>
      </c>
      <c r="AW839" s="14" t="s">
        <v>33</v>
      </c>
      <c r="AX839" s="14" t="s">
        <v>72</v>
      </c>
      <c r="AY839" s="257" t="s">
        <v>266</v>
      </c>
    </row>
    <row r="840" spans="1:51" s="15" customFormat="1" ht="12">
      <c r="A840" s="15"/>
      <c r="B840" s="258"/>
      <c r="C840" s="259"/>
      <c r="D840" s="230" t="s">
        <v>279</v>
      </c>
      <c r="E840" s="260" t="s">
        <v>19</v>
      </c>
      <c r="F840" s="261" t="s">
        <v>282</v>
      </c>
      <c r="G840" s="259"/>
      <c r="H840" s="262">
        <v>51.766</v>
      </c>
      <c r="I840" s="263"/>
      <c r="J840" s="259"/>
      <c r="K840" s="259"/>
      <c r="L840" s="264"/>
      <c r="M840" s="265"/>
      <c r="N840" s="266"/>
      <c r="O840" s="266"/>
      <c r="P840" s="266"/>
      <c r="Q840" s="266"/>
      <c r="R840" s="266"/>
      <c r="S840" s="266"/>
      <c r="T840" s="267"/>
      <c r="U840" s="15"/>
      <c r="V840" s="15"/>
      <c r="W840" s="15"/>
      <c r="X840" s="15"/>
      <c r="Y840" s="15"/>
      <c r="Z840" s="15"/>
      <c r="AA840" s="15"/>
      <c r="AB840" s="15"/>
      <c r="AC840" s="15"/>
      <c r="AD840" s="15"/>
      <c r="AE840" s="15"/>
      <c r="AT840" s="268" t="s">
        <v>279</v>
      </c>
      <c r="AU840" s="268" t="s">
        <v>291</v>
      </c>
      <c r="AV840" s="15" t="s">
        <v>273</v>
      </c>
      <c r="AW840" s="15" t="s">
        <v>33</v>
      </c>
      <c r="AX840" s="15" t="s">
        <v>80</v>
      </c>
      <c r="AY840" s="268" t="s">
        <v>266</v>
      </c>
    </row>
    <row r="841" spans="1:65" s="2" customFormat="1" ht="16.5" customHeight="1">
      <c r="A841" s="41"/>
      <c r="B841" s="42"/>
      <c r="C841" s="217" t="s">
        <v>1033</v>
      </c>
      <c r="D841" s="217" t="s">
        <v>268</v>
      </c>
      <c r="E841" s="218" t="s">
        <v>1034</v>
      </c>
      <c r="F841" s="219" t="s">
        <v>1035</v>
      </c>
      <c r="G841" s="220" t="s">
        <v>271</v>
      </c>
      <c r="H841" s="221">
        <v>30.495</v>
      </c>
      <c r="I841" s="222"/>
      <c r="J841" s="223">
        <f>ROUND(I841*H841,2)</f>
        <v>0</v>
      </c>
      <c r="K841" s="219" t="s">
        <v>272</v>
      </c>
      <c r="L841" s="47"/>
      <c r="M841" s="224" t="s">
        <v>19</v>
      </c>
      <c r="N841" s="225" t="s">
        <v>43</v>
      </c>
      <c r="O841" s="87"/>
      <c r="P841" s="226">
        <f>O841*H841</f>
        <v>0</v>
      </c>
      <c r="Q841" s="226">
        <v>0</v>
      </c>
      <c r="R841" s="226">
        <f>Q841*H841</f>
        <v>0</v>
      </c>
      <c r="S841" s="226">
        <v>0</v>
      </c>
      <c r="T841" s="227">
        <f>S841*H841</f>
        <v>0</v>
      </c>
      <c r="U841" s="41"/>
      <c r="V841" s="41"/>
      <c r="W841" s="41"/>
      <c r="X841" s="41"/>
      <c r="Y841" s="41"/>
      <c r="Z841" s="41"/>
      <c r="AA841" s="41"/>
      <c r="AB841" s="41"/>
      <c r="AC841" s="41"/>
      <c r="AD841" s="41"/>
      <c r="AE841" s="41"/>
      <c r="AR841" s="228" t="s">
        <v>273</v>
      </c>
      <c r="AT841" s="228" t="s">
        <v>268</v>
      </c>
      <c r="AU841" s="228" t="s">
        <v>291</v>
      </c>
      <c r="AY841" s="20" t="s">
        <v>266</v>
      </c>
      <c r="BE841" s="229">
        <f>IF(N841="základní",J841,0)</f>
        <v>0</v>
      </c>
      <c r="BF841" s="229">
        <f>IF(N841="snížená",J841,0)</f>
        <v>0</v>
      </c>
      <c r="BG841" s="229">
        <f>IF(N841="zákl. přenesená",J841,0)</f>
        <v>0</v>
      </c>
      <c r="BH841" s="229">
        <f>IF(N841="sníž. přenesená",J841,0)</f>
        <v>0</v>
      </c>
      <c r="BI841" s="229">
        <f>IF(N841="nulová",J841,0)</f>
        <v>0</v>
      </c>
      <c r="BJ841" s="20" t="s">
        <v>80</v>
      </c>
      <c r="BK841" s="229">
        <f>ROUND(I841*H841,2)</f>
        <v>0</v>
      </c>
      <c r="BL841" s="20" t="s">
        <v>273</v>
      </c>
      <c r="BM841" s="228" t="s">
        <v>1036</v>
      </c>
    </row>
    <row r="842" spans="1:47" s="2" customFormat="1" ht="12">
      <c r="A842" s="41"/>
      <c r="B842" s="42"/>
      <c r="C842" s="43"/>
      <c r="D842" s="230" t="s">
        <v>275</v>
      </c>
      <c r="E842" s="43"/>
      <c r="F842" s="231" t="s">
        <v>1037</v>
      </c>
      <c r="G842" s="43"/>
      <c r="H842" s="43"/>
      <c r="I842" s="232"/>
      <c r="J842" s="43"/>
      <c r="K842" s="43"/>
      <c r="L842" s="47"/>
      <c r="M842" s="233"/>
      <c r="N842" s="234"/>
      <c r="O842" s="87"/>
      <c r="P842" s="87"/>
      <c r="Q842" s="87"/>
      <c r="R842" s="87"/>
      <c r="S842" s="87"/>
      <c r="T842" s="88"/>
      <c r="U842" s="41"/>
      <c r="V842" s="41"/>
      <c r="W842" s="41"/>
      <c r="X842" s="41"/>
      <c r="Y842" s="41"/>
      <c r="Z842" s="41"/>
      <c r="AA842" s="41"/>
      <c r="AB842" s="41"/>
      <c r="AC842" s="41"/>
      <c r="AD842" s="41"/>
      <c r="AE842" s="41"/>
      <c r="AT842" s="20" t="s">
        <v>275</v>
      </c>
      <c r="AU842" s="20" t="s">
        <v>291</v>
      </c>
    </row>
    <row r="843" spans="1:47" s="2" customFormat="1" ht="12">
      <c r="A843" s="41"/>
      <c r="B843" s="42"/>
      <c r="C843" s="43"/>
      <c r="D843" s="235" t="s">
        <v>277</v>
      </c>
      <c r="E843" s="43"/>
      <c r="F843" s="236" t="s">
        <v>1038</v>
      </c>
      <c r="G843" s="43"/>
      <c r="H843" s="43"/>
      <c r="I843" s="232"/>
      <c r="J843" s="43"/>
      <c r="K843" s="43"/>
      <c r="L843" s="47"/>
      <c r="M843" s="233"/>
      <c r="N843" s="234"/>
      <c r="O843" s="87"/>
      <c r="P843" s="87"/>
      <c r="Q843" s="87"/>
      <c r="R843" s="87"/>
      <c r="S843" s="87"/>
      <c r="T843" s="88"/>
      <c r="U843" s="41"/>
      <c r="V843" s="41"/>
      <c r="W843" s="41"/>
      <c r="X843" s="41"/>
      <c r="Y843" s="41"/>
      <c r="Z843" s="41"/>
      <c r="AA843" s="41"/>
      <c r="AB843" s="41"/>
      <c r="AC843" s="41"/>
      <c r="AD843" s="41"/>
      <c r="AE843" s="41"/>
      <c r="AT843" s="20" t="s">
        <v>277</v>
      </c>
      <c r="AU843" s="20" t="s">
        <v>291</v>
      </c>
    </row>
    <row r="844" spans="1:51" s="13" customFormat="1" ht="12">
      <c r="A844" s="13"/>
      <c r="B844" s="237"/>
      <c r="C844" s="238"/>
      <c r="D844" s="230" t="s">
        <v>279</v>
      </c>
      <c r="E844" s="239" t="s">
        <v>19</v>
      </c>
      <c r="F844" s="240" t="s">
        <v>816</v>
      </c>
      <c r="G844" s="238"/>
      <c r="H844" s="239" t="s">
        <v>19</v>
      </c>
      <c r="I844" s="241"/>
      <c r="J844" s="238"/>
      <c r="K844" s="238"/>
      <c r="L844" s="242"/>
      <c r="M844" s="243"/>
      <c r="N844" s="244"/>
      <c r="O844" s="244"/>
      <c r="P844" s="244"/>
      <c r="Q844" s="244"/>
      <c r="R844" s="244"/>
      <c r="S844" s="244"/>
      <c r="T844" s="245"/>
      <c r="U844" s="13"/>
      <c r="V844" s="13"/>
      <c r="W844" s="13"/>
      <c r="X844" s="13"/>
      <c r="Y844" s="13"/>
      <c r="Z844" s="13"/>
      <c r="AA844" s="13"/>
      <c r="AB844" s="13"/>
      <c r="AC844" s="13"/>
      <c r="AD844" s="13"/>
      <c r="AE844" s="13"/>
      <c r="AT844" s="246" t="s">
        <v>279</v>
      </c>
      <c r="AU844" s="246" t="s">
        <v>291</v>
      </c>
      <c r="AV844" s="13" t="s">
        <v>80</v>
      </c>
      <c r="AW844" s="13" t="s">
        <v>33</v>
      </c>
      <c r="AX844" s="13" t="s">
        <v>72</v>
      </c>
      <c r="AY844" s="246" t="s">
        <v>266</v>
      </c>
    </row>
    <row r="845" spans="1:51" s="14" customFormat="1" ht="12">
      <c r="A845" s="14"/>
      <c r="B845" s="247"/>
      <c r="C845" s="248"/>
      <c r="D845" s="230" t="s">
        <v>279</v>
      </c>
      <c r="E845" s="249" t="s">
        <v>19</v>
      </c>
      <c r="F845" s="250" t="s">
        <v>817</v>
      </c>
      <c r="G845" s="248"/>
      <c r="H845" s="251">
        <v>30.495</v>
      </c>
      <c r="I845" s="252"/>
      <c r="J845" s="248"/>
      <c r="K845" s="248"/>
      <c r="L845" s="253"/>
      <c r="M845" s="254"/>
      <c r="N845" s="255"/>
      <c r="O845" s="255"/>
      <c r="P845" s="255"/>
      <c r="Q845" s="255"/>
      <c r="R845" s="255"/>
      <c r="S845" s="255"/>
      <c r="T845" s="256"/>
      <c r="U845" s="14"/>
      <c r="V845" s="14"/>
      <c r="W845" s="14"/>
      <c r="X845" s="14"/>
      <c r="Y845" s="14"/>
      <c r="Z845" s="14"/>
      <c r="AA845" s="14"/>
      <c r="AB845" s="14"/>
      <c r="AC845" s="14"/>
      <c r="AD845" s="14"/>
      <c r="AE845" s="14"/>
      <c r="AT845" s="257" t="s">
        <v>279</v>
      </c>
      <c r="AU845" s="257" t="s">
        <v>291</v>
      </c>
      <c r="AV845" s="14" t="s">
        <v>82</v>
      </c>
      <c r="AW845" s="14" t="s">
        <v>33</v>
      </c>
      <c r="AX845" s="14" t="s">
        <v>72</v>
      </c>
      <c r="AY845" s="257" t="s">
        <v>266</v>
      </c>
    </row>
    <row r="846" spans="1:51" s="15" customFormat="1" ht="12">
      <c r="A846" s="15"/>
      <c r="B846" s="258"/>
      <c r="C846" s="259"/>
      <c r="D846" s="230" t="s">
        <v>279</v>
      </c>
      <c r="E846" s="260" t="s">
        <v>19</v>
      </c>
      <c r="F846" s="261" t="s">
        <v>282</v>
      </c>
      <c r="G846" s="259"/>
      <c r="H846" s="262">
        <v>30.495</v>
      </c>
      <c r="I846" s="263"/>
      <c r="J846" s="259"/>
      <c r="K846" s="259"/>
      <c r="L846" s="264"/>
      <c r="M846" s="265"/>
      <c r="N846" s="266"/>
      <c r="O846" s="266"/>
      <c r="P846" s="266"/>
      <c r="Q846" s="266"/>
      <c r="R846" s="266"/>
      <c r="S846" s="266"/>
      <c r="T846" s="267"/>
      <c r="U846" s="15"/>
      <c r="V846" s="15"/>
      <c r="W846" s="15"/>
      <c r="X846" s="15"/>
      <c r="Y846" s="15"/>
      <c r="Z846" s="15"/>
      <c r="AA846" s="15"/>
      <c r="AB846" s="15"/>
      <c r="AC846" s="15"/>
      <c r="AD846" s="15"/>
      <c r="AE846" s="15"/>
      <c r="AT846" s="268" t="s">
        <v>279</v>
      </c>
      <c r="AU846" s="268" t="s">
        <v>291</v>
      </c>
      <c r="AV846" s="15" t="s">
        <v>273</v>
      </c>
      <c r="AW846" s="15" t="s">
        <v>33</v>
      </c>
      <c r="AX846" s="15" t="s">
        <v>80</v>
      </c>
      <c r="AY846" s="268" t="s">
        <v>266</v>
      </c>
    </row>
    <row r="847" spans="1:63" s="12" customFormat="1" ht="20.85" customHeight="1">
      <c r="A847" s="12"/>
      <c r="B847" s="201"/>
      <c r="C847" s="202"/>
      <c r="D847" s="203" t="s">
        <v>71</v>
      </c>
      <c r="E847" s="215" t="s">
        <v>824</v>
      </c>
      <c r="F847" s="215" t="s">
        <v>1039</v>
      </c>
      <c r="G847" s="202"/>
      <c r="H847" s="202"/>
      <c r="I847" s="205"/>
      <c r="J847" s="216">
        <f>BK847</f>
        <v>0</v>
      </c>
      <c r="K847" s="202"/>
      <c r="L847" s="207"/>
      <c r="M847" s="208"/>
      <c r="N847" s="209"/>
      <c r="O847" s="209"/>
      <c r="P847" s="210">
        <f>SUM(P848:P944)</f>
        <v>0</v>
      </c>
      <c r="Q847" s="209"/>
      <c r="R847" s="210">
        <f>SUM(R848:R944)</f>
        <v>166.92520146</v>
      </c>
      <c r="S847" s="209"/>
      <c r="T847" s="211">
        <f>SUM(T848:T944)</f>
        <v>0</v>
      </c>
      <c r="U847" s="12"/>
      <c r="V847" s="12"/>
      <c r="W847" s="12"/>
      <c r="X847" s="12"/>
      <c r="Y847" s="12"/>
      <c r="Z847" s="12"/>
      <c r="AA847" s="12"/>
      <c r="AB847" s="12"/>
      <c r="AC847" s="12"/>
      <c r="AD847" s="12"/>
      <c r="AE847" s="12"/>
      <c r="AR847" s="212" t="s">
        <v>80</v>
      </c>
      <c r="AT847" s="213" t="s">
        <v>71</v>
      </c>
      <c r="AU847" s="213" t="s">
        <v>82</v>
      </c>
      <c r="AY847" s="212" t="s">
        <v>266</v>
      </c>
      <c r="BK847" s="214">
        <f>SUM(BK848:BK944)</f>
        <v>0</v>
      </c>
    </row>
    <row r="848" spans="1:65" s="2" customFormat="1" ht="33" customHeight="1">
      <c r="A848" s="41"/>
      <c r="B848" s="42"/>
      <c r="C848" s="217" t="s">
        <v>1040</v>
      </c>
      <c r="D848" s="217" t="s">
        <v>268</v>
      </c>
      <c r="E848" s="218" t="s">
        <v>1041</v>
      </c>
      <c r="F848" s="219" t="s">
        <v>1042</v>
      </c>
      <c r="G848" s="220" t="s">
        <v>285</v>
      </c>
      <c r="H848" s="221">
        <v>32.197</v>
      </c>
      <c r="I848" s="222"/>
      <c r="J848" s="223">
        <f>ROUND(I848*H848,2)</f>
        <v>0</v>
      </c>
      <c r="K848" s="219" t="s">
        <v>272</v>
      </c>
      <c r="L848" s="47"/>
      <c r="M848" s="224" t="s">
        <v>19</v>
      </c>
      <c r="N848" s="225" t="s">
        <v>43</v>
      </c>
      <c r="O848" s="87"/>
      <c r="P848" s="226">
        <f>O848*H848</f>
        <v>0</v>
      </c>
      <c r="Q848" s="226">
        <v>2.50187</v>
      </c>
      <c r="R848" s="226">
        <f>Q848*H848</f>
        <v>80.55270839</v>
      </c>
      <c r="S848" s="226">
        <v>0</v>
      </c>
      <c r="T848" s="227">
        <f>S848*H848</f>
        <v>0</v>
      </c>
      <c r="U848" s="41"/>
      <c r="V848" s="41"/>
      <c r="W848" s="41"/>
      <c r="X848" s="41"/>
      <c r="Y848" s="41"/>
      <c r="Z848" s="41"/>
      <c r="AA848" s="41"/>
      <c r="AB848" s="41"/>
      <c r="AC848" s="41"/>
      <c r="AD848" s="41"/>
      <c r="AE848" s="41"/>
      <c r="AR848" s="228" t="s">
        <v>273</v>
      </c>
      <c r="AT848" s="228" t="s">
        <v>268</v>
      </c>
      <c r="AU848" s="228" t="s">
        <v>291</v>
      </c>
      <c r="AY848" s="20" t="s">
        <v>266</v>
      </c>
      <c r="BE848" s="229">
        <f>IF(N848="základní",J848,0)</f>
        <v>0</v>
      </c>
      <c r="BF848" s="229">
        <f>IF(N848="snížená",J848,0)</f>
        <v>0</v>
      </c>
      <c r="BG848" s="229">
        <f>IF(N848="zákl. přenesená",J848,0)</f>
        <v>0</v>
      </c>
      <c r="BH848" s="229">
        <f>IF(N848="sníž. přenesená",J848,0)</f>
        <v>0</v>
      </c>
      <c r="BI848" s="229">
        <f>IF(N848="nulová",J848,0)</f>
        <v>0</v>
      </c>
      <c r="BJ848" s="20" t="s">
        <v>80</v>
      </c>
      <c r="BK848" s="229">
        <f>ROUND(I848*H848,2)</f>
        <v>0</v>
      </c>
      <c r="BL848" s="20" t="s">
        <v>273</v>
      </c>
      <c r="BM848" s="228" t="s">
        <v>1043</v>
      </c>
    </row>
    <row r="849" spans="1:47" s="2" customFormat="1" ht="12">
      <c r="A849" s="41"/>
      <c r="B849" s="42"/>
      <c r="C849" s="43"/>
      <c r="D849" s="230" t="s">
        <v>275</v>
      </c>
      <c r="E849" s="43"/>
      <c r="F849" s="231" t="s">
        <v>1044</v>
      </c>
      <c r="G849" s="43"/>
      <c r="H849" s="43"/>
      <c r="I849" s="232"/>
      <c r="J849" s="43"/>
      <c r="K849" s="43"/>
      <c r="L849" s="47"/>
      <c r="M849" s="233"/>
      <c r="N849" s="234"/>
      <c r="O849" s="87"/>
      <c r="P849" s="87"/>
      <c r="Q849" s="87"/>
      <c r="R849" s="87"/>
      <c r="S849" s="87"/>
      <c r="T849" s="88"/>
      <c r="U849" s="41"/>
      <c r="V849" s="41"/>
      <c r="W849" s="41"/>
      <c r="X849" s="41"/>
      <c r="Y849" s="41"/>
      <c r="Z849" s="41"/>
      <c r="AA849" s="41"/>
      <c r="AB849" s="41"/>
      <c r="AC849" s="41"/>
      <c r="AD849" s="41"/>
      <c r="AE849" s="41"/>
      <c r="AT849" s="20" t="s">
        <v>275</v>
      </c>
      <c r="AU849" s="20" t="s">
        <v>291</v>
      </c>
    </row>
    <row r="850" spans="1:47" s="2" customFormat="1" ht="12">
      <c r="A850" s="41"/>
      <c r="B850" s="42"/>
      <c r="C850" s="43"/>
      <c r="D850" s="235" t="s">
        <v>277</v>
      </c>
      <c r="E850" s="43"/>
      <c r="F850" s="236" t="s">
        <v>1045</v>
      </c>
      <c r="G850" s="43"/>
      <c r="H850" s="43"/>
      <c r="I850" s="232"/>
      <c r="J850" s="43"/>
      <c r="K850" s="43"/>
      <c r="L850" s="47"/>
      <c r="M850" s="233"/>
      <c r="N850" s="234"/>
      <c r="O850" s="87"/>
      <c r="P850" s="87"/>
      <c r="Q850" s="87"/>
      <c r="R850" s="87"/>
      <c r="S850" s="87"/>
      <c r="T850" s="88"/>
      <c r="U850" s="41"/>
      <c r="V850" s="41"/>
      <c r="W850" s="41"/>
      <c r="X850" s="41"/>
      <c r="Y850" s="41"/>
      <c r="Z850" s="41"/>
      <c r="AA850" s="41"/>
      <c r="AB850" s="41"/>
      <c r="AC850" s="41"/>
      <c r="AD850" s="41"/>
      <c r="AE850" s="41"/>
      <c r="AT850" s="20" t="s">
        <v>277</v>
      </c>
      <c r="AU850" s="20" t="s">
        <v>291</v>
      </c>
    </row>
    <row r="851" spans="1:51" s="14" customFormat="1" ht="12">
      <c r="A851" s="14"/>
      <c r="B851" s="247"/>
      <c r="C851" s="248"/>
      <c r="D851" s="230" t="s">
        <v>279</v>
      </c>
      <c r="E851" s="249" t="s">
        <v>19</v>
      </c>
      <c r="F851" s="250" t="s">
        <v>1046</v>
      </c>
      <c r="G851" s="248"/>
      <c r="H851" s="251">
        <v>7.737</v>
      </c>
      <c r="I851" s="252"/>
      <c r="J851" s="248"/>
      <c r="K851" s="248"/>
      <c r="L851" s="253"/>
      <c r="M851" s="254"/>
      <c r="N851" s="255"/>
      <c r="O851" s="255"/>
      <c r="P851" s="255"/>
      <c r="Q851" s="255"/>
      <c r="R851" s="255"/>
      <c r="S851" s="255"/>
      <c r="T851" s="256"/>
      <c r="U851" s="14"/>
      <c r="V851" s="14"/>
      <c r="W851" s="14"/>
      <c r="X851" s="14"/>
      <c r="Y851" s="14"/>
      <c r="Z851" s="14"/>
      <c r="AA851" s="14"/>
      <c r="AB851" s="14"/>
      <c r="AC851" s="14"/>
      <c r="AD851" s="14"/>
      <c r="AE851" s="14"/>
      <c r="AT851" s="257" t="s">
        <v>279</v>
      </c>
      <c r="AU851" s="257" t="s">
        <v>291</v>
      </c>
      <c r="AV851" s="14" t="s">
        <v>82</v>
      </c>
      <c r="AW851" s="14" t="s">
        <v>33</v>
      </c>
      <c r="AX851" s="14" t="s">
        <v>72</v>
      </c>
      <c r="AY851" s="257" t="s">
        <v>266</v>
      </c>
    </row>
    <row r="852" spans="1:51" s="14" customFormat="1" ht="12">
      <c r="A852" s="14"/>
      <c r="B852" s="247"/>
      <c r="C852" s="248"/>
      <c r="D852" s="230" t="s">
        <v>279</v>
      </c>
      <c r="E852" s="249" t="s">
        <v>19</v>
      </c>
      <c r="F852" s="250" t="s">
        <v>1047</v>
      </c>
      <c r="G852" s="248"/>
      <c r="H852" s="251">
        <v>0.452</v>
      </c>
      <c r="I852" s="252"/>
      <c r="J852" s="248"/>
      <c r="K852" s="248"/>
      <c r="L852" s="253"/>
      <c r="M852" s="254"/>
      <c r="N852" s="255"/>
      <c r="O852" s="255"/>
      <c r="P852" s="255"/>
      <c r="Q852" s="255"/>
      <c r="R852" s="255"/>
      <c r="S852" s="255"/>
      <c r="T852" s="256"/>
      <c r="U852" s="14"/>
      <c r="V852" s="14"/>
      <c r="W852" s="14"/>
      <c r="X852" s="14"/>
      <c r="Y852" s="14"/>
      <c r="Z852" s="14"/>
      <c r="AA852" s="14"/>
      <c r="AB852" s="14"/>
      <c r="AC852" s="14"/>
      <c r="AD852" s="14"/>
      <c r="AE852" s="14"/>
      <c r="AT852" s="257" t="s">
        <v>279</v>
      </c>
      <c r="AU852" s="257" t="s">
        <v>291</v>
      </c>
      <c r="AV852" s="14" t="s">
        <v>82</v>
      </c>
      <c r="AW852" s="14" t="s">
        <v>33</v>
      </c>
      <c r="AX852" s="14" t="s">
        <v>72</v>
      </c>
      <c r="AY852" s="257" t="s">
        <v>266</v>
      </c>
    </row>
    <row r="853" spans="1:51" s="14" customFormat="1" ht="12">
      <c r="A853" s="14"/>
      <c r="B853" s="247"/>
      <c r="C853" s="248"/>
      <c r="D853" s="230" t="s">
        <v>279</v>
      </c>
      <c r="E853" s="249" t="s">
        <v>19</v>
      </c>
      <c r="F853" s="250" t="s">
        <v>1048</v>
      </c>
      <c r="G853" s="248"/>
      <c r="H853" s="251">
        <v>1.181</v>
      </c>
      <c r="I853" s="252"/>
      <c r="J853" s="248"/>
      <c r="K853" s="248"/>
      <c r="L853" s="253"/>
      <c r="M853" s="254"/>
      <c r="N853" s="255"/>
      <c r="O853" s="255"/>
      <c r="P853" s="255"/>
      <c r="Q853" s="255"/>
      <c r="R853" s="255"/>
      <c r="S853" s="255"/>
      <c r="T853" s="256"/>
      <c r="U853" s="14"/>
      <c r="V853" s="14"/>
      <c r="W853" s="14"/>
      <c r="X853" s="14"/>
      <c r="Y853" s="14"/>
      <c r="Z853" s="14"/>
      <c r="AA853" s="14"/>
      <c r="AB853" s="14"/>
      <c r="AC853" s="14"/>
      <c r="AD853" s="14"/>
      <c r="AE853" s="14"/>
      <c r="AT853" s="257" t="s">
        <v>279</v>
      </c>
      <c r="AU853" s="257" t="s">
        <v>291</v>
      </c>
      <c r="AV853" s="14" t="s">
        <v>82</v>
      </c>
      <c r="AW853" s="14" t="s">
        <v>33</v>
      </c>
      <c r="AX853" s="14" t="s">
        <v>72</v>
      </c>
      <c r="AY853" s="257" t="s">
        <v>266</v>
      </c>
    </row>
    <row r="854" spans="1:51" s="14" customFormat="1" ht="12">
      <c r="A854" s="14"/>
      <c r="B854" s="247"/>
      <c r="C854" s="248"/>
      <c r="D854" s="230" t="s">
        <v>279</v>
      </c>
      <c r="E854" s="249" t="s">
        <v>19</v>
      </c>
      <c r="F854" s="250" t="s">
        <v>1049</v>
      </c>
      <c r="G854" s="248"/>
      <c r="H854" s="251">
        <v>0.09</v>
      </c>
      <c r="I854" s="252"/>
      <c r="J854" s="248"/>
      <c r="K854" s="248"/>
      <c r="L854" s="253"/>
      <c r="M854" s="254"/>
      <c r="N854" s="255"/>
      <c r="O854" s="255"/>
      <c r="P854" s="255"/>
      <c r="Q854" s="255"/>
      <c r="R854" s="255"/>
      <c r="S854" s="255"/>
      <c r="T854" s="256"/>
      <c r="U854" s="14"/>
      <c r="V854" s="14"/>
      <c r="W854" s="14"/>
      <c r="X854" s="14"/>
      <c r="Y854" s="14"/>
      <c r="Z854" s="14"/>
      <c r="AA854" s="14"/>
      <c r="AB854" s="14"/>
      <c r="AC854" s="14"/>
      <c r="AD854" s="14"/>
      <c r="AE854" s="14"/>
      <c r="AT854" s="257" t="s">
        <v>279</v>
      </c>
      <c r="AU854" s="257" t="s">
        <v>291</v>
      </c>
      <c r="AV854" s="14" t="s">
        <v>82</v>
      </c>
      <c r="AW854" s="14" t="s">
        <v>33</v>
      </c>
      <c r="AX854" s="14" t="s">
        <v>72</v>
      </c>
      <c r="AY854" s="257" t="s">
        <v>266</v>
      </c>
    </row>
    <row r="855" spans="1:51" s="14" customFormat="1" ht="12">
      <c r="A855" s="14"/>
      <c r="B855" s="247"/>
      <c r="C855" s="248"/>
      <c r="D855" s="230" t="s">
        <v>279</v>
      </c>
      <c r="E855" s="249" t="s">
        <v>19</v>
      </c>
      <c r="F855" s="250" t="s">
        <v>1050</v>
      </c>
      <c r="G855" s="248"/>
      <c r="H855" s="251">
        <v>0.188</v>
      </c>
      <c r="I855" s="252"/>
      <c r="J855" s="248"/>
      <c r="K855" s="248"/>
      <c r="L855" s="253"/>
      <c r="M855" s="254"/>
      <c r="N855" s="255"/>
      <c r="O855" s="255"/>
      <c r="P855" s="255"/>
      <c r="Q855" s="255"/>
      <c r="R855" s="255"/>
      <c r="S855" s="255"/>
      <c r="T855" s="256"/>
      <c r="U855" s="14"/>
      <c r="V855" s="14"/>
      <c r="W855" s="14"/>
      <c r="X855" s="14"/>
      <c r="Y855" s="14"/>
      <c r="Z855" s="14"/>
      <c r="AA855" s="14"/>
      <c r="AB855" s="14"/>
      <c r="AC855" s="14"/>
      <c r="AD855" s="14"/>
      <c r="AE855" s="14"/>
      <c r="AT855" s="257" t="s">
        <v>279</v>
      </c>
      <c r="AU855" s="257" t="s">
        <v>291</v>
      </c>
      <c r="AV855" s="14" t="s">
        <v>82</v>
      </c>
      <c r="AW855" s="14" t="s">
        <v>33</v>
      </c>
      <c r="AX855" s="14" t="s">
        <v>72</v>
      </c>
      <c r="AY855" s="257" t="s">
        <v>266</v>
      </c>
    </row>
    <row r="856" spans="1:51" s="14" customFormat="1" ht="12">
      <c r="A856" s="14"/>
      <c r="B856" s="247"/>
      <c r="C856" s="248"/>
      <c r="D856" s="230" t="s">
        <v>279</v>
      </c>
      <c r="E856" s="249" t="s">
        <v>19</v>
      </c>
      <c r="F856" s="250" t="s">
        <v>1051</v>
      </c>
      <c r="G856" s="248"/>
      <c r="H856" s="251">
        <v>2.609</v>
      </c>
      <c r="I856" s="252"/>
      <c r="J856" s="248"/>
      <c r="K856" s="248"/>
      <c r="L856" s="253"/>
      <c r="M856" s="254"/>
      <c r="N856" s="255"/>
      <c r="O856" s="255"/>
      <c r="P856" s="255"/>
      <c r="Q856" s="255"/>
      <c r="R856" s="255"/>
      <c r="S856" s="255"/>
      <c r="T856" s="256"/>
      <c r="U856" s="14"/>
      <c r="V856" s="14"/>
      <c r="W856" s="14"/>
      <c r="X856" s="14"/>
      <c r="Y856" s="14"/>
      <c r="Z856" s="14"/>
      <c r="AA856" s="14"/>
      <c r="AB856" s="14"/>
      <c r="AC856" s="14"/>
      <c r="AD856" s="14"/>
      <c r="AE856" s="14"/>
      <c r="AT856" s="257" t="s">
        <v>279</v>
      </c>
      <c r="AU856" s="257" t="s">
        <v>291</v>
      </c>
      <c r="AV856" s="14" t="s">
        <v>82</v>
      </c>
      <c r="AW856" s="14" t="s">
        <v>33</v>
      </c>
      <c r="AX856" s="14" t="s">
        <v>72</v>
      </c>
      <c r="AY856" s="257" t="s">
        <v>266</v>
      </c>
    </row>
    <row r="857" spans="1:51" s="14" customFormat="1" ht="12">
      <c r="A857" s="14"/>
      <c r="B857" s="247"/>
      <c r="C857" s="248"/>
      <c r="D857" s="230" t="s">
        <v>279</v>
      </c>
      <c r="E857" s="249" t="s">
        <v>19</v>
      </c>
      <c r="F857" s="250" t="s">
        <v>1052</v>
      </c>
      <c r="G857" s="248"/>
      <c r="H857" s="251">
        <v>1.464</v>
      </c>
      <c r="I857" s="252"/>
      <c r="J857" s="248"/>
      <c r="K857" s="248"/>
      <c r="L857" s="253"/>
      <c r="M857" s="254"/>
      <c r="N857" s="255"/>
      <c r="O857" s="255"/>
      <c r="P857" s="255"/>
      <c r="Q857" s="255"/>
      <c r="R857" s="255"/>
      <c r="S857" s="255"/>
      <c r="T857" s="256"/>
      <c r="U857" s="14"/>
      <c r="V857" s="14"/>
      <c r="W857" s="14"/>
      <c r="X857" s="14"/>
      <c r="Y857" s="14"/>
      <c r="Z857" s="14"/>
      <c r="AA857" s="14"/>
      <c r="AB857" s="14"/>
      <c r="AC857" s="14"/>
      <c r="AD857" s="14"/>
      <c r="AE857" s="14"/>
      <c r="AT857" s="257" t="s">
        <v>279</v>
      </c>
      <c r="AU857" s="257" t="s">
        <v>291</v>
      </c>
      <c r="AV857" s="14" t="s">
        <v>82</v>
      </c>
      <c r="AW857" s="14" t="s">
        <v>33</v>
      </c>
      <c r="AX857" s="14" t="s">
        <v>72</v>
      </c>
      <c r="AY857" s="257" t="s">
        <v>266</v>
      </c>
    </row>
    <row r="858" spans="1:51" s="14" customFormat="1" ht="12">
      <c r="A858" s="14"/>
      <c r="B858" s="247"/>
      <c r="C858" s="248"/>
      <c r="D858" s="230" t="s">
        <v>279</v>
      </c>
      <c r="E858" s="249" t="s">
        <v>19</v>
      </c>
      <c r="F858" s="250" t="s">
        <v>1053</v>
      </c>
      <c r="G858" s="248"/>
      <c r="H858" s="251">
        <v>0.839</v>
      </c>
      <c r="I858" s="252"/>
      <c r="J858" s="248"/>
      <c r="K858" s="248"/>
      <c r="L858" s="253"/>
      <c r="M858" s="254"/>
      <c r="N858" s="255"/>
      <c r="O858" s="255"/>
      <c r="P858" s="255"/>
      <c r="Q858" s="255"/>
      <c r="R858" s="255"/>
      <c r="S858" s="255"/>
      <c r="T858" s="256"/>
      <c r="U858" s="14"/>
      <c r="V858" s="14"/>
      <c r="W858" s="14"/>
      <c r="X858" s="14"/>
      <c r="Y858" s="14"/>
      <c r="Z858" s="14"/>
      <c r="AA858" s="14"/>
      <c r="AB858" s="14"/>
      <c r="AC858" s="14"/>
      <c r="AD858" s="14"/>
      <c r="AE858" s="14"/>
      <c r="AT858" s="257" t="s">
        <v>279</v>
      </c>
      <c r="AU858" s="257" t="s">
        <v>291</v>
      </c>
      <c r="AV858" s="14" t="s">
        <v>82</v>
      </c>
      <c r="AW858" s="14" t="s">
        <v>33</v>
      </c>
      <c r="AX858" s="14" t="s">
        <v>72</v>
      </c>
      <c r="AY858" s="257" t="s">
        <v>266</v>
      </c>
    </row>
    <row r="859" spans="1:51" s="14" customFormat="1" ht="12">
      <c r="A859" s="14"/>
      <c r="B859" s="247"/>
      <c r="C859" s="248"/>
      <c r="D859" s="230" t="s">
        <v>279</v>
      </c>
      <c r="E859" s="249" t="s">
        <v>19</v>
      </c>
      <c r="F859" s="250" t="s">
        <v>1054</v>
      </c>
      <c r="G859" s="248"/>
      <c r="H859" s="251">
        <v>1.26</v>
      </c>
      <c r="I859" s="252"/>
      <c r="J859" s="248"/>
      <c r="K859" s="248"/>
      <c r="L859" s="253"/>
      <c r="M859" s="254"/>
      <c r="N859" s="255"/>
      <c r="O859" s="255"/>
      <c r="P859" s="255"/>
      <c r="Q859" s="255"/>
      <c r="R859" s="255"/>
      <c r="S859" s="255"/>
      <c r="T859" s="256"/>
      <c r="U859" s="14"/>
      <c r="V859" s="14"/>
      <c r="W859" s="14"/>
      <c r="X859" s="14"/>
      <c r="Y859" s="14"/>
      <c r="Z859" s="14"/>
      <c r="AA859" s="14"/>
      <c r="AB859" s="14"/>
      <c r="AC859" s="14"/>
      <c r="AD859" s="14"/>
      <c r="AE859" s="14"/>
      <c r="AT859" s="257" t="s">
        <v>279</v>
      </c>
      <c r="AU859" s="257" t="s">
        <v>291</v>
      </c>
      <c r="AV859" s="14" t="s">
        <v>82</v>
      </c>
      <c r="AW859" s="14" t="s">
        <v>33</v>
      </c>
      <c r="AX859" s="14" t="s">
        <v>72</v>
      </c>
      <c r="AY859" s="257" t="s">
        <v>266</v>
      </c>
    </row>
    <row r="860" spans="1:51" s="14" customFormat="1" ht="12">
      <c r="A860" s="14"/>
      <c r="B860" s="247"/>
      <c r="C860" s="248"/>
      <c r="D860" s="230" t="s">
        <v>279</v>
      </c>
      <c r="E860" s="249" t="s">
        <v>19</v>
      </c>
      <c r="F860" s="250" t="s">
        <v>1055</v>
      </c>
      <c r="G860" s="248"/>
      <c r="H860" s="251">
        <v>16.377</v>
      </c>
      <c r="I860" s="252"/>
      <c r="J860" s="248"/>
      <c r="K860" s="248"/>
      <c r="L860" s="253"/>
      <c r="M860" s="254"/>
      <c r="N860" s="255"/>
      <c r="O860" s="255"/>
      <c r="P860" s="255"/>
      <c r="Q860" s="255"/>
      <c r="R860" s="255"/>
      <c r="S860" s="255"/>
      <c r="T860" s="256"/>
      <c r="U860" s="14"/>
      <c r="V860" s="14"/>
      <c r="W860" s="14"/>
      <c r="X860" s="14"/>
      <c r="Y860" s="14"/>
      <c r="Z860" s="14"/>
      <c r="AA860" s="14"/>
      <c r="AB860" s="14"/>
      <c r="AC860" s="14"/>
      <c r="AD860" s="14"/>
      <c r="AE860" s="14"/>
      <c r="AT860" s="257" t="s">
        <v>279</v>
      </c>
      <c r="AU860" s="257" t="s">
        <v>291</v>
      </c>
      <c r="AV860" s="14" t="s">
        <v>82</v>
      </c>
      <c r="AW860" s="14" t="s">
        <v>33</v>
      </c>
      <c r="AX860" s="14" t="s">
        <v>72</v>
      </c>
      <c r="AY860" s="257" t="s">
        <v>266</v>
      </c>
    </row>
    <row r="861" spans="1:51" s="15" customFormat="1" ht="12">
      <c r="A861" s="15"/>
      <c r="B861" s="258"/>
      <c r="C861" s="259"/>
      <c r="D861" s="230" t="s">
        <v>279</v>
      </c>
      <c r="E861" s="260" t="s">
        <v>19</v>
      </c>
      <c r="F861" s="261" t="s">
        <v>282</v>
      </c>
      <c r="G861" s="259"/>
      <c r="H861" s="262">
        <v>32.197</v>
      </c>
      <c r="I861" s="263"/>
      <c r="J861" s="259"/>
      <c r="K861" s="259"/>
      <c r="L861" s="264"/>
      <c r="M861" s="265"/>
      <c r="N861" s="266"/>
      <c r="O861" s="266"/>
      <c r="P861" s="266"/>
      <c r="Q861" s="266"/>
      <c r="R861" s="266"/>
      <c r="S861" s="266"/>
      <c r="T861" s="267"/>
      <c r="U861" s="15"/>
      <c r="V861" s="15"/>
      <c r="W861" s="15"/>
      <c r="X861" s="15"/>
      <c r="Y861" s="15"/>
      <c r="Z861" s="15"/>
      <c r="AA861" s="15"/>
      <c r="AB861" s="15"/>
      <c r="AC861" s="15"/>
      <c r="AD861" s="15"/>
      <c r="AE861" s="15"/>
      <c r="AT861" s="268" t="s">
        <v>279</v>
      </c>
      <c r="AU861" s="268" t="s">
        <v>291</v>
      </c>
      <c r="AV861" s="15" t="s">
        <v>273</v>
      </c>
      <c r="AW861" s="15" t="s">
        <v>33</v>
      </c>
      <c r="AX861" s="15" t="s">
        <v>80</v>
      </c>
      <c r="AY861" s="268" t="s">
        <v>266</v>
      </c>
    </row>
    <row r="862" spans="1:65" s="2" customFormat="1" ht="33" customHeight="1">
      <c r="A862" s="41"/>
      <c r="B862" s="42"/>
      <c r="C862" s="217" t="s">
        <v>1056</v>
      </c>
      <c r="D862" s="217" t="s">
        <v>268</v>
      </c>
      <c r="E862" s="218" t="s">
        <v>1057</v>
      </c>
      <c r="F862" s="219" t="s">
        <v>1058</v>
      </c>
      <c r="G862" s="220" t="s">
        <v>285</v>
      </c>
      <c r="H862" s="221">
        <v>16.379</v>
      </c>
      <c r="I862" s="222"/>
      <c r="J862" s="223">
        <f>ROUND(I862*H862,2)</f>
        <v>0</v>
      </c>
      <c r="K862" s="219" t="s">
        <v>272</v>
      </c>
      <c r="L862" s="47"/>
      <c r="M862" s="224" t="s">
        <v>19</v>
      </c>
      <c r="N862" s="225" t="s">
        <v>43</v>
      </c>
      <c r="O862" s="87"/>
      <c r="P862" s="226">
        <f>O862*H862</f>
        <v>0</v>
      </c>
      <c r="Q862" s="226">
        <v>2.50187</v>
      </c>
      <c r="R862" s="226">
        <f>Q862*H862</f>
        <v>40.97812873</v>
      </c>
      <c r="S862" s="226">
        <v>0</v>
      </c>
      <c r="T862" s="227">
        <f>S862*H862</f>
        <v>0</v>
      </c>
      <c r="U862" s="41"/>
      <c r="V862" s="41"/>
      <c r="W862" s="41"/>
      <c r="X862" s="41"/>
      <c r="Y862" s="41"/>
      <c r="Z862" s="41"/>
      <c r="AA862" s="41"/>
      <c r="AB862" s="41"/>
      <c r="AC862" s="41"/>
      <c r="AD862" s="41"/>
      <c r="AE862" s="41"/>
      <c r="AR862" s="228" t="s">
        <v>273</v>
      </c>
      <c r="AT862" s="228" t="s">
        <v>268</v>
      </c>
      <c r="AU862" s="228" t="s">
        <v>291</v>
      </c>
      <c r="AY862" s="20" t="s">
        <v>266</v>
      </c>
      <c r="BE862" s="229">
        <f>IF(N862="základní",J862,0)</f>
        <v>0</v>
      </c>
      <c r="BF862" s="229">
        <f>IF(N862="snížená",J862,0)</f>
        <v>0</v>
      </c>
      <c r="BG862" s="229">
        <f>IF(N862="zákl. přenesená",J862,0)</f>
        <v>0</v>
      </c>
      <c r="BH862" s="229">
        <f>IF(N862="sníž. přenesená",J862,0)</f>
        <v>0</v>
      </c>
      <c r="BI862" s="229">
        <f>IF(N862="nulová",J862,0)</f>
        <v>0</v>
      </c>
      <c r="BJ862" s="20" t="s">
        <v>80</v>
      </c>
      <c r="BK862" s="229">
        <f>ROUND(I862*H862,2)</f>
        <v>0</v>
      </c>
      <c r="BL862" s="20" t="s">
        <v>273</v>
      </c>
      <c r="BM862" s="228" t="s">
        <v>1059</v>
      </c>
    </row>
    <row r="863" spans="1:47" s="2" customFormat="1" ht="12">
      <c r="A863" s="41"/>
      <c r="B863" s="42"/>
      <c r="C863" s="43"/>
      <c r="D863" s="230" t="s">
        <v>275</v>
      </c>
      <c r="E863" s="43"/>
      <c r="F863" s="231" t="s">
        <v>1060</v>
      </c>
      <c r="G863" s="43"/>
      <c r="H863" s="43"/>
      <c r="I863" s="232"/>
      <c r="J863" s="43"/>
      <c r="K863" s="43"/>
      <c r="L863" s="47"/>
      <c r="M863" s="233"/>
      <c r="N863" s="234"/>
      <c r="O863" s="87"/>
      <c r="P863" s="87"/>
      <c r="Q863" s="87"/>
      <c r="R863" s="87"/>
      <c r="S863" s="87"/>
      <c r="T863" s="88"/>
      <c r="U863" s="41"/>
      <c r="V863" s="41"/>
      <c r="W863" s="41"/>
      <c r="X863" s="41"/>
      <c r="Y863" s="41"/>
      <c r="Z863" s="41"/>
      <c r="AA863" s="41"/>
      <c r="AB863" s="41"/>
      <c r="AC863" s="41"/>
      <c r="AD863" s="41"/>
      <c r="AE863" s="41"/>
      <c r="AT863" s="20" t="s">
        <v>275</v>
      </c>
      <c r="AU863" s="20" t="s">
        <v>291</v>
      </c>
    </row>
    <row r="864" spans="1:47" s="2" customFormat="1" ht="12">
      <c r="A864" s="41"/>
      <c r="B864" s="42"/>
      <c r="C864" s="43"/>
      <c r="D864" s="235" t="s">
        <v>277</v>
      </c>
      <c r="E864" s="43"/>
      <c r="F864" s="236" t="s">
        <v>1061</v>
      </c>
      <c r="G864" s="43"/>
      <c r="H864" s="43"/>
      <c r="I864" s="232"/>
      <c r="J864" s="43"/>
      <c r="K864" s="43"/>
      <c r="L864" s="47"/>
      <c r="M864" s="233"/>
      <c r="N864" s="234"/>
      <c r="O864" s="87"/>
      <c r="P864" s="87"/>
      <c r="Q864" s="87"/>
      <c r="R864" s="87"/>
      <c r="S864" s="87"/>
      <c r="T864" s="88"/>
      <c r="U864" s="41"/>
      <c r="V864" s="41"/>
      <c r="W864" s="41"/>
      <c r="X864" s="41"/>
      <c r="Y864" s="41"/>
      <c r="Z864" s="41"/>
      <c r="AA864" s="41"/>
      <c r="AB864" s="41"/>
      <c r="AC864" s="41"/>
      <c r="AD864" s="41"/>
      <c r="AE864" s="41"/>
      <c r="AT864" s="20" t="s">
        <v>277</v>
      </c>
      <c r="AU864" s="20" t="s">
        <v>291</v>
      </c>
    </row>
    <row r="865" spans="1:51" s="14" customFormat="1" ht="12">
      <c r="A865" s="14"/>
      <c r="B865" s="247"/>
      <c r="C865" s="248"/>
      <c r="D865" s="230" t="s">
        <v>279</v>
      </c>
      <c r="E865" s="249" t="s">
        <v>19</v>
      </c>
      <c r="F865" s="250" t="s">
        <v>1062</v>
      </c>
      <c r="G865" s="248"/>
      <c r="H865" s="251">
        <v>15.474</v>
      </c>
      <c r="I865" s="252"/>
      <c r="J865" s="248"/>
      <c r="K865" s="248"/>
      <c r="L865" s="253"/>
      <c r="M865" s="254"/>
      <c r="N865" s="255"/>
      <c r="O865" s="255"/>
      <c r="P865" s="255"/>
      <c r="Q865" s="255"/>
      <c r="R865" s="255"/>
      <c r="S865" s="255"/>
      <c r="T865" s="256"/>
      <c r="U865" s="14"/>
      <c r="V865" s="14"/>
      <c r="W865" s="14"/>
      <c r="X865" s="14"/>
      <c r="Y865" s="14"/>
      <c r="Z865" s="14"/>
      <c r="AA865" s="14"/>
      <c r="AB865" s="14"/>
      <c r="AC865" s="14"/>
      <c r="AD865" s="14"/>
      <c r="AE865" s="14"/>
      <c r="AT865" s="257" t="s">
        <v>279</v>
      </c>
      <c r="AU865" s="257" t="s">
        <v>291</v>
      </c>
      <c r="AV865" s="14" t="s">
        <v>82</v>
      </c>
      <c r="AW865" s="14" t="s">
        <v>33</v>
      </c>
      <c r="AX865" s="14" t="s">
        <v>72</v>
      </c>
      <c r="AY865" s="257" t="s">
        <v>266</v>
      </c>
    </row>
    <row r="866" spans="1:51" s="14" customFormat="1" ht="12">
      <c r="A866" s="14"/>
      <c r="B866" s="247"/>
      <c r="C866" s="248"/>
      <c r="D866" s="230" t="s">
        <v>279</v>
      </c>
      <c r="E866" s="249" t="s">
        <v>19</v>
      </c>
      <c r="F866" s="250" t="s">
        <v>1063</v>
      </c>
      <c r="G866" s="248"/>
      <c r="H866" s="251">
        <v>0.905</v>
      </c>
      <c r="I866" s="252"/>
      <c r="J866" s="248"/>
      <c r="K866" s="248"/>
      <c r="L866" s="253"/>
      <c r="M866" s="254"/>
      <c r="N866" s="255"/>
      <c r="O866" s="255"/>
      <c r="P866" s="255"/>
      <c r="Q866" s="255"/>
      <c r="R866" s="255"/>
      <c r="S866" s="255"/>
      <c r="T866" s="256"/>
      <c r="U866" s="14"/>
      <c r="V866" s="14"/>
      <c r="W866" s="14"/>
      <c r="X866" s="14"/>
      <c r="Y866" s="14"/>
      <c r="Z866" s="14"/>
      <c r="AA866" s="14"/>
      <c r="AB866" s="14"/>
      <c r="AC866" s="14"/>
      <c r="AD866" s="14"/>
      <c r="AE866" s="14"/>
      <c r="AT866" s="257" t="s">
        <v>279</v>
      </c>
      <c r="AU866" s="257" t="s">
        <v>291</v>
      </c>
      <c r="AV866" s="14" t="s">
        <v>82</v>
      </c>
      <c r="AW866" s="14" t="s">
        <v>33</v>
      </c>
      <c r="AX866" s="14" t="s">
        <v>72</v>
      </c>
      <c r="AY866" s="257" t="s">
        <v>266</v>
      </c>
    </row>
    <row r="867" spans="1:51" s="15" customFormat="1" ht="12">
      <c r="A867" s="15"/>
      <c r="B867" s="258"/>
      <c r="C867" s="259"/>
      <c r="D867" s="230" t="s">
        <v>279</v>
      </c>
      <c r="E867" s="260" t="s">
        <v>19</v>
      </c>
      <c r="F867" s="261" t="s">
        <v>282</v>
      </c>
      <c r="G867" s="259"/>
      <c r="H867" s="262">
        <v>16.379</v>
      </c>
      <c r="I867" s="263"/>
      <c r="J867" s="259"/>
      <c r="K867" s="259"/>
      <c r="L867" s="264"/>
      <c r="M867" s="265"/>
      <c r="N867" s="266"/>
      <c r="O867" s="266"/>
      <c r="P867" s="266"/>
      <c r="Q867" s="266"/>
      <c r="R867" s="266"/>
      <c r="S867" s="266"/>
      <c r="T867" s="267"/>
      <c r="U867" s="15"/>
      <c r="V867" s="15"/>
      <c r="W867" s="15"/>
      <c r="X867" s="15"/>
      <c r="Y867" s="15"/>
      <c r="Z867" s="15"/>
      <c r="AA867" s="15"/>
      <c r="AB867" s="15"/>
      <c r="AC867" s="15"/>
      <c r="AD867" s="15"/>
      <c r="AE867" s="15"/>
      <c r="AT867" s="268" t="s">
        <v>279</v>
      </c>
      <c r="AU867" s="268" t="s">
        <v>291</v>
      </c>
      <c r="AV867" s="15" t="s">
        <v>273</v>
      </c>
      <c r="AW867" s="15" t="s">
        <v>33</v>
      </c>
      <c r="AX867" s="15" t="s">
        <v>80</v>
      </c>
      <c r="AY867" s="268" t="s">
        <v>266</v>
      </c>
    </row>
    <row r="868" spans="1:65" s="2" customFormat="1" ht="33" customHeight="1">
      <c r="A868" s="41"/>
      <c r="B868" s="42"/>
      <c r="C868" s="217" t="s">
        <v>1064</v>
      </c>
      <c r="D868" s="217" t="s">
        <v>268</v>
      </c>
      <c r="E868" s="218" t="s">
        <v>1065</v>
      </c>
      <c r="F868" s="219" t="s">
        <v>1066</v>
      </c>
      <c r="G868" s="220" t="s">
        <v>285</v>
      </c>
      <c r="H868" s="221">
        <v>32.197</v>
      </c>
      <c r="I868" s="222"/>
      <c r="J868" s="223">
        <f>ROUND(I868*H868,2)</f>
        <v>0</v>
      </c>
      <c r="K868" s="219" t="s">
        <v>272</v>
      </c>
      <c r="L868" s="47"/>
      <c r="M868" s="224" t="s">
        <v>19</v>
      </c>
      <c r="N868" s="225" t="s">
        <v>43</v>
      </c>
      <c r="O868" s="87"/>
      <c r="P868" s="226">
        <f>O868*H868</f>
        <v>0</v>
      </c>
      <c r="Q868" s="226">
        <v>0</v>
      </c>
      <c r="R868" s="226">
        <f>Q868*H868</f>
        <v>0</v>
      </c>
      <c r="S868" s="226">
        <v>0</v>
      </c>
      <c r="T868" s="227">
        <f>S868*H868</f>
        <v>0</v>
      </c>
      <c r="U868" s="41"/>
      <c r="V868" s="41"/>
      <c r="W868" s="41"/>
      <c r="X868" s="41"/>
      <c r="Y868" s="41"/>
      <c r="Z868" s="41"/>
      <c r="AA868" s="41"/>
      <c r="AB868" s="41"/>
      <c r="AC868" s="41"/>
      <c r="AD868" s="41"/>
      <c r="AE868" s="41"/>
      <c r="AR868" s="228" t="s">
        <v>273</v>
      </c>
      <c r="AT868" s="228" t="s">
        <v>268</v>
      </c>
      <c r="AU868" s="228" t="s">
        <v>291</v>
      </c>
      <c r="AY868" s="20" t="s">
        <v>266</v>
      </c>
      <c r="BE868" s="229">
        <f>IF(N868="základní",J868,0)</f>
        <v>0</v>
      </c>
      <c r="BF868" s="229">
        <f>IF(N868="snížená",J868,0)</f>
        <v>0</v>
      </c>
      <c r="BG868" s="229">
        <f>IF(N868="zákl. přenesená",J868,0)</f>
        <v>0</v>
      </c>
      <c r="BH868" s="229">
        <f>IF(N868="sníž. přenesená",J868,0)</f>
        <v>0</v>
      </c>
      <c r="BI868" s="229">
        <f>IF(N868="nulová",J868,0)</f>
        <v>0</v>
      </c>
      <c r="BJ868" s="20" t="s">
        <v>80</v>
      </c>
      <c r="BK868" s="229">
        <f>ROUND(I868*H868,2)</f>
        <v>0</v>
      </c>
      <c r="BL868" s="20" t="s">
        <v>273</v>
      </c>
      <c r="BM868" s="228" t="s">
        <v>1067</v>
      </c>
    </row>
    <row r="869" spans="1:47" s="2" customFormat="1" ht="12">
      <c r="A869" s="41"/>
      <c r="B869" s="42"/>
      <c r="C869" s="43"/>
      <c r="D869" s="230" t="s">
        <v>275</v>
      </c>
      <c r="E869" s="43"/>
      <c r="F869" s="231" t="s">
        <v>1068</v>
      </c>
      <c r="G869" s="43"/>
      <c r="H869" s="43"/>
      <c r="I869" s="232"/>
      <c r="J869" s="43"/>
      <c r="K869" s="43"/>
      <c r="L869" s="47"/>
      <c r="M869" s="233"/>
      <c r="N869" s="234"/>
      <c r="O869" s="87"/>
      <c r="P869" s="87"/>
      <c r="Q869" s="87"/>
      <c r="R869" s="87"/>
      <c r="S869" s="87"/>
      <c r="T869" s="88"/>
      <c r="U869" s="41"/>
      <c r="V869" s="41"/>
      <c r="W869" s="41"/>
      <c r="X869" s="41"/>
      <c r="Y869" s="41"/>
      <c r="Z869" s="41"/>
      <c r="AA869" s="41"/>
      <c r="AB869" s="41"/>
      <c r="AC869" s="41"/>
      <c r="AD869" s="41"/>
      <c r="AE869" s="41"/>
      <c r="AT869" s="20" t="s">
        <v>275</v>
      </c>
      <c r="AU869" s="20" t="s">
        <v>291</v>
      </c>
    </row>
    <row r="870" spans="1:47" s="2" customFormat="1" ht="12">
      <c r="A870" s="41"/>
      <c r="B870" s="42"/>
      <c r="C870" s="43"/>
      <c r="D870" s="235" t="s">
        <v>277</v>
      </c>
      <c r="E870" s="43"/>
      <c r="F870" s="236" t="s">
        <v>1069</v>
      </c>
      <c r="G870" s="43"/>
      <c r="H870" s="43"/>
      <c r="I870" s="232"/>
      <c r="J870" s="43"/>
      <c r="K870" s="43"/>
      <c r="L870" s="47"/>
      <c r="M870" s="233"/>
      <c r="N870" s="234"/>
      <c r="O870" s="87"/>
      <c r="P870" s="87"/>
      <c r="Q870" s="87"/>
      <c r="R870" s="87"/>
      <c r="S870" s="87"/>
      <c r="T870" s="88"/>
      <c r="U870" s="41"/>
      <c r="V870" s="41"/>
      <c r="W870" s="41"/>
      <c r="X870" s="41"/>
      <c r="Y870" s="41"/>
      <c r="Z870" s="41"/>
      <c r="AA870" s="41"/>
      <c r="AB870" s="41"/>
      <c r="AC870" s="41"/>
      <c r="AD870" s="41"/>
      <c r="AE870" s="41"/>
      <c r="AT870" s="20" t="s">
        <v>277</v>
      </c>
      <c r="AU870" s="20" t="s">
        <v>291</v>
      </c>
    </row>
    <row r="871" spans="1:51" s="14" customFormat="1" ht="12">
      <c r="A871" s="14"/>
      <c r="B871" s="247"/>
      <c r="C871" s="248"/>
      <c r="D871" s="230" t="s">
        <v>279</v>
      </c>
      <c r="E871" s="249" t="s">
        <v>19</v>
      </c>
      <c r="F871" s="250" t="s">
        <v>1046</v>
      </c>
      <c r="G871" s="248"/>
      <c r="H871" s="251">
        <v>7.737</v>
      </c>
      <c r="I871" s="252"/>
      <c r="J871" s="248"/>
      <c r="K871" s="248"/>
      <c r="L871" s="253"/>
      <c r="M871" s="254"/>
      <c r="N871" s="255"/>
      <c r="O871" s="255"/>
      <c r="P871" s="255"/>
      <c r="Q871" s="255"/>
      <c r="R871" s="255"/>
      <c r="S871" s="255"/>
      <c r="T871" s="256"/>
      <c r="U871" s="14"/>
      <c r="V871" s="14"/>
      <c r="W871" s="14"/>
      <c r="X871" s="14"/>
      <c r="Y871" s="14"/>
      <c r="Z871" s="14"/>
      <c r="AA871" s="14"/>
      <c r="AB871" s="14"/>
      <c r="AC871" s="14"/>
      <c r="AD871" s="14"/>
      <c r="AE871" s="14"/>
      <c r="AT871" s="257" t="s">
        <v>279</v>
      </c>
      <c r="AU871" s="257" t="s">
        <v>291</v>
      </c>
      <c r="AV871" s="14" t="s">
        <v>82</v>
      </c>
      <c r="AW871" s="14" t="s">
        <v>33</v>
      </c>
      <c r="AX871" s="14" t="s">
        <v>72</v>
      </c>
      <c r="AY871" s="257" t="s">
        <v>266</v>
      </c>
    </row>
    <row r="872" spans="1:51" s="14" customFormat="1" ht="12">
      <c r="A872" s="14"/>
      <c r="B872" s="247"/>
      <c r="C872" s="248"/>
      <c r="D872" s="230" t="s">
        <v>279</v>
      </c>
      <c r="E872" s="249" t="s">
        <v>19</v>
      </c>
      <c r="F872" s="250" t="s">
        <v>1047</v>
      </c>
      <c r="G872" s="248"/>
      <c r="H872" s="251">
        <v>0.452</v>
      </c>
      <c r="I872" s="252"/>
      <c r="J872" s="248"/>
      <c r="K872" s="248"/>
      <c r="L872" s="253"/>
      <c r="M872" s="254"/>
      <c r="N872" s="255"/>
      <c r="O872" s="255"/>
      <c r="P872" s="255"/>
      <c r="Q872" s="255"/>
      <c r="R872" s="255"/>
      <c r="S872" s="255"/>
      <c r="T872" s="256"/>
      <c r="U872" s="14"/>
      <c r="V872" s="14"/>
      <c r="W872" s="14"/>
      <c r="X872" s="14"/>
      <c r="Y872" s="14"/>
      <c r="Z872" s="14"/>
      <c r="AA872" s="14"/>
      <c r="AB872" s="14"/>
      <c r="AC872" s="14"/>
      <c r="AD872" s="14"/>
      <c r="AE872" s="14"/>
      <c r="AT872" s="257" t="s">
        <v>279</v>
      </c>
      <c r="AU872" s="257" t="s">
        <v>291</v>
      </c>
      <c r="AV872" s="14" t="s">
        <v>82</v>
      </c>
      <c r="AW872" s="14" t="s">
        <v>33</v>
      </c>
      <c r="AX872" s="14" t="s">
        <v>72</v>
      </c>
      <c r="AY872" s="257" t="s">
        <v>266</v>
      </c>
    </row>
    <row r="873" spans="1:51" s="14" customFormat="1" ht="12">
      <c r="A873" s="14"/>
      <c r="B873" s="247"/>
      <c r="C873" s="248"/>
      <c r="D873" s="230" t="s">
        <v>279</v>
      </c>
      <c r="E873" s="249" t="s">
        <v>19</v>
      </c>
      <c r="F873" s="250" t="s">
        <v>1048</v>
      </c>
      <c r="G873" s="248"/>
      <c r="H873" s="251">
        <v>1.181</v>
      </c>
      <c r="I873" s="252"/>
      <c r="J873" s="248"/>
      <c r="K873" s="248"/>
      <c r="L873" s="253"/>
      <c r="M873" s="254"/>
      <c r="N873" s="255"/>
      <c r="O873" s="255"/>
      <c r="P873" s="255"/>
      <c r="Q873" s="255"/>
      <c r="R873" s="255"/>
      <c r="S873" s="255"/>
      <c r="T873" s="256"/>
      <c r="U873" s="14"/>
      <c r="V873" s="14"/>
      <c r="W873" s="14"/>
      <c r="X873" s="14"/>
      <c r="Y873" s="14"/>
      <c r="Z873" s="14"/>
      <c r="AA873" s="14"/>
      <c r="AB873" s="14"/>
      <c r="AC873" s="14"/>
      <c r="AD873" s="14"/>
      <c r="AE873" s="14"/>
      <c r="AT873" s="257" t="s">
        <v>279</v>
      </c>
      <c r="AU873" s="257" t="s">
        <v>291</v>
      </c>
      <c r="AV873" s="14" t="s">
        <v>82</v>
      </c>
      <c r="AW873" s="14" t="s">
        <v>33</v>
      </c>
      <c r="AX873" s="14" t="s">
        <v>72</v>
      </c>
      <c r="AY873" s="257" t="s">
        <v>266</v>
      </c>
    </row>
    <row r="874" spans="1:51" s="14" customFormat="1" ht="12">
      <c r="A874" s="14"/>
      <c r="B874" s="247"/>
      <c r="C874" s="248"/>
      <c r="D874" s="230" t="s">
        <v>279</v>
      </c>
      <c r="E874" s="249" t="s">
        <v>19</v>
      </c>
      <c r="F874" s="250" t="s">
        <v>1049</v>
      </c>
      <c r="G874" s="248"/>
      <c r="H874" s="251">
        <v>0.09</v>
      </c>
      <c r="I874" s="252"/>
      <c r="J874" s="248"/>
      <c r="K874" s="248"/>
      <c r="L874" s="253"/>
      <c r="M874" s="254"/>
      <c r="N874" s="255"/>
      <c r="O874" s="255"/>
      <c r="P874" s="255"/>
      <c r="Q874" s="255"/>
      <c r="R874" s="255"/>
      <c r="S874" s="255"/>
      <c r="T874" s="256"/>
      <c r="U874" s="14"/>
      <c r="V874" s="14"/>
      <c r="W874" s="14"/>
      <c r="X874" s="14"/>
      <c r="Y874" s="14"/>
      <c r="Z874" s="14"/>
      <c r="AA874" s="14"/>
      <c r="AB874" s="14"/>
      <c r="AC874" s="14"/>
      <c r="AD874" s="14"/>
      <c r="AE874" s="14"/>
      <c r="AT874" s="257" t="s">
        <v>279</v>
      </c>
      <c r="AU874" s="257" t="s">
        <v>291</v>
      </c>
      <c r="AV874" s="14" t="s">
        <v>82</v>
      </c>
      <c r="AW874" s="14" t="s">
        <v>33</v>
      </c>
      <c r="AX874" s="14" t="s">
        <v>72</v>
      </c>
      <c r="AY874" s="257" t="s">
        <v>266</v>
      </c>
    </row>
    <row r="875" spans="1:51" s="14" customFormat="1" ht="12">
      <c r="A875" s="14"/>
      <c r="B875" s="247"/>
      <c r="C875" s="248"/>
      <c r="D875" s="230" t="s">
        <v>279</v>
      </c>
      <c r="E875" s="249" t="s">
        <v>19</v>
      </c>
      <c r="F875" s="250" t="s">
        <v>1050</v>
      </c>
      <c r="G875" s="248"/>
      <c r="H875" s="251">
        <v>0.188</v>
      </c>
      <c r="I875" s="252"/>
      <c r="J875" s="248"/>
      <c r="K875" s="248"/>
      <c r="L875" s="253"/>
      <c r="M875" s="254"/>
      <c r="N875" s="255"/>
      <c r="O875" s="255"/>
      <c r="P875" s="255"/>
      <c r="Q875" s="255"/>
      <c r="R875" s="255"/>
      <c r="S875" s="255"/>
      <c r="T875" s="256"/>
      <c r="U875" s="14"/>
      <c r="V875" s="14"/>
      <c r="W875" s="14"/>
      <c r="X875" s="14"/>
      <c r="Y875" s="14"/>
      <c r="Z875" s="14"/>
      <c r="AA875" s="14"/>
      <c r="AB875" s="14"/>
      <c r="AC875" s="14"/>
      <c r="AD875" s="14"/>
      <c r="AE875" s="14"/>
      <c r="AT875" s="257" t="s">
        <v>279</v>
      </c>
      <c r="AU875" s="257" t="s">
        <v>291</v>
      </c>
      <c r="AV875" s="14" t="s">
        <v>82</v>
      </c>
      <c r="AW875" s="14" t="s">
        <v>33</v>
      </c>
      <c r="AX875" s="14" t="s">
        <v>72</v>
      </c>
      <c r="AY875" s="257" t="s">
        <v>266</v>
      </c>
    </row>
    <row r="876" spans="1:51" s="14" customFormat="1" ht="12">
      <c r="A876" s="14"/>
      <c r="B876" s="247"/>
      <c r="C876" s="248"/>
      <c r="D876" s="230" t="s">
        <v>279</v>
      </c>
      <c r="E876" s="249" t="s">
        <v>19</v>
      </c>
      <c r="F876" s="250" t="s">
        <v>1051</v>
      </c>
      <c r="G876" s="248"/>
      <c r="H876" s="251">
        <v>2.609</v>
      </c>
      <c r="I876" s="252"/>
      <c r="J876" s="248"/>
      <c r="K876" s="248"/>
      <c r="L876" s="253"/>
      <c r="M876" s="254"/>
      <c r="N876" s="255"/>
      <c r="O876" s="255"/>
      <c r="P876" s="255"/>
      <c r="Q876" s="255"/>
      <c r="R876" s="255"/>
      <c r="S876" s="255"/>
      <c r="T876" s="256"/>
      <c r="U876" s="14"/>
      <c r="V876" s="14"/>
      <c r="W876" s="14"/>
      <c r="X876" s="14"/>
      <c r="Y876" s="14"/>
      <c r="Z876" s="14"/>
      <c r="AA876" s="14"/>
      <c r="AB876" s="14"/>
      <c r="AC876" s="14"/>
      <c r="AD876" s="14"/>
      <c r="AE876" s="14"/>
      <c r="AT876" s="257" t="s">
        <v>279</v>
      </c>
      <c r="AU876" s="257" t="s">
        <v>291</v>
      </c>
      <c r="AV876" s="14" t="s">
        <v>82</v>
      </c>
      <c r="AW876" s="14" t="s">
        <v>33</v>
      </c>
      <c r="AX876" s="14" t="s">
        <v>72</v>
      </c>
      <c r="AY876" s="257" t="s">
        <v>266</v>
      </c>
    </row>
    <row r="877" spans="1:51" s="14" customFormat="1" ht="12">
      <c r="A877" s="14"/>
      <c r="B877" s="247"/>
      <c r="C877" s="248"/>
      <c r="D877" s="230" t="s">
        <v>279</v>
      </c>
      <c r="E877" s="249" t="s">
        <v>19</v>
      </c>
      <c r="F877" s="250" t="s">
        <v>1052</v>
      </c>
      <c r="G877" s="248"/>
      <c r="H877" s="251">
        <v>1.464</v>
      </c>
      <c r="I877" s="252"/>
      <c r="J877" s="248"/>
      <c r="K877" s="248"/>
      <c r="L877" s="253"/>
      <c r="M877" s="254"/>
      <c r="N877" s="255"/>
      <c r="O877" s="255"/>
      <c r="P877" s="255"/>
      <c r="Q877" s="255"/>
      <c r="R877" s="255"/>
      <c r="S877" s="255"/>
      <c r="T877" s="256"/>
      <c r="U877" s="14"/>
      <c r="V877" s="14"/>
      <c r="W877" s="14"/>
      <c r="X877" s="14"/>
      <c r="Y877" s="14"/>
      <c r="Z877" s="14"/>
      <c r="AA877" s="14"/>
      <c r="AB877" s="14"/>
      <c r="AC877" s="14"/>
      <c r="AD877" s="14"/>
      <c r="AE877" s="14"/>
      <c r="AT877" s="257" t="s">
        <v>279</v>
      </c>
      <c r="AU877" s="257" t="s">
        <v>291</v>
      </c>
      <c r="AV877" s="14" t="s">
        <v>82</v>
      </c>
      <c r="AW877" s="14" t="s">
        <v>33</v>
      </c>
      <c r="AX877" s="14" t="s">
        <v>72</v>
      </c>
      <c r="AY877" s="257" t="s">
        <v>266</v>
      </c>
    </row>
    <row r="878" spans="1:51" s="14" customFormat="1" ht="12">
      <c r="A878" s="14"/>
      <c r="B878" s="247"/>
      <c r="C878" s="248"/>
      <c r="D878" s="230" t="s">
        <v>279</v>
      </c>
      <c r="E878" s="249" t="s">
        <v>19</v>
      </c>
      <c r="F878" s="250" t="s">
        <v>1053</v>
      </c>
      <c r="G878" s="248"/>
      <c r="H878" s="251">
        <v>0.839</v>
      </c>
      <c r="I878" s="252"/>
      <c r="J878" s="248"/>
      <c r="K878" s="248"/>
      <c r="L878" s="253"/>
      <c r="M878" s="254"/>
      <c r="N878" s="255"/>
      <c r="O878" s="255"/>
      <c r="P878" s="255"/>
      <c r="Q878" s="255"/>
      <c r="R878" s="255"/>
      <c r="S878" s="255"/>
      <c r="T878" s="256"/>
      <c r="U878" s="14"/>
      <c r="V878" s="14"/>
      <c r="W878" s="14"/>
      <c r="X878" s="14"/>
      <c r="Y878" s="14"/>
      <c r="Z878" s="14"/>
      <c r="AA878" s="14"/>
      <c r="AB878" s="14"/>
      <c r="AC878" s="14"/>
      <c r="AD878" s="14"/>
      <c r="AE878" s="14"/>
      <c r="AT878" s="257" t="s">
        <v>279</v>
      </c>
      <c r="AU878" s="257" t="s">
        <v>291</v>
      </c>
      <c r="AV878" s="14" t="s">
        <v>82</v>
      </c>
      <c r="AW878" s="14" t="s">
        <v>33</v>
      </c>
      <c r="AX878" s="14" t="s">
        <v>72</v>
      </c>
      <c r="AY878" s="257" t="s">
        <v>266</v>
      </c>
    </row>
    <row r="879" spans="1:51" s="14" customFormat="1" ht="12">
      <c r="A879" s="14"/>
      <c r="B879" s="247"/>
      <c r="C879" s="248"/>
      <c r="D879" s="230" t="s">
        <v>279</v>
      </c>
      <c r="E879" s="249" t="s">
        <v>19</v>
      </c>
      <c r="F879" s="250" t="s">
        <v>1054</v>
      </c>
      <c r="G879" s="248"/>
      <c r="H879" s="251">
        <v>1.26</v>
      </c>
      <c r="I879" s="252"/>
      <c r="J879" s="248"/>
      <c r="K879" s="248"/>
      <c r="L879" s="253"/>
      <c r="M879" s="254"/>
      <c r="N879" s="255"/>
      <c r="O879" s="255"/>
      <c r="P879" s="255"/>
      <c r="Q879" s="255"/>
      <c r="R879" s="255"/>
      <c r="S879" s="255"/>
      <c r="T879" s="256"/>
      <c r="U879" s="14"/>
      <c r="V879" s="14"/>
      <c r="W879" s="14"/>
      <c r="X879" s="14"/>
      <c r="Y879" s="14"/>
      <c r="Z879" s="14"/>
      <c r="AA879" s="14"/>
      <c r="AB879" s="14"/>
      <c r="AC879" s="14"/>
      <c r="AD879" s="14"/>
      <c r="AE879" s="14"/>
      <c r="AT879" s="257" t="s">
        <v>279</v>
      </c>
      <c r="AU879" s="257" t="s">
        <v>291</v>
      </c>
      <c r="AV879" s="14" t="s">
        <v>82</v>
      </c>
      <c r="AW879" s="14" t="s">
        <v>33</v>
      </c>
      <c r="AX879" s="14" t="s">
        <v>72</v>
      </c>
      <c r="AY879" s="257" t="s">
        <v>266</v>
      </c>
    </row>
    <row r="880" spans="1:51" s="14" customFormat="1" ht="12">
      <c r="A880" s="14"/>
      <c r="B880" s="247"/>
      <c r="C880" s="248"/>
      <c r="D880" s="230" t="s">
        <v>279</v>
      </c>
      <c r="E880" s="249" t="s">
        <v>19</v>
      </c>
      <c r="F880" s="250" t="s">
        <v>1055</v>
      </c>
      <c r="G880" s="248"/>
      <c r="H880" s="251">
        <v>16.377</v>
      </c>
      <c r="I880" s="252"/>
      <c r="J880" s="248"/>
      <c r="K880" s="248"/>
      <c r="L880" s="253"/>
      <c r="M880" s="254"/>
      <c r="N880" s="255"/>
      <c r="O880" s="255"/>
      <c r="P880" s="255"/>
      <c r="Q880" s="255"/>
      <c r="R880" s="255"/>
      <c r="S880" s="255"/>
      <c r="T880" s="256"/>
      <c r="U880" s="14"/>
      <c r="V880" s="14"/>
      <c r="W880" s="14"/>
      <c r="X880" s="14"/>
      <c r="Y880" s="14"/>
      <c r="Z880" s="14"/>
      <c r="AA880" s="14"/>
      <c r="AB880" s="14"/>
      <c r="AC880" s="14"/>
      <c r="AD880" s="14"/>
      <c r="AE880" s="14"/>
      <c r="AT880" s="257" t="s">
        <v>279</v>
      </c>
      <c r="AU880" s="257" t="s">
        <v>291</v>
      </c>
      <c r="AV880" s="14" t="s">
        <v>82</v>
      </c>
      <c r="AW880" s="14" t="s">
        <v>33</v>
      </c>
      <c r="AX880" s="14" t="s">
        <v>72</v>
      </c>
      <c r="AY880" s="257" t="s">
        <v>266</v>
      </c>
    </row>
    <row r="881" spans="1:51" s="15" customFormat="1" ht="12">
      <c r="A881" s="15"/>
      <c r="B881" s="258"/>
      <c r="C881" s="259"/>
      <c r="D881" s="230" t="s">
        <v>279</v>
      </c>
      <c r="E881" s="260" t="s">
        <v>19</v>
      </c>
      <c r="F881" s="261" t="s">
        <v>282</v>
      </c>
      <c r="G881" s="259"/>
      <c r="H881" s="262">
        <v>32.197</v>
      </c>
      <c r="I881" s="263"/>
      <c r="J881" s="259"/>
      <c r="K881" s="259"/>
      <c r="L881" s="264"/>
      <c r="M881" s="265"/>
      <c r="N881" s="266"/>
      <c r="O881" s="266"/>
      <c r="P881" s="266"/>
      <c r="Q881" s="266"/>
      <c r="R881" s="266"/>
      <c r="S881" s="266"/>
      <c r="T881" s="267"/>
      <c r="U881" s="15"/>
      <c r="V881" s="15"/>
      <c r="W881" s="15"/>
      <c r="X881" s="15"/>
      <c r="Y881" s="15"/>
      <c r="Z881" s="15"/>
      <c r="AA881" s="15"/>
      <c r="AB881" s="15"/>
      <c r="AC881" s="15"/>
      <c r="AD881" s="15"/>
      <c r="AE881" s="15"/>
      <c r="AT881" s="268" t="s">
        <v>279</v>
      </c>
      <c r="AU881" s="268" t="s">
        <v>291</v>
      </c>
      <c r="AV881" s="15" t="s">
        <v>273</v>
      </c>
      <c r="AW881" s="15" t="s">
        <v>33</v>
      </c>
      <c r="AX881" s="15" t="s">
        <v>80</v>
      </c>
      <c r="AY881" s="268" t="s">
        <v>266</v>
      </c>
    </row>
    <row r="882" spans="1:65" s="2" customFormat="1" ht="33" customHeight="1">
      <c r="A882" s="41"/>
      <c r="B882" s="42"/>
      <c r="C882" s="217" t="s">
        <v>1070</v>
      </c>
      <c r="D882" s="217" t="s">
        <v>268</v>
      </c>
      <c r="E882" s="218" t="s">
        <v>1071</v>
      </c>
      <c r="F882" s="219" t="s">
        <v>1072</v>
      </c>
      <c r="G882" s="220" t="s">
        <v>285</v>
      </c>
      <c r="H882" s="221">
        <v>16.379</v>
      </c>
      <c r="I882" s="222"/>
      <c r="J882" s="223">
        <f>ROUND(I882*H882,2)</f>
        <v>0</v>
      </c>
      <c r="K882" s="219" t="s">
        <v>272</v>
      </c>
      <c r="L882" s="47"/>
      <c r="M882" s="224" t="s">
        <v>19</v>
      </c>
      <c r="N882" s="225" t="s">
        <v>43</v>
      </c>
      <c r="O882" s="87"/>
      <c r="P882" s="226">
        <f>O882*H882</f>
        <v>0</v>
      </c>
      <c r="Q882" s="226">
        <v>0</v>
      </c>
      <c r="R882" s="226">
        <f>Q882*H882</f>
        <v>0</v>
      </c>
      <c r="S882" s="226">
        <v>0</v>
      </c>
      <c r="T882" s="227">
        <f>S882*H882</f>
        <v>0</v>
      </c>
      <c r="U882" s="41"/>
      <c r="V882" s="41"/>
      <c r="W882" s="41"/>
      <c r="X882" s="41"/>
      <c r="Y882" s="41"/>
      <c r="Z882" s="41"/>
      <c r="AA882" s="41"/>
      <c r="AB882" s="41"/>
      <c r="AC882" s="41"/>
      <c r="AD882" s="41"/>
      <c r="AE882" s="41"/>
      <c r="AR882" s="228" t="s">
        <v>273</v>
      </c>
      <c r="AT882" s="228" t="s">
        <v>268</v>
      </c>
      <c r="AU882" s="228" t="s">
        <v>291</v>
      </c>
      <c r="AY882" s="20" t="s">
        <v>266</v>
      </c>
      <c r="BE882" s="229">
        <f>IF(N882="základní",J882,0)</f>
        <v>0</v>
      </c>
      <c r="BF882" s="229">
        <f>IF(N882="snížená",J882,0)</f>
        <v>0</v>
      </c>
      <c r="BG882" s="229">
        <f>IF(N882="zákl. přenesená",J882,0)</f>
        <v>0</v>
      </c>
      <c r="BH882" s="229">
        <f>IF(N882="sníž. přenesená",J882,0)</f>
        <v>0</v>
      </c>
      <c r="BI882" s="229">
        <f>IF(N882="nulová",J882,0)</f>
        <v>0</v>
      </c>
      <c r="BJ882" s="20" t="s">
        <v>80</v>
      </c>
      <c r="BK882" s="229">
        <f>ROUND(I882*H882,2)</f>
        <v>0</v>
      </c>
      <c r="BL882" s="20" t="s">
        <v>273</v>
      </c>
      <c r="BM882" s="228" t="s">
        <v>1073</v>
      </c>
    </row>
    <row r="883" spans="1:47" s="2" customFormat="1" ht="12">
      <c r="A883" s="41"/>
      <c r="B883" s="42"/>
      <c r="C883" s="43"/>
      <c r="D883" s="230" t="s">
        <v>275</v>
      </c>
      <c r="E883" s="43"/>
      <c r="F883" s="231" t="s">
        <v>1074</v>
      </c>
      <c r="G883" s="43"/>
      <c r="H883" s="43"/>
      <c r="I883" s="232"/>
      <c r="J883" s="43"/>
      <c r="K883" s="43"/>
      <c r="L883" s="47"/>
      <c r="M883" s="233"/>
      <c r="N883" s="234"/>
      <c r="O883" s="87"/>
      <c r="P883" s="87"/>
      <c r="Q883" s="87"/>
      <c r="R883" s="87"/>
      <c r="S883" s="87"/>
      <c r="T883" s="88"/>
      <c r="U883" s="41"/>
      <c r="V883" s="41"/>
      <c r="W883" s="41"/>
      <c r="X883" s="41"/>
      <c r="Y883" s="41"/>
      <c r="Z883" s="41"/>
      <c r="AA883" s="41"/>
      <c r="AB883" s="41"/>
      <c r="AC883" s="41"/>
      <c r="AD883" s="41"/>
      <c r="AE883" s="41"/>
      <c r="AT883" s="20" t="s">
        <v>275</v>
      </c>
      <c r="AU883" s="20" t="s">
        <v>291</v>
      </c>
    </row>
    <row r="884" spans="1:47" s="2" customFormat="1" ht="12">
      <c r="A884" s="41"/>
      <c r="B884" s="42"/>
      <c r="C884" s="43"/>
      <c r="D884" s="235" t="s">
        <v>277</v>
      </c>
      <c r="E884" s="43"/>
      <c r="F884" s="236" t="s">
        <v>1075</v>
      </c>
      <c r="G884" s="43"/>
      <c r="H884" s="43"/>
      <c r="I884" s="232"/>
      <c r="J884" s="43"/>
      <c r="K884" s="43"/>
      <c r="L884" s="47"/>
      <c r="M884" s="233"/>
      <c r="N884" s="234"/>
      <c r="O884" s="87"/>
      <c r="P884" s="87"/>
      <c r="Q884" s="87"/>
      <c r="R884" s="87"/>
      <c r="S884" s="87"/>
      <c r="T884" s="88"/>
      <c r="U884" s="41"/>
      <c r="V884" s="41"/>
      <c r="W884" s="41"/>
      <c r="X884" s="41"/>
      <c r="Y884" s="41"/>
      <c r="Z884" s="41"/>
      <c r="AA884" s="41"/>
      <c r="AB884" s="41"/>
      <c r="AC884" s="41"/>
      <c r="AD884" s="41"/>
      <c r="AE884" s="41"/>
      <c r="AT884" s="20" t="s">
        <v>277</v>
      </c>
      <c r="AU884" s="20" t="s">
        <v>291</v>
      </c>
    </row>
    <row r="885" spans="1:51" s="14" customFormat="1" ht="12">
      <c r="A885" s="14"/>
      <c r="B885" s="247"/>
      <c r="C885" s="248"/>
      <c r="D885" s="230" t="s">
        <v>279</v>
      </c>
      <c r="E885" s="249" t="s">
        <v>19</v>
      </c>
      <c r="F885" s="250" t="s">
        <v>1062</v>
      </c>
      <c r="G885" s="248"/>
      <c r="H885" s="251">
        <v>15.474</v>
      </c>
      <c r="I885" s="252"/>
      <c r="J885" s="248"/>
      <c r="K885" s="248"/>
      <c r="L885" s="253"/>
      <c r="M885" s="254"/>
      <c r="N885" s="255"/>
      <c r="O885" s="255"/>
      <c r="P885" s="255"/>
      <c r="Q885" s="255"/>
      <c r="R885" s="255"/>
      <c r="S885" s="255"/>
      <c r="T885" s="256"/>
      <c r="U885" s="14"/>
      <c r="V885" s="14"/>
      <c r="W885" s="14"/>
      <c r="X885" s="14"/>
      <c r="Y885" s="14"/>
      <c r="Z885" s="14"/>
      <c r="AA885" s="14"/>
      <c r="AB885" s="14"/>
      <c r="AC885" s="14"/>
      <c r="AD885" s="14"/>
      <c r="AE885" s="14"/>
      <c r="AT885" s="257" t="s">
        <v>279</v>
      </c>
      <c r="AU885" s="257" t="s">
        <v>291</v>
      </c>
      <c r="AV885" s="14" t="s">
        <v>82</v>
      </c>
      <c r="AW885" s="14" t="s">
        <v>33</v>
      </c>
      <c r="AX885" s="14" t="s">
        <v>72</v>
      </c>
      <c r="AY885" s="257" t="s">
        <v>266</v>
      </c>
    </row>
    <row r="886" spans="1:51" s="14" customFormat="1" ht="12">
      <c r="A886" s="14"/>
      <c r="B886" s="247"/>
      <c r="C886" s="248"/>
      <c r="D886" s="230" t="s">
        <v>279</v>
      </c>
      <c r="E886" s="249" t="s">
        <v>19</v>
      </c>
      <c r="F886" s="250" t="s">
        <v>1063</v>
      </c>
      <c r="G886" s="248"/>
      <c r="H886" s="251">
        <v>0.905</v>
      </c>
      <c r="I886" s="252"/>
      <c r="J886" s="248"/>
      <c r="K886" s="248"/>
      <c r="L886" s="253"/>
      <c r="M886" s="254"/>
      <c r="N886" s="255"/>
      <c r="O886" s="255"/>
      <c r="P886" s="255"/>
      <c r="Q886" s="255"/>
      <c r="R886" s="255"/>
      <c r="S886" s="255"/>
      <c r="T886" s="256"/>
      <c r="U886" s="14"/>
      <c r="V886" s="14"/>
      <c r="W886" s="14"/>
      <c r="X886" s="14"/>
      <c r="Y886" s="14"/>
      <c r="Z886" s="14"/>
      <c r="AA886" s="14"/>
      <c r="AB886" s="14"/>
      <c r="AC886" s="14"/>
      <c r="AD886" s="14"/>
      <c r="AE886" s="14"/>
      <c r="AT886" s="257" t="s">
        <v>279</v>
      </c>
      <c r="AU886" s="257" t="s">
        <v>291</v>
      </c>
      <c r="AV886" s="14" t="s">
        <v>82</v>
      </c>
      <c r="AW886" s="14" t="s">
        <v>33</v>
      </c>
      <c r="AX886" s="14" t="s">
        <v>72</v>
      </c>
      <c r="AY886" s="257" t="s">
        <v>266</v>
      </c>
    </row>
    <row r="887" spans="1:51" s="15" customFormat="1" ht="12">
      <c r="A887" s="15"/>
      <c r="B887" s="258"/>
      <c r="C887" s="259"/>
      <c r="D887" s="230" t="s">
        <v>279</v>
      </c>
      <c r="E887" s="260" t="s">
        <v>19</v>
      </c>
      <c r="F887" s="261" t="s">
        <v>282</v>
      </c>
      <c r="G887" s="259"/>
      <c r="H887" s="262">
        <v>16.379</v>
      </c>
      <c r="I887" s="263"/>
      <c r="J887" s="259"/>
      <c r="K887" s="259"/>
      <c r="L887" s="264"/>
      <c r="M887" s="265"/>
      <c r="N887" s="266"/>
      <c r="O887" s="266"/>
      <c r="P887" s="266"/>
      <c r="Q887" s="266"/>
      <c r="R887" s="266"/>
      <c r="S887" s="266"/>
      <c r="T887" s="267"/>
      <c r="U887" s="15"/>
      <c r="V887" s="15"/>
      <c r="W887" s="15"/>
      <c r="X887" s="15"/>
      <c r="Y887" s="15"/>
      <c r="Z887" s="15"/>
      <c r="AA887" s="15"/>
      <c r="AB887" s="15"/>
      <c r="AC887" s="15"/>
      <c r="AD887" s="15"/>
      <c r="AE887" s="15"/>
      <c r="AT887" s="268" t="s">
        <v>279</v>
      </c>
      <c r="AU887" s="268" t="s">
        <v>291</v>
      </c>
      <c r="AV887" s="15" t="s">
        <v>273</v>
      </c>
      <c r="AW887" s="15" t="s">
        <v>33</v>
      </c>
      <c r="AX887" s="15" t="s">
        <v>80</v>
      </c>
      <c r="AY887" s="268" t="s">
        <v>266</v>
      </c>
    </row>
    <row r="888" spans="1:65" s="2" customFormat="1" ht="16.5" customHeight="1">
      <c r="A888" s="41"/>
      <c r="B888" s="42"/>
      <c r="C888" s="217" t="s">
        <v>1076</v>
      </c>
      <c r="D888" s="217" t="s">
        <v>268</v>
      </c>
      <c r="E888" s="218" t="s">
        <v>1077</v>
      </c>
      <c r="F888" s="219" t="s">
        <v>1078</v>
      </c>
      <c r="G888" s="220" t="s">
        <v>327</v>
      </c>
      <c r="H888" s="221">
        <v>1.562</v>
      </c>
      <c r="I888" s="222"/>
      <c r="J888" s="223">
        <f>ROUND(I888*H888,2)</f>
        <v>0</v>
      </c>
      <c r="K888" s="219" t="s">
        <v>272</v>
      </c>
      <c r="L888" s="47"/>
      <c r="M888" s="224" t="s">
        <v>19</v>
      </c>
      <c r="N888" s="225" t="s">
        <v>43</v>
      </c>
      <c r="O888" s="87"/>
      <c r="P888" s="226">
        <f>O888*H888</f>
        <v>0</v>
      </c>
      <c r="Q888" s="226">
        <v>1.06277</v>
      </c>
      <c r="R888" s="226">
        <f>Q888*H888</f>
        <v>1.66004674</v>
      </c>
      <c r="S888" s="226">
        <v>0</v>
      </c>
      <c r="T888" s="227">
        <f>S888*H888</f>
        <v>0</v>
      </c>
      <c r="U888" s="41"/>
      <c r="V888" s="41"/>
      <c r="W888" s="41"/>
      <c r="X888" s="41"/>
      <c r="Y888" s="41"/>
      <c r="Z888" s="41"/>
      <c r="AA888" s="41"/>
      <c r="AB888" s="41"/>
      <c r="AC888" s="41"/>
      <c r="AD888" s="41"/>
      <c r="AE888" s="41"/>
      <c r="AR888" s="228" t="s">
        <v>273</v>
      </c>
      <c r="AT888" s="228" t="s">
        <v>268</v>
      </c>
      <c r="AU888" s="228" t="s">
        <v>291</v>
      </c>
      <c r="AY888" s="20" t="s">
        <v>266</v>
      </c>
      <c r="BE888" s="229">
        <f>IF(N888="základní",J888,0)</f>
        <v>0</v>
      </c>
      <c r="BF888" s="229">
        <f>IF(N888="snížená",J888,0)</f>
        <v>0</v>
      </c>
      <c r="BG888" s="229">
        <f>IF(N888="zákl. přenesená",J888,0)</f>
        <v>0</v>
      </c>
      <c r="BH888" s="229">
        <f>IF(N888="sníž. přenesená",J888,0)</f>
        <v>0</v>
      </c>
      <c r="BI888" s="229">
        <f>IF(N888="nulová",J888,0)</f>
        <v>0</v>
      </c>
      <c r="BJ888" s="20" t="s">
        <v>80</v>
      </c>
      <c r="BK888" s="229">
        <f>ROUND(I888*H888,2)</f>
        <v>0</v>
      </c>
      <c r="BL888" s="20" t="s">
        <v>273</v>
      </c>
      <c r="BM888" s="228" t="s">
        <v>1079</v>
      </c>
    </row>
    <row r="889" spans="1:47" s="2" customFormat="1" ht="12">
      <c r="A889" s="41"/>
      <c r="B889" s="42"/>
      <c r="C889" s="43"/>
      <c r="D889" s="230" t="s">
        <v>275</v>
      </c>
      <c r="E889" s="43"/>
      <c r="F889" s="231" t="s">
        <v>1080</v>
      </c>
      <c r="G889" s="43"/>
      <c r="H889" s="43"/>
      <c r="I889" s="232"/>
      <c r="J889" s="43"/>
      <c r="K889" s="43"/>
      <c r="L889" s="47"/>
      <c r="M889" s="233"/>
      <c r="N889" s="234"/>
      <c r="O889" s="87"/>
      <c r="P889" s="87"/>
      <c r="Q889" s="87"/>
      <c r="R889" s="87"/>
      <c r="S889" s="87"/>
      <c r="T889" s="88"/>
      <c r="U889" s="41"/>
      <c r="V889" s="41"/>
      <c r="W889" s="41"/>
      <c r="X889" s="41"/>
      <c r="Y889" s="41"/>
      <c r="Z889" s="41"/>
      <c r="AA889" s="41"/>
      <c r="AB889" s="41"/>
      <c r="AC889" s="41"/>
      <c r="AD889" s="41"/>
      <c r="AE889" s="41"/>
      <c r="AT889" s="20" t="s">
        <v>275</v>
      </c>
      <c r="AU889" s="20" t="s">
        <v>291</v>
      </c>
    </row>
    <row r="890" spans="1:47" s="2" customFormat="1" ht="12">
      <c r="A890" s="41"/>
      <c r="B890" s="42"/>
      <c r="C890" s="43"/>
      <c r="D890" s="235" t="s">
        <v>277</v>
      </c>
      <c r="E890" s="43"/>
      <c r="F890" s="236" t="s">
        <v>1081</v>
      </c>
      <c r="G890" s="43"/>
      <c r="H890" s="43"/>
      <c r="I890" s="232"/>
      <c r="J890" s="43"/>
      <c r="K890" s="43"/>
      <c r="L890" s="47"/>
      <c r="M890" s="233"/>
      <c r="N890" s="234"/>
      <c r="O890" s="87"/>
      <c r="P890" s="87"/>
      <c r="Q890" s="87"/>
      <c r="R890" s="87"/>
      <c r="S890" s="87"/>
      <c r="T890" s="88"/>
      <c r="U890" s="41"/>
      <c r="V890" s="41"/>
      <c r="W890" s="41"/>
      <c r="X890" s="41"/>
      <c r="Y890" s="41"/>
      <c r="Z890" s="41"/>
      <c r="AA890" s="41"/>
      <c r="AB890" s="41"/>
      <c r="AC890" s="41"/>
      <c r="AD890" s="41"/>
      <c r="AE890" s="41"/>
      <c r="AT890" s="20" t="s">
        <v>277</v>
      </c>
      <c r="AU890" s="20" t="s">
        <v>291</v>
      </c>
    </row>
    <row r="891" spans="1:51" s="14" customFormat="1" ht="12">
      <c r="A891" s="14"/>
      <c r="B891" s="247"/>
      <c r="C891" s="248"/>
      <c r="D891" s="230" t="s">
        <v>279</v>
      </c>
      <c r="E891" s="249" t="s">
        <v>19</v>
      </c>
      <c r="F891" s="250" t="s">
        <v>1082</v>
      </c>
      <c r="G891" s="248"/>
      <c r="H891" s="251">
        <v>1.008</v>
      </c>
      <c r="I891" s="252"/>
      <c r="J891" s="248"/>
      <c r="K891" s="248"/>
      <c r="L891" s="253"/>
      <c r="M891" s="254"/>
      <c r="N891" s="255"/>
      <c r="O891" s="255"/>
      <c r="P891" s="255"/>
      <c r="Q891" s="255"/>
      <c r="R891" s="255"/>
      <c r="S891" s="255"/>
      <c r="T891" s="256"/>
      <c r="U891" s="14"/>
      <c r="V891" s="14"/>
      <c r="W891" s="14"/>
      <c r="X891" s="14"/>
      <c r="Y891" s="14"/>
      <c r="Z891" s="14"/>
      <c r="AA891" s="14"/>
      <c r="AB891" s="14"/>
      <c r="AC891" s="14"/>
      <c r="AD891" s="14"/>
      <c r="AE891" s="14"/>
      <c r="AT891" s="257" t="s">
        <v>279</v>
      </c>
      <c r="AU891" s="257" t="s">
        <v>291</v>
      </c>
      <c r="AV891" s="14" t="s">
        <v>82</v>
      </c>
      <c r="AW891" s="14" t="s">
        <v>33</v>
      </c>
      <c r="AX891" s="14" t="s">
        <v>72</v>
      </c>
      <c r="AY891" s="257" t="s">
        <v>266</v>
      </c>
    </row>
    <row r="892" spans="1:51" s="14" customFormat="1" ht="12">
      <c r="A892" s="14"/>
      <c r="B892" s="247"/>
      <c r="C892" s="248"/>
      <c r="D892" s="230" t="s">
        <v>279</v>
      </c>
      <c r="E892" s="249" t="s">
        <v>19</v>
      </c>
      <c r="F892" s="250" t="s">
        <v>1083</v>
      </c>
      <c r="G892" s="248"/>
      <c r="H892" s="251">
        <v>0.059</v>
      </c>
      <c r="I892" s="252"/>
      <c r="J892" s="248"/>
      <c r="K892" s="248"/>
      <c r="L892" s="253"/>
      <c r="M892" s="254"/>
      <c r="N892" s="255"/>
      <c r="O892" s="255"/>
      <c r="P892" s="255"/>
      <c r="Q892" s="255"/>
      <c r="R892" s="255"/>
      <c r="S892" s="255"/>
      <c r="T892" s="256"/>
      <c r="U892" s="14"/>
      <c r="V892" s="14"/>
      <c r="W892" s="14"/>
      <c r="X892" s="14"/>
      <c r="Y892" s="14"/>
      <c r="Z892" s="14"/>
      <c r="AA892" s="14"/>
      <c r="AB892" s="14"/>
      <c r="AC892" s="14"/>
      <c r="AD892" s="14"/>
      <c r="AE892" s="14"/>
      <c r="AT892" s="257" t="s">
        <v>279</v>
      </c>
      <c r="AU892" s="257" t="s">
        <v>291</v>
      </c>
      <c r="AV892" s="14" t="s">
        <v>82</v>
      </c>
      <c r="AW892" s="14" t="s">
        <v>33</v>
      </c>
      <c r="AX892" s="14" t="s">
        <v>72</v>
      </c>
      <c r="AY892" s="257" t="s">
        <v>266</v>
      </c>
    </row>
    <row r="893" spans="1:51" s="14" customFormat="1" ht="12">
      <c r="A893" s="14"/>
      <c r="B893" s="247"/>
      <c r="C893" s="248"/>
      <c r="D893" s="230" t="s">
        <v>279</v>
      </c>
      <c r="E893" s="249" t="s">
        <v>19</v>
      </c>
      <c r="F893" s="250" t="s">
        <v>1084</v>
      </c>
      <c r="G893" s="248"/>
      <c r="H893" s="251">
        <v>0.072</v>
      </c>
      <c r="I893" s="252"/>
      <c r="J893" s="248"/>
      <c r="K893" s="248"/>
      <c r="L893" s="253"/>
      <c r="M893" s="254"/>
      <c r="N893" s="255"/>
      <c r="O893" s="255"/>
      <c r="P893" s="255"/>
      <c r="Q893" s="255"/>
      <c r="R893" s="255"/>
      <c r="S893" s="255"/>
      <c r="T893" s="256"/>
      <c r="U893" s="14"/>
      <c r="V893" s="14"/>
      <c r="W893" s="14"/>
      <c r="X893" s="14"/>
      <c r="Y893" s="14"/>
      <c r="Z893" s="14"/>
      <c r="AA893" s="14"/>
      <c r="AB893" s="14"/>
      <c r="AC893" s="14"/>
      <c r="AD893" s="14"/>
      <c r="AE893" s="14"/>
      <c r="AT893" s="257" t="s">
        <v>279</v>
      </c>
      <c r="AU893" s="257" t="s">
        <v>291</v>
      </c>
      <c r="AV893" s="14" t="s">
        <v>82</v>
      </c>
      <c r="AW893" s="14" t="s">
        <v>33</v>
      </c>
      <c r="AX893" s="14" t="s">
        <v>72</v>
      </c>
      <c r="AY893" s="257" t="s">
        <v>266</v>
      </c>
    </row>
    <row r="894" spans="1:51" s="14" customFormat="1" ht="12">
      <c r="A894" s="14"/>
      <c r="B894" s="247"/>
      <c r="C894" s="248"/>
      <c r="D894" s="230" t="s">
        <v>279</v>
      </c>
      <c r="E894" s="249" t="s">
        <v>19</v>
      </c>
      <c r="F894" s="250" t="s">
        <v>1085</v>
      </c>
      <c r="G894" s="248"/>
      <c r="H894" s="251">
        <v>0.006</v>
      </c>
      <c r="I894" s="252"/>
      <c r="J894" s="248"/>
      <c r="K894" s="248"/>
      <c r="L894" s="253"/>
      <c r="M894" s="254"/>
      <c r="N894" s="255"/>
      <c r="O894" s="255"/>
      <c r="P894" s="255"/>
      <c r="Q894" s="255"/>
      <c r="R894" s="255"/>
      <c r="S894" s="255"/>
      <c r="T894" s="256"/>
      <c r="U894" s="14"/>
      <c r="V894" s="14"/>
      <c r="W894" s="14"/>
      <c r="X894" s="14"/>
      <c r="Y894" s="14"/>
      <c r="Z894" s="14"/>
      <c r="AA894" s="14"/>
      <c r="AB894" s="14"/>
      <c r="AC894" s="14"/>
      <c r="AD894" s="14"/>
      <c r="AE894" s="14"/>
      <c r="AT894" s="257" t="s">
        <v>279</v>
      </c>
      <c r="AU894" s="257" t="s">
        <v>291</v>
      </c>
      <c r="AV894" s="14" t="s">
        <v>82</v>
      </c>
      <c r="AW894" s="14" t="s">
        <v>33</v>
      </c>
      <c r="AX894" s="14" t="s">
        <v>72</v>
      </c>
      <c r="AY894" s="257" t="s">
        <v>266</v>
      </c>
    </row>
    <row r="895" spans="1:51" s="14" customFormat="1" ht="12">
      <c r="A895" s="14"/>
      <c r="B895" s="247"/>
      <c r="C895" s="248"/>
      <c r="D895" s="230" t="s">
        <v>279</v>
      </c>
      <c r="E895" s="249" t="s">
        <v>19</v>
      </c>
      <c r="F895" s="250" t="s">
        <v>1086</v>
      </c>
      <c r="G895" s="248"/>
      <c r="H895" s="251">
        <v>0.011</v>
      </c>
      <c r="I895" s="252"/>
      <c r="J895" s="248"/>
      <c r="K895" s="248"/>
      <c r="L895" s="253"/>
      <c r="M895" s="254"/>
      <c r="N895" s="255"/>
      <c r="O895" s="255"/>
      <c r="P895" s="255"/>
      <c r="Q895" s="255"/>
      <c r="R895" s="255"/>
      <c r="S895" s="255"/>
      <c r="T895" s="256"/>
      <c r="U895" s="14"/>
      <c r="V895" s="14"/>
      <c r="W895" s="14"/>
      <c r="X895" s="14"/>
      <c r="Y895" s="14"/>
      <c r="Z895" s="14"/>
      <c r="AA895" s="14"/>
      <c r="AB895" s="14"/>
      <c r="AC895" s="14"/>
      <c r="AD895" s="14"/>
      <c r="AE895" s="14"/>
      <c r="AT895" s="257" t="s">
        <v>279</v>
      </c>
      <c r="AU895" s="257" t="s">
        <v>291</v>
      </c>
      <c r="AV895" s="14" t="s">
        <v>82</v>
      </c>
      <c r="AW895" s="14" t="s">
        <v>33</v>
      </c>
      <c r="AX895" s="14" t="s">
        <v>72</v>
      </c>
      <c r="AY895" s="257" t="s">
        <v>266</v>
      </c>
    </row>
    <row r="896" spans="1:51" s="14" customFormat="1" ht="12">
      <c r="A896" s="14"/>
      <c r="B896" s="247"/>
      <c r="C896" s="248"/>
      <c r="D896" s="230" t="s">
        <v>279</v>
      </c>
      <c r="E896" s="249" t="s">
        <v>19</v>
      </c>
      <c r="F896" s="250" t="s">
        <v>1087</v>
      </c>
      <c r="G896" s="248"/>
      <c r="H896" s="251">
        <v>0.159</v>
      </c>
      <c r="I896" s="252"/>
      <c r="J896" s="248"/>
      <c r="K896" s="248"/>
      <c r="L896" s="253"/>
      <c r="M896" s="254"/>
      <c r="N896" s="255"/>
      <c r="O896" s="255"/>
      <c r="P896" s="255"/>
      <c r="Q896" s="255"/>
      <c r="R896" s="255"/>
      <c r="S896" s="255"/>
      <c r="T896" s="256"/>
      <c r="U896" s="14"/>
      <c r="V896" s="14"/>
      <c r="W896" s="14"/>
      <c r="X896" s="14"/>
      <c r="Y896" s="14"/>
      <c r="Z896" s="14"/>
      <c r="AA896" s="14"/>
      <c r="AB896" s="14"/>
      <c r="AC896" s="14"/>
      <c r="AD896" s="14"/>
      <c r="AE896" s="14"/>
      <c r="AT896" s="257" t="s">
        <v>279</v>
      </c>
      <c r="AU896" s="257" t="s">
        <v>291</v>
      </c>
      <c r="AV896" s="14" t="s">
        <v>82</v>
      </c>
      <c r="AW896" s="14" t="s">
        <v>33</v>
      </c>
      <c r="AX896" s="14" t="s">
        <v>72</v>
      </c>
      <c r="AY896" s="257" t="s">
        <v>266</v>
      </c>
    </row>
    <row r="897" spans="1:51" s="14" customFormat="1" ht="12">
      <c r="A897" s="14"/>
      <c r="B897" s="247"/>
      <c r="C897" s="248"/>
      <c r="D897" s="230" t="s">
        <v>279</v>
      </c>
      <c r="E897" s="249" t="s">
        <v>19</v>
      </c>
      <c r="F897" s="250" t="s">
        <v>1088</v>
      </c>
      <c r="G897" s="248"/>
      <c r="H897" s="251">
        <v>0.089</v>
      </c>
      <c r="I897" s="252"/>
      <c r="J897" s="248"/>
      <c r="K897" s="248"/>
      <c r="L897" s="253"/>
      <c r="M897" s="254"/>
      <c r="N897" s="255"/>
      <c r="O897" s="255"/>
      <c r="P897" s="255"/>
      <c r="Q897" s="255"/>
      <c r="R897" s="255"/>
      <c r="S897" s="255"/>
      <c r="T897" s="256"/>
      <c r="U897" s="14"/>
      <c r="V897" s="14"/>
      <c r="W897" s="14"/>
      <c r="X897" s="14"/>
      <c r="Y897" s="14"/>
      <c r="Z897" s="14"/>
      <c r="AA897" s="14"/>
      <c r="AB897" s="14"/>
      <c r="AC897" s="14"/>
      <c r="AD897" s="14"/>
      <c r="AE897" s="14"/>
      <c r="AT897" s="257" t="s">
        <v>279</v>
      </c>
      <c r="AU897" s="257" t="s">
        <v>291</v>
      </c>
      <c r="AV897" s="14" t="s">
        <v>82</v>
      </c>
      <c r="AW897" s="14" t="s">
        <v>33</v>
      </c>
      <c r="AX897" s="14" t="s">
        <v>72</v>
      </c>
      <c r="AY897" s="257" t="s">
        <v>266</v>
      </c>
    </row>
    <row r="898" spans="1:51" s="14" customFormat="1" ht="12">
      <c r="A898" s="14"/>
      <c r="B898" s="247"/>
      <c r="C898" s="248"/>
      <c r="D898" s="230" t="s">
        <v>279</v>
      </c>
      <c r="E898" s="249" t="s">
        <v>19</v>
      </c>
      <c r="F898" s="250" t="s">
        <v>1089</v>
      </c>
      <c r="G898" s="248"/>
      <c r="H898" s="251">
        <v>0.063</v>
      </c>
      <c r="I898" s="252"/>
      <c r="J898" s="248"/>
      <c r="K898" s="248"/>
      <c r="L898" s="253"/>
      <c r="M898" s="254"/>
      <c r="N898" s="255"/>
      <c r="O898" s="255"/>
      <c r="P898" s="255"/>
      <c r="Q898" s="255"/>
      <c r="R898" s="255"/>
      <c r="S898" s="255"/>
      <c r="T898" s="256"/>
      <c r="U898" s="14"/>
      <c r="V898" s="14"/>
      <c r="W898" s="14"/>
      <c r="X898" s="14"/>
      <c r="Y898" s="14"/>
      <c r="Z898" s="14"/>
      <c r="AA898" s="14"/>
      <c r="AB898" s="14"/>
      <c r="AC898" s="14"/>
      <c r="AD898" s="14"/>
      <c r="AE898" s="14"/>
      <c r="AT898" s="257" t="s">
        <v>279</v>
      </c>
      <c r="AU898" s="257" t="s">
        <v>291</v>
      </c>
      <c r="AV898" s="14" t="s">
        <v>82</v>
      </c>
      <c r="AW898" s="14" t="s">
        <v>33</v>
      </c>
      <c r="AX898" s="14" t="s">
        <v>72</v>
      </c>
      <c r="AY898" s="257" t="s">
        <v>266</v>
      </c>
    </row>
    <row r="899" spans="1:51" s="14" customFormat="1" ht="12">
      <c r="A899" s="14"/>
      <c r="B899" s="247"/>
      <c r="C899" s="248"/>
      <c r="D899" s="230" t="s">
        <v>279</v>
      </c>
      <c r="E899" s="249" t="s">
        <v>19</v>
      </c>
      <c r="F899" s="250" t="s">
        <v>1090</v>
      </c>
      <c r="G899" s="248"/>
      <c r="H899" s="251">
        <v>0.095</v>
      </c>
      <c r="I899" s="252"/>
      <c r="J899" s="248"/>
      <c r="K899" s="248"/>
      <c r="L899" s="253"/>
      <c r="M899" s="254"/>
      <c r="N899" s="255"/>
      <c r="O899" s="255"/>
      <c r="P899" s="255"/>
      <c r="Q899" s="255"/>
      <c r="R899" s="255"/>
      <c r="S899" s="255"/>
      <c r="T899" s="256"/>
      <c r="U899" s="14"/>
      <c r="V899" s="14"/>
      <c r="W899" s="14"/>
      <c r="X899" s="14"/>
      <c r="Y899" s="14"/>
      <c r="Z899" s="14"/>
      <c r="AA899" s="14"/>
      <c r="AB899" s="14"/>
      <c r="AC899" s="14"/>
      <c r="AD899" s="14"/>
      <c r="AE899" s="14"/>
      <c r="AT899" s="257" t="s">
        <v>279</v>
      </c>
      <c r="AU899" s="257" t="s">
        <v>291</v>
      </c>
      <c r="AV899" s="14" t="s">
        <v>82</v>
      </c>
      <c r="AW899" s="14" t="s">
        <v>33</v>
      </c>
      <c r="AX899" s="14" t="s">
        <v>72</v>
      </c>
      <c r="AY899" s="257" t="s">
        <v>266</v>
      </c>
    </row>
    <row r="900" spans="1:51" s="15" customFormat="1" ht="12">
      <c r="A900" s="15"/>
      <c r="B900" s="258"/>
      <c r="C900" s="259"/>
      <c r="D900" s="230" t="s">
        <v>279</v>
      </c>
      <c r="E900" s="260" t="s">
        <v>19</v>
      </c>
      <c r="F900" s="261" t="s">
        <v>282</v>
      </c>
      <c r="G900" s="259"/>
      <c r="H900" s="262">
        <v>1.562</v>
      </c>
      <c r="I900" s="263"/>
      <c r="J900" s="259"/>
      <c r="K900" s="259"/>
      <c r="L900" s="264"/>
      <c r="M900" s="265"/>
      <c r="N900" s="266"/>
      <c r="O900" s="266"/>
      <c r="P900" s="266"/>
      <c r="Q900" s="266"/>
      <c r="R900" s="266"/>
      <c r="S900" s="266"/>
      <c r="T900" s="267"/>
      <c r="U900" s="15"/>
      <c r="V900" s="15"/>
      <c r="W900" s="15"/>
      <c r="X900" s="15"/>
      <c r="Y900" s="15"/>
      <c r="Z900" s="15"/>
      <c r="AA900" s="15"/>
      <c r="AB900" s="15"/>
      <c r="AC900" s="15"/>
      <c r="AD900" s="15"/>
      <c r="AE900" s="15"/>
      <c r="AT900" s="268" t="s">
        <v>279</v>
      </c>
      <c r="AU900" s="268" t="s">
        <v>291</v>
      </c>
      <c r="AV900" s="15" t="s">
        <v>273</v>
      </c>
      <c r="AW900" s="15" t="s">
        <v>33</v>
      </c>
      <c r="AX900" s="15" t="s">
        <v>80</v>
      </c>
      <c r="AY900" s="268" t="s">
        <v>266</v>
      </c>
    </row>
    <row r="901" spans="1:65" s="2" customFormat="1" ht="16.5" customHeight="1">
      <c r="A901" s="41"/>
      <c r="B901" s="42"/>
      <c r="C901" s="217" t="s">
        <v>1091</v>
      </c>
      <c r="D901" s="217" t="s">
        <v>268</v>
      </c>
      <c r="E901" s="218" t="s">
        <v>1092</v>
      </c>
      <c r="F901" s="219" t="s">
        <v>1093</v>
      </c>
      <c r="G901" s="220" t="s">
        <v>271</v>
      </c>
      <c r="H901" s="221">
        <v>857.96</v>
      </c>
      <c r="I901" s="222"/>
      <c r="J901" s="223">
        <f>ROUND(I901*H901,2)</f>
        <v>0</v>
      </c>
      <c r="K901" s="219" t="s">
        <v>272</v>
      </c>
      <c r="L901" s="47"/>
      <c r="M901" s="224" t="s">
        <v>19</v>
      </c>
      <c r="N901" s="225" t="s">
        <v>43</v>
      </c>
      <c r="O901" s="87"/>
      <c r="P901" s="226">
        <f>O901*H901</f>
        <v>0</v>
      </c>
      <c r="Q901" s="226">
        <v>0.00013</v>
      </c>
      <c r="R901" s="226">
        <f>Q901*H901</f>
        <v>0.11153479999999999</v>
      </c>
      <c r="S901" s="226">
        <v>0</v>
      </c>
      <c r="T901" s="227">
        <f>S901*H901</f>
        <v>0</v>
      </c>
      <c r="U901" s="41"/>
      <c r="V901" s="41"/>
      <c r="W901" s="41"/>
      <c r="X901" s="41"/>
      <c r="Y901" s="41"/>
      <c r="Z901" s="41"/>
      <c r="AA901" s="41"/>
      <c r="AB901" s="41"/>
      <c r="AC901" s="41"/>
      <c r="AD901" s="41"/>
      <c r="AE901" s="41"/>
      <c r="AR901" s="228" t="s">
        <v>273</v>
      </c>
      <c r="AT901" s="228" t="s">
        <v>268</v>
      </c>
      <c r="AU901" s="228" t="s">
        <v>291</v>
      </c>
      <c r="AY901" s="20" t="s">
        <v>266</v>
      </c>
      <c r="BE901" s="229">
        <f>IF(N901="základní",J901,0)</f>
        <v>0</v>
      </c>
      <c r="BF901" s="229">
        <f>IF(N901="snížená",J901,0)</f>
        <v>0</v>
      </c>
      <c r="BG901" s="229">
        <f>IF(N901="zákl. přenesená",J901,0)</f>
        <v>0</v>
      </c>
      <c r="BH901" s="229">
        <f>IF(N901="sníž. přenesená",J901,0)</f>
        <v>0</v>
      </c>
      <c r="BI901" s="229">
        <f>IF(N901="nulová",J901,0)</f>
        <v>0</v>
      </c>
      <c r="BJ901" s="20" t="s">
        <v>80</v>
      </c>
      <c r="BK901" s="229">
        <f>ROUND(I901*H901,2)</f>
        <v>0</v>
      </c>
      <c r="BL901" s="20" t="s">
        <v>273</v>
      </c>
      <c r="BM901" s="228" t="s">
        <v>1094</v>
      </c>
    </row>
    <row r="902" spans="1:47" s="2" customFormat="1" ht="12">
      <c r="A902" s="41"/>
      <c r="B902" s="42"/>
      <c r="C902" s="43"/>
      <c r="D902" s="230" t="s">
        <v>275</v>
      </c>
      <c r="E902" s="43"/>
      <c r="F902" s="231" t="s">
        <v>1095</v>
      </c>
      <c r="G902" s="43"/>
      <c r="H902" s="43"/>
      <c r="I902" s="232"/>
      <c r="J902" s="43"/>
      <c r="K902" s="43"/>
      <c r="L902" s="47"/>
      <c r="M902" s="233"/>
      <c r="N902" s="234"/>
      <c r="O902" s="87"/>
      <c r="P902" s="87"/>
      <c r="Q902" s="87"/>
      <c r="R902" s="87"/>
      <c r="S902" s="87"/>
      <c r="T902" s="88"/>
      <c r="U902" s="41"/>
      <c r="V902" s="41"/>
      <c r="W902" s="41"/>
      <c r="X902" s="41"/>
      <c r="Y902" s="41"/>
      <c r="Z902" s="41"/>
      <c r="AA902" s="41"/>
      <c r="AB902" s="41"/>
      <c r="AC902" s="41"/>
      <c r="AD902" s="41"/>
      <c r="AE902" s="41"/>
      <c r="AT902" s="20" t="s">
        <v>275</v>
      </c>
      <c r="AU902" s="20" t="s">
        <v>291</v>
      </c>
    </row>
    <row r="903" spans="1:47" s="2" customFormat="1" ht="12">
      <c r="A903" s="41"/>
      <c r="B903" s="42"/>
      <c r="C903" s="43"/>
      <c r="D903" s="235" t="s">
        <v>277</v>
      </c>
      <c r="E903" s="43"/>
      <c r="F903" s="236" t="s">
        <v>1096</v>
      </c>
      <c r="G903" s="43"/>
      <c r="H903" s="43"/>
      <c r="I903" s="232"/>
      <c r="J903" s="43"/>
      <c r="K903" s="43"/>
      <c r="L903" s="47"/>
      <c r="M903" s="233"/>
      <c r="N903" s="234"/>
      <c r="O903" s="87"/>
      <c r="P903" s="87"/>
      <c r="Q903" s="87"/>
      <c r="R903" s="87"/>
      <c r="S903" s="87"/>
      <c r="T903" s="88"/>
      <c r="U903" s="41"/>
      <c r="V903" s="41"/>
      <c r="W903" s="41"/>
      <c r="X903" s="41"/>
      <c r="Y903" s="41"/>
      <c r="Z903" s="41"/>
      <c r="AA903" s="41"/>
      <c r="AB903" s="41"/>
      <c r="AC903" s="41"/>
      <c r="AD903" s="41"/>
      <c r="AE903" s="41"/>
      <c r="AT903" s="20" t="s">
        <v>277</v>
      </c>
      <c r="AU903" s="20" t="s">
        <v>291</v>
      </c>
    </row>
    <row r="904" spans="1:51" s="14" customFormat="1" ht="12">
      <c r="A904" s="14"/>
      <c r="B904" s="247"/>
      <c r="C904" s="248"/>
      <c r="D904" s="230" t="s">
        <v>279</v>
      </c>
      <c r="E904" s="249" t="s">
        <v>19</v>
      </c>
      <c r="F904" s="250" t="s">
        <v>134</v>
      </c>
      <c r="G904" s="248"/>
      <c r="H904" s="251">
        <v>103.16</v>
      </c>
      <c r="I904" s="252"/>
      <c r="J904" s="248"/>
      <c r="K904" s="248"/>
      <c r="L904" s="253"/>
      <c r="M904" s="254"/>
      <c r="N904" s="255"/>
      <c r="O904" s="255"/>
      <c r="P904" s="255"/>
      <c r="Q904" s="255"/>
      <c r="R904" s="255"/>
      <c r="S904" s="255"/>
      <c r="T904" s="256"/>
      <c r="U904" s="14"/>
      <c r="V904" s="14"/>
      <c r="W904" s="14"/>
      <c r="X904" s="14"/>
      <c r="Y904" s="14"/>
      <c r="Z904" s="14"/>
      <c r="AA904" s="14"/>
      <c r="AB904" s="14"/>
      <c r="AC904" s="14"/>
      <c r="AD904" s="14"/>
      <c r="AE904" s="14"/>
      <c r="AT904" s="257" t="s">
        <v>279</v>
      </c>
      <c r="AU904" s="257" t="s">
        <v>291</v>
      </c>
      <c r="AV904" s="14" t="s">
        <v>82</v>
      </c>
      <c r="AW904" s="14" t="s">
        <v>33</v>
      </c>
      <c r="AX904" s="14" t="s">
        <v>72</v>
      </c>
      <c r="AY904" s="257" t="s">
        <v>266</v>
      </c>
    </row>
    <row r="905" spans="1:51" s="14" customFormat="1" ht="12">
      <c r="A905" s="14"/>
      <c r="B905" s="247"/>
      <c r="C905" s="248"/>
      <c r="D905" s="230" t="s">
        <v>279</v>
      </c>
      <c r="E905" s="249" t="s">
        <v>134</v>
      </c>
      <c r="F905" s="250" t="s">
        <v>135</v>
      </c>
      <c r="G905" s="248"/>
      <c r="H905" s="251">
        <v>103.16</v>
      </c>
      <c r="I905" s="252"/>
      <c r="J905" s="248"/>
      <c r="K905" s="248"/>
      <c r="L905" s="253"/>
      <c r="M905" s="254"/>
      <c r="N905" s="255"/>
      <c r="O905" s="255"/>
      <c r="P905" s="255"/>
      <c r="Q905" s="255"/>
      <c r="R905" s="255"/>
      <c r="S905" s="255"/>
      <c r="T905" s="256"/>
      <c r="U905" s="14"/>
      <c r="V905" s="14"/>
      <c r="W905" s="14"/>
      <c r="X905" s="14"/>
      <c r="Y905" s="14"/>
      <c r="Z905" s="14"/>
      <c r="AA905" s="14"/>
      <c r="AB905" s="14"/>
      <c r="AC905" s="14"/>
      <c r="AD905" s="14"/>
      <c r="AE905" s="14"/>
      <c r="AT905" s="257" t="s">
        <v>279</v>
      </c>
      <c r="AU905" s="257" t="s">
        <v>291</v>
      </c>
      <c r="AV905" s="14" t="s">
        <v>82</v>
      </c>
      <c r="AW905" s="14" t="s">
        <v>33</v>
      </c>
      <c r="AX905" s="14" t="s">
        <v>72</v>
      </c>
      <c r="AY905" s="257" t="s">
        <v>266</v>
      </c>
    </row>
    <row r="906" spans="1:51" s="14" customFormat="1" ht="12">
      <c r="A906" s="14"/>
      <c r="B906" s="247"/>
      <c r="C906" s="248"/>
      <c r="D906" s="230" t="s">
        <v>279</v>
      </c>
      <c r="E906" s="249" t="s">
        <v>19</v>
      </c>
      <c r="F906" s="250" t="s">
        <v>136</v>
      </c>
      <c r="G906" s="248"/>
      <c r="H906" s="251">
        <v>6.03</v>
      </c>
      <c r="I906" s="252"/>
      <c r="J906" s="248"/>
      <c r="K906" s="248"/>
      <c r="L906" s="253"/>
      <c r="M906" s="254"/>
      <c r="N906" s="255"/>
      <c r="O906" s="255"/>
      <c r="P906" s="255"/>
      <c r="Q906" s="255"/>
      <c r="R906" s="255"/>
      <c r="S906" s="255"/>
      <c r="T906" s="256"/>
      <c r="U906" s="14"/>
      <c r="V906" s="14"/>
      <c r="W906" s="14"/>
      <c r="X906" s="14"/>
      <c r="Y906" s="14"/>
      <c r="Z906" s="14"/>
      <c r="AA906" s="14"/>
      <c r="AB906" s="14"/>
      <c r="AC906" s="14"/>
      <c r="AD906" s="14"/>
      <c r="AE906" s="14"/>
      <c r="AT906" s="257" t="s">
        <v>279</v>
      </c>
      <c r="AU906" s="257" t="s">
        <v>291</v>
      </c>
      <c r="AV906" s="14" t="s">
        <v>82</v>
      </c>
      <c r="AW906" s="14" t="s">
        <v>33</v>
      </c>
      <c r="AX906" s="14" t="s">
        <v>72</v>
      </c>
      <c r="AY906" s="257" t="s">
        <v>266</v>
      </c>
    </row>
    <row r="907" spans="1:51" s="14" customFormat="1" ht="12">
      <c r="A907" s="14"/>
      <c r="B907" s="247"/>
      <c r="C907" s="248"/>
      <c r="D907" s="230" t="s">
        <v>279</v>
      </c>
      <c r="E907" s="249" t="s">
        <v>136</v>
      </c>
      <c r="F907" s="250" t="s">
        <v>137</v>
      </c>
      <c r="G907" s="248"/>
      <c r="H907" s="251">
        <v>6.03</v>
      </c>
      <c r="I907" s="252"/>
      <c r="J907" s="248"/>
      <c r="K907" s="248"/>
      <c r="L907" s="253"/>
      <c r="M907" s="254"/>
      <c r="N907" s="255"/>
      <c r="O907" s="255"/>
      <c r="P907" s="255"/>
      <c r="Q907" s="255"/>
      <c r="R907" s="255"/>
      <c r="S907" s="255"/>
      <c r="T907" s="256"/>
      <c r="U907" s="14"/>
      <c r="V907" s="14"/>
      <c r="W907" s="14"/>
      <c r="X907" s="14"/>
      <c r="Y907" s="14"/>
      <c r="Z907" s="14"/>
      <c r="AA907" s="14"/>
      <c r="AB907" s="14"/>
      <c r="AC907" s="14"/>
      <c r="AD907" s="14"/>
      <c r="AE907" s="14"/>
      <c r="AT907" s="257" t="s">
        <v>279</v>
      </c>
      <c r="AU907" s="257" t="s">
        <v>291</v>
      </c>
      <c r="AV907" s="14" t="s">
        <v>82</v>
      </c>
      <c r="AW907" s="14" t="s">
        <v>33</v>
      </c>
      <c r="AX907" s="14" t="s">
        <v>72</v>
      </c>
      <c r="AY907" s="257" t="s">
        <v>266</v>
      </c>
    </row>
    <row r="908" spans="1:51" s="14" customFormat="1" ht="12">
      <c r="A908" s="14"/>
      <c r="B908" s="247"/>
      <c r="C908" s="248"/>
      <c r="D908" s="230" t="s">
        <v>279</v>
      </c>
      <c r="E908" s="249" t="s">
        <v>19</v>
      </c>
      <c r="F908" s="250" t="s">
        <v>138</v>
      </c>
      <c r="G908" s="248"/>
      <c r="H908" s="251">
        <v>14.76</v>
      </c>
      <c r="I908" s="252"/>
      <c r="J908" s="248"/>
      <c r="K908" s="248"/>
      <c r="L908" s="253"/>
      <c r="M908" s="254"/>
      <c r="N908" s="255"/>
      <c r="O908" s="255"/>
      <c r="P908" s="255"/>
      <c r="Q908" s="255"/>
      <c r="R908" s="255"/>
      <c r="S908" s="255"/>
      <c r="T908" s="256"/>
      <c r="U908" s="14"/>
      <c r="V908" s="14"/>
      <c r="W908" s="14"/>
      <c r="X908" s="14"/>
      <c r="Y908" s="14"/>
      <c r="Z908" s="14"/>
      <c r="AA908" s="14"/>
      <c r="AB908" s="14"/>
      <c r="AC908" s="14"/>
      <c r="AD908" s="14"/>
      <c r="AE908" s="14"/>
      <c r="AT908" s="257" t="s">
        <v>279</v>
      </c>
      <c r="AU908" s="257" t="s">
        <v>291</v>
      </c>
      <c r="AV908" s="14" t="s">
        <v>82</v>
      </c>
      <c r="AW908" s="14" t="s">
        <v>33</v>
      </c>
      <c r="AX908" s="14" t="s">
        <v>72</v>
      </c>
      <c r="AY908" s="257" t="s">
        <v>266</v>
      </c>
    </row>
    <row r="909" spans="1:51" s="14" customFormat="1" ht="12">
      <c r="A909" s="14"/>
      <c r="B909" s="247"/>
      <c r="C909" s="248"/>
      <c r="D909" s="230" t="s">
        <v>279</v>
      </c>
      <c r="E909" s="249" t="s">
        <v>138</v>
      </c>
      <c r="F909" s="250" t="s">
        <v>139</v>
      </c>
      <c r="G909" s="248"/>
      <c r="H909" s="251">
        <v>14.76</v>
      </c>
      <c r="I909" s="252"/>
      <c r="J909" s="248"/>
      <c r="K909" s="248"/>
      <c r="L909" s="253"/>
      <c r="M909" s="254"/>
      <c r="N909" s="255"/>
      <c r="O909" s="255"/>
      <c r="P909" s="255"/>
      <c r="Q909" s="255"/>
      <c r="R909" s="255"/>
      <c r="S909" s="255"/>
      <c r="T909" s="256"/>
      <c r="U909" s="14"/>
      <c r="V909" s="14"/>
      <c r="W909" s="14"/>
      <c r="X909" s="14"/>
      <c r="Y909" s="14"/>
      <c r="Z909" s="14"/>
      <c r="AA909" s="14"/>
      <c r="AB909" s="14"/>
      <c r="AC909" s="14"/>
      <c r="AD909" s="14"/>
      <c r="AE909" s="14"/>
      <c r="AT909" s="257" t="s">
        <v>279</v>
      </c>
      <c r="AU909" s="257" t="s">
        <v>291</v>
      </c>
      <c r="AV909" s="14" t="s">
        <v>82</v>
      </c>
      <c r="AW909" s="14" t="s">
        <v>33</v>
      </c>
      <c r="AX909" s="14" t="s">
        <v>72</v>
      </c>
      <c r="AY909" s="257" t="s">
        <v>266</v>
      </c>
    </row>
    <row r="910" spans="1:51" s="14" customFormat="1" ht="12">
      <c r="A910" s="14"/>
      <c r="B910" s="247"/>
      <c r="C910" s="248"/>
      <c r="D910" s="230" t="s">
        <v>279</v>
      </c>
      <c r="E910" s="249" t="s">
        <v>19</v>
      </c>
      <c r="F910" s="250" t="s">
        <v>140</v>
      </c>
      <c r="G910" s="248"/>
      <c r="H910" s="251">
        <v>1.13</v>
      </c>
      <c r="I910" s="252"/>
      <c r="J910" s="248"/>
      <c r="K910" s="248"/>
      <c r="L910" s="253"/>
      <c r="M910" s="254"/>
      <c r="N910" s="255"/>
      <c r="O910" s="255"/>
      <c r="P910" s="255"/>
      <c r="Q910" s="255"/>
      <c r="R910" s="255"/>
      <c r="S910" s="255"/>
      <c r="T910" s="256"/>
      <c r="U910" s="14"/>
      <c r="V910" s="14"/>
      <c r="W910" s="14"/>
      <c r="X910" s="14"/>
      <c r="Y910" s="14"/>
      <c r="Z910" s="14"/>
      <c r="AA910" s="14"/>
      <c r="AB910" s="14"/>
      <c r="AC910" s="14"/>
      <c r="AD910" s="14"/>
      <c r="AE910" s="14"/>
      <c r="AT910" s="257" t="s">
        <v>279</v>
      </c>
      <c r="AU910" s="257" t="s">
        <v>291</v>
      </c>
      <c r="AV910" s="14" t="s">
        <v>82</v>
      </c>
      <c r="AW910" s="14" t="s">
        <v>33</v>
      </c>
      <c r="AX910" s="14" t="s">
        <v>72</v>
      </c>
      <c r="AY910" s="257" t="s">
        <v>266</v>
      </c>
    </row>
    <row r="911" spans="1:51" s="14" customFormat="1" ht="12">
      <c r="A911" s="14"/>
      <c r="B911" s="247"/>
      <c r="C911" s="248"/>
      <c r="D911" s="230" t="s">
        <v>279</v>
      </c>
      <c r="E911" s="249" t="s">
        <v>140</v>
      </c>
      <c r="F911" s="250" t="s">
        <v>141</v>
      </c>
      <c r="G911" s="248"/>
      <c r="H911" s="251">
        <v>1.13</v>
      </c>
      <c r="I911" s="252"/>
      <c r="J911" s="248"/>
      <c r="K911" s="248"/>
      <c r="L911" s="253"/>
      <c r="M911" s="254"/>
      <c r="N911" s="255"/>
      <c r="O911" s="255"/>
      <c r="P911" s="255"/>
      <c r="Q911" s="255"/>
      <c r="R911" s="255"/>
      <c r="S911" s="255"/>
      <c r="T911" s="256"/>
      <c r="U911" s="14"/>
      <c r="V911" s="14"/>
      <c r="W911" s="14"/>
      <c r="X911" s="14"/>
      <c r="Y911" s="14"/>
      <c r="Z911" s="14"/>
      <c r="AA911" s="14"/>
      <c r="AB911" s="14"/>
      <c r="AC911" s="14"/>
      <c r="AD911" s="14"/>
      <c r="AE911" s="14"/>
      <c r="AT911" s="257" t="s">
        <v>279</v>
      </c>
      <c r="AU911" s="257" t="s">
        <v>291</v>
      </c>
      <c r="AV911" s="14" t="s">
        <v>82</v>
      </c>
      <c r="AW911" s="14" t="s">
        <v>33</v>
      </c>
      <c r="AX911" s="14" t="s">
        <v>72</v>
      </c>
      <c r="AY911" s="257" t="s">
        <v>266</v>
      </c>
    </row>
    <row r="912" spans="1:51" s="14" customFormat="1" ht="12">
      <c r="A912" s="14"/>
      <c r="B912" s="247"/>
      <c r="C912" s="248"/>
      <c r="D912" s="230" t="s">
        <v>279</v>
      </c>
      <c r="E912" s="249" t="s">
        <v>19</v>
      </c>
      <c r="F912" s="250" t="s">
        <v>142</v>
      </c>
      <c r="G912" s="248"/>
      <c r="H912" s="251">
        <v>2.35</v>
      </c>
      <c r="I912" s="252"/>
      <c r="J912" s="248"/>
      <c r="K912" s="248"/>
      <c r="L912" s="253"/>
      <c r="M912" s="254"/>
      <c r="N912" s="255"/>
      <c r="O912" s="255"/>
      <c r="P912" s="255"/>
      <c r="Q912" s="255"/>
      <c r="R912" s="255"/>
      <c r="S912" s="255"/>
      <c r="T912" s="256"/>
      <c r="U912" s="14"/>
      <c r="V912" s="14"/>
      <c r="W912" s="14"/>
      <c r="X912" s="14"/>
      <c r="Y912" s="14"/>
      <c r="Z912" s="14"/>
      <c r="AA912" s="14"/>
      <c r="AB912" s="14"/>
      <c r="AC912" s="14"/>
      <c r="AD912" s="14"/>
      <c r="AE912" s="14"/>
      <c r="AT912" s="257" t="s">
        <v>279</v>
      </c>
      <c r="AU912" s="257" t="s">
        <v>291</v>
      </c>
      <c r="AV912" s="14" t="s">
        <v>82</v>
      </c>
      <c r="AW912" s="14" t="s">
        <v>33</v>
      </c>
      <c r="AX912" s="14" t="s">
        <v>72</v>
      </c>
      <c r="AY912" s="257" t="s">
        <v>266</v>
      </c>
    </row>
    <row r="913" spans="1:51" s="14" customFormat="1" ht="12">
      <c r="A913" s="14"/>
      <c r="B913" s="247"/>
      <c r="C913" s="248"/>
      <c r="D913" s="230" t="s">
        <v>279</v>
      </c>
      <c r="E913" s="249" t="s">
        <v>142</v>
      </c>
      <c r="F913" s="250" t="s">
        <v>143</v>
      </c>
      <c r="G913" s="248"/>
      <c r="H913" s="251">
        <v>2.35</v>
      </c>
      <c r="I913" s="252"/>
      <c r="J913" s="248"/>
      <c r="K913" s="248"/>
      <c r="L913" s="253"/>
      <c r="M913" s="254"/>
      <c r="N913" s="255"/>
      <c r="O913" s="255"/>
      <c r="P913" s="255"/>
      <c r="Q913" s="255"/>
      <c r="R913" s="255"/>
      <c r="S913" s="255"/>
      <c r="T913" s="256"/>
      <c r="U913" s="14"/>
      <c r="V913" s="14"/>
      <c r="W913" s="14"/>
      <c r="X913" s="14"/>
      <c r="Y913" s="14"/>
      <c r="Z913" s="14"/>
      <c r="AA913" s="14"/>
      <c r="AB913" s="14"/>
      <c r="AC913" s="14"/>
      <c r="AD913" s="14"/>
      <c r="AE913" s="14"/>
      <c r="AT913" s="257" t="s">
        <v>279</v>
      </c>
      <c r="AU913" s="257" t="s">
        <v>291</v>
      </c>
      <c r="AV913" s="14" t="s">
        <v>82</v>
      </c>
      <c r="AW913" s="14" t="s">
        <v>33</v>
      </c>
      <c r="AX913" s="14" t="s">
        <v>72</v>
      </c>
      <c r="AY913" s="257" t="s">
        <v>266</v>
      </c>
    </row>
    <row r="914" spans="1:51" s="14" customFormat="1" ht="12">
      <c r="A914" s="14"/>
      <c r="B914" s="247"/>
      <c r="C914" s="248"/>
      <c r="D914" s="230" t="s">
        <v>279</v>
      </c>
      <c r="E914" s="249" t="s">
        <v>19</v>
      </c>
      <c r="F914" s="250" t="s">
        <v>144</v>
      </c>
      <c r="G914" s="248"/>
      <c r="H914" s="251">
        <v>32.61</v>
      </c>
      <c r="I914" s="252"/>
      <c r="J914" s="248"/>
      <c r="K914" s="248"/>
      <c r="L914" s="253"/>
      <c r="M914" s="254"/>
      <c r="N914" s="255"/>
      <c r="O914" s="255"/>
      <c r="P914" s="255"/>
      <c r="Q914" s="255"/>
      <c r="R914" s="255"/>
      <c r="S914" s="255"/>
      <c r="T914" s="256"/>
      <c r="U914" s="14"/>
      <c r="V914" s="14"/>
      <c r="W914" s="14"/>
      <c r="X914" s="14"/>
      <c r="Y914" s="14"/>
      <c r="Z914" s="14"/>
      <c r="AA914" s="14"/>
      <c r="AB914" s="14"/>
      <c r="AC914" s="14"/>
      <c r="AD914" s="14"/>
      <c r="AE914" s="14"/>
      <c r="AT914" s="257" t="s">
        <v>279</v>
      </c>
      <c r="AU914" s="257" t="s">
        <v>291</v>
      </c>
      <c r="AV914" s="14" t="s">
        <v>82</v>
      </c>
      <c r="AW914" s="14" t="s">
        <v>33</v>
      </c>
      <c r="AX914" s="14" t="s">
        <v>72</v>
      </c>
      <c r="AY914" s="257" t="s">
        <v>266</v>
      </c>
    </row>
    <row r="915" spans="1:51" s="14" customFormat="1" ht="12">
      <c r="A915" s="14"/>
      <c r="B915" s="247"/>
      <c r="C915" s="248"/>
      <c r="D915" s="230" t="s">
        <v>279</v>
      </c>
      <c r="E915" s="249" t="s">
        <v>144</v>
      </c>
      <c r="F915" s="250" t="s">
        <v>145</v>
      </c>
      <c r="G915" s="248"/>
      <c r="H915" s="251">
        <v>32.61</v>
      </c>
      <c r="I915" s="252"/>
      <c r="J915" s="248"/>
      <c r="K915" s="248"/>
      <c r="L915" s="253"/>
      <c r="M915" s="254"/>
      <c r="N915" s="255"/>
      <c r="O915" s="255"/>
      <c r="P915" s="255"/>
      <c r="Q915" s="255"/>
      <c r="R915" s="255"/>
      <c r="S915" s="255"/>
      <c r="T915" s="256"/>
      <c r="U915" s="14"/>
      <c r="V915" s="14"/>
      <c r="W915" s="14"/>
      <c r="X915" s="14"/>
      <c r="Y915" s="14"/>
      <c r="Z915" s="14"/>
      <c r="AA915" s="14"/>
      <c r="AB915" s="14"/>
      <c r="AC915" s="14"/>
      <c r="AD915" s="14"/>
      <c r="AE915" s="14"/>
      <c r="AT915" s="257" t="s">
        <v>279</v>
      </c>
      <c r="AU915" s="257" t="s">
        <v>291</v>
      </c>
      <c r="AV915" s="14" t="s">
        <v>82</v>
      </c>
      <c r="AW915" s="14" t="s">
        <v>33</v>
      </c>
      <c r="AX915" s="14" t="s">
        <v>72</v>
      </c>
      <c r="AY915" s="257" t="s">
        <v>266</v>
      </c>
    </row>
    <row r="916" spans="1:51" s="14" customFormat="1" ht="12">
      <c r="A916" s="14"/>
      <c r="B916" s="247"/>
      <c r="C916" s="248"/>
      <c r="D916" s="230" t="s">
        <v>279</v>
      </c>
      <c r="E916" s="249" t="s">
        <v>19</v>
      </c>
      <c r="F916" s="250" t="s">
        <v>150</v>
      </c>
      <c r="G916" s="248"/>
      <c r="H916" s="251">
        <v>18.3</v>
      </c>
      <c r="I916" s="252"/>
      <c r="J916" s="248"/>
      <c r="K916" s="248"/>
      <c r="L916" s="253"/>
      <c r="M916" s="254"/>
      <c r="N916" s="255"/>
      <c r="O916" s="255"/>
      <c r="P916" s="255"/>
      <c r="Q916" s="255"/>
      <c r="R916" s="255"/>
      <c r="S916" s="255"/>
      <c r="T916" s="256"/>
      <c r="U916" s="14"/>
      <c r="V916" s="14"/>
      <c r="W916" s="14"/>
      <c r="X916" s="14"/>
      <c r="Y916" s="14"/>
      <c r="Z916" s="14"/>
      <c r="AA916" s="14"/>
      <c r="AB916" s="14"/>
      <c r="AC916" s="14"/>
      <c r="AD916" s="14"/>
      <c r="AE916" s="14"/>
      <c r="AT916" s="257" t="s">
        <v>279</v>
      </c>
      <c r="AU916" s="257" t="s">
        <v>291</v>
      </c>
      <c r="AV916" s="14" t="s">
        <v>82</v>
      </c>
      <c r="AW916" s="14" t="s">
        <v>33</v>
      </c>
      <c r="AX916" s="14" t="s">
        <v>72</v>
      </c>
      <c r="AY916" s="257" t="s">
        <v>266</v>
      </c>
    </row>
    <row r="917" spans="1:51" s="14" customFormat="1" ht="12">
      <c r="A917" s="14"/>
      <c r="B917" s="247"/>
      <c r="C917" s="248"/>
      <c r="D917" s="230" t="s">
        <v>279</v>
      </c>
      <c r="E917" s="249" t="s">
        <v>150</v>
      </c>
      <c r="F917" s="250" t="s">
        <v>151</v>
      </c>
      <c r="G917" s="248"/>
      <c r="H917" s="251">
        <v>18.3</v>
      </c>
      <c r="I917" s="252"/>
      <c r="J917" s="248"/>
      <c r="K917" s="248"/>
      <c r="L917" s="253"/>
      <c r="M917" s="254"/>
      <c r="N917" s="255"/>
      <c r="O917" s="255"/>
      <c r="P917" s="255"/>
      <c r="Q917" s="255"/>
      <c r="R917" s="255"/>
      <c r="S917" s="255"/>
      <c r="T917" s="256"/>
      <c r="U917" s="14"/>
      <c r="V917" s="14"/>
      <c r="W917" s="14"/>
      <c r="X917" s="14"/>
      <c r="Y917" s="14"/>
      <c r="Z917" s="14"/>
      <c r="AA917" s="14"/>
      <c r="AB917" s="14"/>
      <c r="AC917" s="14"/>
      <c r="AD917" s="14"/>
      <c r="AE917" s="14"/>
      <c r="AT917" s="257" t="s">
        <v>279</v>
      </c>
      <c r="AU917" s="257" t="s">
        <v>291</v>
      </c>
      <c r="AV917" s="14" t="s">
        <v>82</v>
      </c>
      <c r="AW917" s="14" t="s">
        <v>33</v>
      </c>
      <c r="AX917" s="14" t="s">
        <v>72</v>
      </c>
      <c r="AY917" s="257" t="s">
        <v>266</v>
      </c>
    </row>
    <row r="918" spans="1:51" s="14" customFormat="1" ht="12">
      <c r="A918" s="14"/>
      <c r="B918" s="247"/>
      <c r="C918" s="248"/>
      <c r="D918" s="230" t="s">
        <v>279</v>
      </c>
      <c r="E918" s="249" t="s">
        <v>19</v>
      </c>
      <c r="F918" s="250" t="s">
        <v>152</v>
      </c>
      <c r="G918" s="248"/>
      <c r="H918" s="251">
        <v>12.9</v>
      </c>
      <c r="I918" s="252"/>
      <c r="J918" s="248"/>
      <c r="K918" s="248"/>
      <c r="L918" s="253"/>
      <c r="M918" s="254"/>
      <c r="N918" s="255"/>
      <c r="O918" s="255"/>
      <c r="P918" s="255"/>
      <c r="Q918" s="255"/>
      <c r="R918" s="255"/>
      <c r="S918" s="255"/>
      <c r="T918" s="256"/>
      <c r="U918" s="14"/>
      <c r="V918" s="14"/>
      <c r="W918" s="14"/>
      <c r="X918" s="14"/>
      <c r="Y918" s="14"/>
      <c r="Z918" s="14"/>
      <c r="AA918" s="14"/>
      <c r="AB918" s="14"/>
      <c r="AC918" s="14"/>
      <c r="AD918" s="14"/>
      <c r="AE918" s="14"/>
      <c r="AT918" s="257" t="s">
        <v>279</v>
      </c>
      <c r="AU918" s="257" t="s">
        <v>291</v>
      </c>
      <c r="AV918" s="14" t="s">
        <v>82</v>
      </c>
      <c r="AW918" s="14" t="s">
        <v>33</v>
      </c>
      <c r="AX918" s="14" t="s">
        <v>72</v>
      </c>
      <c r="AY918" s="257" t="s">
        <v>266</v>
      </c>
    </row>
    <row r="919" spans="1:51" s="14" customFormat="1" ht="12">
      <c r="A919" s="14"/>
      <c r="B919" s="247"/>
      <c r="C919" s="248"/>
      <c r="D919" s="230" t="s">
        <v>279</v>
      </c>
      <c r="E919" s="249" t="s">
        <v>152</v>
      </c>
      <c r="F919" s="250" t="s">
        <v>153</v>
      </c>
      <c r="G919" s="248"/>
      <c r="H919" s="251">
        <v>12.9</v>
      </c>
      <c r="I919" s="252"/>
      <c r="J919" s="248"/>
      <c r="K919" s="248"/>
      <c r="L919" s="253"/>
      <c r="M919" s="254"/>
      <c r="N919" s="255"/>
      <c r="O919" s="255"/>
      <c r="P919" s="255"/>
      <c r="Q919" s="255"/>
      <c r="R919" s="255"/>
      <c r="S919" s="255"/>
      <c r="T919" s="256"/>
      <c r="U919" s="14"/>
      <c r="V919" s="14"/>
      <c r="W919" s="14"/>
      <c r="X919" s="14"/>
      <c r="Y919" s="14"/>
      <c r="Z919" s="14"/>
      <c r="AA919" s="14"/>
      <c r="AB919" s="14"/>
      <c r="AC919" s="14"/>
      <c r="AD919" s="14"/>
      <c r="AE919" s="14"/>
      <c r="AT919" s="257" t="s">
        <v>279</v>
      </c>
      <c r="AU919" s="257" t="s">
        <v>291</v>
      </c>
      <c r="AV919" s="14" t="s">
        <v>82</v>
      </c>
      <c r="AW919" s="14" t="s">
        <v>33</v>
      </c>
      <c r="AX919" s="14" t="s">
        <v>72</v>
      </c>
      <c r="AY919" s="257" t="s">
        <v>266</v>
      </c>
    </row>
    <row r="920" spans="1:51" s="14" customFormat="1" ht="12">
      <c r="A920" s="14"/>
      <c r="B920" s="247"/>
      <c r="C920" s="248"/>
      <c r="D920" s="230" t="s">
        <v>279</v>
      </c>
      <c r="E920" s="249" t="s">
        <v>19</v>
      </c>
      <c r="F920" s="250" t="s">
        <v>154</v>
      </c>
      <c r="G920" s="248"/>
      <c r="H920" s="251">
        <v>19.38</v>
      </c>
      <c r="I920" s="252"/>
      <c r="J920" s="248"/>
      <c r="K920" s="248"/>
      <c r="L920" s="253"/>
      <c r="M920" s="254"/>
      <c r="N920" s="255"/>
      <c r="O920" s="255"/>
      <c r="P920" s="255"/>
      <c r="Q920" s="255"/>
      <c r="R920" s="255"/>
      <c r="S920" s="255"/>
      <c r="T920" s="256"/>
      <c r="U920" s="14"/>
      <c r="V920" s="14"/>
      <c r="W920" s="14"/>
      <c r="X920" s="14"/>
      <c r="Y920" s="14"/>
      <c r="Z920" s="14"/>
      <c r="AA920" s="14"/>
      <c r="AB920" s="14"/>
      <c r="AC920" s="14"/>
      <c r="AD920" s="14"/>
      <c r="AE920" s="14"/>
      <c r="AT920" s="257" t="s">
        <v>279</v>
      </c>
      <c r="AU920" s="257" t="s">
        <v>291</v>
      </c>
      <c r="AV920" s="14" t="s">
        <v>82</v>
      </c>
      <c r="AW920" s="14" t="s">
        <v>33</v>
      </c>
      <c r="AX920" s="14" t="s">
        <v>72</v>
      </c>
      <c r="AY920" s="257" t="s">
        <v>266</v>
      </c>
    </row>
    <row r="921" spans="1:51" s="14" customFormat="1" ht="12">
      <c r="A921" s="14"/>
      <c r="B921" s="247"/>
      <c r="C921" s="248"/>
      <c r="D921" s="230" t="s">
        <v>279</v>
      </c>
      <c r="E921" s="249" t="s">
        <v>154</v>
      </c>
      <c r="F921" s="250" t="s">
        <v>155</v>
      </c>
      <c r="G921" s="248"/>
      <c r="H921" s="251">
        <v>19.38</v>
      </c>
      <c r="I921" s="252"/>
      <c r="J921" s="248"/>
      <c r="K921" s="248"/>
      <c r="L921" s="253"/>
      <c r="M921" s="254"/>
      <c r="N921" s="255"/>
      <c r="O921" s="255"/>
      <c r="P921" s="255"/>
      <c r="Q921" s="255"/>
      <c r="R921" s="255"/>
      <c r="S921" s="255"/>
      <c r="T921" s="256"/>
      <c r="U921" s="14"/>
      <c r="V921" s="14"/>
      <c r="W921" s="14"/>
      <c r="X921" s="14"/>
      <c r="Y921" s="14"/>
      <c r="Z921" s="14"/>
      <c r="AA921" s="14"/>
      <c r="AB921" s="14"/>
      <c r="AC921" s="14"/>
      <c r="AD921" s="14"/>
      <c r="AE921" s="14"/>
      <c r="AT921" s="257" t="s">
        <v>279</v>
      </c>
      <c r="AU921" s="257" t="s">
        <v>291</v>
      </c>
      <c r="AV921" s="14" t="s">
        <v>82</v>
      </c>
      <c r="AW921" s="14" t="s">
        <v>33</v>
      </c>
      <c r="AX921" s="14" t="s">
        <v>72</v>
      </c>
      <c r="AY921" s="257" t="s">
        <v>266</v>
      </c>
    </row>
    <row r="922" spans="1:51" s="14" customFormat="1" ht="12">
      <c r="A922" s="14"/>
      <c r="B922" s="247"/>
      <c r="C922" s="248"/>
      <c r="D922" s="230" t="s">
        <v>279</v>
      </c>
      <c r="E922" s="249" t="s">
        <v>19</v>
      </c>
      <c r="F922" s="250" t="s">
        <v>156</v>
      </c>
      <c r="G922" s="248"/>
      <c r="H922" s="251">
        <v>218.36</v>
      </c>
      <c r="I922" s="252"/>
      <c r="J922" s="248"/>
      <c r="K922" s="248"/>
      <c r="L922" s="253"/>
      <c r="M922" s="254"/>
      <c r="N922" s="255"/>
      <c r="O922" s="255"/>
      <c r="P922" s="255"/>
      <c r="Q922" s="255"/>
      <c r="R922" s="255"/>
      <c r="S922" s="255"/>
      <c r="T922" s="256"/>
      <c r="U922" s="14"/>
      <c r="V922" s="14"/>
      <c r="W922" s="14"/>
      <c r="X922" s="14"/>
      <c r="Y922" s="14"/>
      <c r="Z922" s="14"/>
      <c r="AA922" s="14"/>
      <c r="AB922" s="14"/>
      <c r="AC922" s="14"/>
      <c r="AD922" s="14"/>
      <c r="AE922" s="14"/>
      <c r="AT922" s="257" t="s">
        <v>279</v>
      </c>
      <c r="AU922" s="257" t="s">
        <v>291</v>
      </c>
      <c r="AV922" s="14" t="s">
        <v>82</v>
      </c>
      <c r="AW922" s="14" t="s">
        <v>33</v>
      </c>
      <c r="AX922" s="14" t="s">
        <v>72</v>
      </c>
      <c r="AY922" s="257" t="s">
        <v>266</v>
      </c>
    </row>
    <row r="923" spans="1:51" s="14" customFormat="1" ht="12">
      <c r="A923" s="14"/>
      <c r="B923" s="247"/>
      <c r="C923" s="248"/>
      <c r="D923" s="230" t="s">
        <v>279</v>
      </c>
      <c r="E923" s="249" t="s">
        <v>156</v>
      </c>
      <c r="F923" s="250" t="s">
        <v>157</v>
      </c>
      <c r="G923" s="248"/>
      <c r="H923" s="251">
        <v>218.36</v>
      </c>
      <c r="I923" s="252"/>
      <c r="J923" s="248"/>
      <c r="K923" s="248"/>
      <c r="L923" s="253"/>
      <c r="M923" s="254"/>
      <c r="N923" s="255"/>
      <c r="O923" s="255"/>
      <c r="P923" s="255"/>
      <c r="Q923" s="255"/>
      <c r="R923" s="255"/>
      <c r="S923" s="255"/>
      <c r="T923" s="256"/>
      <c r="U923" s="14"/>
      <c r="V923" s="14"/>
      <c r="W923" s="14"/>
      <c r="X923" s="14"/>
      <c r="Y923" s="14"/>
      <c r="Z923" s="14"/>
      <c r="AA923" s="14"/>
      <c r="AB923" s="14"/>
      <c r="AC923" s="14"/>
      <c r="AD923" s="14"/>
      <c r="AE923" s="14"/>
      <c r="AT923" s="257" t="s">
        <v>279</v>
      </c>
      <c r="AU923" s="257" t="s">
        <v>291</v>
      </c>
      <c r="AV923" s="14" t="s">
        <v>82</v>
      </c>
      <c r="AW923" s="14" t="s">
        <v>33</v>
      </c>
      <c r="AX923" s="14" t="s">
        <v>72</v>
      </c>
      <c r="AY923" s="257" t="s">
        <v>266</v>
      </c>
    </row>
    <row r="924" spans="1:51" s="15" customFormat="1" ht="12">
      <c r="A924" s="15"/>
      <c r="B924" s="258"/>
      <c r="C924" s="259"/>
      <c r="D924" s="230" t="s">
        <v>279</v>
      </c>
      <c r="E924" s="260" t="s">
        <v>19</v>
      </c>
      <c r="F924" s="261" t="s">
        <v>282</v>
      </c>
      <c r="G924" s="259"/>
      <c r="H924" s="262">
        <v>857.96</v>
      </c>
      <c r="I924" s="263"/>
      <c r="J924" s="259"/>
      <c r="K924" s="259"/>
      <c r="L924" s="264"/>
      <c r="M924" s="265"/>
      <c r="N924" s="266"/>
      <c r="O924" s="266"/>
      <c r="P924" s="266"/>
      <c r="Q924" s="266"/>
      <c r="R924" s="266"/>
      <c r="S924" s="266"/>
      <c r="T924" s="267"/>
      <c r="U924" s="15"/>
      <c r="V924" s="15"/>
      <c r="W924" s="15"/>
      <c r="X924" s="15"/>
      <c r="Y924" s="15"/>
      <c r="Z924" s="15"/>
      <c r="AA924" s="15"/>
      <c r="AB924" s="15"/>
      <c r="AC924" s="15"/>
      <c r="AD924" s="15"/>
      <c r="AE924" s="15"/>
      <c r="AT924" s="268" t="s">
        <v>279</v>
      </c>
      <c r="AU924" s="268" t="s">
        <v>291</v>
      </c>
      <c r="AV924" s="15" t="s">
        <v>273</v>
      </c>
      <c r="AW924" s="15" t="s">
        <v>33</v>
      </c>
      <c r="AX924" s="15" t="s">
        <v>80</v>
      </c>
      <c r="AY924" s="268" t="s">
        <v>266</v>
      </c>
    </row>
    <row r="925" spans="1:65" s="2" customFormat="1" ht="16.5" customHeight="1">
      <c r="A925" s="41"/>
      <c r="B925" s="42"/>
      <c r="C925" s="217" t="s">
        <v>1097</v>
      </c>
      <c r="D925" s="217" t="s">
        <v>268</v>
      </c>
      <c r="E925" s="218" t="s">
        <v>1098</v>
      </c>
      <c r="F925" s="219" t="s">
        <v>1099</v>
      </c>
      <c r="G925" s="220" t="s">
        <v>271</v>
      </c>
      <c r="H925" s="221">
        <v>7.16</v>
      </c>
      <c r="I925" s="222"/>
      <c r="J925" s="223">
        <f>ROUND(I925*H925,2)</f>
        <v>0</v>
      </c>
      <c r="K925" s="219" t="s">
        <v>272</v>
      </c>
      <c r="L925" s="47"/>
      <c r="M925" s="224" t="s">
        <v>19</v>
      </c>
      <c r="N925" s="225" t="s">
        <v>43</v>
      </c>
      <c r="O925" s="87"/>
      <c r="P925" s="226">
        <f>O925*H925</f>
        <v>0</v>
      </c>
      <c r="Q925" s="226">
        <v>0.00033</v>
      </c>
      <c r="R925" s="226">
        <f>Q925*H925</f>
        <v>0.0023628</v>
      </c>
      <c r="S925" s="226">
        <v>0</v>
      </c>
      <c r="T925" s="227">
        <f>S925*H925</f>
        <v>0</v>
      </c>
      <c r="U925" s="41"/>
      <c r="V925" s="41"/>
      <c r="W925" s="41"/>
      <c r="X925" s="41"/>
      <c r="Y925" s="41"/>
      <c r="Z925" s="41"/>
      <c r="AA925" s="41"/>
      <c r="AB925" s="41"/>
      <c r="AC925" s="41"/>
      <c r="AD925" s="41"/>
      <c r="AE925" s="41"/>
      <c r="AR925" s="228" t="s">
        <v>273</v>
      </c>
      <c r="AT925" s="228" t="s">
        <v>268</v>
      </c>
      <c r="AU925" s="228" t="s">
        <v>291</v>
      </c>
      <c r="AY925" s="20" t="s">
        <v>266</v>
      </c>
      <c r="BE925" s="229">
        <f>IF(N925="základní",J925,0)</f>
        <v>0</v>
      </c>
      <c r="BF925" s="229">
        <f>IF(N925="snížená",J925,0)</f>
        <v>0</v>
      </c>
      <c r="BG925" s="229">
        <f>IF(N925="zákl. přenesená",J925,0)</f>
        <v>0</v>
      </c>
      <c r="BH925" s="229">
        <f>IF(N925="sníž. přenesená",J925,0)</f>
        <v>0</v>
      </c>
      <c r="BI925" s="229">
        <f>IF(N925="nulová",J925,0)</f>
        <v>0</v>
      </c>
      <c r="BJ925" s="20" t="s">
        <v>80</v>
      </c>
      <c r="BK925" s="229">
        <f>ROUND(I925*H925,2)</f>
        <v>0</v>
      </c>
      <c r="BL925" s="20" t="s">
        <v>273</v>
      </c>
      <c r="BM925" s="228" t="s">
        <v>1100</v>
      </c>
    </row>
    <row r="926" spans="1:47" s="2" customFormat="1" ht="12">
      <c r="A926" s="41"/>
      <c r="B926" s="42"/>
      <c r="C926" s="43"/>
      <c r="D926" s="230" t="s">
        <v>275</v>
      </c>
      <c r="E926" s="43"/>
      <c r="F926" s="231" t="s">
        <v>1101</v>
      </c>
      <c r="G926" s="43"/>
      <c r="H926" s="43"/>
      <c r="I926" s="232"/>
      <c r="J926" s="43"/>
      <c r="K926" s="43"/>
      <c r="L926" s="47"/>
      <c r="M926" s="233"/>
      <c r="N926" s="234"/>
      <c r="O926" s="87"/>
      <c r="P926" s="87"/>
      <c r="Q926" s="87"/>
      <c r="R926" s="87"/>
      <c r="S926" s="87"/>
      <c r="T926" s="88"/>
      <c r="U926" s="41"/>
      <c r="V926" s="41"/>
      <c r="W926" s="41"/>
      <c r="X926" s="41"/>
      <c r="Y926" s="41"/>
      <c r="Z926" s="41"/>
      <c r="AA926" s="41"/>
      <c r="AB926" s="41"/>
      <c r="AC926" s="41"/>
      <c r="AD926" s="41"/>
      <c r="AE926" s="41"/>
      <c r="AT926" s="20" t="s">
        <v>275</v>
      </c>
      <c r="AU926" s="20" t="s">
        <v>291</v>
      </c>
    </row>
    <row r="927" spans="1:47" s="2" customFormat="1" ht="12">
      <c r="A927" s="41"/>
      <c r="B927" s="42"/>
      <c r="C927" s="43"/>
      <c r="D927" s="235" t="s">
        <v>277</v>
      </c>
      <c r="E927" s="43"/>
      <c r="F927" s="236" t="s">
        <v>1102</v>
      </c>
      <c r="G927" s="43"/>
      <c r="H927" s="43"/>
      <c r="I927" s="232"/>
      <c r="J927" s="43"/>
      <c r="K927" s="43"/>
      <c r="L927" s="47"/>
      <c r="M927" s="233"/>
      <c r="N927" s="234"/>
      <c r="O927" s="87"/>
      <c r="P927" s="87"/>
      <c r="Q927" s="87"/>
      <c r="R927" s="87"/>
      <c r="S927" s="87"/>
      <c r="T927" s="88"/>
      <c r="U927" s="41"/>
      <c r="V927" s="41"/>
      <c r="W927" s="41"/>
      <c r="X927" s="41"/>
      <c r="Y927" s="41"/>
      <c r="Z927" s="41"/>
      <c r="AA927" s="41"/>
      <c r="AB927" s="41"/>
      <c r="AC927" s="41"/>
      <c r="AD927" s="41"/>
      <c r="AE927" s="41"/>
      <c r="AT927" s="20" t="s">
        <v>277</v>
      </c>
      <c r="AU927" s="20" t="s">
        <v>291</v>
      </c>
    </row>
    <row r="928" spans="1:51" s="14" customFormat="1" ht="12">
      <c r="A928" s="14"/>
      <c r="B928" s="247"/>
      <c r="C928" s="248"/>
      <c r="D928" s="230" t="s">
        <v>279</v>
      </c>
      <c r="E928" s="249" t="s">
        <v>19</v>
      </c>
      <c r="F928" s="250" t="s">
        <v>1103</v>
      </c>
      <c r="G928" s="248"/>
      <c r="H928" s="251">
        <v>7.16</v>
      </c>
      <c r="I928" s="252"/>
      <c r="J928" s="248"/>
      <c r="K928" s="248"/>
      <c r="L928" s="253"/>
      <c r="M928" s="254"/>
      <c r="N928" s="255"/>
      <c r="O928" s="255"/>
      <c r="P928" s="255"/>
      <c r="Q928" s="255"/>
      <c r="R928" s="255"/>
      <c r="S928" s="255"/>
      <c r="T928" s="256"/>
      <c r="U928" s="14"/>
      <c r="V928" s="14"/>
      <c r="W928" s="14"/>
      <c r="X928" s="14"/>
      <c r="Y928" s="14"/>
      <c r="Z928" s="14"/>
      <c r="AA928" s="14"/>
      <c r="AB928" s="14"/>
      <c r="AC928" s="14"/>
      <c r="AD928" s="14"/>
      <c r="AE928" s="14"/>
      <c r="AT928" s="257" t="s">
        <v>279</v>
      </c>
      <c r="AU928" s="257" t="s">
        <v>291</v>
      </c>
      <c r="AV928" s="14" t="s">
        <v>82</v>
      </c>
      <c r="AW928" s="14" t="s">
        <v>33</v>
      </c>
      <c r="AX928" s="14" t="s">
        <v>80</v>
      </c>
      <c r="AY928" s="257" t="s">
        <v>266</v>
      </c>
    </row>
    <row r="929" spans="1:65" s="2" customFormat="1" ht="24.15" customHeight="1">
      <c r="A929" s="41"/>
      <c r="B929" s="42"/>
      <c r="C929" s="217" t="s">
        <v>1104</v>
      </c>
      <c r="D929" s="217" t="s">
        <v>268</v>
      </c>
      <c r="E929" s="218" t="s">
        <v>1105</v>
      </c>
      <c r="F929" s="219" t="s">
        <v>1106</v>
      </c>
      <c r="G929" s="220" t="s">
        <v>285</v>
      </c>
      <c r="H929" s="221">
        <v>16.549</v>
      </c>
      <c r="I929" s="222"/>
      <c r="J929" s="223">
        <f>ROUND(I929*H929,2)</f>
        <v>0</v>
      </c>
      <c r="K929" s="219" t="s">
        <v>272</v>
      </c>
      <c r="L929" s="47"/>
      <c r="M929" s="224" t="s">
        <v>19</v>
      </c>
      <c r="N929" s="225" t="s">
        <v>43</v>
      </c>
      <c r="O929" s="87"/>
      <c r="P929" s="226">
        <f>O929*H929</f>
        <v>0</v>
      </c>
      <c r="Q929" s="226">
        <v>2.16</v>
      </c>
      <c r="R929" s="226">
        <f>Q929*H929</f>
        <v>35.74584</v>
      </c>
      <c r="S929" s="226">
        <v>0</v>
      </c>
      <c r="T929" s="227">
        <f>S929*H929</f>
        <v>0</v>
      </c>
      <c r="U929" s="41"/>
      <c r="V929" s="41"/>
      <c r="W929" s="41"/>
      <c r="X929" s="41"/>
      <c r="Y929" s="41"/>
      <c r="Z929" s="41"/>
      <c r="AA929" s="41"/>
      <c r="AB929" s="41"/>
      <c r="AC929" s="41"/>
      <c r="AD929" s="41"/>
      <c r="AE929" s="41"/>
      <c r="AR929" s="228" t="s">
        <v>273</v>
      </c>
      <c r="AT929" s="228" t="s">
        <v>268</v>
      </c>
      <c r="AU929" s="228" t="s">
        <v>291</v>
      </c>
      <c r="AY929" s="20" t="s">
        <v>266</v>
      </c>
      <c r="BE929" s="229">
        <f>IF(N929="základní",J929,0)</f>
        <v>0</v>
      </c>
      <c r="BF929" s="229">
        <f>IF(N929="snížená",J929,0)</f>
        <v>0</v>
      </c>
      <c r="BG929" s="229">
        <f>IF(N929="zákl. přenesená",J929,0)</f>
        <v>0</v>
      </c>
      <c r="BH929" s="229">
        <f>IF(N929="sníž. přenesená",J929,0)</f>
        <v>0</v>
      </c>
      <c r="BI929" s="229">
        <f>IF(N929="nulová",J929,0)</f>
        <v>0</v>
      </c>
      <c r="BJ929" s="20" t="s">
        <v>80</v>
      </c>
      <c r="BK929" s="229">
        <f>ROUND(I929*H929,2)</f>
        <v>0</v>
      </c>
      <c r="BL929" s="20" t="s">
        <v>273</v>
      </c>
      <c r="BM929" s="228" t="s">
        <v>1107</v>
      </c>
    </row>
    <row r="930" spans="1:47" s="2" customFormat="1" ht="12">
      <c r="A930" s="41"/>
      <c r="B930" s="42"/>
      <c r="C930" s="43"/>
      <c r="D930" s="230" t="s">
        <v>275</v>
      </c>
      <c r="E930" s="43"/>
      <c r="F930" s="231" t="s">
        <v>1108</v>
      </c>
      <c r="G930" s="43"/>
      <c r="H930" s="43"/>
      <c r="I930" s="232"/>
      <c r="J930" s="43"/>
      <c r="K930" s="43"/>
      <c r="L930" s="47"/>
      <c r="M930" s="233"/>
      <c r="N930" s="234"/>
      <c r="O930" s="87"/>
      <c r="P930" s="87"/>
      <c r="Q930" s="87"/>
      <c r="R930" s="87"/>
      <c r="S930" s="87"/>
      <c r="T930" s="88"/>
      <c r="U930" s="41"/>
      <c r="V930" s="41"/>
      <c r="W930" s="41"/>
      <c r="X930" s="41"/>
      <c r="Y930" s="41"/>
      <c r="Z930" s="41"/>
      <c r="AA930" s="41"/>
      <c r="AB930" s="41"/>
      <c r="AC930" s="41"/>
      <c r="AD930" s="41"/>
      <c r="AE930" s="41"/>
      <c r="AT930" s="20" t="s">
        <v>275</v>
      </c>
      <c r="AU930" s="20" t="s">
        <v>291</v>
      </c>
    </row>
    <row r="931" spans="1:47" s="2" customFormat="1" ht="12">
      <c r="A931" s="41"/>
      <c r="B931" s="42"/>
      <c r="C931" s="43"/>
      <c r="D931" s="235" t="s">
        <v>277</v>
      </c>
      <c r="E931" s="43"/>
      <c r="F931" s="236" t="s">
        <v>1109</v>
      </c>
      <c r="G931" s="43"/>
      <c r="H931" s="43"/>
      <c r="I931" s="232"/>
      <c r="J931" s="43"/>
      <c r="K931" s="43"/>
      <c r="L931" s="47"/>
      <c r="M931" s="233"/>
      <c r="N931" s="234"/>
      <c r="O931" s="87"/>
      <c r="P931" s="87"/>
      <c r="Q931" s="87"/>
      <c r="R931" s="87"/>
      <c r="S931" s="87"/>
      <c r="T931" s="88"/>
      <c r="U931" s="41"/>
      <c r="V931" s="41"/>
      <c r="W931" s="41"/>
      <c r="X931" s="41"/>
      <c r="Y931" s="41"/>
      <c r="Z931" s="41"/>
      <c r="AA931" s="41"/>
      <c r="AB931" s="41"/>
      <c r="AC931" s="41"/>
      <c r="AD931" s="41"/>
      <c r="AE931" s="41"/>
      <c r="AT931" s="20" t="s">
        <v>277</v>
      </c>
      <c r="AU931" s="20" t="s">
        <v>291</v>
      </c>
    </row>
    <row r="932" spans="1:51" s="14" customFormat="1" ht="12">
      <c r="A932" s="14"/>
      <c r="B932" s="247"/>
      <c r="C932" s="248"/>
      <c r="D932" s="230" t="s">
        <v>279</v>
      </c>
      <c r="E932" s="249" t="s">
        <v>19</v>
      </c>
      <c r="F932" s="250" t="s">
        <v>1062</v>
      </c>
      <c r="G932" s="248"/>
      <c r="H932" s="251">
        <v>15.474</v>
      </c>
      <c r="I932" s="252"/>
      <c r="J932" s="248"/>
      <c r="K932" s="248"/>
      <c r="L932" s="253"/>
      <c r="M932" s="254"/>
      <c r="N932" s="255"/>
      <c r="O932" s="255"/>
      <c r="P932" s="255"/>
      <c r="Q932" s="255"/>
      <c r="R932" s="255"/>
      <c r="S932" s="255"/>
      <c r="T932" s="256"/>
      <c r="U932" s="14"/>
      <c r="V932" s="14"/>
      <c r="W932" s="14"/>
      <c r="X932" s="14"/>
      <c r="Y932" s="14"/>
      <c r="Z932" s="14"/>
      <c r="AA932" s="14"/>
      <c r="AB932" s="14"/>
      <c r="AC932" s="14"/>
      <c r="AD932" s="14"/>
      <c r="AE932" s="14"/>
      <c r="AT932" s="257" t="s">
        <v>279</v>
      </c>
      <c r="AU932" s="257" t="s">
        <v>291</v>
      </c>
      <c r="AV932" s="14" t="s">
        <v>82</v>
      </c>
      <c r="AW932" s="14" t="s">
        <v>33</v>
      </c>
      <c r="AX932" s="14" t="s">
        <v>72</v>
      </c>
      <c r="AY932" s="257" t="s">
        <v>266</v>
      </c>
    </row>
    <row r="933" spans="1:51" s="14" customFormat="1" ht="12">
      <c r="A933" s="14"/>
      <c r="B933" s="247"/>
      <c r="C933" s="248"/>
      <c r="D933" s="230" t="s">
        <v>279</v>
      </c>
      <c r="E933" s="249" t="s">
        <v>19</v>
      </c>
      <c r="F933" s="250" t="s">
        <v>1063</v>
      </c>
      <c r="G933" s="248"/>
      <c r="H933" s="251">
        <v>0.905</v>
      </c>
      <c r="I933" s="252"/>
      <c r="J933" s="248"/>
      <c r="K933" s="248"/>
      <c r="L933" s="253"/>
      <c r="M933" s="254"/>
      <c r="N933" s="255"/>
      <c r="O933" s="255"/>
      <c r="P933" s="255"/>
      <c r="Q933" s="255"/>
      <c r="R933" s="255"/>
      <c r="S933" s="255"/>
      <c r="T933" s="256"/>
      <c r="U933" s="14"/>
      <c r="V933" s="14"/>
      <c r="W933" s="14"/>
      <c r="X933" s="14"/>
      <c r="Y933" s="14"/>
      <c r="Z933" s="14"/>
      <c r="AA933" s="14"/>
      <c r="AB933" s="14"/>
      <c r="AC933" s="14"/>
      <c r="AD933" s="14"/>
      <c r="AE933" s="14"/>
      <c r="AT933" s="257" t="s">
        <v>279</v>
      </c>
      <c r="AU933" s="257" t="s">
        <v>291</v>
      </c>
      <c r="AV933" s="14" t="s">
        <v>82</v>
      </c>
      <c r="AW933" s="14" t="s">
        <v>33</v>
      </c>
      <c r="AX933" s="14" t="s">
        <v>72</v>
      </c>
      <c r="AY933" s="257" t="s">
        <v>266</v>
      </c>
    </row>
    <row r="934" spans="1:51" s="14" customFormat="1" ht="12">
      <c r="A934" s="14"/>
      <c r="B934" s="247"/>
      <c r="C934" s="248"/>
      <c r="D934" s="230" t="s">
        <v>279</v>
      </c>
      <c r="E934" s="249" t="s">
        <v>19</v>
      </c>
      <c r="F934" s="250" t="s">
        <v>1110</v>
      </c>
      <c r="G934" s="248"/>
      <c r="H934" s="251">
        <v>0.17</v>
      </c>
      <c r="I934" s="252"/>
      <c r="J934" s="248"/>
      <c r="K934" s="248"/>
      <c r="L934" s="253"/>
      <c r="M934" s="254"/>
      <c r="N934" s="255"/>
      <c r="O934" s="255"/>
      <c r="P934" s="255"/>
      <c r="Q934" s="255"/>
      <c r="R934" s="255"/>
      <c r="S934" s="255"/>
      <c r="T934" s="256"/>
      <c r="U934" s="14"/>
      <c r="V934" s="14"/>
      <c r="W934" s="14"/>
      <c r="X934" s="14"/>
      <c r="Y934" s="14"/>
      <c r="Z934" s="14"/>
      <c r="AA934" s="14"/>
      <c r="AB934" s="14"/>
      <c r="AC934" s="14"/>
      <c r="AD934" s="14"/>
      <c r="AE934" s="14"/>
      <c r="AT934" s="257" t="s">
        <v>279</v>
      </c>
      <c r="AU934" s="257" t="s">
        <v>291</v>
      </c>
      <c r="AV934" s="14" t="s">
        <v>82</v>
      </c>
      <c r="AW934" s="14" t="s">
        <v>33</v>
      </c>
      <c r="AX934" s="14" t="s">
        <v>72</v>
      </c>
      <c r="AY934" s="257" t="s">
        <v>266</v>
      </c>
    </row>
    <row r="935" spans="1:51" s="15" customFormat="1" ht="12">
      <c r="A935" s="15"/>
      <c r="B935" s="258"/>
      <c r="C935" s="259"/>
      <c r="D935" s="230" t="s">
        <v>279</v>
      </c>
      <c r="E935" s="260" t="s">
        <v>19</v>
      </c>
      <c r="F935" s="261" t="s">
        <v>282</v>
      </c>
      <c r="G935" s="259"/>
      <c r="H935" s="262">
        <v>16.549</v>
      </c>
      <c r="I935" s="263"/>
      <c r="J935" s="259"/>
      <c r="K935" s="259"/>
      <c r="L935" s="264"/>
      <c r="M935" s="265"/>
      <c r="N935" s="266"/>
      <c r="O935" s="266"/>
      <c r="P935" s="266"/>
      <c r="Q935" s="266"/>
      <c r="R935" s="266"/>
      <c r="S935" s="266"/>
      <c r="T935" s="267"/>
      <c r="U935" s="15"/>
      <c r="V935" s="15"/>
      <c r="W935" s="15"/>
      <c r="X935" s="15"/>
      <c r="Y935" s="15"/>
      <c r="Z935" s="15"/>
      <c r="AA935" s="15"/>
      <c r="AB935" s="15"/>
      <c r="AC935" s="15"/>
      <c r="AD935" s="15"/>
      <c r="AE935" s="15"/>
      <c r="AT935" s="268" t="s">
        <v>279</v>
      </c>
      <c r="AU935" s="268" t="s">
        <v>291</v>
      </c>
      <c r="AV935" s="15" t="s">
        <v>273</v>
      </c>
      <c r="AW935" s="15" t="s">
        <v>33</v>
      </c>
      <c r="AX935" s="15" t="s">
        <v>80</v>
      </c>
      <c r="AY935" s="268" t="s">
        <v>266</v>
      </c>
    </row>
    <row r="936" spans="1:65" s="2" customFormat="1" ht="16.5" customHeight="1">
      <c r="A936" s="41"/>
      <c r="B936" s="42"/>
      <c r="C936" s="217" t="s">
        <v>1111</v>
      </c>
      <c r="D936" s="217" t="s">
        <v>268</v>
      </c>
      <c r="E936" s="218" t="s">
        <v>1112</v>
      </c>
      <c r="F936" s="219" t="s">
        <v>1113</v>
      </c>
      <c r="G936" s="220" t="s">
        <v>285</v>
      </c>
      <c r="H936" s="221">
        <v>18.749</v>
      </c>
      <c r="I936" s="222"/>
      <c r="J936" s="223">
        <f>ROUND(I936*H936,2)</f>
        <v>0</v>
      </c>
      <c r="K936" s="219" t="s">
        <v>272</v>
      </c>
      <c r="L936" s="47"/>
      <c r="M936" s="224" t="s">
        <v>19</v>
      </c>
      <c r="N936" s="225" t="s">
        <v>43</v>
      </c>
      <c r="O936" s="87"/>
      <c r="P936" s="226">
        <f>O936*H936</f>
        <v>0</v>
      </c>
      <c r="Q936" s="226">
        <v>0.42</v>
      </c>
      <c r="R936" s="226">
        <f>Q936*H936</f>
        <v>7.874579999999999</v>
      </c>
      <c r="S936" s="226">
        <v>0</v>
      </c>
      <c r="T936" s="227">
        <f>S936*H936</f>
        <v>0</v>
      </c>
      <c r="U936" s="41"/>
      <c r="V936" s="41"/>
      <c r="W936" s="41"/>
      <c r="X936" s="41"/>
      <c r="Y936" s="41"/>
      <c r="Z936" s="41"/>
      <c r="AA936" s="41"/>
      <c r="AB936" s="41"/>
      <c r="AC936" s="41"/>
      <c r="AD936" s="41"/>
      <c r="AE936" s="41"/>
      <c r="AR936" s="228" t="s">
        <v>273</v>
      </c>
      <c r="AT936" s="228" t="s">
        <v>268</v>
      </c>
      <c r="AU936" s="228" t="s">
        <v>291</v>
      </c>
      <c r="AY936" s="20" t="s">
        <v>266</v>
      </c>
      <c r="BE936" s="229">
        <f>IF(N936="základní",J936,0)</f>
        <v>0</v>
      </c>
      <c r="BF936" s="229">
        <f>IF(N936="snížená",J936,0)</f>
        <v>0</v>
      </c>
      <c r="BG936" s="229">
        <f>IF(N936="zákl. přenesená",J936,0)</f>
        <v>0</v>
      </c>
      <c r="BH936" s="229">
        <f>IF(N936="sníž. přenesená",J936,0)</f>
        <v>0</v>
      </c>
      <c r="BI936" s="229">
        <f>IF(N936="nulová",J936,0)</f>
        <v>0</v>
      </c>
      <c r="BJ936" s="20" t="s">
        <v>80</v>
      </c>
      <c r="BK936" s="229">
        <f>ROUND(I936*H936,2)</f>
        <v>0</v>
      </c>
      <c r="BL936" s="20" t="s">
        <v>273</v>
      </c>
      <c r="BM936" s="228" t="s">
        <v>1114</v>
      </c>
    </row>
    <row r="937" spans="1:47" s="2" customFormat="1" ht="12">
      <c r="A937" s="41"/>
      <c r="B937" s="42"/>
      <c r="C937" s="43"/>
      <c r="D937" s="230" t="s">
        <v>275</v>
      </c>
      <c r="E937" s="43"/>
      <c r="F937" s="231" t="s">
        <v>1115</v>
      </c>
      <c r="G937" s="43"/>
      <c r="H937" s="43"/>
      <c r="I937" s="232"/>
      <c r="J937" s="43"/>
      <c r="K937" s="43"/>
      <c r="L937" s="47"/>
      <c r="M937" s="233"/>
      <c r="N937" s="234"/>
      <c r="O937" s="87"/>
      <c r="P937" s="87"/>
      <c r="Q937" s="87"/>
      <c r="R937" s="87"/>
      <c r="S937" s="87"/>
      <c r="T937" s="88"/>
      <c r="U937" s="41"/>
      <c r="V937" s="41"/>
      <c r="W937" s="41"/>
      <c r="X937" s="41"/>
      <c r="Y937" s="41"/>
      <c r="Z937" s="41"/>
      <c r="AA937" s="41"/>
      <c r="AB937" s="41"/>
      <c r="AC937" s="41"/>
      <c r="AD937" s="41"/>
      <c r="AE937" s="41"/>
      <c r="AT937" s="20" t="s">
        <v>275</v>
      </c>
      <c r="AU937" s="20" t="s">
        <v>291</v>
      </c>
    </row>
    <row r="938" spans="1:47" s="2" customFormat="1" ht="12">
      <c r="A938" s="41"/>
      <c r="B938" s="42"/>
      <c r="C938" s="43"/>
      <c r="D938" s="235" t="s">
        <v>277</v>
      </c>
      <c r="E938" s="43"/>
      <c r="F938" s="236" t="s">
        <v>1116</v>
      </c>
      <c r="G938" s="43"/>
      <c r="H938" s="43"/>
      <c r="I938" s="232"/>
      <c r="J938" s="43"/>
      <c r="K938" s="43"/>
      <c r="L938" s="47"/>
      <c r="M938" s="233"/>
      <c r="N938" s="234"/>
      <c r="O938" s="87"/>
      <c r="P938" s="87"/>
      <c r="Q938" s="87"/>
      <c r="R938" s="87"/>
      <c r="S938" s="87"/>
      <c r="T938" s="88"/>
      <c r="U938" s="41"/>
      <c r="V938" s="41"/>
      <c r="W938" s="41"/>
      <c r="X938" s="41"/>
      <c r="Y938" s="41"/>
      <c r="Z938" s="41"/>
      <c r="AA938" s="41"/>
      <c r="AB938" s="41"/>
      <c r="AC938" s="41"/>
      <c r="AD938" s="41"/>
      <c r="AE938" s="41"/>
      <c r="AT938" s="20" t="s">
        <v>277</v>
      </c>
      <c r="AU938" s="20" t="s">
        <v>291</v>
      </c>
    </row>
    <row r="939" spans="1:51" s="14" customFormat="1" ht="12">
      <c r="A939" s="14"/>
      <c r="B939" s="247"/>
      <c r="C939" s="248"/>
      <c r="D939" s="230" t="s">
        <v>279</v>
      </c>
      <c r="E939" s="249" t="s">
        <v>19</v>
      </c>
      <c r="F939" s="250" t="s">
        <v>1117</v>
      </c>
      <c r="G939" s="248"/>
      <c r="H939" s="251">
        <v>2.952</v>
      </c>
      <c r="I939" s="252"/>
      <c r="J939" s="248"/>
      <c r="K939" s="248"/>
      <c r="L939" s="253"/>
      <c r="M939" s="254"/>
      <c r="N939" s="255"/>
      <c r="O939" s="255"/>
      <c r="P939" s="255"/>
      <c r="Q939" s="255"/>
      <c r="R939" s="255"/>
      <c r="S939" s="255"/>
      <c r="T939" s="256"/>
      <c r="U939" s="14"/>
      <c r="V939" s="14"/>
      <c r="W939" s="14"/>
      <c r="X939" s="14"/>
      <c r="Y939" s="14"/>
      <c r="Z939" s="14"/>
      <c r="AA939" s="14"/>
      <c r="AB939" s="14"/>
      <c r="AC939" s="14"/>
      <c r="AD939" s="14"/>
      <c r="AE939" s="14"/>
      <c r="AT939" s="257" t="s">
        <v>279</v>
      </c>
      <c r="AU939" s="257" t="s">
        <v>291</v>
      </c>
      <c r="AV939" s="14" t="s">
        <v>82</v>
      </c>
      <c r="AW939" s="14" t="s">
        <v>33</v>
      </c>
      <c r="AX939" s="14" t="s">
        <v>72</v>
      </c>
      <c r="AY939" s="257" t="s">
        <v>266</v>
      </c>
    </row>
    <row r="940" spans="1:51" s="14" customFormat="1" ht="12">
      <c r="A940" s="14"/>
      <c r="B940" s="247"/>
      <c r="C940" s="248"/>
      <c r="D940" s="230" t="s">
        <v>279</v>
      </c>
      <c r="E940" s="249" t="s">
        <v>19</v>
      </c>
      <c r="F940" s="250" t="s">
        <v>1118</v>
      </c>
      <c r="G940" s="248"/>
      <c r="H940" s="251">
        <v>0.423</v>
      </c>
      <c r="I940" s="252"/>
      <c r="J940" s="248"/>
      <c r="K940" s="248"/>
      <c r="L940" s="253"/>
      <c r="M940" s="254"/>
      <c r="N940" s="255"/>
      <c r="O940" s="255"/>
      <c r="P940" s="255"/>
      <c r="Q940" s="255"/>
      <c r="R940" s="255"/>
      <c r="S940" s="255"/>
      <c r="T940" s="256"/>
      <c r="U940" s="14"/>
      <c r="V940" s="14"/>
      <c r="W940" s="14"/>
      <c r="X940" s="14"/>
      <c r="Y940" s="14"/>
      <c r="Z940" s="14"/>
      <c r="AA940" s="14"/>
      <c r="AB940" s="14"/>
      <c r="AC940" s="14"/>
      <c r="AD940" s="14"/>
      <c r="AE940" s="14"/>
      <c r="AT940" s="257" t="s">
        <v>279</v>
      </c>
      <c r="AU940" s="257" t="s">
        <v>291</v>
      </c>
      <c r="AV940" s="14" t="s">
        <v>82</v>
      </c>
      <c r="AW940" s="14" t="s">
        <v>33</v>
      </c>
      <c r="AX940" s="14" t="s">
        <v>72</v>
      </c>
      <c r="AY940" s="257" t="s">
        <v>266</v>
      </c>
    </row>
    <row r="941" spans="1:51" s="14" customFormat="1" ht="12">
      <c r="A941" s="14"/>
      <c r="B941" s="247"/>
      <c r="C941" s="248"/>
      <c r="D941" s="230" t="s">
        <v>279</v>
      </c>
      <c r="E941" s="249" t="s">
        <v>19</v>
      </c>
      <c r="F941" s="250" t="s">
        <v>1119</v>
      </c>
      <c r="G941" s="248"/>
      <c r="H941" s="251">
        <v>8.968</v>
      </c>
      <c r="I941" s="252"/>
      <c r="J941" s="248"/>
      <c r="K941" s="248"/>
      <c r="L941" s="253"/>
      <c r="M941" s="254"/>
      <c r="N941" s="255"/>
      <c r="O941" s="255"/>
      <c r="P941" s="255"/>
      <c r="Q941" s="255"/>
      <c r="R941" s="255"/>
      <c r="S941" s="255"/>
      <c r="T941" s="256"/>
      <c r="U941" s="14"/>
      <c r="V941" s="14"/>
      <c r="W941" s="14"/>
      <c r="X941" s="14"/>
      <c r="Y941" s="14"/>
      <c r="Z941" s="14"/>
      <c r="AA941" s="14"/>
      <c r="AB941" s="14"/>
      <c r="AC941" s="14"/>
      <c r="AD941" s="14"/>
      <c r="AE941" s="14"/>
      <c r="AT941" s="257" t="s">
        <v>279</v>
      </c>
      <c r="AU941" s="257" t="s">
        <v>291</v>
      </c>
      <c r="AV941" s="14" t="s">
        <v>82</v>
      </c>
      <c r="AW941" s="14" t="s">
        <v>33</v>
      </c>
      <c r="AX941" s="14" t="s">
        <v>72</v>
      </c>
      <c r="AY941" s="257" t="s">
        <v>266</v>
      </c>
    </row>
    <row r="942" spans="1:51" s="14" customFormat="1" ht="12">
      <c r="A942" s="14"/>
      <c r="B942" s="247"/>
      <c r="C942" s="248"/>
      <c r="D942" s="230" t="s">
        <v>279</v>
      </c>
      <c r="E942" s="249" t="s">
        <v>19</v>
      </c>
      <c r="F942" s="250" t="s">
        <v>1120</v>
      </c>
      <c r="G942" s="248"/>
      <c r="H942" s="251">
        <v>3.111</v>
      </c>
      <c r="I942" s="252"/>
      <c r="J942" s="248"/>
      <c r="K942" s="248"/>
      <c r="L942" s="253"/>
      <c r="M942" s="254"/>
      <c r="N942" s="255"/>
      <c r="O942" s="255"/>
      <c r="P942" s="255"/>
      <c r="Q942" s="255"/>
      <c r="R942" s="255"/>
      <c r="S942" s="255"/>
      <c r="T942" s="256"/>
      <c r="U942" s="14"/>
      <c r="V942" s="14"/>
      <c r="W942" s="14"/>
      <c r="X942" s="14"/>
      <c r="Y942" s="14"/>
      <c r="Z942" s="14"/>
      <c r="AA942" s="14"/>
      <c r="AB942" s="14"/>
      <c r="AC942" s="14"/>
      <c r="AD942" s="14"/>
      <c r="AE942" s="14"/>
      <c r="AT942" s="257" t="s">
        <v>279</v>
      </c>
      <c r="AU942" s="257" t="s">
        <v>291</v>
      </c>
      <c r="AV942" s="14" t="s">
        <v>82</v>
      </c>
      <c r="AW942" s="14" t="s">
        <v>33</v>
      </c>
      <c r="AX942" s="14" t="s">
        <v>72</v>
      </c>
      <c r="AY942" s="257" t="s">
        <v>266</v>
      </c>
    </row>
    <row r="943" spans="1:51" s="14" customFormat="1" ht="12">
      <c r="A943" s="14"/>
      <c r="B943" s="247"/>
      <c r="C943" s="248"/>
      <c r="D943" s="230" t="s">
        <v>279</v>
      </c>
      <c r="E943" s="249" t="s">
        <v>19</v>
      </c>
      <c r="F943" s="250" t="s">
        <v>1121</v>
      </c>
      <c r="G943" s="248"/>
      <c r="H943" s="251">
        <v>3.295</v>
      </c>
      <c r="I943" s="252"/>
      <c r="J943" s="248"/>
      <c r="K943" s="248"/>
      <c r="L943" s="253"/>
      <c r="M943" s="254"/>
      <c r="N943" s="255"/>
      <c r="O943" s="255"/>
      <c r="P943" s="255"/>
      <c r="Q943" s="255"/>
      <c r="R943" s="255"/>
      <c r="S943" s="255"/>
      <c r="T943" s="256"/>
      <c r="U943" s="14"/>
      <c r="V943" s="14"/>
      <c r="W943" s="14"/>
      <c r="X943" s="14"/>
      <c r="Y943" s="14"/>
      <c r="Z943" s="14"/>
      <c r="AA943" s="14"/>
      <c r="AB943" s="14"/>
      <c r="AC943" s="14"/>
      <c r="AD943" s="14"/>
      <c r="AE943" s="14"/>
      <c r="AT943" s="257" t="s">
        <v>279</v>
      </c>
      <c r="AU943" s="257" t="s">
        <v>291</v>
      </c>
      <c r="AV943" s="14" t="s">
        <v>82</v>
      </c>
      <c r="AW943" s="14" t="s">
        <v>33</v>
      </c>
      <c r="AX943" s="14" t="s">
        <v>72</v>
      </c>
      <c r="AY943" s="257" t="s">
        <v>266</v>
      </c>
    </row>
    <row r="944" spans="1:51" s="15" customFormat="1" ht="12">
      <c r="A944" s="15"/>
      <c r="B944" s="258"/>
      <c r="C944" s="259"/>
      <c r="D944" s="230" t="s">
        <v>279</v>
      </c>
      <c r="E944" s="260" t="s">
        <v>19</v>
      </c>
      <c r="F944" s="261" t="s">
        <v>282</v>
      </c>
      <c r="G944" s="259"/>
      <c r="H944" s="262">
        <v>18.749</v>
      </c>
      <c r="I944" s="263"/>
      <c r="J944" s="259"/>
      <c r="K944" s="259"/>
      <c r="L944" s="264"/>
      <c r="M944" s="265"/>
      <c r="N944" s="266"/>
      <c r="O944" s="266"/>
      <c r="P944" s="266"/>
      <c r="Q944" s="266"/>
      <c r="R944" s="266"/>
      <c r="S944" s="266"/>
      <c r="T944" s="267"/>
      <c r="U944" s="15"/>
      <c r="V944" s="15"/>
      <c r="W944" s="15"/>
      <c r="X944" s="15"/>
      <c r="Y944" s="15"/>
      <c r="Z944" s="15"/>
      <c r="AA944" s="15"/>
      <c r="AB944" s="15"/>
      <c r="AC944" s="15"/>
      <c r="AD944" s="15"/>
      <c r="AE944" s="15"/>
      <c r="AT944" s="268" t="s">
        <v>279</v>
      </c>
      <c r="AU944" s="268" t="s">
        <v>291</v>
      </c>
      <c r="AV944" s="15" t="s">
        <v>273</v>
      </c>
      <c r="AW944" s="15" t="s">
        <v>33</v>
      </c>
      <c r="AX944" s="15" t="s">
        <v>80</v>
      </c>
      <c r="AY944" s="268" t="s">
        <v>266</v>
      </c>
    </row>
    <row r="945" spans="1:63" s="12" customFormat="1" ht="20.85" customHeight="1">
      <c r="A945" s="12"/>
      <c r="B945" s="201"/>
      <c r="C945" s="202"/>
      <c r="D945" s="203" t="s">
        <v>71</v>
      </c>
      <c r="E945" s="215" t="s">
        <v>830</v>
      </c>
      <c r="F945" s="215" t="s">
        <v>1122</v>
      </c>
      <c r="G945" s="202"/>
      <c r="H945" s="202"/>
      <c r="I945" s="205"/>
      <c r="J945" s="216">
        <f>BK945</f>
        <v>0</v>
      </c>
      <c r="K945" s="202"/>
      <c r="L945" s="207"/>
      <c r="M945" s="208"/>
      <c r="N945" s="209"/>
      <c r="O945" s="209"/>
      <c r="P945" s="210">
        <f>SUM(P946:P1019)</f>
        <v>0</v>
      </c>
      <c r="Q945" s="209"/>
      <c r="R945" s="210">
        <f>SUM(R946:R1019)</f>
        <v>7.98149</v>
      </c>
      <c r="S945" s="209"/>
      <c r="T945" s="211">
        <f>SUM(T946:T1019)</f>
        <v>0</v>
      </c>
      <c r="U945" s="12"/>
      <c r="V945" s="12"/>
      <c r="W945" s="12"/>
      <c r="X945" s="12"/>
      <c r="Y945" s="12"/>
      <c r="Z945" s="12"/>
      <c r="AA945" s="12"/>
      <c r="AB945" s="12"/>
      <c r="AC945" s="12"/>
      <c r="AD945" s="12"/>
      <c r="AE945" s="12"/>
      <c r="AR945" s="212" t="s">
        <v>80</v>
      </c>
      <c r="AT945" s="213" t="s">
        <v>71</v>
      </c>
      <c r="AU945" s="213" t="s">
        <v>82</v>
      </c>
      <c r="AY945" s="212" t="s">
        <v>266</v>
      </c>
      <c r="BK945" s="214">
        <f>SUM(BK946:BK1019)</f>
        <v>0</v>
      </c>
    </row>
    <row r="946" spans="1:65" s="2" customFormat="1" ht="24.15" customHeight="1">
      <c r="A946" s="41"/>
      <c r="B946" s="42"/>
      <c r="C946" s="217" t="s">
        <v>1123</v>
      </c>
      <c r="D946" s="217" t="s">
        <v>268</v>
      </c>
      <c r="E946" s="218" t="s">
        <v>1124</v>
      </c>
      <c r="F946" s="219" t="s">
        <v>1125</v>
      </c>
      <c r="G946" s="220" t="s">
        <v>481</v>
      </c>
      <c r="H946" s="221">
        <v>10</v>
      </c>
      <c r="I946" s="222"/>
      <c r="J946" s="223">
        <f>ROUND(I946*H946,2)</f>
        <v>0</v>
      </c>
      <c r="K946" s="219" t="s">
        <v>272</v>
      </c>
      <c r="L946" s="47"/>
      <c r="M946" s="224" t="s">
        <v>19</v>
      </c>
      <c r="N946" s="225" t="s">
        <v>43</v>
      </c>
      <c r="O946" s="87"/>
      <c r="P946" s="226">
        <f>O946*H946</f>
        <v>0</v>
      </c>
      <c r="Q946" s="226">
        <v>0.00048</v>
      </c>
      <c r="R946" s="226">
        <f>Q946*H946</f>
        <v>0.0048000000000000004</v>
      </c>
      <c r="S946" s="226">
        <v>0</v>
      </c>
      <c r="T946" s="227">
        <f>S946*H946</f>
        <v>0</v>
      </c>
      <c r="U946" s="41"/>
      <c r="V946" s="41"/>
      <c r="W946" s="41"/>
      <c r="X946" s="41"/>
      <c r="Y946" s="41"/>
      <c r="Z946" s="41"/>
      <c r="AA946" s="41"/>
      <c r="AB946" s="41"/>
      <c r="AC946" s="41"/>
      <c r="AD946" s="41"/>
      <c r="AE946" s="41"/>
      <c r="AR946" s="228" t="s">
        <v>273</v>
      </c>
      <c r="AT946" s="228" t="s">
        <v>268</v>
      </c>
      <c r="AU946" s="228" t="s">
        <v>291</v>
      </c>
      <c r="AY946" s="20" t="s">
        <v>266</v>
      </c>
      <c r="BE946" s="229">
        <f>IF(N946="základní",J946,0)</f>
        <v>0</v>
      </c>
      <c r="BF946" s="229">
        <f>IF(N946="snížená",J946,0)</f>
        <v>0</v>
      </c>
      <c r="BG946" s="229">
        <f>IF(N946="zákl. přenesená",J946,0)</f>
        <v>0</v>
      </c>
      <c r="BH946" s="229">
        <f>IF(N946="sníž. přenesená",J946,0)</f>
        <v>0</v>
      </c>
      <c r="BI946" s="229">
        <f>IF(N946="nulová",J946,0)</f>
        <v>0</v>
      </c>
      <c r="BJ946" s="20" t="s">
        <v>80</v>
      </c>
      <c r="BK946" s="229">
        <f>ROUND(I946*H946,2)</f>
        <v>0</v>
      </c>
      <c r="BL946" s="20" t="s">
        <v>273</v>
      </c>
      <c r="BM946" s="228" t="s">
        <v>1126</v>
      </c>
    </row>
    <row r="947" spans="1:47" s="2" customFormat="1" ht="12">
      <c r="A947" s="41"/>
      <c r="B947" s="42"/>
      <c r="C947" s="43"/>
      <c r="D947" s="230" t="s">
        <v>275</v>
      </c>
      <c r="E947" s="43"/>
      <c r="F947" s="231" t="s">
        <v>1127</v>
      </c>
      <c r="G947" s="43"/>
      <c r="H947" s="43"/>
      <c r="I947" s="232"/>
      <c r="J947" s="43"/>
      <c r="K947" s="43"/>
      <c r="L947" s="47"/>
      <c r="M947" s="233"/>
      <c r="N947" s="234"/>
      <c r="O947" s="87"/>
      <c r="P947" s="87"/>
      <c r="Q947" s="87"/>
      <c r="R947" s="87"/>
      <c r="S947" s="87"/>
      <c r="T947" s="88"/>
      <c r="U947" s="41"/>
      <c r="V947" s="41"/>
      <c r="W947" s="41"/>
      <c r="X947" s="41"/>
      <c r="Y947" s="41"/>
      <c r="Z947" s="41"/>
      <c r="AA947" s="41"/>
      <c r="AB947" s="41"/>
      <c r="AC947" s="41"/>
      <c r="AD947" s="41"/>
      <c r="AE947" s="41"/>
      <c r="AT947" s="20" t="s">
        <v>275</v>
      </c>
      <c r="AU947" s="20" t="s">
        <v>291</v>
      </c>
    </row>
    <row r="948" spans="1:47" s="2" customFormat="1" ht="12">
      <c r="A948" s="41"/>
      <c r="B948" s="42"/>
      <c r="C948" s="43"/>
      <c r="D948" s="235" t="s">
        <v>277</v>
      </c>
      <c r="E948" s="43"/>
      <c r="F948" s="236" t="s">
        <v>1128</v>
      </c>
      <c r="G948" s="43"/>
      <c r="H948" s="43"/>
      <c r="I948" s="232"/>
      <c r="J948" s="43"/>
      <c r="K948" s="43"/>
      <c r="L948" s="47"/>
      <c r="M948" s="233"/>
      <c r="N948" s="234"/>
      <c r="O948" s="87"/>
      <c r="P948" s="87"/>
      <c r="Q948" s="87"/>
      <c r="R948" s="87"/>
      <c r="S948" s="87"/>
      <c r="T948" s="88"/>
      <c r="U948" s="41"/>
      <c r="V948" s="41"/>
      <c r="W948" s="41"/>
      <c r="X948" s="41"/>
      <c r="Y948" s="41"/>
      <c r="Z948" s="41"/>
      <c r="AA948" s="41"/>
      <c r="AB948" s="41"/>
      <c r="AC948" s="41"/>
      <c r="AD948" s="41"/>
      <c r="AE948" s="41"/>
      <c r="AT948" s="20" t="s">
        <v>277</v>
      </c>
      <c r="AU948" s="20" t="s">
        <v>291</v>
      </c>
    </row>
    <row r="949" spans="1:51" s="14" customFormat="1" ht="12">
      <c r="A949" s="14"/>
      <c r="B949" s="247"/>
      <c r="C949" s="248"/>
      <c r="D949" s="230" t="s">
        <v>279</v>
      </c>
      <c r="E949" s="249" t="s">
        <v>19</v>
      </c>
      <c r="F949" s="250" t="s">
        <v>1129</v>
      </c>
      <c r="G949" s="248"/>
      <c r="H949" s="251">
        <v>1</v>
      </c>
      <c r="I949" s="252"/>
      <c r="J949" s="248"/>
      <c r="K949" s="248"/>
      <c r="L949" s="253"/>
      <c r="M949" s="254"/>
      <c r="N949" s="255"/>
      <c r="O949" s="255"/>
      <c r="P949" s="255"/>
      <c r="Q949" s="255"/>
      <c r="R949" s="255"/>
      <c r="S949" s="255"/>
      <c r="T949" s="256"/>
      <c r="U949" s="14"/>
      <c r="V949" s="14"/>
      <c r="W949" s="14"/>
      <c r="X949" s="14"/>
      <c r="Y949" s="14"/>
      <c r="Z949" s="14"/>
      <c r="AA949" s="14"/>
      <c r="AB949" s="14"/>
      <c r="AC949" s="14"/>
      <c r="AD949" s="14"/>
      <c r="AE949" s="14"/>
      <c r="AT949" s="257" t="s">
        <v>279</v>
      </c>
      <c r="AU949" s="257" t="s">
        <v>291</v>
      </c>
      <c r="AV949" s="14" t="s">
        <v>82</v>
      </c>
      <c r="AW949" s="14" t="s">
        <v>33</v>
      </c>
      <c r="AX949" s="14" t="s">
        <v>72</v>
      </c>
      <c r="AY949" s="257" t="s">
        <v>266</v>
      </c>
    </row>
    <row r="950" spans="1:51" s="14" customFormat="1" ht="12">
      <c r="A950" s="14"/>
      <c r="B950" s="247"/>
      <c r="C950" s="248"/>
      <c r="D950" s="230" t="s">
        <v>279</v>
      </c>
      <c r="E950" s="249" t="s">
        <v>19</v>
      </c>
      <c r="F950" s="250" t="s">
        <v>1130</v>
      </c>
      <c r="G950" s="248"/>
      <c r="H950" s="251">
        <v>3</v>
      </c>
      <c r="I950" s="252"/>
      <c r="J950" s="248"/>
      <c r="K950" s="248"/>
      <c r="L950" s="253"/>
      <c r="M950" s="254"/>
      <c r="N950" s="255"/>
      <c r="O950" s="255"/>
      <c r="P950" s="255"/>
      <c r="Q950" s="255"/>
      <c r="R950" s="255"/>
      <c r="S950" s="255"/>
      <c r="T950" s="256"/>
      <c r="U950" s="14"/>
      <c r="V950" s="14"/>
      <c r="W950" s="14"/>
      <c r="X950" s="14"/>
      <c r="Y950" s="14"/>
      <c r="Z950" s="14"/>
      <c r="AA950" s="14"/>
      <c r="AB950" s="14"/>
      <c r="AC950" s="14"/>
      <c r="AD950" s="14"/>
      <c r="AE950" s="14"/>
      <c r="AT950" s="257" t="s">
        <v>279</v>
      </c>
      <c r="AU950" s="257" t="s">
        <v>291</v>
      </c>
      <c r="AV950" s="14" t="s">
        <v>82</v>
      </c>
      <c r="AW950" s="14" t="s">
        <v>33</v>
      </c>
      <c r="AX950" s="14" t="s">
        <v>72</v>
      </c>
      <c r="AY950" s="257" t="s">
        <v>266</v>
      </c>
    </row>
    <row r="951" spans="1:51" s="14" customFormat="1" ht="12">
      <c r="A951" s="14"/>
      <c r="B951" s="247"/>
      <c r="C951" s="248"/>
      <c r="D951" s="230" t="s">
        <v>279</v>
      </c>
      <c r="E951" s="249" t="s">
        <v>19</v>
      </c>
      <c r="F951" s="250" t="s">
        <v>1131</v>
      </c>
      <c r="G951" s="248"/>
      <c r="H951" s="251">
        <v>1</v>
      </c>
      <c r="I951" s="252"/>
      <c r="J951" s="248"/>
      <c r="K951" s="248"/>
      <c r="L951" s="253"/>
      <c r="M951" s="254"/>
      <c r="N951" s="255"/>
      <c r="O951" s="255"/>
      <c r="P951" s="255"/>
      <c r="Q951" s="255"/>
      <c r="R951" s="255"/>
      <c r="S951" s="255"/>
      <c r="T951" s="256"/>
      <c r="U951" s="14"/>
      <c r="V951" s="14"/>
      <c r="W951" s="14"/>
      <c r="X951" s="14"/>
      <c r="Y951" s="14"/>
      <c r="Z951" s="14"/>
      <c r="AA951" s="14"/>
      <c r="AB951" s="14"/>
      <c r="AC951" s="14"/>
      <c r="AD951" s="14"/>
      <c r="AE951" s="14"/>
      <c r="AT951" s="257" t="s">
        <v>279</v>
      </c>
      <c r="AU951" s="257" t="s">
        <v>291</v>
      </c>
      <c r="AV951" s="14" t="s">
        <v>82</v>
      </c>
      <c r="AW951" s="14" t="s">
        <v>33</v>
      </c>
      <c r="AX951" s="14" t="s">
        <v>72</v>
      </c>
      <c r="AY951" s="257" t="s">
        <v>266</v>
      </c>
    </row>
    <row r="952" spans="1:51" s="14" customFormat="1" ht="12">
      <c r="A952" s="14"/>
      <c r="B952" s="247"/>
      <c r="C952" s="248"/>
      <c r="D952" s="230" t="s">
        <v>279</v>
      </c>
      <c r="E952" s="249" t="s">
        <v>19</v>
      </c>
      <c r="F952" s="250" t="s">
        <v>1132</v>
      </c>
      <c r="G952" s="248"/>
      <c r="H952" s="251">
        <v>1</v>
      </c>
      <c r="I952" s="252"/>
      <c r="J952" s="248"/>
      <c r="K952" s="248"/>
      <c r="L952" s="253"/>
      <c r="M952" s="254"/>
      <c r="N952" s="255"/>
      <c r="O952" s="255"/>
      <c r="P952" s="255"/>
      <c r="Q952" s="255"/>
      <c r="R952" s="255"/>
      <c r="S952" s="255"/>
      <c r="T952" s="256"/>
      <c r="U952" s="14"/>
      <c r="V952" s="14"/>
      <c r="W952" s="14"/>
      <c r="X952" s="14"/>
      <c r="Y952" s="14"/>
      <c r="Z952" s="14"/>
      <c r="AA952" s="14"/>
      <c r="AB952" s="14"/>
      <c r="AC952" s="14"/>
      <c r="AD952" s="14"/>
      <c r="AE952" s="14"/>
      <c r="AT952" s="257" t="s">
        <v>279</v>
      </c>
      <c r="AU952" s="257" t="s">
        <v>291</v>
      </c>
      <c r="AV952" s="14" t="s">
        <v>82</v>
      </c>
      <c r="AW952" s="14" t="s">
        <v>33</v>
      </c>
      <c r="AX952" s="14" t="s">
        <v>72</v>
      </c>
      <c r="AY952" s="257" t="s">
        <v>266</v>
      </c>
    </row>
    <row r="953" spans="1:51" s="14" customFormat="1" ht="12">
      <c r="A953" s="14"/>
      <c r="B953" s="247"/>
      <c r="C953" s="248"/>
      <c r="D953" s="230" t="s">
        <v>279</v>
      </c>
      <c r="E953" s="249" t="s">
        <v>19</v>
      </c>
      <c r="F953" s="250" t="s">
        <v>1133</v>
      </c>
      <c r="G953" s="248"/>
      <c r="H953" s="251">
        <v>2</v>
      </c>
      <c r="I953" s="252"/>
      <c r="J953" s="248"/>
      <c r="K953" s="248"/>
      <c r="L953" s="253"/>
      <c r="M953" s="254"/>
      <c r="N953" s="255"/>
      <c r="O953" s="255"/>
      <c r="P953" s="255"/>
      <c r="Q953" s="255"/>
      <c r="R953" s="255"/>
      <c r="S953" s="255"/>
      <c r="T953" s="256"/>
      <c r="U953" s="14"/>
      <c r="V953" s="14"/>
      <c r="W953" s="14"/>
      <c r="X953" s="14"/>
      <c r="Y953" s="14"/>
      <c r="Z953" s="14"/>
      <c r="AA953" s="14"/>
      <c r="AB953" s="14"/>
      <c r="AC953" s="14"/>
      <c r="AD953" s="14"/>
      <c r="AE953" s="14"/>
      <c r="AT953" s="257" t="s">
        <v>279</v>
      </c>
      <c r="AU953" s="257" t="s">
        <v>291</v>
      </c>
      <c r="AV953" s="14" t="s">
        <v>82</v>
      </c>
      <c r="AW953" s="14" t="s">
        <v>33</v>
      </c>
      <c r="AX953" s="14" t="s">
        <v>72</v>
      </c>
      <c r="AY953" s="257" t="s">
        <v>266</v>
      </c>
    </row>
    <row r="954" spans="1:51" s="14" customFormat="1" ht="12">
      <c r="A954" s="14"/>
      <c r="B954" s="247"/>
      <c r="C954" s="248"/>
      <c r="D954" s="230" t="s">
        <v>279</v>
      </c>
      <c r="E954" s="249" t="s">
        <v>19</v>
      </c>
      <c r="F954" s="250" t="s">
        <v>1134</v>
      </c>
      <c r="G954" s="248"/>
      <c r="H954" s="251">
        <v>2</v>
      </c>
      <c r="I954" s="252"/>
      <c r="J954" s="248"/>
      <c r="K954" s="248"/>
      <c r="L954" s="253"/>
      <c r="M954" s="254"/>
      <c r="N954" s="255"/>
      <c r="O954" s="255"/>
      <c r="P954" s="255"/>
      <c r="Q954" s="255"/>
      <c r="R954" s="255"/>
      <c r="S954" s="255"/>
      <c r="T954" s="256"/>
      <c r="U954" s="14"/>
      <c r="V954" s="14"/>
      <c r="W954" s="14"/>
      <c r="X954" s="14"/>
      <c r="Y954" s="14"/>
      <c r="Z954" s="14"/>
      <c r="AA954" s="14"/>
      <c r="AB954" s="14"/>
      <c r="AC954" s="14"/>
      <c r="AD954" s="14"/>
      <c r="AE954" s="14"/>
      <c r="AT954" s="257" t="s">
        <v>279</v>
      </c>
      <c r="AU954" s="257" t="s">
        <v>291</v>
      </c>
      <c r="AV954" s="14" t="s">
        <v>82</v>
      </c>
      <c r="AW954" s="14" t="s">
        <v>33</v>
      </c>
      <c r="AX954" s="14" t="s">
        <v>72</v>
      </c>
      <c r="AY954" s="257" t="s">
        <v>266</v>
      </c>
    </row>
    <row r="955" spans="1:51" s="15" customFormat="1" ht="12">
      <c r="A955" s="15"/>
      <c r="B955" s="258"/>
      <c r="C955" s="259"/>
      <c r="D955" s="230" t="s">
        <v>279</v>
      </c>
      <c r="E955" s="260" t="s">
        <v>19</v>
      </c>
      <c r="F955" s="261" t="s">
        <v>282</v>
      </c>
      <c r="G955" s="259"/>
      <c r="H955" s="262">
        <v>10</v>
      </c>
      <c r="I955" s="263"/>
      <c r="J955" s="259"/>
      <c r="K955" s="259"/>
      <c r="L955" s="264"/>
      <c r="M955" s="265"/>
      <c r="N955" s="266"/>
      <c r="O955" s="266"/>
      <c r="P955" s="266"/>
      <c r="Q955" s="266"/>
      <c r="R955" s="266"/>
      <c r="S955" s="266"/>
      <c r="T955" s="267"/>
      <c r="U955" s="15"/>
      <c r="V955" s="15"/>
      <c r="W955" s="15"/>
      <c r="X955" s="15"/>
      <c r="Y955" s="15"/>
      <c r="Z955" s="15"/>
      <c r="AA955" s="15"/>
      <c r="AB955" s="15"/>
      <c r="AC955" s="15"/>
      <c r="AD955" s="15"/>
      <c r="AE955" s="15"/>
      <c r="AT955" s="268" t="s">
        <v>279</v>
      </c>
      <c r="AU955" s="268" t="s">
        <v>291</v>
      </c>
      <c r="AV955" s="15" t="s">
        <v>273</v>
      </c>
      <c r="AW955" s="15" t="s">
        <v>33</v>
      </c>
      <c r="AX955" s="15" t="s">
        <v>80</v>
      </c>
      <c r="AY955" s="268" t="s">
        <v>266</v>
      </c>
    </row>
    <row r="956" spans="1:65" s="2" customFormat="1" ht="24.15" customHeight="1">
      <c r="A956" s="41"/>
      <c r="B956" s="42"/>
      <c r="C956" s="269" t="s">
        <v>1135</v>
      </c>
      <c r="D956" s="269" t="s">
        <v>430</v>
      </c>
      <c r="E956" s="270" t="s">
        <v>1136</v>
      </c>
      <c r="F956" s="271" t="s">
        <v>1137</v>
      </c>
      <c r="G956" s="272" t="s">
        <v>481</v>
      </c>
      <c r="H956" s="273">
        <v>1</v>
      </c>
      <c r="I956" s="274"/>
      <c r="J956" s="275">
        <f>ROUND(I956*H956,2)</f>
        <v>0</v>
      </c>
      <c r="K956" s="271" t="s">
        <v>272</v>
      </c>
      <c r="L956" s="276"/>
      <c r="M956" s="277" t="s">
        <v>19</v>
      </c>
      <c r="N956" s="278" t="s">
        <v>43</v>
      </c>
      <c r="O956" s="87"/>
      <c r="P956" s="226">
        <f>O956*H956</f>
        <v>0</v>
      </c>
      <c r="Q956" s="226">
        <v>0.01458</v>
      </c>
      <c r="R956" s="226">
        <f>Q956*H956</f>
        <v>0.01458</v>
      </c>
      <c r="S956" s="226">
        <v>0</v>
      </c>
      <c r="T956" s="227">
        <f>S956*H956</f>
        <v>0</v>
      </c>
      <c r="U956" s="41"/>
      <c r="V956" s="41"/>
      <c r="W956" s="41"/>
      <c r="X956" s="41"/>
      <c r="Y956" s="41"/>
      <c r="Z956" s="41"/>
      <c r="AA956" s="41"/>
      <c r="AB956" s="41"/>
      <c r="AC956" s="41"/>
      <c r="AD956" s="41"/>
      <c r="AE956" s="41"/>
      <c r="AR956" s="228" t="s">
        <v>324</v>
      </c>
      <c r="AT956" s="228" t="s">
        <v>430</v>
      </c>
      <c r="AU956" s="228" t="s">
        <v>291</v>
      </c>
      <c r="AY956" s="20" t="s">
        <v>266</v>
      </c>
      <c r="BE956" s="229">
        <f>IF(N956="základní",J956,0)</f>
        <v>0</v>
      </c>
      <c r="BF956" s="229">
        <f>IF(N956="snížená",J956,0)</f>
        <v>0</v>
      </c>
      <c r="BG956" s="229">
        <f>IF(N956="zákl. přenesená",J956,0)</f>
        <v>0</v>
      </c>
      <c r="BH956" s="229">
        <f>IF(N956="sníž. přenesená",J956,0)</f>
        <v>0</v>
      </c>
      <c r="BI956" s="229">
        <f>IF(N956="nulová",J956,0)</f>
        <v>0</v>
      </c>
      <c r="BJ956" s="20" t="s">
        <v>80</v>
      </c>
      <c r="BK956" s="229">
        <f>ROUND(I956*H956,2)</f>
        <v>0</v>
      </c>
      <c r="BL956" s="20" t="s">
        <v>273</v>
      </c>
      <c r="BM956" s="228" t="s">
        <v>1138</v>
      </c>
    </row>
    <row r="957" spans="1:47" s="2" customFormat="1" ht="12">
      <c r="A957" s="41"/>
      <c r="B957" s="42"/>
      <c r="C957" s="43"/>
      <c r="D957" s="230" t="s">
        <v>275</v>
      </c>
      <c r="E957" s="43"/>
      <c r="F957" s="231" t="s">
        <v>1137</v>
      </c>
      <c r="G957" s="43"/>
      <c r="H957" s="43"/>
      <c r="I957" s="232"/>
      <c r="J957" s="43"/>
      <c r="K957" s="43"/>
      <c r="L957" s="47"/>
      <c r="M957" s="233"/>
      <c r="N957" s="234"/>
      <c r="O957" s="87"/>
      <c r="P957" s="87"/>
      <c r="Q957" s="87"/>
      <c r="R957" s="87"/>
      <c r="S957" s="87"/>
      <c r="T957" s="88"/>
      <c r="U957" s="41"/>
      <c r="V957" s="41"/>
      <c r="W957" s="41"/>
      <c r="X957" s="41"/>
      <c r="Y957" s="41"/>
      <c r="Z957" s="41"/>
      <c r="AA957" s="41"/>
      <c r="AB957" s="41"/>
      <c r="AC957" s="41"/>
      <c r="AD957" s="41"/>
      <c r="AE957" s="41"/>
      <c r="AT957" s="20" t="s">
        <v>275</v>
      </c>
      <c r="AU957" s="20" t="s">
        <v>291</v>
      </c>
    </row>
    <row r="958" spans="1:51" s="14" customFormat="1" ht="12">
      <c r="A958" s="14"/>
      <c r="B958" s="247"/>
      <c r="C958" s="248"/>
      <c r="D958" s="230" t="s">
        <v>279</v>
      </c>
      <c r="E958" s="249" t="s">
        <v>19</v>
      </c>
      <c r="F958" s="250" t="s">
        <v>1131</v>
      </c>
      <c r="G958" s="248"/>
      <c r="H958" s="251">
        <v>1</v>
      </c>
      <c r="I958" s="252"/>
      <c r="J958" s="248"/>
      <c r="K958" s="248"/>
      <c r="L958" s="253"/>
      <c r="M958" s="254"/>
      <c r="N958" s="255"/>
      <c r="O958" s="255"/>
      <c r="P958" s="255"/>
      <c r="Q958" s="255"/>
      <c r="R958" s="255"/>
      <c r="S958" s="255"/>
      <c r="T958" s="256"/>
      <c r="U958" s="14"/>
      <c r="V958" s="14"/>
      <c r="W958" s="14"/>
      <c r="X958" s="14"/>
      <c r="Y958" s="14"/>
      <c r="Z958" s="14"/>
      <c r="AA958" s="14"/>
      <c r="AB958" s="14"/>
      <c r="AC958" s="14"/>
      <c r="AD958" s="14"/>
      <c r="AE958" s="14"/>
      <c r="AT958" s="257" t="s">
        <v>279</v>
      </c>
      <c r="AU958" s="257" t="s">
        <v>291</v>
      </c>
      <c r="AV958" s="14" t="s">
        <v>82</v>
      </c>
      <c r="AW958" s="14" t="s">
        <v>33</v>
      </c>
      <c r="AX958" s="14" t="s">
        <v>72</v>
      </c>
      <c r="AY958" s="257" t="s">
        <v>266</v>
      </c>
    </row>
    <row r="959" spans="1:51" s="15" customFormat="1" ht="12">
      <c r="A959" s="15"/>
      <c r="B959" s="258"/>
      <c r="C959" s="259"/>
      <c r="D959" s="230" t="s">
        <v>279</v>
      </c>
      <c r="E959" s="260" t="s">
        <v>19</v>
      </c>
      <c r="F959" s="261" t="s">
        <v>282</v>
      </c>
      <c r="G959" s="259"/>
      <c r="H959" s="262">
        <v>1</v>
      </c>
      <c r="I959" s="263"/>
      <c r="J959" s="259"/>
      <c r="K959" s="259"/>
      <c r="L959" s="264"/>
      <c r="M959" s="265"/>
      <c r="N959" s="266"/>
      <c r="O959" s="266"/>
      <c r="P959" s="266"/>
      <c r="Q959" s="266"/>
      <c r="R959" s="266"/>
      <c r="S959" s="266"/>
      <c r="T959" s="267"/>
      <c r="U959" s="15"/>
      <c r="V959" s="15"/>
      <c r="W959" s="15"/>
      <c r="X959" s="15"/>
      <c r="Y959" s="15"/>
      <c r="Z959" s="15"/>
      <c r="AA959" s="15"/>
      <c r="AB959" s="15"/>
      <c r="AC959" s="15"/>
      <c r="AD959" s="15"/>
      <c r="AE959" s="15"/>
      <c r="AT959" s="268" t="s">
        <v>279</v>
      </c>
      <c r="AU959" s="268" t="s">
        <v>291</v>
      </c>
      <c r="AV959" s="15" t="s">
        <v>273</v>
      </c>
      <c r="AW959" s="15" t="s">
        <v>33</v>
      </c>
      <c r="AX959" s="15" t="s">
        <v>80</v>
      </c>
      <c r="AY959" s="268" t="s">
        <v>266</v>
      </c>
    </row>
    <row r="960" spans="1:65" s="2" customFormat="1" ht="24.15" customHeight="1">
      <c r="A960" s="41"/>
      <c r="B960" s="42"/>
      <c r="C960" s="269" t="s">
        <v>1139</v>
      </c>
      <c r="D960" s="269" t="s">
        <v>430</v>
      </c>
      <c r="E960" s="270" t="s">
        <v>1140</v>
      </c>
      <c r="F960" s="271" t="s">
        <v>1141</v>
      </c>
      <c r="G960" s="272" t="s">
        <v>481</v>
      </c>
      <c r="H960" s="273">
        <v>1</v>
      </c>
      <c r="I960" s="274"/>
      <c r="J960" s="275">
        <f>ROUND(I960*H960,2)</f>
        <v>0</v>
      </c>
      <c r="K960" s="271" t="s">
        <v>272</v>
      </c>
      <c r="L960" s="276"/>
      <c r="M960" s="277" t="s">
        <v>19</v>
      </c>
      <c r="N960" s="278" t="s">
        <v>43</v>
      </c>
      <c r="O960" s="87"/>
      <c r="P960" s="226">
        <f>O960*H960</f>
        <v>0</v>
      </c>
      <c r="Q960" s="226">
        <v>0.01521</v>
      </c>
      <c r="R960" s="226">
        <f>Q960*H960</f>
        <v>0.01521</v>
      </c>
      <c r="S960" s="226">
        <v>0</v>
      </c>
      <c r="T960" s="227">
        <f>S960*H960</f>
        <v>0</v>
      </c>
      <c r="U960" s="41"/>
      <c r="V960" s="41"/>
      <c r="W960" s="41"/>
      <c r="X960" s="41"/>
      <c r="Y960" s="41"/>
      <c r="Z960" s="41"/>
      <c r="AA960" s="41"/>
      <c r="AB960" s="41"/>
      <c r="AC960" s="41"/>
      <c r="AD960" s="41"/>
      <c r="AE960" s="41"/>
      <c r="AR960" s="228" t="s">
        <v>324</v>
      </c>
      <c r="AT960" s="228" t="s">
        <v>430</v>
      </c>
      <c r="AU960" s="228" t="s">
        <v>291</v>
      </c>
      <c r="AY960" s="20" t="s">
        <v>266</v>
      </c>
      <c r="BE960" s="229">
        <f>IF(N960="základní",J960,0)</f>
        <v>0</v>
      </c>
      <c r="BF960" s="229">
        <f>IF(N960="snížená",J960,0)</f>
        <v>0</v>
      </c>
      <c r="BG960" s="229">
        <f>IF(N960="zákl. přenesená",J960,0)</f>
        <v>0</v>
      </c>
      <c r="BH960" s="229">
        <f>IF(N960="sníž. přenesená",J960,0)</f>
        <v>0</v>
      </c>
      <c r="BI960" s="229">
        <f>IF(N960="nulová",J960,0)</f>
        <v>0</v>
      </c>
      <c r="BJ960" s="20" t="s">
        <v>80</v>
      </c>
      <c r="BK960" s="229">
        <f>ROUND(I960*H960,2)</f>
        <v>0</v>
      </c>
      <c r="BL960" s="20" t="s">
        <v>273</v>
      </c>
      <c r="BM960" s="228" t="s">
        <v>1142</v>
      </c>
    </row>
    <row r="961" spans="1:47" s="2" customFormat="1" ht="12">
      <c r="A961" s="41"/>
      <c r="B961" s="42"/>
      <c r="C961" s="43"/>
      <c r="D961" s="230" t="s">
        <v>275</v>
      </c>
      <c r="E961" s="43"/>
      <c r="F961" s="231" t="s">
        <v>1141</v>
      </c>
      <c r="G961" s="43"/>
      <c r="H961" s="43"/>
      <c r="I961" s="232"/>
      <c r="J961" s="43"/>
      <c r="K961" s="43"/>
      <c r="L961" s="47"/>
      <c r="M961" s="233"/>
      <c r="N961" s="234"/>
      <c r="O961" s="87"/>
      <c r="P961" s="87"/>
      <c r="Q961" s="87"/>
      <c r="R961" s="87"/>
      <c r="S961" s="87"/>
      <c r="T961" s="88"/>
      <c r="U961" s="41"/>
      <c r="V961" s="41"/>
      <c r="W961" s="41"/>
      <c r="X961" s="41"/>
      <c r="Y961" s="41"/>
      <c r="Z961" s="41"/>
      <c r="AA961" s="41"/>
      <c r="AB961" s="41"/>
      <c r="AC961" s="41"/>
      <c r="AD961" s="41"/>
      <c r="AE961" s="41"/>
      <c r="AT961" s="20" t="s">
        <v>275</v>
      </c>
      <c r="AU961" s="20" t="s">
        <v>291</v>
      </c>
    </row>
    <row r="962" spans="1:51" s="14" customFormat="1" ht="12">
      <c r="A962" s="14"/>
      <c r="B962" s="247"/>
      <c r="C962" s="248"/>
      <c r="D962" s="230" t="s">
        <v>279</v>
      </c>
      <c r="E962" s="249" t="s">
        <v>19</v>
      </c>
      <c r="F962" s="250" t="s">
        <v>1132</v>
      </c>
      <c r="G962" s="248"/>
      <c r="H962" s="251">
        <v>1</v>
      </c>
      <c r="I962" s="252"/>
      <c r="J962" s="248"/>
      <c r="K962" s="248"/>
      <c r="L962" s="253"/>
      <c r="M962" s="254"/>
      <c r="N962" s="255"/>
      <c r="O962" s="255"/>
      <c r="P962" s="255"/>
      <c r="Q962" s="255"/>
      <c r="R962" s="255"/>
      <c r="S962" s="255"/>
      <c r="T962" s="256"/>
      <c r="U962" s="14"/>
      <c r="V962" s="14"/>
      <c r="W962" s="14"/>
      <c r="X962" s="14"/>
      <c r="Y962" s="14"/>
      <c r="Z962" s="14"/>
      <c r="AA962" s="14"/>
      <c r="AB962" s="14"/>
      <c r="AC962" s="14"/>
      <c r="AD962" s="14"/>
      <c r="AE962" s="14"/>
      <c r="AT962" s="257" t="s">
        <v>279</v>
      </c>
      <c r="AU962" s="257" t="s">
        <v>291</v>
      </c>
      <c r="AV962" s="14" t="s">
        <v>82</v>
      </c>
      <c r="AW962" s="14" t="s">
        <v>33</v>
      </c>
      <c r="AX962" s="14" t="s">
        <v>72</v>
      </c>
      <c r="AY962" s="257" t="s">
        <v>266</v>
      </c>
    </row>
    <row r="963" spans="1:51" s="15" customFormat="1" ht="12">
      <c r="A963" s="15"/>
      <c r="B963" s="258"/>
      <c r="C963" s="259"/>
      <c r="D963" s="230" t="s">
        <v>279</v>
      </c>
      <c r="E963" s="260" t="s">
        <v>19</v>
      </c>
      <c r="F963" s="261" t="s">
        <v>282</v>
      </c>
      <c r="G963" s="259"/>
      <c r="H963" s="262">
        <v>1</v>
      </c>
      <c r="I963" s="263"/>
      <c r="J963" s="259"/>
      <c r="K963" s="259"/>
      <c r="L963" s="264"/>
      <c r="M963" s="265"/>
      <c r="N963" s="266"/>
      <c r="O963" s="266"/>
      <c r="P963" s="266"/>
      <c r="Q963" s="266"/>
      <c r="R963" s="266"/>
      <c r="S963" s="266"/>
      <c r="T963" s="267"/>
      <c r="U963" s="15"/>
      <c r="V963" s="15"/>
      <c r="W963" s="15"/>
      <c r="X963" s="15"/>
      <c r="Y963" s="15"/>
      <c r="Z963" s="15"/>
      <c r="AA963" s="15"/>
      <c r="AB963" s="15"/>
      <c r="AC963" s="15"/>
      <c r="AD963" s="15"/>
      <c r="AE963" s="15"/>
      <c r="AT963" s="268" t="s">
        <v>279</v>
      </c>
      <c r="AU963" s="268" t="s">
        <v>291</v>
      </c>
      <c r="AV963" s="15" t="s">
        <v>273</v>
      </c>
      <c r="AW963" s="15" t="s">
        <v>33</v>
      </c>
      <c r="AX963" s="15" t="s">
        <v>80</v>
      </c>
      <c r="AY963" s="268" t="s">
        <v>266</v>
      </c>
    </row>
    <row r="964" spans="1:65" s="2" customFormat="1" ht="24.15" customHeight="1">
      <c r="A964" s="41"/>
      <c r="B964" s="42"/>
      <c r="C964" s="269" t="s">
        <v>1143</v>
      </c>
      <c r="D964" s="269" t="s">
        <v>430</v>
      </c>
      <c r="E964" s="270" t="s">
        <v>1144</v>
      </c>
      <c r="F964" s="271" t="s">
        <v>1145</v>
      </c>
      <c r="G964" s="272" t="s">
        <v>481</v>
      </c>
      <c r="H964" s="273">
        <v>2</v>
      </c>
      <c r="I964" s="274"/>
      <c r="J964" s="275">
        <f>ROUND(I964*H964,2)</f>
        <v>0</v>
      </c>
      <c r="K964" s="271" t="s">
        <v>272</v>
      </c>
      <c r="L964" s="276"/>
      <c r="M964" s="277" t="s">
        <v>19</v>
      </c>
      <c r="N964" s="278" t="s">
        <v>43</v>
      </c>
      <c r="O964" s="87"/>
      <c r="P964" s="226">
        <f>O964*H964</f>
        <v>0</v>
      </c>
      <c r="Q964" s="226">
        <v>0.01624</v>
      </c>
      <c r="R964" s="226">
        <f>Q964*H964</f>
        <v>0.03248</v>
      </c>
      <c r="S964" s="226">
        <v>0</v>
      </c>
      <c r="T964" s="227">
        <f>S964*H964</f>
        <v>0</v>
      </c>
      <c r="U964" s="41"/>
      <c r="V964" s="41"/>
      <c r="W964" s="41"/>
      <c r="X964" s="41"/>
      <c r="Y964" s="41"/>
      <c r="Z964" s="41"/>
      <c r="AA964" s="41"/>
      <c r="AB964" s="41"/>
      <c r="AC964" s="41"/>
      <c r="AD964" s="41"/>
      <c r="AE964" s="41"/>
      <c r="AR964" s="228" t="s">
        <v>324</v>
      </c>
      <c r="AT964" s="228" t="s">
        <v>430</v>
      </c>
      <c r="AU964" s="228" t="s">
        <v>291</v>
      </c>
      <c r="AY964" s="20" t="s">
        <v>266</v>
      </c>
      <c r="BE964" s="229">
        <f>IF(N964="základní",J964,0)</f>
        <v>0</v>
      </c>
      <c r="BF964" s="229">
        <f>IF(N964="snížená",J964,0)</f>
        <v>0</v>
      </c>
      <c r="BG964" s="229">
        <f>IF(N964="zákl. přenesená",J964,0)</f>
        <v>0</v>
      </c>
      <c r="BH964" s="229">
        <f>IF(N964="sníž. přenesená",J964,0)</f>
        <v>0</v>
      </c>
      <c r="BI964" s="229">
        <f>IF(N964="nulová",J964,0)</f>
        <v>0</v>
      </c>
      <c r="BJ964" s="20" t="s">
        <v>80</v>
      </c>
      <c r="BK964" s="229">
        <f>ROUND(I964*H964,2)</f>
        <v>0</v>
      </c>
      <c r="BL964" s="20" t="s">
        <v>273</v>
      </c>
      <c r="BM964" s="228" t="s">
        <v>1146</v>
      </c>
    </row>
    <row r="965" spans="1:47" s="2" customFormat="1" ht="12">
      <c r="A965" s="41"/>
      <c r="B965" s="42"/>
      <c r="C965" s="43"/>
      <c r="D965" s="230" t="s">
        <v>275</v>
      </c>
      <c r="E965" s="43"/>
      <c r="F965" s="231" t="s">
        <v>1145</v>
      </c>
      <c r="G965" s="43"/>
      <c r="H965" s="43"/>
      <c r="I965" s="232"/>
      <c r="J965" s="43"/>
      <c r="K965" s="43"/>
      <c r="L965" s="47"/>
      <c r="M965" s="233"/>
      <c r="N965" s="234"/>
      <c r="O965" s="87"/>
      <c r="P965" s="87"/>
      <c r="Q965" s="87"/>
      <c r="R965" s="87"/>
      <c r="S965" s="87"/>
      <c r="T965" s="88"/>
      <c r="U965" s="41"/>
      <c r="V965" s="41"/>
      <c r="W965" s="41"/>
      <c r="X965" s="41"/>
      <c r="Y965" s="41"/>
      <c r="Z965" s="41"/>
      <c r="AA965" s="41"/>
      <c r="AB965" s="41"/>
      <c r="AC965" s="41"/>
      <c r="AD965" s="41"/>
      <c r="AE965" s="41"/>
      <c r="AT965" s="20" t="s">
        <v>275</v>
      </c>
      <c r="AU965" s="20" t="s">
        <v>291</v>
      </c>
    </row>
    <row r="966" spans="1:51" s="14" customFormat="1" ht="12">
      <c r="A966" s="14"/>
      <c r="B966" s="247"/>
      <c r="C966" s="248"/>
      <c r="D966" s="230" t="s">
        <v>279</v>
      </c>
      <c r="E966" s="249" t="s">
        <v>19</v>
      </c>
      <c r="F966" s="250" t="s">
        <v>1134</v>
      </c>
      <c r="G966" s="248"/>
      <c r="H966" s="251">
        <v>2</v>
      </c>
      <c r="I966" s="252"/>
      <c r="J966" s="248"/>
      <c r="K966" s="248"/>
      <c r="L966" s="253"/>
      <c r="M966" s="254"/>
      <c r="N966" s="255"/>
      <c r="O966" s="255"/>
      <c r="P966" s="255"/>
      <c r="Q966" s="255"/>
      <c r="R966" s="255"/>
      <c r="S966" s="255"/>
      <c r="T966" s="256"/>
      <c r="U966" s="14"/>
      <c r="V966" s="14"/>
      <c r="W966" s="14"/>
      <c r="X966" s="14"/>
      <c r="Y966" s="14"/>
      <c r="Z966" s="14"/>
      <c r="AA966" s="14"/>
      <c r="AB966" s="14"/>
      <c r="AC966" s="14"/>
      <c r="AD966" s="14"/>
      <c r="AE966" s="14"/>
      <c r="AT966" s="257" t="s">
        <v>279</v>
      </c>
      <c r="AU966" s="257" t="s">
        <v>291</v>
      </c>
      <c r="AV966" s="14" t="s">
        <v>82</v>
      </c>
      <c r="AW966" s="14" t="s">
        <v>33</v>
      </c>
      <c r="AX966" s="14" t="s">
        <v>72</v>
      </c>
      <c r="AY966" s="257" t="s">
        <v>266</v>
      </c>
    </row>
    <row r="967" spans="1:51" s="15" customFormat="1" ht="12">
      <c r="A967" s="15"/>
      <c r="B967" s="258"/>
      <c r="C967" s="259"/>
      <c r="D967" s="230" t="s">
        <v>279</v>
      </c>
      <c r="E967" s="260" t="s">
        <v>19</v>
      </c>
      <c r="F967" s="261" t="s">
        <v>282</v>
      </c>
      <c r="G967" s="259"/>
      <c r="H967" s="262">
        <v>2</v>
      </c>
      <c r="I967" s="263"/>
      <c r="J967" s="259"/>
      <c r="K967" s="259"/>
      <c r="L967" s="264"/>
      <c r="M967" s="265"/>
      <c r="N967" s="266"/>
      <c r="O967" s="266"/>
      <c r="P967" s="266"/>
      <c r="Q967" s="266"/>
      <c r="R967" s="266"/>
      <c r="S967" s="266"/>
      <c r="T967" s="267"/>
      <c r="U967" s="15"/>
      <c r="V967" s="15"/>
      <c r="W967" s="15"/>
      <c r="X967" s="15"/>
      <c r="Y967" s="15"/>
      <c r="Z967" s="15"/>
      <c r="AA967" s="15"/>
      <c r="AB967" s="15"/>
      <c r="AC967" s="15"/>
      <c r="AD967" s="15"/>
      <c r="AE967" s="15"/>
      <c r="AT967" s="268" t="s">
        <v>279</v>
      </c>
      <c r="AU967" s="268" t="s">
        <v>291</v>
      </c>
      <c r="AV967" s="15" t="s">
        <v>273</v>
      </c>
      <c r="AW967" s="15" t="s">
        <v>33</v>
      </c>
      <c r="AX967" s="15" t="s">
        <v>80</v>
      </c>
      <c r="AY967" s="268" t="s">
        <v>266</v>
      </c>
    </row>
    <row r="968" spans="1:65" s="2" customFormat="1" ht="24.15" customHeight="1">
      <c r="A968" s="41"/>
      <c r="B968" s="42"/>
      <c r="C968" s="269" t="s">
        <v>1147</v>
      </c>
      <c r="D968" s="269" t="s">
        <v>430</v>
      </c>
      <c r="E968" s="270" t="s">
        <v>1148</v>
      </c>
      <c r="F968" s="271" t="s">
        <v>1149</v>
      </c>
      <c r="G968" s="272" t="s">
        <v>481</v>
      </c>
      <c r="H968" s="273">
        <v>2</v>
      </c>
      <c r="I968" s="274"/>
      <c r="J968" s="275">
        <f>ROUND(I968*H968,2)</f>
        <v>0</v>
      </c>
      <c r="K968" s="271" t="s">
        <v>272</v>
      </c>
      <c r="L968" s="276"/>
      <c r="M968" s="277" t="s">
        <v>19</v>
      </c>
      <c r="N968" s="278" t="s">
        <v>43</v>
      </c>
      <c r="O968" s="87"/>
      <c r="P968" s="226">
        <f>O968*H968</f>
        <v>0</v>
      </c>
      <c r="Q968" s="226">
        <v>0.01793</v>
      </c>
      <c r="R968" s="226">
        <f>Q968*H968</f>
        <v>0.03586</v>
      </c>
      <c r="S968" s="226">
        <v>0</v>
      </c>
      <c r="T968" s="227">
        <f>S968*H968</f>
        <v>0</v>
      </c>
      <c r="U968" s="41"/>
      <c r="V968" s="41"/>
      <c r="W968" s="41"/>
      <c r="X968" s="41"/>
      <c r="Y968" s="41"/>
      <c r="Z968" s="41"/>
      <c r="AA968" s="41"/>
      <c r="AB968" s="41"/>
      <c r="AC968" s="41"/>
      <c r="AD968" s="41"/>
      <c r="AE968" s="41"/>
      <c r="AR968" s="228" t="s">
        <v>324</v>
      </c>
      <c r="AT968" s="228" t="s">
        <v>430</v>
      </c>
      <c r="AU968" s="228" t="s">
        <v>291</v>
      </c>
      <c r="AY968" s="20" t="s">
        <v>266</v>
      </c>
      <c r="BE968" s="229">
        <f>IF(N968="základní",J968,0)</f>
        <v>0</v>
      </c>
      <c r="BF968" s="229">
        <f>IF(N968="snížená",J968,0)</f>
        <v>0</v>
      </c>
      <c r="BG968" s="229">
        <f>IF(N968="zákl. přenesená",J968,0)</f>
        <v>0</v>
      </c>
      <c r="BH968" s="229">
        <f>IF(N968="sníž. přenesená",J968,0)</f>
        <v>0</v>
      </c>
      <c r="BI968" s="229">
        <f>IF(N968="nulová",J968,0)</f>
        <v>0</v>
      </c>
      <c r="BJ968" s="20" t="s">
        <v>80</v>
      </c>
      <c r="BK968" s="229">
        <f>ROUND(I968*H968,2)</f>
        <v>0</v>
      </c>
      <c r="BL968" s="20" t="s">
        <v>273</v>
      </c>
      <c r="BM968" s="228" t="s">
        <v>1150</v>
      </c>
    </row>
    <row r="969" spans="1:47" s="2" customFormat="1" ht="12">
      <c r="A969" s="41"/>
      <c r="B969" s="42"/>
      <c r="C969" s="43"/>
      <c r="D969" s="230" t="s">
        <v>275</v>
      </c>
      <c r="E969" s="43"/>
      <c r="F969" s="231" t="s">
        <v>1149</v>
      </c>
      <c r="G969" s="43"/>
      <c r="H969" s="43"/>
      <c r="I969" s="232"/>
      <c r="J969" s="43"/>
      <c r="K969" s="43"/>
      <c r="L969" s="47"/>
      <c r="M969" s="233"/>
      <c r="N969" s="234"/>
      <c r="O969" s="87"/>
      <c r="P969" s="87"/>
      <c r="Q969" s="87"/>
      <c r="R969" s="87"/>
      <c r="S969" s="87"/>
      <c r="T969" s="88"/>
      <c r="U969" s="41"/>
      <c r="V969" s="41"/>
      <c r="W969" s="41"/>
      <c r="X969" s="41"/>
      <c r="Y969" s="41"/>
      <c r="Z969" s="41"/>
      <c r="AA969" s="41"/>
      <c r="AB969" s="41"/>
      <c r="AC969" s="41"/>
      <c r="AD969" s="41"/>
      <c r="AE969" s="41"/>
      <c r="AT969" s="20" t="s">
        <v>275</v>
      </c>
      <c r="AU969" s="20" t="s">
        <v>291</v>
      </c>
    </row>
    <row r="970" spans="1:51" s="14" customFormat="1" ht="12">
      <c r="A970" s="14"/>
      <c r="B970" s="247"/>
      <c r="C970" s="248"/>
      <c r="D970" s="230" t="s">
        <v>279</v>
      </c>
      <c r="E970" s="249" t="s">
        <v>19</v>
      </c>
      <c r="F970" s="250" t="s">
        <v>1133</v>
      </c>
      <c r="G970" s="248"/>
      <c r="H970" s="251">
        <v>2</v>
      </c>
      <c r="I970" s="252"/>
      <c r="J970" s="248"/>
      <c r="K970" s="248"/>
      <c r="L970" s="253"/>
      <c r="M970" s="254"/>
      <c r="N970" s="255"/>
      <c r="O970" s="255"/>
      <c r="P970" s="255"/>
      <c r="Q970" s="255"/>
      <c r="R970" s="255"/>
      <c r="S970" s="255"/>
      <c r="T970" s="256"/>
      <c r="U970" s="14"/>
      <c r="V970" s="14"/>
      <c r="W970" s="14"/>
      <c r="X970" s="14"/>
      <c r="Y970" s="14"/>
      <c r="Z970" s="14"/>
      <c r="AA970" s="14"/>
      <c r="AB970" s="14"/>
      <c r="AC970" s="14"/>
      <c r="AD970" s="14"/>
      <c r="AE970" s="14"/>
      <c r="AT970" s="257" t="s">
        <v>279</v>
      </c>
      <c r="AU970" s="257" t="s">
        <v>291</v>
      </c>
      <c r="AV970" s="14" t="s">
        <v>82</v>
      </c>
      <c r="AW970" s="14" t="s">
        <v>33</v>
      </c>
      <c r="AX970" s="14" t="s">
        <v>72</v>
      </c>
      <c r="AY970" s="257" t="s">
        <v>266</v>
      </c>
    </row>
    <row r="971" spans="1:51" s="15" customFormat="1" ht="12">
      <c r="A971" s="15"/>
      <c r="B971" s="258"/>
      <c r="C971" s="259"/>
      <c r="D971" s="230" t="s">
        <v>279</v>
      </c>
      <c r="E971" s="260" t="s">
        <v>19</v>
      </c>
      <c r="F971" s="261" t="s">
        <v>282</v>
      </c>
      <c r="G971" s="259"/>
      <c r="H971" s="262">
        <v>2</v>
      </c>
      <c r="I971" s="263"/>
      <c r="J971" s="259"/>
      <c r="K971" s="259"/>
      <c r="L971" s="264"/>
      <c r="M971" s="265"/>
      <c r="N971" s="266"/>
      <c r="O971" s="266"/>
      <c r="P971" s="266"/>
      <c r="Q971" s="266"/>
      <c r="R971" s="266"/>
      <c r="S971" s="266"/>
      <c r="T971" s="267"/>
      <c r="U971" s="15"/>
      <c r="V971" s="15"/>
      <c r="W971" s="15"/>
      <c r="X971" s="15"/>
      <c r="Y971" s="15"/>
      <c r="Z971" s="15"/>
      <c r="AA971" s="15"/>
      <c r="AB971" s="15"/>
      <c r="AC971" s="15"/>
      <c r="AD971" s="15"/>
      <c r="AE971" s="15"/>
      <c r="AT971" s="268" t="s">
        <v>279</v>
      </c>
      <c r="AU971" s="268" t="s">
        <v>291</v>
      </c>
      <c r="AV971" s="15" t="s">
        <v>273</v>
      </c>
      <c r="AW971" s="15" t="s">
        <v>33</v>
      </c>
      <c r="AX971" s="15" t="s">
        <v>80</v>
      </c>
      <c r="AY971" s="268" t="s">
        <v>266</v>
      </c>
    </row>
    <row r="972" spans="1:65" s="2" customFormat="1" ht="24.15" customHeight="1">
      <c r="A972" s="41"/>
      <c r="B972" s="42"/>
      <c r="C972" s="269" t="s">
        <v>1151</v>
      </c>
      <c r="D972" s="269" t="s">
        <v>430</v>
      </c>
      <c r="E972" s="270" t="s">
        <v>1152</v>
      </c>
      <c r="F972" s="271" t="s">
        <v>1153</v>
      </c>
      <c r="G972" s="272" t="s">
        <v>481</v>
      </c>
      <c r="H972" s="273">
        <v>1</v>
      </c>
      <c r="I972" s="274"/>
      <c r="J972" s="275">
        <f>ROUND(I972*H972,2)</f>
        <v>0</v>
      </c>
      <c r="K972" s="271" t="s">
        <v>272</v>
      </c>
      <c r="L972" s="276"/>
      <c r="M972" s="277" t="s">
        <v>19</v>
      </c>
      <c r="N972" s="278" t="s">
        <v>43</v>
      </c>
      <c r="O972" s="87"/>
      <c r="P972" s="226">
        <f>O972*H972</f>
        <v>0</v>
      </c>
      <c r="Q972" s="226">
        <v>0.01923</v>
      </c>
      <c r="R972" s="226">
        <f>Q972*H972</f>
        <v>0.01923</v>
      </c>
      <c r="S972" s="226">
        <v>0</v>
      </c>
      <c r="T972" s="227">
        <f>S972*H972</f>
        <v>0</v>
      </c>
      <c r="U972" s="41"/>
      <c r="V972" s="41"/>
      <c r="W972" s="41"/>
      <c r="X972" s="41"/>
      <c r="Y972" s="41"/>
      <c r="Z972" s="41"/>
      <c r="AA972" s="41"/>
      <c r="AB972" s="41"/>
      <c r="AC972" s="41"/>
      <c r="AD972" s="41"/>
      <c r="AE972" s="41"/>
      <c r="AR972" s="228" t="s">
        <v>324</v>
      </c>
      <c r="AT972" s="228" t="s">
        <v>430</v>
      </c>
      <c r="AU972" s="228" t="s">
        <v>291</v>
      </c>
      <c r="AY972" s="20" t="s">
        <v>266</v>
      </c>
      <c r="BE972" s="229">
        <f>IF(N972="základní",J972,0)</f>
        <v>0</v>
      </c>
      <c r="BF972" s="229">
        <f>IF(N972="snížená",J972,0)</f>
        <v>0</v>
      </c>
      <c r="BG972" s="229">
        <f>IF(N972="zákl. přenesená",J972,0)</f>
        <v>0</v>
      </c>
      <c r="BH972" s="229">
        <f>IF(N972="sníž. přenesená",J972,0)</f>
        <v>0</v>
      </c>
      <c r="BI972" s="229">
        <f>IF(N972="nulová",J972,0)</f>
        <v>0</v>
      </c>
      <c r="BJ972" s="20" t="s">
        <v>80</v>
      </c>
      <c r="BK972" s="229">
        <f>ROUND(I972*H972,2)</f>
        <v>0</v>
      </c>
      <c r="BL972" s="20" t="s">
        <v>273</v>
      </c>
      <c r="BM972" s="228" t="s">
        <v>1154</v>
      </c>
    </row>
    <row r="973" spans="1:47" s="2" customFormat="1" ht="12">
      <c r="A973" s="41"/>
      <c r="B973" s="42"/>
      <c r="C973" s="43"/>
      <c r="D973" s="230" t="s">
        <v>275</v>
      </c>
      <c r="E973" s="43"/>
      <c r="F973" s="231" t="s">
        <v>1153</v>
      </c>
      <c r="G973" s="43"/>
      <c r="H973" s="43"/>
      <c r="I973" s="232"/>
      <c r="J973" s="43"/>
      <c r="K973" s="43"/>
      <c r="L973" s="47"/>
      <c r="M973" s="233"/>
      <c r="N973" s="234"/>
      <c r="O973" s="87"/>
      <c r="P973" s="87"/>
      <c r="Q973" s="87"/>
      <c r="R973" s="87"/>
      <c r="S973" s="87"/>
      <c r="T973" s="88"/>
      <c r="U973" s="41"/>
      <c r="V973" s="41"/>
      <c r="W973" s="41"/>
      <c r="X973" s="41"/>
      <c r="Y973" s="41"/>
      <c r="Z973" s="41"/>
      <c r="AA973" s="41"/>
      <c r="AB973" s="41"/>
      <c r="AC973" s="41"/>
      <c r="AD973" s="41"/>
      <c r="AE973" s="41"/>
      <c r="AT973" s="20" t="s">
        <v>275</v>
      </c>
      <c r="AU973" s="20" t="s">
        <v>291</v>
      </c>
    </row>
    <row r="974" spans="1:51" s="14" customFormat="1" ht="12">
      <c r="A974" s="14"/>
      <c r="B974" s="247"/>
      <c r="C974" s="248"/>
      <c r="D974" s="230" t="s">
        <v>279</v>
      </c>
      <c r="E974" s="249" t="s">
        <v>19</v>
      </c>
      <c r="F974" s="250" t="s">
        <v>1129</v>
      </c>
      <c r="G974" s="248"/>
      <c r="H974" s="251">
        <v>1</v>
      </c>
      <c r="I974" s="252"/>
      <c r="J974" s="248"/>
      <c r="K974" s="248"/>
      <c r="L974" s="253"/>
      <c r="M974" s="254"/>
      <c r="N974" s="255"/>
      <c r="O974" s="255"/>
      <c r="P974" s="255"/>
      <c r="Q974" s="255"/>
      <c r="R974" s="255"/>
      <c r="S974" s="255"/>
      <c r="T974" s="256"/>
      <c r="U974" s="14"/>
      <c r="V974" s="14"/>
      <c r="W974" s="14"/>
      <c r="X974" s="14"/>
      <c r="Y974" s="14"/>
      <c r="Z974" s="14"/>
      <c r="AA974" s="14"/>
      <c r="AB974" s="14"/>
      <c r="AC974" s="14"/>
      <c r="AD974" s="14"/>
      <c r="AE974" s="14"/>
      <c r="AT974" s="257" t="s">
        <v>279</v>
      </c>
      <c r="AU974" s="257" t="s">
        <v>291</v>
      </c>
      <c r="AV974" s="14" t="s">
        <v>82</v>
      </c>
      <c r="AW974" s="14" t="s">
        <v>33</v>
      </c>
      <c r="AX974" s="14" t="s">
        <v>72</v>
      </c>
      <c r="AY974" s="257" t="s">
        <v>266</v>
      </c>
    </row>
    <row r="975" spans="1:51" s="15" customFormat="1" ht="12">
      <c r="A975" s="15"/>
      <c r="B975" s="258"/>
      <c r="C975" s="259"/>
      <c r="D975" s="230" t="s">
        <v>279</v>
      </c>
      <c r="E975" s="260" t="s">
        <v>19</v>
      </c>
      <c r="F975" s="261" t="s">
        <v>282</v>
      </c>
      <c r="G975" s="259"/>
      <c r="H975" s="262">
        <v>1</v>
      </c>
      <c r="I975" s="263"/>
      <c r="J975" s="259"/>
      <c r="K975" s="259"/>
      <c r="L975" s="264"/>
      <c r="M975" s="265"/>
      <c r="N975" s="266"/>
      <c r="O975" s="266"/>
      <c r="P975" s="266"/>
      <c r="Q975" s="266"/>
      <c r="R975" s="266"/>
      <c r="S975" s="266"/>
      <c r="T975" s="267"/>
      <c r="U975" s="15"/>
      <c r="V975" s="15"/>
      <c r="W975" s="15"/>
      <c r="X975" s="15"/>
      <c r="Y975" s="15"/>
      <c r="Z975" s="15"/>
      <c r="AA975" s="15"/>
      <c r="AB975" s="15"/>
      <c r="AC975" s="15"/>
      <c r="AD975" s="15"/>
      <c r="AE975" s="15"/>
      <c r="AT975" s="268" t="s">
        <v>279</v>
      </c>
      <c r="AU975" s="268" t="s">
        <v>291</v>
      </c>
      <c r="AV975" s="15" t="s">
        <v>273</v>
      </c>
      <c r="AW975" s="15" t="s">
        <v>33</v>
      </c>
      <c r="AX975" s="15" t="s">
        <v>80</v>
      </c>
      <c r="AY975" s="268" t="s">
        <v>266</v>
      </c>
    </row>
    <row r="976" spans="1:65" s="2" customFormat="1" ht="24.15" customHeight="1">
      <c r="A976" s="41"/>
      <c r="B976" s="42"/>
      <c r="C976" s="269" t="s">
        <v>1155</v>
      </c>
      <c r="D976" s="269" t="s">
        <v>430</v>
      </c>
      <c r="E976" s="270" t="s">
        <v>1156</v>
      </c>
      <c r="F976" s="271" t="s">
        <v>1157</v>
      </c>
      <c r="G976" s="272" t="s">
        <v>481</v>
      </c>
      <c r="H976" s="273">
        <v>3</v>
      </c>
      <c r="I976" s="274"/>
      <c r="J976" s="275">
        <f>ROUND(I976*H976,2)</f>
        <v>0</v>
      </c>
      <c r="K976" s="271" t="s">
        <v>272</v>
      </c>
      <c r="L976" s="276"/>
      <c r="M976" s="277" t="s">
        <v>19</v>
      </c>
      <c r="N976" s="278" t="s">
        <v>43</v>
      </c>
      <c r="O976" s="87"/>
      <c r="P976" s="226">
        <f>O976*H976</f>
        <v>0</v>
      </c>
      <c r="Q976" s="226">
        <v>0.01972</v>
      </c>
      <c r="R976" s="226">
        <f>Q976*H976</f>
        <v>0.059160000000000004</v>
      </c>
      <c r="S976" s="226">
        <v>0</v>
      </c>
      <c r="T976" s="227">
        <f>S976*H976</f>
        <v>0</v>
      </c>
      <c r="U976" s="41"/>
      <c r="V976" s="41"/>
      <c r="W976" s="41"/>
      <c r="X976" s="41"/>
      <c r="Y976" s="41"/>
      <c r="Z976" s="41"/>
      <c r="AA976" s="41"/>
      <c r="AB976" s="41"/>
      <c r="AC976" s="41"/>
      <c r="AD976" s="41"/>
      <c r="AE976" s="41"/>
      <c r="AR976" s="228" t="s">
        <v>324</v>
      </c>
      <c r="AT976" s="228" t="s">
        <v>430</v>
      </c>
      <c r="AU976" s="228" t="s">
        <v>291</v>
      </c>
      <c r="AY976" s="20" t="s">
        <v>266</v>
      </c>
      <c r="BE976" s="229">
        <f>IF(N976="základní",J976,0)</f>
        <v>0</v>
      </c>
      <c r="BF976" s="229">
        <f>IF(N976="snížená",J976,0)</f>
        <v>0</v>
      </c>
      <c r="BG976" s="229">
        <f>IF(N976="zákl. přenesená",J976,0)</f>
        <v>0</v>
      </c>
      <c r="BH976" s="229">
        <f>IF(N976="sníž. přenesená",J976,0)</f>
        <v>0</v>
      </c>
      <c r="BI976" s="229">
        <f>IF(N976="nulová",J976,0)</f>
        <v>0</v>
      </c>
      <c r="BJ976" s="20" t="s">
        <v>80</v>
      </c>
      <c r="BK976" s="229">
        <f>ROUND(I976*H976,2)</f>
        <v>0</v>
      </c>
      <c r="BL976" s="20" t="s">
        <v>273</v>
      </c>
      <c r="BM976" s="228" t="s">
        <v>1158</v>
      </c>
    </row>
    <row r="977" spans="1:47" s="2" customFormat="1" ht="12">
      <c r="A977" s="41"/>
      <c r="B977" s="42"/>
      <c r="C977" s="43"/>
      <c r="D977" s="230" t="s">
        <v>275</v>
      </c>
      <c r="E977" s="43"/>
      <c r="F977" s="231" t="s">
        <v>1157</v>
      </c>
      <c r="G977" s="43"/>
      <c r="H977" s="43"/>
      <c r="I977" s="232"/>
      <c r="J977" s="43"/>
      <c r="K977" s="43"/>
      <c r="L977" s="47"/>
      <c r="M977" s="233"/>
      <c r="N977" s="234"/>
      <c r="O977" s="87"/>
      <c r="P977" s="87"/>
      <c r="Q977" s="87"/>
      <c r="R977" s="87"/>
      <c r="S977" s="87"/>
      <c r="T977" s="88"/>
      <c r="U977" s="41"/>
      <c r="V977" s="41"/>
      <c r="W977" s="41"/>
      <c r="X977" s="41"/>
      <c r="Y977" s="41"/>
      <c r="Z977" s="41"/>
      <c r="AA977" s="41"/>
      <c r="AB977" s="41"/>
      <c r="AC977" s="41"/>
      <c r="AD977" s="41"/>
      <c r="AE977" s="41"/>
      <c r="AT977" s="20" t="s">
        <v>275</v>
      </c>
      <c r="AU977" s="20" t="s">
        <v>291</v>
      </c>
    </row>
    <row r="978" spans="1:51" s="14" customFormat="1" ht="12">
      <c r="A978" s="14"/>
      <c r="B978" s="247"/>
      <c r="C978" s="248"/>
      <c r="D978" s="230" t="s">
        <v>279</v>
      </c>
      <c r="E978" s="249" t="s">
        <v>19</v>
      </c>
      <c r="F978" s="250" t="s">
        <v>1130</v>
      </c>
      <c r="G978" s="248"/>
      <c r="H978" s="251">
        <v>3</v>
      </c>
      <c r="I978" s="252"/>
      <c r="J978" s="248"/>
      <c r="K978" s="248"/>
      <c r="L978" s="253"/>
      <c r="M978" s="254"/>
      <c r="N978" s="255"/>
      <c r="O978" s="255"/>
      <c r="P978" s="255"/>
      <c r="Q978" s="255"/>
      <c r="R978" s="255"/>
      <c r="S978" s="255"/>
      <c r="T978" s="256"/>
      <c r="U978" s="14"/>
      <c r="V978" s="14"/>
      <c r="W978" s="14"/>
      <c r="X978" s="14"/>
      <c r="Y978" s="14"/>
      <c r="Z978" s="14"/>
      <c r="AA978" s="14"/>
      <c r="AB978" s="14"/>
      <c r="AC978" s="14"/>
      <c r="AD978" s="14"/>
      <c r="AE978" s="14"/>
      <c r="AT978" s="257" t="s">
        <v>279</v>
      </c>
      <c r="AU978" s="257" t="s">
        <v>291</v>
      </c>
      <c r="AV978" s="14" t="s">
        <v>82</v>
      </c>
      <c r="AW978" s="14" t="s">
        <v>33</v>
      </c>
      <c r="AX978" s="14" t="s">
        <v>72</v>
      </c>
      <c r="AY978" s="257" t="s">
        <v>266</v>
      </c>
    </row>
    <row r="979" spans="1:51" s="15" customFormat="1" ht="12">
      <c r="A979" s="15"/>
      <c r="B979" s="258"/>
      <c r="C979" s="259"/>
      <c r="D979" s="230" t="s">
        <v>279</v>
      </c>
      <c r="E979" s="260" t="s">
        <v>19</v>
      </c>
      <c r="F979" s="261" t="s">
        <v>282</v>
      </c>
      <c r="G979" s="259"/>
      <c r="H979" s="262">
        <v>3</v>
      </c>
      <c r="I979" s="263"/>
      <c r="J979" s="259"/>
      <c r="K979" s="259"/>
      <c r="L979" s="264"/>
      <c r="M979" s="265"/>
      <c r="N979" s="266"/>
      <c r="O979" s="266"/>
      <c r="P979" s="266"/>
      <c r="Q979" s="266"/>
      <c r="R979" s="266"/>
      <c r="S979" s="266"/>
      <c r="T979" s="267"/>
      <c r="U979" s="15"/>
      <c r="V979" s="15"/>
      <c r="W979" s="15"/>
      <c r="X979" s="15"/>
      <c r="Y979" s="15"/>
      <c r="Z979" s="15"/>
      <c r="AA979" s="15"/>
      <c r="AB979" s="15"/>
      <c r="AC979" s="15"/>
      <c r="AD979" s="15"/>
      <c r="AE979" s="15"/>
      <c r="AT979" s="268" t="s">
        <v>279</v>
      </c>
      <c r="AU979" s="268" t="s">
        <v>291</v>
      </c>
      <c r="AV979" s="15" t="s">
        <v>273</v>
      </c>
      <c r="AW979" s="15" t="s">
        <v>33</v>
      </c>
      <c r="AX979" s="15" t="s">
        <v>80</v>
      </c>
      <c r="AY979" s="268" t="s">
        <v>266</v>
      </c>
    </row>
    <row r="980" spans="1:65" s="2" customFormat="1" ht="24.15" customHeight="1">
      <c r="A980" s="41"/>
      <c r="B980" s="42"/>
      <c r="C980" s="217" t="s">
        <v>1159</v>
      </c>
      <c r="D980" s="217" t="s">
        <v>268</v>
      </c>
      <c r="E980" s="218" t="s">
        <v>1160</v>
      </c>
      <c r="F980" s="219" t="s">
        <v>1161</v>
      </c>
      <c r="G980" s="220" t="s">
        <v>481</v>
      </c>
      <c r="H980" s="221">
        <v>17</v>
      </c>
      <c r="I980" s="222"/>
      <c r="J980" s="223">
        <f>ROUND(I980*H980,2)</f>
        <v>0</v>
      </c>
      <c r="K980" s="219" t="s">
        <v>272</v>
      </c>
      <c r="L980" s="47"/>
      <c r="M980" s="224" t="s">
        <v>19</v>
      </c>
      <c r="N980" s="225" t="s">
        <v>43</v>
      </c>
      <c r="O980" s="87"/>
      <c r="P980" s="226">
        <f>O980*H980</f>
        <v>0</v>
      </c>
      <c r="Q980" s="226">
        <v>0.4417</v>
      </c>
      <c r="R980" s="226">
        <f>Q980*H980</f>
        <v>7.5089</v>
      </c>
      <c r="S980" s="226">
        <v>0</v>
      </c>
      <c r="T980" s="227">
        <f>S980*H980</f>
        <v>0</v>
      </c>
      <c r="U980" s="41"/>
      <c r="V980" s="41"/>
      <c r="W980" s="41"/>
      <c r="X980" s="41"/>
      <c r="Y980" s="41"/>
      <c r="Z980" s="41"/>
      <c r="AA980" s="41"/>
      <c r="AB980" s="41"/>
      <c r="AC980" s="41"/>
      <c r="AD980" s="41"/>
      <c r="AE980" s="41"/>
      <c r="AR980" s="228" t="s">
        <v>273</v>
      </c>
      <c r="AT980" s="228" t="s">
        <v>268</v>
      </c>
      <c r="AU980" s="228" t="s">
        <v>291</v>
      </c>
      <c r="AY980" s="20" t="s">
        <v>266</v>
      </c>
      <c r="BE980" s="229">
        <f>IF(N980="základní",J980,0)</f>
        <v>0</v>
      </c>
      <c r="BF980" s="229">
        <f>IF(N980="snížená",J980,0)</f>
        <v>0</v>
      </c>
      <c r="BG980" s="229">
        <f>IF(N980="zákl. přenesená",J980,0)</f>
        <v>0</v>
      </c>
      <c r="BH980" s="229">
        <f>IF(N980="sníž. přenesená",J980,0)</f>
        <v>0</v>
      </c>
      <c r="BI980" s="229">
        <f>IF(N980="nulová",J980,0)</f>
        <v>0</v>
      </c>
      <c r="BJ980" s="20" t="s">
        <v>80</v>
      </c>
      <c r="BK980" s="229">
        <f>ROUND(I980*H980,2)</f>
        <v>0</v>
      </c>
      <c r="BL980" s="20" t="s">
        <v>273</v>
      </c>
      <c r="BM980" s="228" t="s">
        <v>1162</v>
      </c>
    </row>
    <row r="981" spans="1:47" s="2" customFormat="1" ht="12">
      <c r="A981" s="41"/>
      <c r="B981" s="42"/>
      <c r="C981" s="43"/>
      <c r="D981" s="230" t="s">
        <v>275</v>
      </c>
      <c r="E981" s="43"/>
      <c r="F981" s="231" t="s">
        <v>1163</v>
      </c>
      <c r="G981" s="43"/>
      <c r="H981" s="43"/>
      <c r="I981" s="232"/>
      <c r="J981" s="43"/>
      <c r="K981" s="43"/>
      <c r="L981" s="47"/>
      <c r="M981" s="233"/>
      <c r="N981" s="234"/>
      <c r="O981" s="87"/>
      <c r="P981" s="87"/>
      <c r="Q981" s="87"/>
      <c r="R981" s="87"/>
      <c r="S981" s="87"/>
      <c r="T981" s="88"/>
      <c r="U981" s="41"/>
      <c r="V981" s="41"/>
      <c r="W981" s="41"/>
      <c r="X981" s="41"/>
      <c r="Y981" s="41"/>
      <c r="Z981" s="41"/>
      <c r="AA981" s="41"/>
      <c r="AB981" s="41"/>
      <c r="AC981" s="41"/>
      <c r="AD981" s="41"/>
      <c r="AE981" s="41"/>
      <c r="AT981" s="20" t="s">
        <v>275</v>
      </c>
      <c r="AU981" s="20" t="s">
        <v>291</v>
      </c>
    </row>
    <row r="982" spans="1:47" s="2" customFormat="1" ht="12">
      <c r="A982" s="41"/>
      <c r="B982" s="42"/>
      <c r="C982" s="43"/>
      <c r="D982" s="235" t="s">
        <v>277</v>
      </c>
      <c r="E982" s="43"/>
      <c r="F982" s="236" t="s">
        <v>1164</v>
      </c>
      <c r="G982" s="43"/>
      <c r="H982" s="43"/>
      <c r="I982" s="232"/>
      <c r="J982" s="43"/>
      <c r="K982" s="43"/>
      <c r="L982" s="47"/>
      <c r="M982" s="233"/>
      <c r="N982" s="234"/>
      <c r="O982" s="87"/>
      <c r="P982" s="87"/>
      <c r="Q982" s="87"/>
      <c r="R982" s="87"/>
      <c r="S982" s="87"/>
      <c r="T982" s="88"/>
      <c r="U982" s="41"/>
      <c r="V982" s="41"/>
      <c r="W982" s="41"/>
      <c r="X982" s="41"/>
      <c r="Y982" s="41"/>
      <c r="Z982" s="41"/>
      <c r="AA982" s="41"/>
      <c r="AB982" s="41"/>
      <c r="AC982" s="41"/>
      <c r="AD982" s="41"/>
      <c r="AE982" s="41"/>
      <c r="AT982" s="20" t="s">
        <v>277</v>
      </c>
      <c r="AU982" s="20" t="s">
        <v>291</v>
      </c>
    </row>
    <row r="983" spans="1:51" s="14" customFormat="1" ht="12">
      <c r="A983" s="14"/>
      <c r="B983" s="247"/>
      <c r="C983" s="248"/>
      <c r="D983" s="230" t="s">
        <v>279</v>
      </c>
      <c r="E983" s="249" t="s">
        <v>19</v>
      </c>
      <c r="F983" s="250" t="s">
        <v>1165</v>
      </c>
      <c r="G983" s="248"/>
      <c r="H983" s="251">
        <v>1</v>
      </c>
      <c r="I983" s="252"/>
      <c r="J983" s="248"/>
      <c r="K983" s="248"/>
      <c r="L983" s="253"/>
      <c r="M983" s="254"/>
      <c r="N983" s="255"/>
      <c r="O983" s="255"/>
      <c r="P983" s="255"/>
      <c r="Q983" s="255"/>
      <c r="R983" s="255"/>
      <c r="S983" s="255"/>
      <c r="T983" s="256"/>
      <c r="U983" s="14"/>
      <c r="V983" s="14"/>
      <c r="W983" s="14"/>
      <c r="X983" s="14"/>
      <c r="Y983" s="14"/>
      <c r="Z983" s="14"/>
      <c r="AA983" s="14"/>
      <c r="AB983" s="14"/>
      <c r="AC983" s="14"/>
      <c r="AD983" s="14"/>
      <c r="AE983" s="14"/>
      <c r="AT983" s="257" t="s">
        <v>279</v>
      </c>
      <c r="AU983" s="257" t="s">
        <v>291</v>
      </c>
      <c r="AV983" s="14" t="s">
        <v>82</v>
      </c>
      <c r="AW983" s="14" t="s">
        <v>33</v>
      </c>
      <c r="AX983" s="14" t="s">
        <v>72</v>
      </c>
      <c r="AY983" s="257" t="s">
        <v>266</v>
      </c>
    </row>
    <row r="984" spans="1:51" s="14" customFormat="1" ht="12">
      <c r="A984" s="14"/>
      <c r="B984" s="247"/>
      <c r="C984" s="248"/>
      <c r="D984" s="230" t="s">
        <v>279</v>
      </c>
      <c r="E984" s="249" t="s">
        <v>19</v>
      </c>
      <c r="F984" s="250" t="s">
        <v>1166</v>
      </c>
      <c r="G984" s="248"/>
      <c r="H984" s="251">
        <v>1</v>
      </c>
      <c r="I984" s="252"/>
      <c r="J984" s="248"/>
      <c r="K984" s="248"/>
      <c r="L984" s="253"/>
      <c r="M984" s="254"/>
      <c r="N984" s="255"/>
      <c r="O984" s="255"/>
      <c r="P984" s="255"/>
      <c r="Q984" s="255"/>
      <c r="R984" s="255"/>
      <c r="S984" s="255"/>
      <c r="T984" s="256"/>
      <c r="U984" s="14"/>
      <c r="V984" s="14"/>
      <c r="W984" s="14"/>
      <c r="X984" s="14"/>
      <c r="Y984" s="14"/>
      <c r="Z984" s="14"/>
      <c r="AA984" s="14"/>
      <c r="AB984" s="14"/>
      <c r="AC984" s="14"/>
      <c r="AD984" s="14"/>
      <c r="AE984" s="14"/>
      <c r="AT984" s="257" t="s">
        <v>279</v>
      </c>
      <c r="AU984" s="257" t="s">
        <v>291</v>
      </c>
      <c r="AV984" s="14" t="s">
        <v>82</v>
      </c>
      <c r="AW984" s="14" t="s">
        <v>33</v>
      </c>
      <c r="AX984" s="14" t="s">
        <v>72</v>
      </c>
      <c r="AY984" s="257" t="s">
        <v>266</v>
      </c>
    </row>
    <row r="985" spans="1:51" s="14" customFormat="1" ht="12">
      <c r="A985" s="14"/>
      <c r="B985" s="247"/>
      <c r="C985" s="248"/>
      <c r="D985" s="230" t="s">
        <v>279</v>
      </c>
      <c r="E985" s="249" t="s">
        <v>19</v>
      </c>
      <c r="F985" s="250" t="s">
        <v>1167</v>
      </c>
      <c r="G985" s="248"/>
      <c r="H985" s="251">
        <v>1</v>
      </c>
      <c r="I985" s="252"/>
      <c r="J985" s="248"/>
      <c r="K985" s="248"/>
      <c r="L985" s="253"/>
      <c r="M985" s="254"/>
      <c r="N985" s="255"/>
      <c r="O985" s="255"/>
      <c r="P985" s="255"/>
      <c r="Q985" s="255"/>
      <c r="R985" s="255"/>
      <c r="S985" s="255"/>
      <c r="T985" s="256"/>
      <c r="U985" s="14"/>
      <c r="V985" s="14"/>
      <c r="W985" s="14"/>
      <c r="X985" s="14"/>
      <c r="Y985" s="14"/>
      <c r="Z985" s="14"/>
      <c r="AA985" s="14"/>
      <c r="AB985" s="14"/>
      <c r="AC985" s="14"/>
      <c r="AD985" s="14"/>
      <c r="AE985" s="14"/>
      <c r="AT985" s="257" t="s">
        <v>279</v>
      </c>
      <c r="AU985" s="257" t="s">
        <v>291</v>
      </c>
      <c r="AV985" s="14" t="s">
        <v>82</v>
      </c>
      <c r="AW985" s="14" t="s">
        <v>33</v>
      </c>
      <c r="AX985" s="14" t="s">
        <v>72</v>
      </c>
      <c r="AY985" s="257" t="s">
        <v>266</v>
      </c>
    </row>
    <row r="986" spans="1:51" s="14" customFormat="1" ht="12">
      <c r="A986" s="14"/>
      <c r="B986" s="247"/>
      <c r="C986" s="248"/>
      <c r="D986" s="230" t="s">
        <v>279</v>
      </c>
      <c r="E986" s="249" t="s">
        <v>19</v>
      </c>
      <c r="F986" s="250" t="s">
        <v>1168</v>
      </c>
      <c r="G986" s="248"/>
      <c r="H986" s="251">
        <v>1</v>
      </c>
      <c r="I986" s="252"/>
      <c r="J986" s="248"/>
      <c r="K986" s="248"/>
      <c r="L986" s="253"/>
      <c r="M986" s="254"/>
      <c r="N986" s="255"/>
      <c r="O986" s="255"/>
      <c r="P986" s="255"/>
      <c r="Q986" s="255"/>
      <c r="R986" s="255"/>
      <c r="S986" s="255"/>
      <c r="T986" s="256"/>
      <c r="U986" s="14"/>
      <c r="V986" s="14"/>
      <c r="W986" s="14"/>
      <c r="X986" s="14"/>
      <c r="Y986" s="14"/>
      <c r="Z986" s="14"/>
      <c r="AA986" s="14"/>
      <c r="AB986" s="14"/>
      <c r="AC986" s="14"/>
      <c r="AD986" s="14"/>
      <c r="AE986" s="14"/>
      <c r="AT986" s="257" t="s">
        <v>279</v>
      </c>
      <c r="AU986" s="257" t="s">
        <v>291</v>
      </c>
      <c r="AV986" s="14" t="s">
        <v>82</v>
      </c>
      <c r="AW986" s="14" t="s">
        <v>33</v>
      </c>
      <c r="AX986" s="14" t="s">
        <v>72</v>
      </c>
      <c r="AY986" s="257" t="s">
        <v>266</v>
      </c>
    </row>
    <row r="987" spans="1:51" s="14" customFormat="1" ht="12">
      <c r="A987" s="14"/>
      <c r="B987" s="247"/>
      <c r="C987" s="248"/>
      <c r="D987" s="230" t="s">
        <v>279</v>
      </c>
      <c r="E987" s="249" t="s">
        <v>19</v>
      </c>
      <c r="F987" s="250" t="s">
        <v>1169</v>
      </c>
      <c r="G987" s="248"/>
      <c r="H987" s="251">
        <v>2</v>
      </c>
      <c r="I987" s="252"/>
      <c r="J987" s="248"/>
      <c r="K987" s="248"/>
      <c r="L987" s="253"/>
      <c r="M987" s="254"/>
      <c r="N987" s="255"/>
      <c r="O987" s="255"/>
      <c r="P987" s="255"/>
      <c r="Q987" s="255"/>
      <c r="R987" s="255"/>
      <c r="S987" s="255"/>
      <c r="T987" s="256"/>
      <c r="U987" s="14"/>
      <c r="V987" s="14"/>
      <c r="W987" s="14"/>
      <c r="X987" s="14"/>
      <c r="Y987" s="14"/>
      <c r="Z987" s="14"/>
      <c r="AA987" s="14"/>
      <c r="AB987" s="14"/>
      <c r="AC987" s="14"/>
      <c r="AD987" s="14"/>
      <c r="AE987" s="14"/>
      <c r="AT987" s="257" t="s">
        <v>279</v>
      </c>
      <c r="AU987" s="257" t="s">
        <v>291</v>
      </c>
      <c r="AV987" s="14" t="s">
        <v>82</v>
      </c>
      <c r="AW987" s="14" t="s">
        <v>33</v>
      </c>
      <c r="AX987" s="14" t="s">
        <v>72</v>
      </c>
      <c r="AY987" s="257" t="s">
        <v>266</v>
      </c>
    </row>
    <row r="988" spans="1:51" s="14" customFormat="1" ht="12">
      <c r="A988" s="14"/>
      <c r="B988" s="247"/>
      <c r="C988" s="248"/>
      <c r="D988" s="230" t="s">
        <v>279</v>
      </c>
      <c r="E988" s="249" t="s">
        <v>19</v>
      </c>
      <c r="F988" s="250" t="s">
        <v>1170</v>
      </c>
      <c r="G988" s="248"/>
      <c r="H988" s="251">
        <v>1</v>
      </c>
      <c r="I988" s="252"/>
      <c r="J988" s="248"/>
      <c r="K988" s="248"/>
      <c r="L988" s="253"/>
      <c r="M988" s="254"/>
      <c r="N988" s="255"/>
      <c r="O988" s="255"/>
      <c r="P988" s="255"/>
      <c r="Q988" s="255"/>
      <c r="R988" s="255"/>
      <c r="S988" s="255"/>
      <c r="T988" s="256"/>
      <c r="U988" s="14"/>
      <c r="V988" s="14"/>
      <c r="W988" s="14"/>
      <c r="X988" s="14"/>
      <c r="Y988" s="14"/>
      <c r="Z988" s="14"/>
      <c r="AA988" s="14"/>
      <c r="AB988" s="14"/>
      <c r="AC988" s="14"/>
      <c r="AD988" s="14"/>
      <c r="AE988" s="14"/>
      <c r="AT988" s="257" t="s">
        <v>279</v>
      </c>
      <c r="AU988" s="257" t="s">
        <v>291</v>
      </c>
      <c r="AV988" s="14" t="s">
        <v>82</v>
      </c>
      <c r="AW988" s="14" t="s">
        <v>33</v>
      </c>
      <c r="AX988" s="14" t="s">
        <v>72</v>
      </c>
      <c r="AY988" s="257" t="s">
        <v>266</v>
      </c>
    </row>
    <row r="989" spans="1:51" s="14" customFormat="1" ht="12">
      <c r="A989" s="14"/>
      <c r="B989" s="247"/>
      <c r="C989" s="248"/>
      <c r="D989" s="230" t="s">
        <v>279</v>
      </c>
      <c r="E989" s="249" t="s">
        <v>19</v>
      </c>
      <c r="F989" s="250" t="s">
        <v>1171</v>
      </c>
      <c r="G989" s="248"/>
      <c r="H989" s="251">
        <v>3</v>
      </c>
      <c r="I989" s="252"/>
      <c r="J989" s="248"/>
      <c r="K989" s="248"/>
      <c r="L989" s="253"/>
      <c r="M989" s="254"/>
      <c r="N989" s="255"/>
      <c r="O989" s="255"/>
      <c r="P989" s="255"/>
      <c r="Q989" s="255"/>
      <c r="R989" s="255"/>
      <c r="S989" s="255"/>
      <c r="T989" s="256"/>
      <c r="U989" s="14"/>
      <c r="V989" s="14"/>
      <c r="W989" s="14"/>
      <c r="X989" s="14"/>
      <c r="Y989" s="14"/>
      <c r="Z989" s="14"/>
      <c r="AA989" s="14"/>
      <c r="AB989" s="14"/>
      <c r="AC989" s="14"/>
      <c r="AD989" s="14"/>
      <c r="AE989" s="14"/>
      <c r="AT989" s="257" t="s">
        <v>279</v>
      </c>
      <c r="AU989" s="257" t="s">
        <v>291</v>
      </c>
      <c r="AV989" s="14" t="s">
        <v>82</v>
      </c>
      <c r="AW989" s="14" t="s">
        <v>33</v>
      </c>
      <c r="AX989" s="14" t="s">
        <v>72</v>
      </c>
      <c r="AY989" s="257" t="s">
        <v>266</v>
      </c>
    </row>
    <row r="990" spans="1:51" s="14" customFormat="1" ht="12">
      <c r="A990" s="14"/>
      <c r="B990" s="247"/>
      <c r="C990" s="248"/>
      <c r="D990" s="230" t="s">
        <v>279</v>
      </c>
      <c r="E990" s="249" t="s">
        <v>19</v>
      </c>
      <c r="F990" s="250" t="s">
        <v>1172</v>
      </c>
      <c r="G990" s="248"/>
      <c r="H990" s="251">
        <v>1</v>
      </c>
      <c r="I990" s="252"/>
      <c r="J990" s="248"/>
      <c r="K990" s="248"/>
      <c r="L990" s="253"/>
      <c r="M990" s="254"/>
      <c r="N990" s="255"/>
      <c r="O990" s="255"/>
      <c r="P990" s="255"/>
      <c r="Q990" s="255"/>
      <c r="R990" s="255"/>
      <c r="S990" s="255"/>
      <c r="T990" s="256"/>
      <c r="U990" s="14"/>
      <c r="V990" s="14"/>
      <c r="W990" s="14"/>
      <c r="X990" s="14"/>
      <c r="Y990" s="14"/>
      <c r="Z990" s="14"/>
      <c r="AA990" s="14"/>
      <c r="AB990" s="14"/>
      <c r="AC990" s="14"/>
      <c r="AD990" s="14"/>
      <c r="AE990" s="14"/>
      <c r="AT990" s="257" t="s">
        <v>279</v>
      </c>
      <c r="AU990" s="257" t="s">
        <v>291</v>
      </c>
      <c r="AV990" s="14" t="s">
        <v>82</v>
      </c>
      <c r="AW990" s="14" t="s">
        <v>33</v>
      </c>
      <c r="AX990" s="14" t="s">
        <v>72</v>
      </c>
      <c r="AY990" s="257" t="s">
        <v>266</v>
      </c>
    </row>
    <row r="991" spans="1:51" s="14" customFormat="1" ht="12">
      <c r="A991" s="14"/>
      <c r="B991" s="247"/>
      <c r="C991" s="248"/>
      <c r="D991" s="230" t="s">
        <v>279</v>
      </c>
      <c r="E991" s="249" t="s">
        <v>19</v>
      </c>
      <c r="F991" s="250" t="s">
        <v>1173</v>
      </c>
      <c r="G991" s="248"/>
      <c r="H991" s="251">
        <v>6</v>
      </c>
      <c r="I991" s="252"/>
      <c r="J991" s="248"/>
      <c r="K991" s="248"/>
      <c r="L991" s="253"/>
      <c r="M991" s="254"/>
      <c r="N991" s="255"/>
      <c r="O991" s="255"/>
      <c r="P991" s="255"/>
      <c r="Q991" s="255"/>
      <c r="R991" s="255"/>
      <c r="S991" s="255"/>
      <c r="T991" s="256"/>
      <c r="U991" s="14"/>
      <c r="V991" s="14"/>
      <c r="W991" s="14"/>
      <c r="X991" s="14"/>
      <c r="Y991" s="14"/>
      <c r="Z991" s="14"/>
      <c r="AA991" s="14"/>
      <c r="AB991" s="14"/>
      <c r="AC991" s="14"/>
      <c r="AD991" s="14"/>
      <c r="AE991" s="14"/>
      <c r="AT991" s="257" t="s">
        <v>279</v>
      </c>
      <c r="AU991" s="257" t="s">
        <v>291</v>
      </c>
      <c r="AV991" s="14" t="s">
        <v>82</v>
      </c>
      <c r="AW991" s="14" t="s">
        <v>33</v>
      </c>
      <c r="AX991" s="14" t="s">
        <v>72</v>
      </c>
      <c r="AY991" s="257" t="s">
        <v>266</v>
      </c>
    </row>
    <row r="992" spans="1:51" s="15" customFormat="1" ht="12">
      <c r="A992" s="15"/>
      <c r="B992" s="258"/>
      <c r="C992" s="259"/>
      <c r="D992" s="230" t="s">
        <v>279</v>
      </c>
      <c r="E992" s="260" t="s">
        <v>19</v>
      </c>
      <c r="F992" s="261" t="s">
        <v>282</v>
      </c>
      <c r="G992" s="259"/>
      <c r="H992" s="262">
        <v>17</v>
      </c>
      <c r="I992" s="263"/>
      <c r="J992" s="259"/>
      <c r="K992" s="259"/>
      <c r="L992" s="264"/>
      <c r="M992" s="265"/>
      <c r="N992" s="266"/>
      <c r="O992" s="266"/>
      <c r="P992" s="266"/>
      <c r="Q992" s="266"/>
      <c r="R992" s="266"/>
      <c r="S992" s="266"/>
      <c r="T992" s="267"/>
      <c r="U992" s="15"/>
      <c r="V992" s="15"/>
      <c r="W992" s="15"/>
      <c r="X992" s="15"/>
      <c r="Y992" s="15"/>
      <c r="Z992" s="15"/>
      <c r="AA992" s="15"/>
      <c r="AB992" s="15"/>
      <c r="AC992" s="15"/>
      <c r="AD992" s="15"/>
      <c r="AE992" s="15"/>
      <c r="AT992" s="268" t="s">
        <v>279</v>
      </c>
      <c r="AU992" s="268" t="s">
        <v>291</v>
      </c>
      <c r="AV992" s="15" t="s">
        <v>273</v>
      </c>
      <c r="AW992" s="15" t="s">
        <v>33</v>
      </c>
      <c r="AX992" s="15" t="s">
        <v>80</v>
      </c>
      <c r="AY992" s="268" t="s">
        <v>266</v>
      </c>
    </row>
    <row r="993" spans="1:65" s="2" customFormat="1" ht="37.8" customHeight="1">
      <c r="A993" s="41"/>
      <c r="B993" s="42"/>
      <c r="C993" s="269" t="s">
        <v>1174</v>
      </c>
      <c r="D993" s="269" t="s">
        <v>430</v>
      </c>
      <c r="E993" s="270" t="s">
        <v>1175</v>
      </c>
      <c r="F993" s="271" t="s">
        <v>1176</v>
      </c>
      <c r="G993" s="272" t="s">
        <v>481</v>
      </c>
      <c r="H993" s="273">
        <v>1</v>
      </c>
      <c r="I993" s="274"/>
      <c r="J993" s="275">
        <f>ROUND(I993*H993,2)</f>
        <v>0</v>
      </c>
      <c r="K993" s="271" t="s">
        <v>272</v>
      </c>
      <c r="L993" s="276"/>
      <c r="M993" s="277" t="s">
        <v>19</v>
      </c>
      <c r="N993" s="278" t="s">
        <v>43</v>
      </c>
      <c r="O993" s="87"/>
      <c r="P993" s="226">
        <f>O993*H993</f>
        <v>0</v>
      </c>
      <c r="Q993" s="226">
        <v>0.01489</v>
      </c>
      <c r="R993" s="226">
        <f>Q993*H993</f>
        <v>0.01489</v>
      </c>
      <c r="S993" s="226">
        <v>0</v>
      </c>
      <c r="T993" s="227">
        <f>S993*H993</f>
        <v>0</v>
      </c>
      <c r="U993" s="41"/>
      <c r="V993" s="41"/>
      <c r="W993" s="41"/>
      <c r="X993" s="41"/>
      <c r="Y993" s="41"/>
      <c r="Z993" s="41"/>
      <c r="AA993" s="41"/>
      <c r="AB993" s="41"/>
      <c r="AC993" s="41"/>
      <c r="AD993" s="41"/>
      <c r="AE993" s="41"/>
      <c r="AR993" s="228" t="s">
        <v>324</v>
      </c>
      <c r="AT993" s="228" t="s">
        <v>430</v>
      </c>
      <c r="AU993" s="228" t="s">
        <v>291</v>
      </c>
      <c r="AY993" s="20" t="s">
        <v>266</v>
      </c>
      <c r="BE993" s="229">
        <f>IF(N993="základní",J993,0)</f>
        <v>0</v>
      </c>
      <c r="BF993" s="229">
        <f>IF(N993="snížená",J993,0)</f>
        <v>0</v>
      </c>
      <c r="BG993" s="229">
        <f>IF(N993="zákl. přenesená",J993,0)</f>
        <v>0</v>
      </c>
      <c r="BH993" s="229">
        <f>IF(N993="sníž. přenesená",J993,0)</f>
        <v>0</v>
      </c>
      <c r="BI993" s="229">
        <f>IF(N993="nulová",J993,0)</f>
        <v>0</v>
      </c>
      <c r="BJ993" s="20" t="s">
        <v>80</v>
      </c>
      <c r="BK993" s="229">
        <f>ROUND(I993*H993,2)</f>
        <v>0</v>
      </c>
      <c r="BL993" s="20" t="s">
        <v>273</v>
      </c>
      <c r="BM993" s="228" t="s">
        <v>1177</v>
      </c>
    </row>
    <row r="994" spans="1:47" s="2" customFormat="1" ht="12">
      <c r="A994" s="41"/>
      <c r="B994" s="42"/>
      <c r="C994" s="43"/>
      <c r="D994" s="230" t="s">
        <v>275</v>
      </c>
      <c r="E994" s="43"/>
      <c r="F994" s="231" t="s">
        <v>1176</v>
      </c>
      <c r="G994" s="43"/>
      <c r="H994" s="43"/>
      <c r="I994" s="232"/>
      <c r="J994" s="43"/>
      <c r="K994" s="43"/>
      <c r="L994" s="47"/>
      <c r="M994" s="233"/>
      <c r="N994" s="234"/>
      <c r="O994" s="87"/>
      <c r="P994" s="87"/>
      <c r="Q994" s="87"/>
      <c r="R994" s="87"/>
      <c r="S994" s="87"/>
      <c r="T994" s="88"/>
      <c r="U994" s="41"/>
      <c r="V994" s="41"/>
      <c r="W994" s="41"/>
      <c r="X994" s="41"/>
      <c r="Y994" s="41"/>
      <c r="Z994" s="41"/>
      <c r="AA994" s="41"/>
      <c r="AB994" s="41"/>
      <c r="AC994" s="41"/>
      <c r="AD994" s="41"/>
      <c r="AE994" s="41"/>
      <c r="AT994" s="20" t="s">
        <v>275</v>
      </c>
      <c r="AU994" s="20" t="s">
        <v>291</v>
      </c>
    </row>
    <row r="995" spans="1:51" s="14" customFormat="1" ht="12">
      <c r="A995" s="14"/>
      <c r="B995" s="247"/>
      <c r="C995" s="248"/>
      <c r="D995" s="230" t="s">
        <v>279</v>
      </c>
      <c r="E995" s="249" t="s">
        <v>19</v>
      </c>
      <c r="F995" s="250" t="s">
        <v>1178</v>
      </c>
      <c r="G995" s="248"/>
      <c r="H995" s="251">
        <v>1</v>
      </c>
      <c r="I995" s="252"/>
      <c r="J995" s="248"/>
      <c r="K995" s="248"/>
      <c r="L995" s="253"/>
      <c r="M995" s="254"/>
      <c r="N995" s="255"/>
      <c r="O995" s="255"/>
      <c r="P995" s="255"/>
      <c r="Q995" s="255"/>
      <c r="R995" s="255"/>
      <c r="S995" s="255"/>
      <c r="T995" s="256"/>
      <c r="U995" s="14"/>
      <c r="V995" s="14"/>
      <c r="W995" s="14"/>
      <c r="X995" s="14"/>
      <c r="Y995" s="14"/>
      <c r="Z995" s="14"/>
      <c r="AA995" s="14"/>
      <c r="AB995" s="14"/>
      <c r="AC995" s="14"/>
      <c r="AD995" s="14"/>
      <c r="AE995" s="14"/>
      <c r="AT995" s="257" t="s">
        <v>279</v>
      </c>
      <c r="AU995" s="257" t="s">
        <v>291</v>
      </c>
      <c r="AV995" s="14" t="s">
        <v>82</v>
      </c>
      <c r="AW995" s="14" t="s">
        <v>33</v>
      </c>
      <c r="AX995" s="14" t="s">
        <v>72</v>
      </c>
      <c r="AY995" s="257" t="s">
        <v>266</v>
      </c>
    </row>
    <row r="996" spans="1:51" s="15" customFormat="1" ht="12">
      <c r="A996" s="15"/>
      <c r="B996" s="258"/>
      <c r="C996" s="259"/>
      <c r="D996" s="230" t="s">
        <v>279</v>
      </c>
      <c r="E996" s="260" t="s">
        <v>19</v>
      </c>
      <c r="F996" s="261" t="s">
        <v>282</v>
      </c>
      <c r="G996" s="259"/>
      <c r="H996" s="262">
        <v>1</v>
      </c>
      <c r="I996" s="263"/>
      <c r="J996" s="259"/>
      <c r="K996" s="259"/>
      <c r="L996" s="264"/>
      <c r="M996" s="265"/>
      <c r="N996" s="266"/>
      <c r="O996" s="266"/>
      <c r="P996" s="266"/>
      <c r="Q996" s="266"/>
      <c r="R996" s="266"/>
      <c r="S996" s="266"/>
      <c r="T996" s="267"/>
      <c r="U996" s="15"/>
      <c r="V996" s="15"/>
      <c r="W996" s="15"/>
      <c r="X996" s="15"/>
      <c r="Y996" s="15"/>
      <c r="Z996" s="15"/>
      <c r="AA996" s="15"/>
      <c r="AB996" s="15"/>
      <c r="AC996" s="15"/>
      <c r="AD996" s="15"/>
      <c r="AE996" s="15"/>
      <c r="AT996" s="268" t="s">
        <v>279</v>
      </c>
      <c r="AU996" s="268" t="s">
        <v>291</v>
      </c>
      <c r="AV996" s="15" t="s">
        <v>273</v>
      </c>
      <c r="AW996" s="15" t="s">
        <v>33</v>
      </c>
      <c r="AX996" s="15" t="s">
        <v>80</v>
      </c>
      <c r="AY996" s="268" t="s">
        <v>266</v>
      </c>
    </row>
    <row r="997" spans="1:65" s="2" customFormat="1" ht="37.8" customHeight="1">
      <c r="A997" s="41"/>
      <c r="B997" s="42"/>
      <c r="C997" s="269" t="s">
        <v>1179</v>
      </c>
      <c r="D997" s="269" t="s">
        <v>430</v>
      </c>
      <c r="E997" s="270" t="s">
        <v>1180</v>
      </c>
      <c r="F997" s="271" t="s">
        <v>1181</v>
      </c>
      <c r="G997" s="272" t="s">
        <v>481</v>
      </c>
      <c r="H997" s="273">
        <v>5</v>
      </c>
      <c r="I997" s="274"/>
      <c r="J997" s="275">
        <f>ROUND(I997*H997,2)</f>
        <v>0</v>
      </c>
      <c r="K997" s="271" t="s">
        <v>272</v>
      </c>
      <c r="L997" s="276"/>
      <c r="M997" s="277" t="s">
        <v>19</v>
      </c>
      <c r="N997" s="278" t="s">
        <v>43</v>
      </c>
      <c r="O997" s="87"/>
      <c r="P997" s="226">
        <f>O997*H997</f>
        <v>0</v>
      </c>
      <c r="Q997" s="226">
        <v>0.01521</v>
      </c>
      <c r="R997" s="226">
        <f>Q997*H997</f>
        <v>0.07604999999999999</v>
      </c>
      <c r="S997" s="226">
        <v>0</v>
      </c>
      <c r="T997" s="227">
        <f>S997*H997</f>
        <v>0</v>
      </c>
      <c r="U997" s="41"/>
      <c r="V997" s="41"/>
      <c r="W997" s="41"/>
      <c r="X997" s="41"/>
      <c r="Y997" s="41"/>
      <c r="Z997" s="41"/>
      <c r="AA997" s="41"/>
      <c r="AB997" s="41"/>
      <c r="AC997" s="41"/>
      <c r="AD997" s="41"/>
      <c r="AE997" s="41"/>
      <c r="AR997" s="228" t="s">
        <v>324</v>
      </c>
      <c r="AT997" s="228" t="s">
        <v>430</v>
      </c>
      <c r="AU997" s="228" t="s">
        <v>291</v>
      </c>
      <c r="AY997" s="20" t="s">
        <v>266</v>
      </c>
      <c r="BE997" s="229">
        <f>IF(N997="základní",J997,0)</f>
        <v>0</v>
      </c>
      <c r="BF997" s="229">
        <f>IF(N997="snížená",J997,0)</f>
        <v>0</v>
      </c>
      <c r="BG997" s="229">
        <f>IF(N997="zákl. přenesená",J997,0)</f>
        <v>0</v>
      </c>
      <c r="BH997" s="229">
        <f>IF(N997="sníž. přenesená",J997,0)</f>
        <v>0</v>
      </c>
      <c r="BI997" s="229">
        <f>IF(N997="nulová",J997,0)</f>
        <v>0</v>
      </c>
      <c r="BJ997" s="20" t="s">
        <v>80</v>
      </c>
      <c r="BK997" s="229">
        <f>ROUND(I997*H997,2)</f>
        <v>0</v>
      </c>
      <c r="BL997" s="20" t="s">
        <v>273</v>
      </c>
      <c r="BM997" s="228" t="s">
        <v>1182</v>
      </c>
    </row>
    <row r="998" spans="1:47" s="2" customFormat="1" ht="12">
      <c r="A998" s="41"/>
      <c r="B998" s="42"/>
      <c r="C998" s="43"/>
      <c r="D998" s="230" t="s">
        <v>275</v>
      </c>
      <c r="E998" s="43"/>
      <c r="F998" s="231" t="s">
        <v>1181</v>
      </c>
      <c r="G998" s="43"/>
      <c r="H998" s="43"/>
      <c r="I998" s="232"/>
      <c r="J998" s="43"/>
      <c r="K998" s="43"/>
      <c r="L998" s="47"/>
      <c r="M998" s="233"/>
      <c r="N998" s="234"/>
      <c r="O998" s="87"/>
      <c r="P998" s="87"/>
      <c r="Q998" s="87"/>
      <c r="R998" s="87"/>
      <c r="S998" s="87"/>
      <c r="T998" s="88"/>
      <c r="U998" s="41"/>
      <c r="V998" s="41"/>
      <c r="W998" s="41"/>
      <c r="X998" s="41"/>
      <c r="Y998" s="41"/>
      <c r="Z998" s="41"/>
      <c r="AA998" s="41"/>
      <c r="AB998" s="41"/>
      <c r="AC998" s="41"/>
      <c r="AD998" s="41"/>
      <c r="AE998" s="41"/>
      <c r="AT998" s="20" t="s">
        <v>275</v>
      </c>
      <c r="AU998" s="20" t="s">
        <v>291</v>
      </c>
    </row>
    <row r="999" spans="1:51" s="14" customFormat="1" ht="12">
      <c r="A999" s="14"/>
      <c r="B999" s="247"/>
      <c r="C999" s="248"/>
      <c r="D999" s="230" t="s">
        <v>279</v>
      </c>
      <c r="E999" s="249" t="s">
        <v>19</v>
      </c>
      <c r="F999" s="250" t="s">
        <v>1183</v>
      </c>
      <c r="G999" s="248"/>
      <c r="H999" s="251">
        <v>1</v>
      </c>
      <c r="I999" s="252"/>
      <c r="J999" s="248"/>
      <c r="K999" s="248"/>
      <c r="L999" s="253"/>
      <c r="M999" s="254"/>
      <c r="N999" s="255"/>
      <c r="O999" s="255"/>
      <c r="P999" s="255"/>
      <c r="Q999" s="255"/>
      <c r="R999" s="255"/>
      <c r="S999" s="255"/>
      <c r="T999" s="256"/>
      <c r="U999" s="14"/>
      <c r="V999" s="14"/>
      <c r="W999" s="14"/>
      <c r="X999" s="14"/>
      <c r="Y999" s="14"/>
      <c r="Z999" s="14"/>
      <c r="AA999" s="14"/>
      <c r="AB999" s="14"/>
      <c r="AC999" s="14"/>
      <c r="AD999" s="14"/>
      <c r="AE999" s="14"/>
      <c r="AT999" s="257" t="s">
        <v>279</v>
      </c>
      <c r="AU999" s="257" t="s">
        <v>291</v>
      </c>
      <c r="AV999" s="14" t="s">
        <v>82</v>
      </c>
      <c r="AW999" s="14" t="s">
        <v>33</v>
      </c>
      <c r="AX999" s="14" t="s">
        <v>72</v>
      </c>
      <c r="AY999" s="257" t="s">
        <v>266</v>
      </c>
    </row>
    <row r="1000" spans="1:51" s="14" customFormat="1" ht="12">
      <c r="A1000" s="14"/>
      <c r="B1000" s="247"/>
      <c r="C1000" s="248"/>
      <c r="D1000" s="230" t="s">
        <v>279</v>
      </c>
      <c r="E1000" s="249" t="s">
        <v>19</v>
      </c>
      <c r="F1000" s="250" t="s">
        <v>1170</v>
      </c>
      <c r="G1000" s="248"/>
      <c r="H1000" s="251">
        <v>1</v>
      </c>
      <c r="I1000" s="252"/>
      <c r="J1000" s="248"/>
      <c r="K1000" s="248"/>
      <c r="L1000" s="253"/>
      <c r="M1000" s="254"/>
      <c r="N1000" s="255"/>
      <c r="O1000" s="255"/>
      <c r="P1000" s="255"/>
      <c r="Q1000" s="255"/>
      <c r="R1000" s="255"/>
      <c r="S1000" s="255"/>
      <c r="T1000" s="256"/>
      <c r="U1000" s="14"/>
      <c r="V1000" s="14"/>
      <c r="W1000" s="14"/>
      <c r="X1000" s="14"/>
      <c r="Y1000" s="14"/>
      <c r="Z1000" s="14"/>
      <c r="AA1000" s="14"/>
      <c r="AB1000" s="14"/>
      <c r="AC1000" s="14"/>
      <c r="AD1000" s="14"/>
      <c r="AE1000" s="14"/>
      <c r="AT1000" s="257" t="s">
        <v>279</v>
      </c>
      <c r="AU1000" s="257" t="s">
        <v>291</v>
      </c>
      <c r="AV1000" s="14" t="s">
        <v>82</v>
      </c>
      <c r="AW1000" s="14" t="s">
        <v>33</v>
      </c>
      <c r="AX1000" s="14" t="s">
        <v>72</v>
      </c>
      <c r="AY1000" s="257" t="s">
        <v>266</v>
      </c>
    </row>
    <row r="1001" spans="1:51" s="14" customFormat="1" ht="12">
      <c r="A1001" s="14"/>
      <c r="B1001" s="247"/>
      <c r="C1001" s="248"/>
      <c r="D1001" s="230" t="s">
        <v>279</v>
      </c>
      <c r="E1001" s="249" t="s">
        <v>19</v>
      </c>
      <c r="F1001" s="250" t="s">
        <v>1184</v>
      </c>
      <c r="G1001" s="248"/>
      <c r="H1001" s="251">
        <v>3</v>
      </c>
      <c r="I1001" s="252"/>
      <c r="J1001" s="248"/>
      <c r="K1001" s="248"/>
      <c r="L1001" s="253"/>
      <c r="M1001" s="254"/>
      <c r="N1001" s="255"/>
      <c r="O1001" s="255"/>
      <c r="P1001" s="255"/>
      <c r="Q1001" s="255"/>
      <c r="R1001" s="255"/>
      <c r="S1001" s="255"/>
      <c r="T1001" s="256"/>
      <c r="U1001" s="14"/>
      <c r="V1001" s="14"/>
      <c r="W1001" s="14"/>
      <c r="X1001" s="14"/>
      <c r="Y1001" s="14"/>
      <c r="Z1001" s="14"/>
      <c r="AA1001" s="14"/>
      <c r="AB1001" s="14"/>
      <c r="AC1001" s="14"/>
      <c r="AD1001" s="14"/>
      <c r="AE1001" s="14"/>
      <c r="AT1001" s="257" t="s">
        <v>279</v>
      </c>
      <c r="AU1001" s="257" t="s">
        <v>291</v>
      </c>
      <c r="AV1001" s="14" t="s">
        <v>82</v>
      </c>
      <c r="AW1001" s="14" t="s">
        <v>33</v>
      </c>
      <c r="AX1001" s="14" t="s">
        <v>72</v>
      </c>
      <c r="AY1001" s="257" t="s">
        <v>266</v>
      </c>
    </row>
    <row r="1002" spans="1:51" s="15" customFormat="1" ht="12">
      <c r="A1002" s="15"/>
      <c r="B1002" s="258"/>
      <c r="C1002" s="259"/>
      <c r="D1002" s="230" t="s">
        <v>279</v>
      </c>
      <c r="E1002" s="260" t="s">
        <v>19</v>
      </c>
      <c r="F1002" s="261" t="s">
        <v>282</v>
      </c>
      <c r="G1002" s="259"/>
      <c r="H1002" s="262">
        <v>5</v>
      </c>
      <c r="I1002" s="263"/>
      <c r="J1002" s="259"/>
      <c r="K1002" s="259"/>
      <c r="L1002" s="264"/>
      <c r="M1002" s="265"/>
      <c r="N1002" s="266"/>
      <c r="O1002" s="266"/>
      <c r="P1002" s="266"/>
      <c r="Q1002" s="266"/>
      <c r="R1002" s="266"/>
      <c r="S1002" s="266"/>
      <c r="T1002" s="267"/>
      <c r="U1002" s="15"/>
      <c r="V1002" s="15"/>
      <c r="W1002" s="15"/>
      <c r="X1002" s="15"/>
      <c r="Y1002" s="15"/>
      <c r="Z1002" s="15"/>
      <c r="AA1002" s="15"/>
      <c r="AB1002" s="15"/>
      <c r="AC1002" s="15"/>
      <c r="AD1002" s="15"/>
      <c r="AE1002" s="15"/>
      <c r="AT1002" s="268" t="s">
        <v>279</v>
      </c>
      <c r="AU1002" s="268" t="s">
        <v>291</v>
      </c>
      <c r="AV1002" s="15" t="s">
        <v>273</v>
      </c>
      <c r="AW1002" s="15" t="s">
        <v>33</v>
      </c>
      <c r="AX1002" s="15" t="s">
        <v>80</v>
      </c>
      <c r="AY1002" s="268" t="s">
        <v>266</v>
      </c>
    </row>
    <row r="1003" spans="1:65" s="2" customFormat="1" ht="37.8" customHeight="1">
      <c r="A1003" s="41"/>
      <c r="B1003" s="42"/>
      <c r="C1003" s="269" t="s">
        <v>1185</v>
      </c>
      <c r="D1003" s="269" t="s">
        <v>430</v>
      </c>
      <c r="E1003" s="270" t="s">
        <v>1186</v>
      </c>
      <c r="F1003" s="271" t="s">
        <v>1187</v>
      </c>
      <c r="G1003" s="272" t="s">
        <v>481</v>
      </c>
      <c r="H1003" s="273">
        <v>2</v>
      </c>
      <c r="I1003" s="274"/>
      <c r="J1003" s="275">
        <f>ROUND(I1003*H1003,2)</f>
        <v>0</v>
      </c>
      <c r="K1003" s="271" t="s">
        <v>272</v>
      </c>
      <c r="L1003" s="276"/>
      <c r="M1003" s="277" t="s">
        <v>19</v>
      </c>
      <c r="N1003" s="278" t="s">
        <v>43</v>
      </c>
      <c r="O1003" s="87"/>
      <c r="P1003" s="226">
        <f>O1003*H1003</f>
        <v>0</v>
      </c>
      <c r="Q1003" s="226">
        <v>0.01753</v>
      </c>
      <c r="R1003" s="226">
        <f>Q1003*H1003</f>
        <v>0.03506</v>
      </c>
      <c r="S1003" s="226">
        <v>0</v>
      </c>
      <c r="T1003" s="227">
        <f>S1003*H1003</f>
        <v>0</v>
      </c>
      <c r="U1003" s="41"/>
      <c r="V1003" s="41"/>
      <c r="W1003" s="41"/>
      <c r="X1003" s="41"/>
      <c r="Y1003" s="41"/>
      <c r="Z1003" s="41"/>
      <c r="AA1003" s="41"/>
      <c r="AB1003" s="41"/>
      <c r="AC1003" s="41"/>
      <c r="AD1003" s="41"/>
      <c r="AE1003" s="41"/>
      <c r="AR1003" s="228" t="s">
        <v>324</v>
      </c>
      <c r="AT1003" s="228" t="s">
        <v>430</v>
      </c>
      <c r="AU1003" s="228" t="s">
        <v>291</v>
      </c>
      <c r="AY1003" s="20" t="s">
        <v>266</v>
      </c>
      <c r="BE1003" s="229">
        <f>IF(N1003="základní",J1003,0)</f>
        <v>0</v>
      </c>
      <c r="BF1003" s="229">
        <f>IF(N1003="snížená",J1003,0)</f>
        <v>0</v>
      </c>
      <c r="BG1003" s="229">
        <f>IF(N1003="zákl. přenesená",J1003,0)</f>
        <v>0</v>
      </c>
      <c r="BH1003" s="229">
        <f>IF(N1003="sníž. přenesená",J1003,0)</f>
        <v>0</v>
      </c>
      <c r="BI1003" s="229">
        <f>IF(N1003="nulová",J1003,0)</f>
        <v>0</v>
      </c>
      <c r="BJ1003" s="20" t="s">
        <v>80</v>
      </c>
      <c r="BK1003" s="229">
        <f>ROUND(I1003*H1003,2)</f>
        <v>0</v>
      </c>
      <c r="BL1003" s="20" t="s">
        <v>273</v>
      </c>
      <c r="BM1003" s="228" t="s">
        <v>1188</v>
      </c>
    </row>
    <row r="1004" spans="1:47" s="2" customFormat="1" ht="12">
      <c r="A1004" s="41"/>
      <c r="B1004" s="42"/>
      <c r="C1004" s="43"/>
      <c r="D1004" s="230" t="s">
        <v>275</v>
      </c>
      <c r="E1004" s="43"/>
      <c r="F1004" s="231" t="s">
        <v>1187</v>
      </c>
      <c r="G1004" s="43"/>
      <c r="H1004" s="43"/>
      <c r="I1004" s="232"/>
      <c r="J1004" s="43"/>
      <c r="K1004" s="43"/>
      <c r="L1004" s="47"/>
      <c r="M1004" s="233"/>
      <c r="N1004" s="234"/>
      <c r="O1004" s="87"/>
      <c r="P1004" s="87"/>
      <c r="Q1004" s="87"/>
      <c r="R1004" s="87"/>
      <c r="S1004" s="87"/>
      <c r="T1004" s="88"/>
      <c r="U1004" s="41"/>
      <c r="V1004" s="41"/>
      <c r="W1004" s="41"/>
      <c r="X1004" s="41"/>
      <c r="Y1004" s="41"/>
      <c r="Z1004" s="41"/>
      <c r="AA1004" s="41"/>
      <c r="AB1004" s="41"/>
      <c r="AC1004" s="41"/>
      <c r="AD1004" s="41"/>
      <c r="AE1004" s="41"/>
      <c r="AT1004" s="20" t="s">
        <v>275</v>
      </c>
      <c r="AU1004" s="20" t="s">
        <v>291</v>
      </c>
    </row>
    <row r="1005" spans="1:51" s="14" customFormat="1" ht="12">
      <c r="A1005" s="14"/>
      <c r="B1005" s="247"/>
      <c r="C1005" s="248"/>
      <c r="D1005" s="230" t="s">
        <v>279</v>
      </c>
      <c r="E1005" s="249" t="s">
        <v>19</v>
      </c>
      <c r="F1005" s="250" t="s">
        <v>1189</v>
      </c>
      <c r="G1005" s="248"/>
      <c r="H1005" s="251">
        <v>2</v>
      </c>
      <c r="I1005" s="252"/>
      <c r="J1005" s="248"/>
      <c r="K1005" s="248"/>
      <c r="L1005" s="253"/>
      <c r="M1005" s="254"/>
      <c r="N1005" s="255"/>
      <c r="O1005" s="255"/>
      <c r="P1005" s="255"/>
      <c r="Q1005" s="255"/>
      <c r="R1005" s="255"/>
      <c r="S1005" s="255"/>
      <c r="T1005" s="256"/>
      <c r="U1005" s="14"/>
      <c r="V1005" s="14"/>
      <c r="W1005" s="14"/>
      <c r="X1005" s="14"/>
      <c r="Y1005" s="14"/>
      <c r="Z1005" s="14"/>
      <c r="AA1005" s="14"/>
      <c r="AB1005" s="14"/>
      <c r="AC1005" s="14"/>
      <c r="AD1005" s="14"/>
      <c r="AE1005" s="14"/>
      <c r="AT1005" s="257" t="s">
        <v>279</v>
      </c>
      <c r="AU1005" s="257" t="s">
        <v>291</v>
      </c>
      <c r="AV1005" s="14" t="s">
        <v>82</v>
      </c>
      <c r="AW1005" s="14" t="s">
        <v>33</v>
      </c>
      <c r="AX1005" s="14" t="s">
        <v>72</v>
      </c>
      <c r="AY1005" s="257" t="s">
        <v>266</v>
      </c>
    </row>
    <row r="1006" spans="1:51" s="15" customFormat="1" ht="12">
      <c r="A1006" s="15"/>
      <c r="B1006" s="258"/>
      <c r="C1006" s="259"/>
      <c r="D1006" s="230" t="s">
        <v>279</v>
      </c>
      <c r="E1006" s="260" t="s">
        <v>19</v>
      </c>
      <c r="F1006" s="261" t="s">
        <v>282</v>
      </c>
      <c r="G1006" s="259"/>
      <c r="H1006" s="262">
        <v>2</v>
      </c>
      <c r="I1006" s="263"/>
      <c r="J1006" s="259"/>
      <c r="K1006" s="259"/>
      <c r="L1006" s="264"/>
      <c r="M1006" s="265"/>
      <c r="N1006" s="266"/>
      <c r="O1006" s="266"/>
      <c r="P1006" s="266"/>
      <c r="Q1006" s="266"/>
      <c r="R1006" s="266"/>
      <c r="S1006" s="266"/>
      <c r="T1006" s="267"/>
      <c r="U1006" s="15"/>
      <c r="V1006" s="15"/>
      <c r="W1006" s="15"/>
      <c r="X1006" s="15"/>
      <c r="Y1006" s="15"/>
      <c r="Z1006" s="15"/>
      <c r="AA1006" s="15"/>
      <c r="AB1006" s="15"/>
      <c r="AC1006" s="15"/>
      <c r="AD1006" s="15"/>
      <c r="AE1006" s="15"/>
      <c r="AT1006" s="268" t="s">
        <v>279</v>
      </c>
      <c r="AU1006" s="268" t="s">
        <v>291</v>
      </c>
      <c r="AV1006" s="15" t="s">
        <v>273</v>
      </c>
      <c r="AW1006" s="15" t="s">
        <v>33</v>
      </c>
      <c r="AX1006" s="15" t="s">
        <v>80</v>
      </c>
      <c r="AY1006" s="268" t="s">
        <v>266</v>
      </c>
    </row>
    <row r="1007" spans="1:65" s="2" customFormat="1" ht="37.8" customHeight="1">
      <c r="A1007" s="41"/>
      <c r="B1007" s="42"/>
      <c r="C1007" s="269" t="s">
        <v>1190</v>
      </c>
      <c r="D1007" s="269" t="s">
        <v>430</v>
      </c>
      <c r="E1007" s="270" t="s">
        <v>1191</v>
      </c>
      <c r="F1007" s="271" t="s">
        <v>1192</v>
      </c>
      <c r="G1007" s="272" t="s">
        <v>481</v>
      </c>
      <c r="H1007" s="273">
        <v>6</v>
      </c>
      <c r="I1007" s="274"/>
      <c r="J1007" s="275">
        <f>ROUND(I1007*H1007,2)</f>
        <v>0</v>
      </c>
      <c r="K1007" s="271" t="s">
        <v>272</v>
      </c>
      <c r="L1007" s="276"/>
      <c r="M1007" s="277" t="s">
        <v>19</v>
      </c>
      <c r="N1007" s="278" t="s">
        <v>43</v>
      </c>
      <c r="O1007" s="87"/>
      <c r="P1007" s="226">
        <f>O1007*H1007</f>
        <v>0</v>
      </c>
      <c r="Q1007" s="226">
        <v>0.01793</v>
      </c>
      <c r="R1007" s="226">
        <f>Q1007*H1007</f>
        <v>0.10758000000000001</v>
      </c>
      <c r="S1007" s="226">
        <v>0</v>
      </c>
      <c r="T1007" s="227">
        <f>S1007*H1007</f>
        <v>0</v>
      </c>
      <c r="U1007" s="41"/>
      <c r="V1007" s="41"/>
      <c r="W1007" s="41"/>
      <c r="X1007" s="41"/>
      <c r="Y1007" s="41"/>
      <c r="Z1007" s="41"/>
      <c r="AA1007" s="41"/>
      <c r="AB1007" s="41"/>
      <c r="AC1007" s="41"/>
      <c r="AD1007" s="41"/>
      <c r="AE1007" s="41"/>
      <c r="AR1007" s="228" t="s">
        <v>324</v>
      </c>
      <c r="AT1007" s="228" t="s">
        <v>430</v>
      </c>
      <c r="AU1007" s="228" t="s">
        <v>291</v>
      </c>
      <c r="AY1007" s="20" t="s">
        <v>266</v>
      </c>
      <c r="BE1007" s="229">
        <f>IF(N1007="základní",J1007,0)</f>
        <v>0</v>
      </c>
      <c r="BF1007" s="229">
        <f>IF(N1007="snížená",J1007,0)</f>
        <v>0</v>
      </c>
      <c r="BG1007" s="229">
        <f>IF(N1007="zákl. přenesená",J1007,0)</f>
        <v>0</v>
      </c>
      <c r="BH1007" s="229">
        <f>IF(N1007="sníž. přenesená",J1007,0)</f>
        <v>0</v>
      </c>
      <c r="BI1007" s="229">
        <f>IF(N1007="nulová",J1007,0)</f>
        <v>0</v>
      </c>
      <c r="BJ1007" s="20" t="s">
        <v>80</v>
      </c>
      <c r="BK1007" s="229">
        <f>ROUND(I1007*H1007,2)</f>
        <v>0</v>
      </c>
      <c r="BL1007" s="20" t="s">
        <v>273</v>
      </c>
      <c r="BM1007" s="228" t="s">
        <v>1193</v>
      </c>
    </row>
    <row r="1008" spans="1:47" s="2" customFormat="1" ht="12">
      <c r="A1008" s="41"/>
      <c r="B1008" s="42"/>
      <c r="C1008" s="43"/>
      <c r="D1008" s="230" t="s">
        <v>275</v>
      </c>
      <c r="E1008" s="43"/>
      <c r="F1008" s="231" t="s">
        <v>1192</v>
      </c>
      <c r="G1008" s="43"/>
      <c r="H1008" s="43"/>
      <c r="I1008" s="232"/>
      <c r="J1008" s="43"/>
      <c r="K1008" s="43"/>
      <c r="L1008" s="47"/>
      <c r="M1008" s="233"/>
      <c r="N1008" s="234"/>
      <c r="O1008" s="87"/>
      <c r="P1008" s="87"/>
      <c r="Q1008" s="87"/>
      <c r="R1008" s="87"/>
      <c r="S1008" s="87"/>
      <c r="T1008" s="88"/>
      <c r="U1008" s="41"/>
      <c r="V1008" s="41"/>
      <c r="W1008" s="41"/>
      <c r="X1008" s="41"/>
      <c r="Y1008" s="41"/>
      <c r="Z1008" s="41"/>
      <c r="AA1008" s="41"/>
      <c r="AB1008" s="41"/>
      <c r="AC1008" s="41"/>
      <c r="AD1008" s="41"/>
      <c r="AE1008" s="41"/>
      <c r="AT1008" s="20" t="s">
        <v>275</v>
      </c>
      <c r="AU1008" s="20" t="s">
        <v>291</v>
      </c>
    </row>
    <row r="1009" spans="1:51" s="14" customFormat="1" ht="12">
      <c r="A1009" s="14"/>
      <c r="B1009" s="247"/>
      <c r="C1009" s="248"/>
      <c r="D1009" s="230" t="s">
        <v>279</v>
      </c>
      <c r="E1009" s="249" t="s">
        <v>19</v>
      </c>
      <c r="F1009" s="250" t="s">
        <v>1165</v>
      </c>
      <c r="G1009" s="248"/>
      <c r="H1009" s="251">
        <v>1</v>
      </c>
      <c r="I1009" s="252"/>
      <c r="J1009" s="248"/>
      <c r="K1009" s="248"/>
      <c r="L1009" s="253"/>
      <c r="M1009" s="254"/>
      <c r="N1009" s="255"/>
      <c r="O1009" s="255"/>
      <c r="P1009" s="255"/>
      <c r="Q1009" s="255"/>
      <c r="R1009" s="255"/>
      <c r="S1009" s="255"/>
      <c r="T1009" s="256"/>
      <c r="U1009" s="14"/>
      <c r="V1009" s="14"/>
      <c r="W1009" s="14"/>
      <c r="X1009" s="14"/>
      <c r="Y1009" s="14"/>
      <c r="Z1009" s="14"/>
      <c r="AA1009" s="14"/>
      <c r="AB1009" s="14"/>
      <c r="AC1009" s="14"/>
      <c r="AD1009" s="14"/>
      <c r="AE1009" s="14"/>
      <c r="AT1009" s="257" t="s">
        <v>279</v>
      </c>
      <c r="AU1009" s="257" t="s">
        <v>291</v>
      </c>
      <c r="AV1009" s="14" t="s">
        <v>82</v>
      </c>
      <c r="AW1009" s="14" t="s">
        <v>33</v>
      </c>
      <c r="AX1009" s="14" t="s">
        <v>72</v>
      </c>
      <c r="AY1009" s="257" t="s">
        <v>266</v>
      </c>
    </row>
    <row r="1010" spans="1:51" s="14" customFormat="1" ht="12">
      <c r="A1010" s="14"/>
      <c r="B1010" s="247"/>
      <c r="C1010" s="248"/>
      <c r="D1010" s="230" t="s">
        <v>279</v>
      </c>
      <c r="E1010" s="249" t="s">
        <v>19</v>
      </c>
      <c r="F1010" s="250" t="s">
        <v>1183</v>
      </c>
      <c r="G1010" s="248"/>
      <c r="H1010" s="251">
        <v>1</v>
      </c>
      <c r="I1010" s="252"/>
      <c r="J1010" s="248"/>
      <c r="K1010" s="248"/>
      <c r="L1010" s="253"/>
      <c r="M1010" s="254"/>
      <c r="N1010" s="255"/>
      <c r="O1010" s="255"/>
      <c r="P1010" s="255"/>
      <c r="Q1010" s="255"/>
      <c r="R1010" s="255"/>
      <c r="S1010" s="255"/>
      <c r="T1010" s="256"/>
      <c r="U1010" s="14"/>
      <c r="V1010" s="14"/>
      <c r="W1010" s="14"/>
      <c r="X1010" s="14"/>
      <c r="Y1010" s="14"/>
      <c r="Z1010" s="14"/>
      <c r="AA1010" s="14"/>
      <c r="AB1010" s="14"/>
      <c r="AC1010" s="14"/>
      <c r="AD1010" s="14"/>
      <c r="AE1010" s="14"/>
      <c r="AT1010" s="257" t="s">
        <v>279</v>
      </c>
      <c r="AU1010" s="257" t="s">
        <v>291</v>
      </c>
      <c r="AV1010" s="14" t="s">
        <v>82</v>
      </c>
      <c r="AW1010" s="14" t="s">
        <v>33</v>
      </c>
      <c r="AX1010" s="14" t="s">
        <v>72</v>
      </c>
      <c r="AY1010" s="257" t="s">
        <v>266</v>
      </c>
    </row>
    <row r="1011" spans="1:51" s="14" customFormat="1" ht="12">
      <c r="A1011" s="14"/>
      <c r="B1011" s="247"/>
      <c r="C1011" s="248"/>
      <c r="D1011" s="230" t="s">
        <v>279</v>
      </c>
      <c r="E1011" s="249" t="s">
        <v>19</v>
      </c>
      <c r="F1011" s="250" t="s">
        <v>1172</v>
      </c>
      <c r="G1011" s="248"/>
      <c r="H1011" s="251">
        <v>1</v>
      </c>
      <c r="I1011" s="252"/>
      <c r="J1011" s="248"/>
      <c r="K1011" s="248"/>
      <c r="L1011" s="253"/>
      <c r="M1011" s="254"/>
      <c r="N1011" s="255"/>
      <c r="O1011" s="255"/>
      <c r="P1011" s="255"/>
      <c r="Q1011" s="255"/>
      <c r="R1011" s="255"/>
      <c r="S1011" s="255"/>
      <c r="T1011" s="256"/>
      <c r="U1011" s="14"/>
      <c r="V1011" s="14"/>
      <c r="W1011" s="14"/>
      <c r="X1011" s="14"/>
      <c r="Y1011" s="14"/>
      <c r="Z1011" s="14"/>
      <c r="AA1011" s="14"/>
      <c r="AB1011" s="14"/>
      <c r="AC1011" s="14"/>
      <c r="AD1011" s="14"/>
      <c r="AE1011" s="14"/>
      <c r="AT1011" s="257" t="s">
        <v>279</v>
      </c>
      <c r="AU1011" s="257" t="s">
        <v>291</v>
      </c>
      <c r="AV1011" s="14" t="s">
        <v>82</v>
      </c>
      <c r="AW1011" s="14" t="s">
        <v>33</v>
      </c>
      <c r="AX1011" s="14" t="s">
        <v>72</v>
      </c>
      <c r="AY1011" s="257" t="s">
        <v>266</v>
      </c>
    </row>
    <row r="1012" spans="1:51" s="14" customFormat="1" ht="12">
      <c r="A1012" s="14"/>
      <c r="B1012" s="247"/>
      <c r="C1012" s="248"/>
      <c r="D1012" s="230" t="s">
        <v>279</v>
      </c>
      <c r="E1012" s="249" t="s">
        <v>19</v>
      </c>
      <c r="F1012" s="250" t="s">
        <v>1184</v>
      </c>
      <c r="G1012" s="248"/>
      <c r="H1012" s="251">
        <v>3</v>
      </c>
      <c r="I1012" s="252"/>
      <c r="J1012" s="248"/>
      <c r="K1012" s="248"/>
      <c r="L1012" s="253"/>
      <c r="M1012" s="254"/>
      <c r="N1012" s="255"/>
      <c r="O1012" s="255"/>
      <c r="P1012" s="255"/>
      <c r="Q1012" s="255"/>
      <c r="R1012" s="255"/>
      <c r="S1012" s="255"/>
      <c r="T1012" s="256"/>
      <c r="U1012" s="14"/>
      <c r="V1012" s="14"/>
      <c r="W1012" s="14"/>
      <c r="X1012" s="14"/>
      <c r="Y1012" s="14"/>
      <c r="Z1012" s="14"/>
      <c r="AA1012" s="14"/>
      <c r="AB1012" s="14"/>
      <c r="AC1012" s="14"/>
      <c r="AD1012" s="14"/>
      <c r="AE1012" s="14"/>
      <c r="AT1012" s="257" t="s">
        <v>279</v>
      </c>
      <c r="AU1012" s="257" t="s">
        <v>291</v>
      </c>
      <c r="AV1012" s="14" t="s">
        <v>82</v>
      </c>
      <c r="AW1012" s="14" t="s">
        <v>33</v>
      </c>
      <c r="AX1012" s="14" t="s">
        <v>72</v>
      </c>
      <c r="AY1012" s="257" t="s">
        <v>266</v>
      </c>
    </row>
    <row r="1013" spans="1:51" s="15" customFormat="1" ht="12">
      <c r="A1013" s="15"/>
      <c r="B1013" s="258"/>
      <c r="C1013" s="259"/>
      <c r="D1013" s="230" t="s">
        <v>279</v>
      </c>
      <c r="E1013" s="260" t="s">
        <v>19</v>
      </c>
      <c r="F1013" s="261" t="s">
        <v>282</v>
      </c>
      <c r="G1013" s="259"/>
      <c r="H1013" s="262">
        <v>6</v>
      </c>
      <c r="I1013" s="263"/>
      <c r="J1013" s="259"/>
      <c r="K1013" s="259"/>
      <c r="L1013" s="264"/>
      <c r="M1013" s="265"/>
      <c r="N1013" s="266"/>
      <c r="O1013" s="266"/>
      <c r="P1013" s="266"/>
      <c r="Q1013" s="266"/>
      <c r="R1013" s="266"/>
      <c r="S1013" s="266"/>
      <c r="T1013" s="267"/>
      <c r="U1013" s="15"/>
      <c r="V1013" s="15"/>
      <c r="W1013" s="15"/>
      <c r="X1013" s="15"/>
      <c r="Y1013" s="15"/>
      <c r="Z1013" s="15"/>
      <c r="AA1013" s="15"/>
      <c r="AB1013" s="15"/>
      <c r="AC1013" s="15"/>
      <c r="AD1013" s="15"/>
      <c r="AE1013" s="15"/>
      <c r="AT1013" s="268" t="s">
        <v>279</v>
      </c>
      <c r="AU1013" s="268" t="s">
        <v>291</v>
      </c>
      <c r="AV1013" s="15" t="s">
        <v>273</v>
      </c>
      <c r="AW1013" s="15" t="s">
        <v>33</v>
      </c>
      <c r="AX1013" s="15" t="s">
        <v>80</v>
      </c>
      <c r="AY1013" s="268" t="s">
        <v>266</v>
      </c>
    </row>
    <row r="1014" spans="1:65" s="2" customFormat="1" ht="37.8" customHeight="1">
      <c r="A1014" s="41"/>
      <c r="B1014" s="42"/>
      <c r="C1014" s="269" t="s">
        <v>1194</v>
      </c>
      <c r="D1014" s="269" t="s">
        <v>430</v>
      </c>
      <c r="E1014" s="270" t="s">
        <v>1195</v>
      </c>
      <c r="F1014" s="271" t="s">
        <v>1196</v>
      </c>
      <c r="G1014" s="272" t="s">
        <v>481</v>
      </c>
      <c r="H1014" s="273">
        <v>3</v>
      </c>
      <c r="I1014" s="274"/>
      <c r="J1014" s="275">
        <f>ROUND(I1014*H1014,2)</f>
        <v>0</v>
      </c>
      <c r="K1014" s="271" t="s">
        <v>272</v>
      </c>
      <c r="L1014" s="276"/>
      <c r="M1014" s="277" t="s">
        <v>19</v>
      </c>
      <c r="N1014" s="278" t="s">
        <v>43</v>
      </c>
      <c r="O1014" s="87"/>
      <c r="P1014" s="226">
        <f>O1014*H1014</f>
        <v>0</v>
      </c>
      <c r="Q1014" s="226">
        <v>0.01923</v>
      </c>
      <c r="R1014" s="226">
        <f>Q1014*H1014</f>
        <v>0.057690000000000005</v>
      </c>
      <c r="S1014" s="226">
        <v>0</v>
      </c>
      <c r="T1014" s="227">
        <f>S1014*H1014</f>
        <v>0</v>
      </c>
      <c r="U1014" s="41"/>
      <c r="V1014" s="41"/>
      <c r="W1014" s="41"/>
      <c r="X1014" s="41"/>
      <c r="Y1014" s="41"/>
      <c r="Z1014" s="41"/>
      <c r="AA1014" s="41"/>
      <c r="AB1014" s="41"/>
      <c r="AC1014" s="41"/>
      <c r="AD1014" s="41"/>
      <c r="AE1014" s="41"/>
      <c r="AR1014" s="228" t="s">
        <v>324</v>
      </c>
      <c r="AT1014" s="228" t="s">
        <v>430</v>
      </c>
      <c r="AU1014" s="228" t="s">
        <v>291</v>
      </c>
      <c r="AY1014" s="20" t="s">
        <v>266</v>
      </c>
      <c r="BE1014" s="229">
        <f>IF(N1014="základní",J1014,0)</f>
        <v>0</v>
      </c>
      <c r="BF1014" s="229">
        <f>IF(N1014="snížená",J1014,0)</f>
        <v>0</v>
      </c>
      <c r="BG1014" s="229">
        <f>IF(N1014="zákl. přenesená",J1014,0)</f>
        <v>0</v>
      </c>
      <c r="BH1014" s="229">
        <f>IF(N1014="sníž. přenesená",J1014,0)</f>
        <v>0</v>
      </c>
      <c r="BI1014" s="229">
        <f>IF(N1014="nulová",J1014,0)</f>
        <v>0</v>
      </c>
      <c r="BJ1014" s="20" t="s">
        <v>80</v>
      </c>
      <c r="BK1014" s="229">
        <f>ROUND(I1014*H1014,2)</f>
        <v>0</v>
      </c>
      <c r="BL1014" s="20" t="s">
        <v>273</v>
      </c>
      <c r="BM1014" s="228" t="s">
        <v>1197</v>
      </c>
    </row>
    <row r="1015" spans="1:47" s="2" customFormat="1" ht="12">
      <c r="A1015" s="41"/>
      <c r="B1015" s="42"/>
      <c r="C1015" s="43"/>
      <c r="D1015" s="230" t="s">
        <v>275</v>
      </c>
      <c r="E1015" s="43"/>
      <c r="F1015" s="231" t="s">
        <v>1196</v>
      </c>
      <c r="G1015" s="43"/>
      <c r="H1015" s="43"/>
      <c r="I1015" s="232"/>
      <c r="J1015" s="43"/>
      <c r="K1015" s="43"/>
      <c r="L1015" s="47"/>
      <c r="M1015" s="233"/>
      <c r="N1015" s="234"/>
      <c r="O1015" s="87"/>
      <c r="P1015" s="87"/>
      <c r="Q1015" s="87"/>
      <c r="R1015" s="87"/>
      <c r="S1015" s="87"/>
      <c r="T1015" s="88"/>
      <c r="U1015" s="41"/>
      <c r="V1015" s="41"/>
      <c r="W1015" s="41"/>
      <c r="X1015" s="41"/>
      <c r="Y1015" s="41"/>
      <c r="Z1015" s="41"/>
      <c r="AA1015" s="41"/>
      <c r="AB1015" s="41"/>
      <c r="AC1015" s="41"/>
      <c r="AD1015" s="41"/>
      <c r="AE1015" s="41"/>
      <c r="AT1015" s="20" t="s">
        <v>275</v>
      </c>
      <c r="AU1015" s="20" t="s">
        <v>291</v>
      </c>
    </row>
    <row r="1016" spans="1:51" s="14" customFormat="1" ht="12">
      <c r="A1016" s="14"/>
      <c r="B1016" s="247"/>
      <c r="C1016" s="248"/>
      <c r="D1016" s="230" t="s">
        <v>279</v>
      </c>
      <c r="E1016" s="249" t="s">
        <v>19</v>
      </c>
      <c r="F1016" s="250" t="s">
        <v>1166</v>
      </c>
      <c r="G1016" s="248"/>
      <c r="H1016" s="251">
        <v>1</v>
      </c>
      <c r="I1016" s="252"/>
      <c r="J1016" s="248"/>
      <c r="K1016" s="248"/>
      <c r="L1016" s="253"/>
      <c r="M1016" s="254"/>
      <c r="N1016" s="255"/>
      <c r="O1016" s="255"/>
      <c r="P1016" s="255"/>
      <c r="Q1016" s="255"/>
      <c r="R1016" s="255"/>
      <c r="S1016" s="255"/>
      <c r="T1016" s="256"/>
      <c r="U1016" s="14"/>
      <c r="V1016" s="14"/>
      <c r="W1016" s="14"/>
      <c r="X1016" s="14"/>
      <c r="Y1016" s="14"/>
      <c r="Z1016" s="14"/>
      <c r="AA1016" s="14"/>
      <c r="AB1016" s="14"/>
      <c r="AC1016" s="14"/>
      <c r="AD1016" s="14"/>
      <c r="AE1016" s="14"/>
      <c r="AT1016" s="257" t="s">
        <v>279</v>
      </c>
      <c r="AU1016" s="257" t="s">
        <v>291</v>
      </c>
      <c r="AV1016" s="14" t="s">
        <v>82</v>
      </c>
      <c r="AW1016" s="14" t="s">
        <v>33</v>
      </c>
      <c r="AX1016" s="14" t="s">
        <v>72</v>
      </c>
      <c r="AY1016" s="257" t="s">
        <v>266</v>
      </c>
    </row>
    <row r="1017" spans="1:51" s="14" customFormat="1" ht="12">
      <c r="A1017" s="14"/>
      <c r="B1017" s="247"/>
      <c r="C1017" s="248"/>
      <c r="D1017" s="230" t="s">
        <v>279</v>
      </c>
      <c r="E1017" s="249" t="s">
        <v>19</v>
      </c>
      <c r="F1017" s="250" t="s">
        <v>1167</v>
      </c>
      <c r="G1017" s="248"/>
      <c r="H1017" s="251">
        <v>1</v>
      </c>
      <c r="I1017" s="252"/>
      <c r="J1017" s="248"/>
      <c r="K1017" s="248"/>
      <c r="L1017" s="253"/>
      <c r="M1017" s="254"/>
      <c r="N1017" s="255"/>
      <c r="O1017" s="255"/>
      <c r="P1017" s="255"/>
      <c r="Q1017" s="255"/>
      <c r="R1017" s="255"/>
      <c r="S1017" s="255"/>
      <c r="T1017" s="256"/>
      <c r="U1017" s="14"/>
      <c r="V1017" s="14"/>
      <c r="W1017" s="14"/>
      <c r="X1017" s="14"/>
      <c r="Y1017" s="14"/>
      <c r="Z1017" s="14"/>
      <c r="AA1017" s="14"/>
      <c r="AB1017" s="14"/>
      <c r="AC1017" s="14"/>
      <c r="AD1017" s="14"/>
      <c r="AE1017" s="14"/>
      <c r="AT1017" s="257" t="s">
        <v>279</v>
      </c>
      <c r="AU1017" s="257" t="s">
        <v>291</v>
      </c>
      <c r="AV1017" s="14" t="s">
        <v>82</v>
      </c>
      <c r="AW1017" s="14" t="s">
        <v>33</v>
      </c>
      <c r="AX1017" s="14" t="s">
        <v>72</v>
      </c>
      <c r="AY1017" s="257" t="s">
        <v>266</v>
      </c>
    </row>
    <row r="1018" spans="1:51" s="14" customFormat="1" ht="12">
      <c r="A1018" s="14"/>
      <c r="B1018" s="247"/>
      <c r="C1018" s="248"/>
      <c r="D1018" s="230" t="s">
        <v>279</v>
      </c>
      <c r="E1018" s="249" t="s">
        <v>19</v>
      </c>
      <c r="F1018" s="250" t="s">
        <v>1168</v>
      </c>
      <c r="G1018" s="248"/>
      <c r="H1018" s="251">
        <v>1</v>
      </c>
      <c r="I1018" s="252"/>
      <c r="J1018" s="248"/>
      <c r="K1018" s="248"/>
      <c r="L1018" s="253"/>
      <c r="M1018" s="254"/>
      <c r="N1018" s="255"/>
      <c r="O1018" s="255"/>
      <c r="P1018" s="255"/>
      <c r="Q1018" s="255"/>
      <c r="R1018" s="255"/>
      <c r="S1018" s="255"/>
      <c r="T1018" s="256"/>
      <c r="U1018" s="14"/>
      <c r="V1018" s="14"/>
      <c r="W1018" s="14"/>
      <c r="X1018" s="14"/>
      <c r="Y1018" s="14"/>
      <c r="Z1018" s="14"/>
      <c r="AA1018" s="14"/>
      <c r="AB1018" s="14"/>
      <c r="AC1018" s="14"/>
      <c r="AD1018" s="14"/>
      <c r="AE1018" s="14"/>
      <c r="AT1018" s="257" t="s">
        <v>279</v>
      </c>
      <c r="AU1018" s="257" t="s">
        <v>291</v>
      </c>
      <c r="AV1018" s="14" t="s">
        <v>82</v>
      </c>
      <c r="AW1018" s="14" t="s">
        <v>33</v>
      </c>
      <c r="AX1018" s="14" t="s">
        <v>72</v>
      </c>
      <c r="AY1018" s="257" t="s">
        <v>266</v>
      </c>
    </row>
    <row r="1019" spans="1:51" s="15" customFormat="1" ht="12">
      <c r="A1019" s="15"/>
      <c r="B1019" s="258"/>
      <c r="C1019" s="259"/>
      <c r="D1019" s="230" t="s">
        <v>279</v>
      </c>
      <c r="E1019" s="260" t="s">
        <v>19</v>
      </c>
      <c r="F1019" s="261" t="s">
        <v>282</v>
      </c>
      <c r="G1019" s="259"/>
      <c r="H1019" s="262">
        <v>3</v>
      </c>
      <c r="I1019" s="263"/>
      <c r="J1019" s="259"/>
      <c r="K1019" s="259"/>
      <c r="L1019" s="264"/>
      <c r="M1019" s="265"/>
      <c r="N1019" s="266"/>
      <c r="O1019" s="266"/>
      <c r="P1019" s="266"/>
      <c r="Q1019" s="266"/>
      <c r="R1019" s="266"/>
      <c r="S1019" s="266"/>
      <c r="T1019" s="267"/>
      <c r="U1019" s="15"/>
      <c r="V1019" s="15"/>
      <c r="W1019" s="15"/>
      <c r="X1019" s="15"/>
      <c r="Y1019" s="15"/>
      <c r="Z1019" s="15"/>
      <c r="AA1019" s="15"/>
      <c r="AB1019" s="15"/>
      <c r="AC1019" s="15"/>
      <c r="AD1019" s="15"/>
      <c r="AE1019" s="15"/>
      <c r="AT1019" s="268" t="s">
        <v>279</v>
      </c>
      <c r="AU1019" s="268" t="s">
        <v>291</v>
      </c>
      <c r="AV1019" s="15" t="s">
        <v>273</v>
      </c>
      <c r="AW1019" s="15" t="s">
        <v>33</v>
      </c>
      <c r="AX1019" s="15" t="s">
        <v>80</v>
      </c>
      <c r="AY1019" s="268" t="s">
        <v>266</v>
      </c>
    </row>
    <row r="1020" spans="1:63" s="12" customFormat="1" ht="22.8" customHeight="1">
      <c r="A1020" s="12"/>
      <c r="B1020" s="201"/>
      <c r="C1020" s="202"/>
      <c r="D1020" s="203" t="s">
        <v>71</v>
      </c>
      <c r="E1020" s="215" t="s">
        <v>332</v>
      </c>
      <c r="F1020" s="215" t="s">
        <v>1198</v>
      </c>
      <c r="G1020" s="202"/>
      <c r="H1020" s="202"/>
      <c r="I1020" s="205"/>
      <c r="J1020" s="216">
        <f>BK1020</f>
        <v>0</v>
      </c>
      <c r="K1020" s="202"/>
      <c r="L1020" s="207"/>
      <c r="M1020" s="208"/>
      <c r="N1020" s="209"/>
      <c r="O1020" s="209"/>
      <c r="P1020" s="210">
        <f>P1021+P1060+P1136+P1355+P1488</f>
        <v>0</v>
      </c>
      <c r="Q1020" s="209"/>
      <c r="R1020" s="210">
        <f>R1021+R1060+R1136+R1355+R1488</f>
        <v>0.42549609</v>
      </c>
      <c r="S1020" s="209"/>
      <c r="T1020" s="211">
        <f>T1021+T1060+T1136+T1355+T1488</f>
        <v>681.0890510000002</v>
      </c>
      <c r="U1020" s="12"/>
      <c r="V1020" s="12"/>
      <c r="W1020" s="12"/>
      <c r="X1020" s="12"/>
      <c r="Y1020" s="12"/>
      <c r="Z1020" s="12"/>
      <c r="AA1020" s="12"/>
      <c r="AB1020" s="12"/>
      <c r="AC1020" s="12"/>
      <c r="AD1020" s="12"/>
      <c r="AE1020" s="12"/>
      <c r="AR1020" s="212" t="s">
        <v>80</v>
      </c>
      <c r="AT1020" s="213" t="s">
        <v>71</v>
      </c>
      <c r="AU1020" s="213" t="s">
        <v>80</v>
      </c>
      <c r="AY1020" s="212" t="s">
        <v>266</v>
      </c>
      <c r="BK1020" s="214">
        <f>BK1021+BK1060+BK1136+BK1355+BK1488</f>
        <v>0</v>
      </c>
    </row>
    <row r="1021" spans="1:63" s="12" customFormat="1" ht="20.85" customHeight="1">
      <c r="A1021" s="12"/>
      <c r="B1021" s="201"/>
      <c r="C1021" s="202"/>
      <c r="D1021" s="203" t="s">
        <v>71</v>
      </c>
      <c r="E1021" s="215" t="s">
        <v>1040</v>
      </c>
      <c r="F1021" s="215" t="s">
        <v>1199</v>
      </c>
      <c r="G1021" s="202"/>
      <c r="H1021" s="202"/>
      <c r="I1021" s="205"/>
      <c r="J1021" s="216">
        <f>BK1021</f>
        <v>0</v>
      </c>
      <c r="K1021" s="202"/>
      <c r="L1021" s="207"/>
      <c r="M1021" s="208"/>
      <c r="N1021" s="209"/>
      <c r="O1021" s="209"/>
      <c r="P1021" s="210">
        <f>SUM(P1022:P1059)</f>
        <v>0</v>
      </c>
      <c r="Q1021" s="209"/>
      <c r="R1021" s="210">
        <f>SUM(R1022:R1059)</f>
        <v>0.06621289999999999</v>
      </c>
      <c r="S1021" s="209"/>
      <c r="T1021" s="211">
        <f>SUM(T1022:T1059)</f>
        <v>0</v>
      </c>
      <c r="U1021" s="12"/>
      <c r="V1021" s="12"/>
      <c r="W1021" s="12"/>
      <c r="X1021" s="12"/>
      <c r="Y1021" s="12"/>
      <c r="Z1021" s="12"/>
      <c r="AA1021" s="12"/>
      <c r="AB1021" s="12"/>
      <c r="AC1021" s="12"/>
      <c r="AD1021" s="12"/>
      <c r="AE1021" s="12"/>
      <c r="AR1021" s="212" t="s">
        <v>80</v>
      </c>
      <c r="AT1021" s="213" t="s">
        <v>71</v>
      </c>
      <c r="AU1021" s="213" t="s">
        <v>82</v>
      </c>
      <c r="AY1021" s="212" t="s">
        <v>266</v>
      </c>
      <c r="BK1021" s="214">
        <f>SUM(BK1022:BK1059)</f>
        <v>0</v>
      </c>
    </row>
    <row r="1022" spans="1:65" s="2" customFormat="1" ht="37.8" customHeight="1">
      <c r="A1022" s="41"/>
      <c r="B1022" s="42"/>
      <c r="C1022" s="217" t="s">
        <v>1200</v>
      </c>
      <c r="D1022" s="217" t="s">
        <v>268</v>
      </c>
      <c r="E1022" s="218" t="s">
        <v>1201</v>
      </c>
      <c r="F1022" s="219" t="s">
        <v>1202</v>
      </c>
      <c r="G1022" s="220" t="s">
        <v>271</v>
      </c>
      <c r="H1022" s="221">
        <v>422.95</v>
      </c>
      <c r="I1022" s="222"/>
      <c r="J1022" s="223">
        <f>ROUND(I1022*H1022,2)</f>
        <v>0</v>
      </c>
      <c r="K1022" s="219" t="s">
        <v>272</v>
      </c>
      <c r="L1022" s="47"/>
      <c r="M1022" s="224" t="s">
        <v>19</v>
      </c>
      <c r="N1022" s="225" t="s">
        <v>43</v>
      </c>
      <c r="O1022" s="87"/>
      <c r="P1022" s="226">
        <f>O1022*H1022</f>
        <v>0</v>
      </c>
      <c r="Q1022" s="226">
        <v>0</v>
      </c>
      <c r="R1022" s="226">
        <f>Q1022*H1022</f>
        <v>0</v>
      </c>
      <c r="S1022" s="226">
        <v>0</v>
      </c>
      <c r="T1022" s="227">
        <f>S1022*H1022</f>
        <v>0</v>
      </c>
      <c r="U1022" s="41"/>
      <c r="V1022" s="41"/>
      <c r="W1022" s="41"/>
      <c r="X1022" s="41"/>
      <c r="Y1022" s="41"/>
      <c r="Z1022" s="41"/>
      <c r="AA1022" s="41"/>
      <c r="AB1022" s="41"/>
      <c r="AC1022" s="41"/>
      <c r="AD1022" s="41"/>
      <c r="AE1022" s="41"/>
      <c r="AR1022" s="228" t="s">
        <v>273</v>
      </c>
      <c r="AT1022" s="228" t="s">
        <v>268</v>
      </c>
      <c r="AU1022" s="228" t="s">
        <v>291</v>
      </c>
      <c r="AY1022" s="20" t="s">
        <v>266</v>
      </c>
      <c r="BE1022" s="229">
        <f>IF(N1022="základní",J1022,0)</f>
        <v>0</v>
      </c>
      <c r="BF1022" s="229">
        <f>IF(N1022="snížená",J1022,0)</f>
        <v>0</v>
      </c>
      <c r="BG1022" s="229">
        <f>IF(N1022="zákl. přenesená",J1022,0)</f>
        <v>0</v>
      </c>
      <c r="BH1022" s="229">
        <f>IF(N1022="sníž. přenesená",J1022,0)</f>
        <v>0</v>
      </c>
      <c r="BI1022" s="229">
        <f>IF(N1022="nulová",J1022,0)</f>
        <v>0</v>
      </c>
      <c r="BJ1022" s="20" t="s">
        <v>80</v>
      </c>
      <c r="BK1022" s="229">
        <f>ROUND(I1022*H1022,2)</f>
        <v>0</v>
      </c>
      <c r="BL1022" s="20" t="s">
        <v>273</v>
      </c>
      <c r="BM1022" s="228" t="s">
        <v>1203</v>
      </c>
    </row>
    <row r="1023" spans="1:47" s="2" customFormat="1" ht="12">
      <c r="A1023" s="41"/>
      <c r="B1023" s="42"/>
      <c r="C1023" s="43"/>
      <c r="D1023" s="230" t="s">
        <v>275</v>
      </c>
      <c r="E1023" s="43"/>
      <c r="F1023" s="231" t="s">
        <v>1204</v>
      </c>
      <c r="G1023" s="43"/>
      <c r="H1023" s="43"/>
      <c r="I1023" s="232"/>
      <c r="J1023" s="43"/>
      <c r="K1023" s="43"/>
      <c r="L1023" s="47"/>
      <c r="M1023" s="233"/>
      <c r="N1023" s="234"/>
      <c r="O1023" s="87"/>
      <c r="P1023" s="87"/>
      <c r="Q1023" s="87"/>
      <c r="R1023" s="87"/>
      <c r="S1023" s="87"/>
      <c r="T1023" s="88"/>
      <c r="U1023" s="41"/>
      <c r="V1023" s="41"/>
      <c r="W1023" s="41"/>
      <c r="X1023" s="41"/>
      <c r="Y1023" s="41"/>
      <c r="Z1023" s="41"/>
      <c r="AA1023" s="41"/>
      <c r="AB1023" s="41"/>
      <c r="AC1023" s="41"/>
      <c r="AD1023" s="41"/>
      <c r="AE1023" s="41"/>
      <c r="AT1023" s="20" t="s">
        <v>275</v>
      </c>
      <c r="AU1023" s="20" t="s">
        <v>291</v>
      </c>
    </row>
    <row r="1024" spans="1:47" s="2" customFormat="1" ht="12">
      <c r="A1024" s="41"/>
      <c r="B1024" s="42"/>
      <c r="C1024" s="43"/>
      <c r="D1024" s="235" t="s">
        <v>277</v>
      </c>
      <c r="E1024" s="43"/>
      <c r="F1024" s="236" t="s">
        <v>1205</v>
      </c>
      <c r="G1024" s="43"/>
      <c r="H1024" s="43"/>
      <c r="I1024" s="232"/>
      <c r="J1024" s="43"/>
      <c r="K1024" s="43"/>
      <c r="L1024" s="47"/>
      <c r="M1024" s="233"/>
      <c r="N1024" s="234"/>
      <c r="O1024" s="87"/>
      <c r="P1024" s="87"/>
      <c r="Q1024" s="87"/>
      <c r="R1024" s="87"/>
      <c r="S1024" s="87"/>
      <c r="T1024" s="88"/>
      <c r="U1024" s="41"/>
      <c r="V1024" s="41"/>
      <c r="W1024" s="41"/>
      <c r="X1024" s="41"/>
      <c r="Y1024" s="41"/>
      <c r="Z1024" s="41"/>
      <c r="AA1024" s="41"/>
      <c r="AB1024" s="41"/>
      <c r="AC1024" s="41"/>
      <c r="AD1024" s="41"/>
      <c r="AE1024" s="41"/>
      <c r="AT1024" s="20" t="s">
        <v>277</v>
      </c>
      <c r="AU1024" s="20" t="s">
        <v>291</v>
      </c>
    </row>
    <row r="1025" spans="1:51" s="14" customFormat="1" ht="12">
      <c r="A1025" s="14"/>
      <c r="B1025" s="247"/>
      <c r="C1025" s="248"/>
      <c r="D1025" s="230" t="s">
        <v>279</v>
      </c>
      <c r="E1025" s="249" t="s">
        <v>126</v>
      </c>
      <c r="F1025" s="250" t="s">
        <v>1206</v>
      </c>
      <c r="G1025" s="248"/>
      <c r="H1025" s="251">
        <v>422.95</v>
      </c>
      <c r="I1025" s="252"/>
      <c r="J1025" s="248"/>
      <c r="K1025" s="248"/>
      <c r="L1025" s="253"/>
      <c r="M1025" s="254"/>
      <c r="N1025" s="255"/>
      <c r="O1025" s="255"/>
      <c r="P1025" s="255"/>
      <c r="Q1025" s="255"/>
      <c r="R1025" s="255"/>
      <c r="S1025" s="255"/>
      <c r="T1025" s="256"/>
      <c r="U1025" s="14"/>
      <c r="V1025" s="14"/>
      <c r="W1025" s="14"/>
      <c r="X1025" s="14"/>
      <c r="Y1025" s="14"/>
      <c r="Z1025" s="14"/>
      <c r="AA1025" s="14"/>
      <c r="AB1025" s="14"/>
      <c r="AC1025" s="14"/>
      <c r="AD1025" s="14"/>
      <c r="AE1025" s="14"/>
      <c r="AT1025" s="257" t="s">
        <v>279</v>
      </c>
      <c r="AU1025" s="257" t="s">
        <v>291</v>
      </c>
      <c r="AV1025" s="14" t="s">
        <v>82</v>
      </c>
      <c r="AW1025" s="14" t="s">
        <v>33</v>
      </c>
      <c r="AX1025" s="14" t="s">
        <v>80</v>
      </c>
      <c r="AY1025" s="257" t="s">
        <v>266</v>
      </c>
    </row>
    <row r="1026" spans="1:65" s="2" customFormat="1" ht="33" customHeight="1">
      <c r="A1026" s="41"/>
      <c r="B1026" s="42"/>
      <c r="C1026" s="217" t="s">
        <v>1207</v>
      </c>
      <c r="D1026" s="217" t="s">
        <v>268</v>
      </c>
      <c r="E1026" s="218" t="s">
        <v>1208</v>
      </c>
      <c r="F1026" s="219" t="s">
        <v>1209</v>
      </c>
      <c r="G1026" s="220" t="s">
        <v>271</v>
      </c>
      <c r="H1026" s="221">
        <v>139573.5</v>
      </c>
      <c r="I1026" s="222"/>
      <c r="J1026" s="223">
        <f>ROUND(I1026*H1026,2)</f>
        <v>0</v>
      </c>
      <c r="K1026" s="219" t="s">
        <v>272</v>
      </c>
      <c r="L1026" s="47"/>
      <c r="M1026" s="224" t="s">
        <v>19</v>
      </c>
      <c r="N1026" s="225" t="s">
        <v>43</v>
      </c>
      <c r="O1026" s="87"/>
      <c r="P1026" s="226">
        <f>O1026*H1026</f>
        <v>0</v>
      </c>
      <c r="Q1026" s="226">
        <v>0</v>
      </c>
      <c r="R1026" s="226">
        <f>Q1026*H1026</f>
        <v>0</v>
      </c>
      <c r="S1026" s="226">
        <v>0</v>
      </c>
      <c r="T1026" s="227">
        <f>S1026*H1026</f>
        <v>0</v>
      </c>
      <c r="U1026" s="41"/>
      <c r="V1026" s="41"/>
      <c r="W1026" s="41"/>
      <c r="X1026" s="41"/>
      <c r="Y1026" s="41"/>
      <c r="Z1026" s="41"/>
      <c r="AA1026" s="41"/>
      <c r="AB1026" s="41"/>
      <c r="AC1026" s="41"/>
      <c r="AD1026" s="41"/>
      <c r="AE1026" s="41"/>
      <c r="AR1026" s="228" t="s">
        <v>273</v>
      </c>
      <c r="AT1026" s="228" t="s">
        <v>268</v>
      </c>
      <c r="AU1026" s="228" t="s">
        <v>291</v>
      </c>
      <c r="AY1026" s="20" t="s">
        <v>266</v>
      </c>
      <c r="BE1026" s="229">
        <f>IF(N1026="základní",J1026,0)</f>
        <v>0</v>
      </c>
      <c r="BF1026" s="229">
        <f>IF(N1026="snížená",J1026,0)</f>
        <v>0</v>
      </c>
      <c r="BG1026" s="229">
        <f>IF(N1026="zákl. přenesená",J1026,0)</f>
        <v>0</v>
      </c>
      <c r="BH1026" s="229">
        <f>IF(N1026="sníž. přenesená",J1026,0)</f>
        <v>0</v>
      </c>
      <c r="BI1026" s="229">
        <f>IF(N1026="nulová",J1026,0)</f>
        <v>0</v>
      </c>
      <c r="BJ1026" s="20" t="s">
        <v>80</v>
      </c>
      <c r="BK1026" s="229">
        <f>ROUND(I1026*H1026,2)</f>
        <v>0</v>
      </c>
      <c r="BL1026" s="20" t="s">
        <v>273</v>
      </c>
      <c r="BM1026" s="228" t="s">
        <v>1210</v>
      </c>
    </row>
    <row r="1027" spans="1:47" s="2" customFormat="1" ht="12">
      <c r="A1027" s="41"/>
      <c r="B1027" s="42"/>
      <c r="C1027" s="43"/>
      <c r="D1027" s="230" t="s">
        <v>275</v>
      </c>
      <c r="E1027" s="43"/>
      <c r="F1027" s="231" t="s">
        <v>1211</v>
      </c>
      <c r="G1027" s="43"/>
      <c r="H1027" s="43"/>
      <c r="I1027" s="232"/>
      <c r="J1027" s="43"/>
      <c r="K1027" s="43"/>
      <c r="L1027" s="47"/>
      <c r="M1027" s="233"/>
      <c r="N1027" s="234"/>
      <c r="O1027" s="87"/>
      <c r="P1027" s="87"/>
      <c r="Q1027" s="87"/>
      <c r="R1027" s="87"/>
      <c r="S1027" s="87"/>
      <c r="T1027" s="88"/>
      <c r="U1027" s="41"/>
      <c r="V1027" s="41"/>
      <c r="W1027" s="41"/>
      <c r="X1027" s="41"/>
      <c r="Y1027" s="41"/>
      <c r="Z1027" s="41"/>
      <c r="AA1027" s="41"/>
      <c r="AB1027" s="41"/>
      <c r="AC1027" s="41"/>
      <c r="AD1027" s="41"/>
      <c r="AE1027" s="41"/>
      <c r="AT1027" s="20" t="s">
        <v>275</v>
      </c>
      <c r="AU1027" s="20" t="s">
        <v>291</v>
      </c>
    </row>
    <row r="1028" spans="1:47" s="2" customFormat="1" ht="12">
      <c r="A1028" s="41"/>
      <c r="B1028" s="42"/>
      <c r="C1028" s="43"/>
      <c r="D1028" s="235" t="s">
        <v>277</v>
      </c>
      <c r="E1028" s="43"/>
      <c r="F1028" s="236" t="s">
        <v>1212</v>
      </c>
      <c r="G1028" s="43"/>
      <c r="H1028" s="43"/>
      <c r="I1028" s="232"/>
      <c r="J1028" s="43"/>
      <c r="K1028" s="43"/>
      <c r="L1028" s="47"/>
      <c r="M1028" s="233"/>
      <c r="N1028" s="234"/>
      <c r="O1028" s="87"/>
      <c r="P1028" s="87"/>
      <c r="Q1028" s="87"/>
      <c r="R1028" s="87"/>
      <c r="S1028" s="87"/>
      <c r="T1028" s="88"/>
      <c r="U1028" s="41"/>
      <c r="V1028" s="41"/>
      <c r="W1028" s="41"/>
      <c r="X1028" s="41"/>
      <c r="Y1028" s="41"/>
      <c r="Z1028" s="41"/>
      <c r="AA1028" s="41"/>
      <c r="AB1028" s="41"/>
      <c r="AC1028" s="41"/>
      <c r="AD1028" s="41"/>
      <c r="AE1028" s="41"/>
      <c r="AT1028" s="20" t="s">
        <v>277</v>
      </c>
      <c r="AU1028" s="20" t="s">
        <v>291</v>
      </c>
    </row>
    <row r="1029" spans="1:51" s="14" customFormat="1" ht="12">
      <c r="A1029" s="14"/>
      <c r="B1029" s="247"/>
      <c r="C1029" s="248"/>
      <c r="D1029" s="230" t="s">
        <v>279</v>
      </c>
      <c r="E1029" s="249" t="s">
        <v>19</v>
      </c>
      <c r="F1029" s="250" t="s">
        <v>126</v>
      </c>
      <c r="G1029" s="248"/>
      <c r="H1029" s="251">
        <v>422.95</v>
      </c>
      <c r="I1029" s="252"/>
      <c r="J1029" s="248"/>
      <c r="K1029" s="248"/>
      <c r="L1029" s="253"/>
      <c r="M1029" s="254"/>
      <c r="N1029" s="255"/>
      <c r="O1029" s="255"/>
      <c r="P1029" s="255"/>
      <c r="Q1029" s="255"/>
      <c r="R1029" s="255"/>
      <c r="S1029" s="255"/>
      <c r="T1029" s="256"/>
      <c r="U1029" s="14"/>
      <c r="V1029" s="14"/>
      <c r="W1029" s="14"/>
      <c r="X1029" s="14"/>
      <c r="Y1029" s="14"/>
      <c r="Z1029" s="14"/>
      <c r="AA1029" s="14"/>
      <c r="AB1029" s="14"/>
      <c r="AC1029" s="14"/>
      <c r="AD1029" s="14"/>
      <c r="AE1029" s="14"/>
      <c r="AT1029" s="257" t="s">
        <v>279</v>
      </c>
      <c r="AU1029" s="257" t="s">
        <v>291</v>
      </c>
      <c r="AV1029" s="14" t="s">
        <v>82</v>
      </c>
      <c r="AW1029" s="14" t="s">
        <v>33</v>
      </c>
      <c r="AX1029" s="14" t="s">
        <v>80</v>
      </c>
      <c r="AY1029" s="257" t="s">
        <v>266</v>
      </c>
    </row>
    <row r="1030" spans="1:51" s="14" customFormat="1" ht="12">
      <c r="A1030" s="14"/>
      <c r="B1030" s="247"/>
      <c r="C1030" s="248"/>
      <c r="D1030" s="230" t="s">
        <v>279</v>
      </c>
      <c r="E1030" s="248"/>
      <c r="F1030" s="250" t="s">
        <v>1213</v>
      </c>
      <c r="G1030" s="248"/>
      <c r="H1030" s="251">
        <v>139573.5</v>
      </c>
      <c r="I1030" s="252"/>
      <c r="J1030" s="248"/>
      <c r="K1030" s="248"/>
      <c r="L1030" s="253"/>
      <c r="M1030" s="254"/>
      <c r="N1030" s="255"/>
      <c r="O1030" s="255"/>
      <c r="P1030" s="255"/>
      <c r="Q1030" s="255"/>
      <c r="R1030" s="255"/>
      <c r="S1030" s="255"/>
      <c r="T1030" s="256"/>
      <c r="U1030" s="14"/>
      <c r="V1030" s="14"/>
      <c r="W1030" s="14"/>
      <c r="X1030" s="14"/>
      <c r="Y1030" s="14"/>
      <c r="Z1030" s="14"/>
      <c r="AA1030" s="14"/>
      <c r="AB1030" s="14"/>
      <c r="AC1030" s="14"/>
      <c r="AD1030" s="14"/>
      <c r="AE1030" s="14"/>
      <c r="AT1030" s="257" t="s">
        <v>279</v>
      </c>
      <c r="AU1030" s="257" t="s">
        <v>291</v>
      </c>
      <c r="AV1030" s="14" t="s">
        <v>82</v>
      </c>
      <c r="AW1030" s="14" t="s">
        <v>4</v>
      </c>
      <c r="AX1030" s="14" t="s">
        <v>80</v>
      </c>
      <c r="AY1030" s="257" t="s">
        <v>266</v>
      </c>
    </row>
    <row r="1031" spans="1:65" s="2" customFormat="1" ht="37.8" customHeight="1">
      <c r="A1031" s="41"/>
      <c r="B1031" s="42"/>
      <c r="C1031" s="217" t="s">
        <v>1214</v>
      </c>
      <c r="D1031" s="217" t="s">
        <v>268</v>
      </c>
      <c r="E1031" s="218" t="s">
        <v>1215</v>
      </c>
      <c r="F1031" s="219" t="s">
        <v>1216</v>
      </c>
      <c r="G1031" s="220" t="s">
        <v>271</v>
      </c>
      <c r="H1031" s="221">
        <v>422.95</v>
      </c>
      <c r="I1031" s="222"/>
      <c r="J1031" s="223">
        <f>ROUND(I1031*H1031,2)</f>
        <v>0</v>
      </c>
      <c r="K1031" s="219" t="s">
        <v>272</v>
      </c>
      <c r="L1031" s="47"/>
      <c r="M1031" s="224" t="s">
        <v>19</v>
      </c>
      <c r="N1031" s="225" t="s">
        <v>43</v>
      </c>
      <c r="O1031" s="87"/>
      <c r="P1031" s="226">
        <f>O1031*H1031</f>
        <v>0</v>
      </c>
      <c r="Q1031" s="226">
        <v>0</v>
      </c>
      <c r="R1031" s="226">
        <f>Q1031*H1031</f>
        <v>0</v>
      </c>
      <c r="S1031" s="226">
        <v>0</v>
      </c>
      <c r="T1031" s="227">
        <f>S1031*H1031</f>
        <v>0</v>
      </c>
      <c r="U1031" s="41"/>
      <c r="V1031" s="41"/>
      <c r="W1031" s="41"/>
      <c r="X1031" s="41"/>
      <c r="Y1031" s="41"/>
      <c r="Z1031" s="41"/>
      <c r="AA1031" s="41"/>
      <c r="AB1031" s="41"/>
      <c r="AC1031" s="41"/>
      <c r="AD1031" s="41"/>
      <c r="AE1031" s="41"/>
      <c r="AR1031" s="228" t="s">
        <v>273</v>
      </c>
      <c r="AT1031" s="228" t="s">
        <v>268</v>
      </c>
      <c r="AU1031" s="228" t="s">
        <v>291</v>
      </c>
      <c r="AY1031" s="20" t="s">
        <v>266</v>
      </c>
      <c r="BE1031" s="229">
        <f>IF(N1031="základní",J1031,0)</f>
        <v>0</v>
      </c>
      <c r="BF1031" s="229">
        <f>IF(N1031="snížená",J1031,0)</f>
        <v>0</v>
      </c>
      <c r="BG1031" s="229">
        <f>IF(N1031="zákl. přenesená",J1031,0)</f>
        <v>0</v>
      </c>
      <c r="BH1031" s="229">
        <f>IF(N1031="sníž. přenesená",J1031,0)</f>
        <v>0</v>
      </c>
      <c r="BI1031" s="229">
        <f>IF(N1031="nulová",J1031,0)</f>
        <v>0</v>
      </c>
      <c r="BJ1031" s="20" t="s">
        <v>80</v>
      </c>
      <c r="BK1031" s="229">
        <f>ROUND(I1031*H1031,2)</f>
        <v>0</v>
      </c>
      <c r="BL1031" s="20" t="s">
        <v>273</v>
      </c>
      <c r="BM1031" s="228" t="s">
        <v>1217</v>
      </c>
    </row>
    <row r="1032" spans="1:47" s="2" customFormat="1" ht="12">
      <c r="A1032" s="41"/>
      <c r="B1032" s="42"/>
      <c r="C1032" s="43"/>
      <c r="D1032" s="230" t="s">
        <v>275</v>
      </c>
      <c r="E1032" s="43"/>
      <c r="F1032" s="231" t="s">
        <v>1218</v>
      </c>
      <c r="G1032" s="43"/>
      <c r="H1032" s="43"/>
      <c r="I1032" s="232"/>
      <c r="J1032" s="43"/>
      <c r="K1032" s="43"/>
      <c r="L1032" s="47"/>
      <c r="M1032" s="233"/>
      <c r="N1032" s="234"/>
      <c r="O1032" s="87"/>
      <c r="P1032" s="87"/>
      <c r="Q1032" s="87"/>
      <c r="R1032" s="87"/>
      <c r="S1032" s="87"/>
      <c r="T1032" s="88"/>
      <c r="U1032" s="41"/>
      <c r="V1032" s="41"/>
      <c r="W1032" s="41"/>
      <c r="X1032" s="41"/>
      <c r="Y1032" s="41"/>
      <c r="Z1032" s="41"/>
      <c r="AA1032" s="41"/>
      <c r="AB1032" s="41"/>
      <c r="AC1032" s="41"/>
      <c r="AD1032" s="41"/>
      <c r="AE1032" s="41"/>
      <c r="AT1032" s="20" t="s">
        <v>275</v>
      </c>
      <c r="AU1032" s="20" t="s">
        <v>291</v>
      </c>
    </row>
    <row r="1033" spans="1:47" s="2" customFormat="1" ht="12">
      <c r="A1033" s="41"/>
      <c r="B1033" s="42"/>
      <c r="C1033" s="43"/>
      <c r="D1033" s="235" t="s">
        <v>277</v>
      </c>
      <c r="E1033" s="43"/>
      <c r="F1033" s="236" t="s">
        <v>1219</v>
      </c>
      <c r="G1033" s="43"/>
      <c r="H1033" s="43"/>
      <c r="I1033" s="232"/>
      <c r="J1033" s="43"/>
      <c r="K1033" s="43"/>
      <c r="L1033" s="47"/>
      <c r="M1033" s="233"/>
      <c r="N1033" s="234"/>
      <c r="O1033" s="87"/>
      <c r="P1033" s="87"/>
      <c r="Q1033" s="87"/>
      <c r="R1033" s="87"/>
      <c r="S1033" s="87"/>
      <c r="T1033" s="88"/>
      <c r="U1033" s="41"/>
      <c r="V1033" s="41"/>
      <c r="W1033" s="41"/>
      <c r="X1033" s="41"/>
      <c r="Y1033" s="41"/>
      <c r="Z1033" s="41"/>
      <c r="AA1033" s="41"/>
      <c r="AB1033" s="41"/>
      <c r="AC1033" s="41"/>
      <c r="AD1033" s="41"/>
      <c r="AE1033" s="41"/>
      <c r="AT1033" s="20" t="s">
        <v>277</v>
      </c>
      <c r="AU1033" s="20" t="s">
        <v>291</v>
      </c>
    </row>
    <row r="1034" spans="1:51" s="14" customFormat="1" ht="12">
      <c r="A1034" s="14"/>
      <c r="B1034" s="247"/>
      <c r="C1034" s="248"/>
      <c r="D1034" s="230" t="s">
        <v>279</v>
      </c>
      <c r="E1034" s="249" t="s">
        <v>19</v>
      </c>
      <c r="F1034" s="250" t="s">
        <v>126</v>
      </c>
      <c r="G1034" s="248"/>
      <c r="H1034" s="251">
        <v>422.95</v>
      </c>
      <c r="I1034" s="252"/>
      <c r="J1034" s="248"/>
      <c r="K1034" s="248"/>
      <c r="L1034" s="253"/>
      <c r="M1034" s="254"/>
      <c r="N1034" s="255"/>
      <c r="O1034" s="255"/>
      <c r="P1034" s="255"/>
      <c r="Q1034" s="255"/>
      <c r="R1034" s="255"/>
      <c r="S1034" s="255"/>
      <c r="T1034" s="256"/>
      <c r="U1034" s="14"/>
      <c r="V1034" s="14"/>
      <c r="W1034" s="14"/>
      <c r="X1034" s="14"/>
      <c r="Y1034" s="14"/>
      <c r="Z1034" s="14"/>
      <c r="AA1034" s="14"/>
      <c r="AB1034" s="14"/>
      <c r="AC1034" s="14"/>
      <c r="AD1034" s="14"/>
      <c r="AE1034" s="14"/>
      <c r="AT1034" s="257" t="s">
        <v>279</v>
      </c>
      <c r="AU1034" s="257" t="s">
        <v>291</v>
      </c>
      <c r="AV1034" s="14" t="s">
        <v>82</v>
      </c>
      <c r="AW1034" s="14" t="s">
        <v>33</v>
      </c>
      <c r="AX1034" s="14" t="s">
        <v>80</v>
      </c>
      <c r="AY1034" s="257" t="s">
        <v>266</v>
      </c>
    </row>
    <row r="1035" spans="1:65" s="2" customFormat="1" ht="16.5" customHeight="1">
      <c r="A1035" s="41"/>
      <c r="B1035" s="42"/>
      <c r="C1035" s="217" t="s">
        <v>1220</v>
      </c>
      <c r="D1035" s="217" t="s">
        <v>268</v>
      </c>
      <c r="E1035" s="218" t="s">
        <v>1221</v>
      </c>
      <c r="F1035" s="219" t="s">
        <v>1222</v>
      </c>
      <c r="G1035" s="220" t="s">
        <v>271</v>
      </c>
      <c r="H1035" s="221">
        <v>422.95</v>
      </c>
      <c r="I1035" s="222"/>
      <c r="J1035" s="223">
        <f>ROUND(I1035*H1035,2)</f>
        <v>0</v>
      </c>
      <c r="K1035" s="219" t="s">
        <v>272</v>
      </c>
      <c r="L1035" s="47"/>
      <c r="M1035" s="224" t="s">
        <v>19</v>
      </c>
      <c r="N1035" s="225" t="s">
        <v>43</v>
      </c>
      <c r="O1035" s="87"/>
      <c r="P1035" s="226">
        <f>O1035*H1035</f>
        <v>0</v>
      </c>
      <c r="Q1035" s="226">
        <v>0</v>
      </c>
      <c r="R1035" s="226">
        <f>Q1035*H1035</f>
        <v>0</v>
      </c>
      <c r="S1035" s="226">
        <v>0</v>
      </c>
      <c r="T1035" s="227">
        <f>S1035*H1035</f>
        <v>0</v>
      </c>
      <c r="U1035" s="41"/>
      <c r="V1035" s="41"/>
      <c r="W1035" s="41"/>
      <c r="X1035" s="41"/>
      <c r="Y1035" s="41"/>
      <c r="Z1035" s="41"/>
      <c r="AA1035" s="41"/>
      <c r="AB1035" s="41"/>
      <c r="AC1035" s="41"/>
      <c r="AD1035" s="41"/>
      <c r="AE1035" s="41"/>
      <c r="AR1035" s="228" t="s">
        <v>273</v>
      </c>
      <c r="AT1035" s="228" t="s">
        <v>268</v>
      </c>
      <c r="AU1035" s="228" t="s">
        <v>291</v>
      </c>
      <c r="AY1035" s="20" t="s">
        <v>266</v>
      </c>
      <c r="BE1035" s="229">
        <f>IF(N1035="základní",J1035,0)</f>
        <v>0</v>
      </c>
      <c r="BF1035" s="229">
        <f>IF(N1035="snížená",J1035,0)</f>
        <v>0</v>
      </c>
      <c r="BG1035" s="229">
        <f>IF(N1035="zákl. přenesená",J1035,0)</f>
        <v>0</v>
      </c>
      <c r="BH1035" s="229">
        <f>IF(N1035="sníž. přenesená",J1035,0)</f>
        <v>0</v>
      </c>
      <c r="BI1035" s="229">
        <f>IF(N1035="nulová",J1035,0)</f>
        <v>0</v>
      </c>
      <c r="BJ1035" s="20" t="s">
        <v>80</v>
      </c>
      <c r="BK1035" s="229">
        <f>ROUND(I1035*H1035,2)</f>
        <v>0</v>
      </c>
      <c r="BL1035" s="20" t="s">
        <v>273</v>
      </c>
      <c r="BM1035" s="228" t="s">
        <v>1223</v>
      </c>
    </row>
    <row r="1036" spans="1:47" s="2" customFormat="1" ht="12">
      <c r="A1036" s="41"/>
      <c r="B1036" s="42"/>
      <c r="C1036" s="43"/>
      <c r="D1036" s="230" t="s">
        <v>275</v>
      </c>
      <c r="E1036" s="43"/>
      <c r="F1036" s="231" t="s">
        <v>1224</v>
      </c>
      <c r="G1036" s="43"/>
      <c r="H1036" s="43"/>
      <c r="I1036" s="232"/>
      <c r="J1036" s="43"/>
      <c r="K1036" s="43"/>
      <c r="L1036" s="47"/>
      <c r="M1036" s="233"/>
      <c r="N1036" s="234"/>
      <c r="O1036" s="87"/>
      <c r="P1036" s="87"/>
      <c r="Q1036" s="87"/>
      <c r="R1036" s="87"/>
      <c r="S1036" s="87"/>
      <c r="T1036" s="88"/>
      <c r="U1036" s="41"/>
      <c r="V1036" s="41"/>
      <c r="W1036" s="41"/>
      <c r="X1036" s="41"/>
      <c r="Y1036" s="41"/>
      <c r="Z1036" s="41"/>
      <c r="AA1036" s="41"/>
      <c r="AB1036" s="41"/>
      <c r="AC1036" s="41"/>
      <c r="AD1036" s="41"/>
      <c r="AE1036" s="41"/>
      <c r="AT1036" s="20" t="s">
        <v>275</v>
      </c>
      <c r="AU1036" s="20" t="s">
        <v>291</v>
      </c>
    </row>
    <row r="1037" spans="1:47" s="2" customFormat="1" ht="12">
      <c r="A1037" s="41"/>
      <c r="B1037" s="42"/>
      <c r="C1037" s="43"/>
      <c r="D1037" s="235" t="s">
        <v>277</v>
      </c>
      <c r="E1037" s="43"/>
      <c r="F1037" s="236" t="s">
        <v>1225</v>
      </c>
      <c r="G1037" s="43"/>
      <c r="H1037" s="43"/>
      <c r="I1037" s="232"/>
      <c r="J1037" s="43"/>
      <c r="K1037" s="43"/>
      <c r="L1037" s="47"/>
      <c r="M1037" s="233"/>
      <c r="N1037" s="234"/>
      <c r="O1037" s="87"/>
      <c r="P1037" s="87"/>
      <c r="Q1037" s="87"/>
      <c r="R1037" s="87"/>
      <c r="S1037" s="87"/>
      <c r="T1037" s="88"/>
      <c r="U1037" s="41"/>
      <c r="V1037" s="41"/>
      <c r="W1037" s="41"/>
      <c r="X1037" s="41"/>
      <c r="Y1037" s="41"/>
      <c r="Z1037" s="41"/>
      <c r="AA1037" s="41"/>
      <c r="AB1037" s="41"/>
      <c r="AC1037" s="41"/>
      <c r="AD1037" s="41"/>
      <c r="AE1037" s="41"/>
      <c r="AT1037" s="20" t="s">
        <v>277</v>
      </c>
      <c r="AU1037" s="20" t="s">
        <v>291</v>
      </c>
    </row>
    <row r="1038" spans="1:51" s="14" customFormat="1" ht="12">
      <c r="A1038" s="14"/>
      <c r="B1038" s="247"/>
      <c r="C1038" s="248"/>
      <c r="D1038" s="230" t="s">
        <v>279</v>
      </c>
      <c r="E1038" s="249" t="s">
        <v>19</v>
      </c>
      <c r="F1038" s="250" t="s">
        <v>126</v>
      </c>
      <c r="G1038" s="248"/>
      <c r="H1038" s="251">
        <v>422.95</v>
      </c>
      <c r="I1038" s="252"/>
      <c r="J1038" s="248"/>
      <c r="K1038" s="248"/>
      <c r="L1038" s="253"/>
      <c r="M1038" s="254"/>
      <c r="N1038" s="255"/>
      <c r="O1038" s="255"/>
      <c r="P1038" s="255"/>
      <c r="Q1038" s="255"/>
      <c r="R1038" s="255"/>
      <c r="S1038" s="255"/>
      <c r="T1038" s="256"/>
      <c r="U1038" s="14"/>
      <c r="V1038" s="14"/>
      <c r="W1038" s="14"/>
      <c r="X1038" s="14"/>
      <c r="Y1038" s="14"/>
      <c r="Z1038" s="14"/>
      <c r="AA1038" s="14"/>
      <c r="AB1038" s="14"/>
      <c r="AC1038" s="14"/>
      <c r="AD1038" s="14"/>
      <c r="AE1038" s="14"/>
      <c r="AT1038" s="257" t="s">
        <v>279</v>
      </c>
      <c r="AU1038" s="257" t="s">
        <v>291</v>
      </c>
      <c r="AV1038" s="14" t="s">
        <v>82</v>
      </c>
      <c r="AW1038" s="14" t="s">
        <v>33</v>
      </c>
      <c r="AX1038" s="14" t="s">
        <v>80</v>
      </c>
      <c r="AY1038" s="257" t="s">
        <v>266</v>
      </c>
    </row>
    <row r="1039" spans="1:65" s="2" customFormat="1" ht="21.75" customHeight="1">
      <c r="A1039" s="41"/>
      <c r="B1039" s="42"/>
      <c r="C1039" s="217" t="s">
        <v>1226</v>
      </c>
      <c r="D1039" s="217" t="s">
        <v>268</v>
      </c>
      <c r="E1039" s="218" t="s">
        <v>1227</v>
      </c>
      <c r="F1039" s="219" t="s">
        <v>1228</v>
      </c>
      <c r="G1039" s="220" t="s">
        <v>271</v>
      </c>
      <c r="H1039" s="221">
        <v>139573.5</v>
      </c>
      <c r="I1039" s="222"/>
      <c r="J1039" s="223">
        <f>ROUND(I1039*H1039,2)</f>
        <v>0</v>
      </c>
      <c r="K1039" s="219" t="s">
        <v>272</v>
      </c>
      <c r="L1039" s="47"/>
      <c r="M1039" s="224" t="s">
        <v>19</v>
      </c>
      <c r="N1039" s="225" t="s">
        <v>43</v>
      </c>
      <c r="O1039" s="87"/>
      <c r="P1039" s="226">
        <f>O1039*H1039</f>
        <v>0</v>
      </c>
      <c r="Q1039" s="226">
        <v>0</v>
      </c>
      <c r="R1039" s="226">
        <f>Q1039*H1039</f>
        <v>0</v>
      </c>
      <c r="S1039" s="226">
        <v>0</v>
      </c>
      <c r="T1039" s="227">
        <f>S1039*H1039</f>
        <v>0</v>
      </c>
      <c r="U1039" s="41"/>
      <c r="V1039" s="41"/>
      <c r="W1039" s="41"/>
      <c r="X1039" s="41"/>
      <c r="Y1039" s="41"/>
      <c r="Z1039" s="41"/>
      <c r="AA1039" s="41"/>
      <c r="AB1039" s="41"/>
      <c r="AC1039" s="41"/>
      <c r="AD1039" s="41"/>
      <c r="AE1039" s="41"/>
      <c r="AR1039" s="228" t="s">
        <v>273</v>
      </c>
      <c r="AT1039" s="228" t="s">
        <v>268</v>
      </c>
      <c r="AU1039" s="228" t="s">
        <v>291</v>
      </c>
      <c r="AY1039" s="20" t="s">
        <v>266</v>
      </c>
      <c r="BE1039" s="229">
        <f>IF(N1039="základní",J1039,0)</f>
        <v>0</v>
      </c>
      <c r="BF1039" s="229">
        <f>IF(N1039="snížená",J1039,0)</f>
        <v>0</v>
      </c>
      <c r="BG1039" s="229">
        <f>IF(N1039="zákl. přenesená",J1039,0)</f>
        <v>0</v>
      </c>
      <c r="BH1039" s="229">
        <f>IF(N1039="sníž. přenesená",J1039,0)</f>
        <v>0</v>
      </c>
      <c r="BI1039" s="229">
        <f>IF(N1039="nulová",J1039,0)</f>
        <v>0</v>
      </c>
      <c r="BJ1039" s="20" t="s">
        <v>80</v>
      </c>
      <c r="BK1039" s="229">
        <f>ROUND(I1039*H1039,2)</f>
        <v>0</v>
      </c>
      <c r="BL1039" s="20" t="s">
        <v>273</v>
      </c>
      <c r="BM1039" s="228" t="s">
        <v>1229</v>
      </c>
    </row>
    <row r="1040" spans="1:47" s="2" customFormat="1" ht="12">
      <c r="A1040" s="41"/>
      <c r="B1040" s="42"/>
      <c r="C1040" s="43"/>
      <c r="D1040" s="230" t="s">
        <v>275</v>
      </c>
      <c r="E1040" s="43"/>
      <c r="F1040" s="231" t="s">
        <v>1230</v>
      </c>
      <c r="G1040" s="43"/>
      <c r="H1040" s="43"/>
      <c r="I1040" s="232"/>
      <c r="J1040" s="43"/>
      <c r="K1040" s="43"/>
      <c r="L1040" s="47"/>
      <c r="M1040" s="233"/>
      <c r="N1040" s="234"/>
      <c r="O1040" s="87"/>
      <c r="P1040" s="87"/>
      <c r="Q1040" s="87"/>
      <c r="R1040" s="87"/>
      <c r="S1040" s="87"/>
      <c r="T1040" s="88"/>
      <c r="U1040" s="41"/>
      <c r="V1040" s="41"/>
      <c r="W1040" s="41"/>
      <c r="X1040" s="41"/>
      <c r="Y1040" s="41"/>
      <c r="Z1040" s="41"/>
      <c r="AA1040" s="41"/>
      <c r="AB1040" s="41"/>
      <c r="AC1040" s="41"/>
      <c r="AD1040" s="41"/>
      <c r="AE1040" s="41"/>
      <c r="AT1040" s="20" t="s">
        <v>275</v>
      </c>
      <c r="AU1040" s="20" t="s">
        <v>291</v>
      </c>
    </row>
    <row r="1041" spans="1:47" s="2" customFormat="1" ht="12">
      <c r="A1041" s="41"/>
      <c r="B1041" s="42"/>
      <c r="C1041" s="43"/>
      <c r="D1041" s="235" t="s">
        <v>277</v>
      </c>
      <c r="E1041" s="43"/>
      <c r="F1041" s="236" t="s">
        <v>1231</v>
      </c>
      <c r="G1041" s="43"/>
      <c r="H1041" s="43"/>
      <c r="I1041" s="232"/>
      <c r="J1041" s="43"/>
      <c r="K1041" s="43"/>
      <c r="L1041" s="47"/>
      <c r="M1041" s="233"/>
      <c r="N1041" s="234"/>
      <c r="O1041" s="87"/>
      <c r="P1041" s="87"/>
      <c r="Q1041" s="87"/>
      <c r="R1041" s="87"/>
      <c r="S1041" s="87"/>
      <c r="T1041" s="88"/>
      <c r="U1041" s="41"/>
      <c r="V1041" s="41"/>
      <c r="W1041" s="41"/>
      <c r="X1041" s="41"/>
      <c r="Y1041" s="41"/>
      <c r="Z1041" s="41"/>
      <c r="AA1041" s="41"/>
      <c r="AB1041" s="41"/>
      <c r="AC1041" s="41"/>
      <c r="AD1041" s="41"/>
      <c r="AE1041" s="41"/>
      <c r="AT1041" s="20" t="s">
        <v>277</v>
      </c>
      <c r="AU1041" s="20" t="s">
        <v>291</v>
      </c>
    </row>
    <row r="1042" spans="1:51" s="14" customFormat="1" ht="12">
      <c r="A1042" s="14"/>
      <c r="B1042" s="247"/>
      <c r="C1042" s="248"/>
      <c r="D1042" s="230" t="s">
        <v>279</v>
      </c>
      <c r="E1042" s="249" t="s">
        <v>19</v>
      </c>
      <c r="F1042" s="250" t="s">
        <v>126</v>
      </c>
      <c r="G1042" s="248"/>
      <c r="H1042" s="251">
        <v>422.95</v>
      </c>
      <c r="I1042" s="252"/>
      <c r="J1042" s="248"/>
      <c r="K1042" s="248"/>
      <c r="L1042" s="253"/>
      <c r="M1042" s="254"/>
      <c r="N1042" s="255"/>
      <c r="O1042" s="255"/>
      <c r="P1042" s="255"/>
      <c r="Q1042" s="255"/>
      <c r="R1042" s="255"/>
      <c r="S1042" s="255"/>
      <c r="T1042" s="256"/>
      <c r="U1042" s="14"/>
      <c r="V1042" s="14"/>
      <c r="W1042" s="14"/>
      <c r="X1042" s="14"/>
      <c r="Y1042" s="14"/>
      <c r="Z1042" s="14"/>
      <c r="AA1042" s="14"/>
      <c r="AB1042" s="14"/>
      <c r="AC1042" s="14"/>
      <c r="AD1042" s="14"/>
      <c r="AE1042" s="14"/>
      <c r="AT1042" s="257" t="s">
        <v>279</v>
      </c>
      <c r="AU1042" s="257" t="s">
        <v>291</v>
      </c>
      <c r="AV1042" s="14" t="s">
        <v>82</v>
      </c>
      <c r="AW1042" s="14" t="s">
        <v>33</v>
      </c>
      <c r="AX1042" s="14" t="s">
        <v>80</v>
      </c>
      <c r="AY1042" s="257" t="s">
        <v>266</v>
      </c>
    </row>
    <row r="1043" spans="1:51" s="14" customFormat="1" ht="12">
      <c r="A1043" s="14"/>
      <c r="B1043" s="247"/>
      <c r="C1043" s="248"/>
      <c r="D1043" s="230" t="s">
        <v>279</v>
      </c>
      <c r="E1043" s="248"/>
      <c r="F1043" s="250" t="s">
        <v>1213</v>
      </c>
      <c r="G1043" s="248"/>
      <c r="H1043" s="251">
        <v>139573.5</v>
      </c>
      <c r="I1043" s="252"/>
      <c r="J1043" s="248"/>
      <c r="K1043" s="248"/>
      <c r="L1043" s="253"/>
      <c r="M1043" s="254"/>
      <c r="N1043" s="255"/>
      <c r="O1043" s="255"/>
      <c r="P1043" s="255"/>
      <c r="Q1043" s="255"/>
      <c r="R1043" s="255"/>
      <c r="S1043" s="255"/>
      <c r="T1043" s="256"/>
      <c r="U1043" s="14"/>
      <c r="V1043" s="14"/>
      <c r="W1043" s="14"/>
      <c r="X1043" s="14"/>
      <c r="Y1043" s="14"/>
      <c r="Z1043" s="14"/>
      <c r="AA1043" s="14"/>
      <c r="AB1043" s="14"/>
      <c r="AC1043" s="14"/>
      <c r="AD1043" s="14"/>
      <c r="AE1043" s="14"/>
      <c r="AT1043" s="257" t="s">
        <v>279</v>
      </c>
      <c r="AU1043" s="257" t="s">
        <v>291</v>
      </c>
      <c r="AV1043" s="14" t="s">
        <v>82</v>
      </c>
      <c r="AW1043" s="14" t="s">
        <v>4</v>
      </c>
      <c r="AX1043" s="14" t="s">
        <v>80</v>
      </c>
      <c r="AY1043" s="257" t="s">
        <v>266</v>
      </c>
    </row>
    <row r="1044" spans="1:65" s="2" customFormat="1" ht="21.75" customHeight="1">
      <c r="A1044" s="41"/>
      <c r="B1044" s="42"/>
      <c r="C1044" s="217" t="s">
        <v>1232</v>
      </c>
      <c r="D1044" s="217" t="s">
        <v>268</v>
      </c>
      <c r="E1044" s="218" t="s">
        <v>1233</v>
      </c>
      <c r="F1044" s="219" t="s">
        <v>1234</v>
      </c>
      <c r="G1044" s="220" t="s">
        <v>271</v>
      </c>
      <c r="H1044" s="221">
        <v>422.95</v>
      </c>
      <c r="I1044" s="222"/>
      <c r="J1044" s="223">
        <f>ROUND(I1044*H1044,2)</f>
        <v>0</v>
      </c>
      <c r="K1044" s="219" t="s">
        <v>272</v>
      </c>
      <c r="L1044" s="47"/>
      <c r="M1044" s="224" t="s">
        <v>19</v>
      </c>
      <c r="N1044" s="225" t="s">
        <v>43</v>
      </c>
      <c r="O1044" s="87"/>
      <c r="P1044" s="226">
        <f>O1044*H1044</f>
        <v>0</v>
      </c>
      <c r="Q1044" s="226">
        <v>0</v>
      </c>
      <c r="R1044" s="226">
        <f>Q1044*H1044</f>
        <v>0</v>
      </c>
      <c r="S1044" s="226">
        <v>0</v>
      </c>
      <c r="T1044" s="227">
        <f>S1044*H1044</f>
        <v>0</v>
      </c>
      <c r="U1044" s="41"/>
      <c r="V1044" s="41"/>
      <c r="W1044" s="41"/>
      <c r="X1044" s="41"/>
      <c r="Y1044" s="41"/>
      <c r="Z1044" s="41"/>
      <c r="AA1044" s="41"/>
      <c r="AB1044" s="41"/>
      <c r="AC1044" s="41"/>
      <c r="AD1044" s="41"/>
      <c r="AE1044" s="41"/>
      <c r="AR1044" s="228" t="s">
        <v>273</v>
      </c>
      <c r="AT1044" s="228" t="s">
        <v>268</v>
      </c>
      <c r="AU1044" s="228" t="s">
        <v>291</v>
      </c>
      <c r="AY1044" s="20" t="s">
        <v>266</v>
      </c>
      <c r="BE1044" s="229">
        <f>IF(N1044="základní",J1044,0)</f>
        <v>0</v>
      </c>
      <c r="BF1044" s="229">
        <f>IF(N1044="snížená",J1044,0)</f>
        <v>0</v>
      </c>
      <c r="BG1044" s="229">
        <f>IF(N1044="zákl. přenesená",J1044,0)</f>
        <v>0</v>
      </c>
      <c r="BH1044" s="229">
        <f>IF(N1044="sníž. přenesená",J1044,0)</f>
        <v>0</v>
      </c>
      <c r="BI1044" s="229">
        <f>IF(N1044="nulová",J1044,0)</f>
        <v>0</v>
      </c>
      <c r="BJ1044" s="20" t="s">
        <v>80</v>
      </c>
      <c r="BK1044" s="229">
        <f>ROUND(I1044*H1044,2)</f>
        <v>0</v>
      </c>
      <c r="BL1044" s="20" t="s">
        <v>273</v>
      </c>
      <c r="BM1044" s="228" t="s">
        <v>1235</v>
      </c>
    </row>
    <row r="1045" spans="1:47" s="2" customFormat="1" ht="12">
      <c r="A1045" s="41"/>
      <c r="B1045" s="42"/>
      <c r="C1045" s="43"/>
      <c r="D1045" s="230" t="s">
        <v>275</v>
      </c>
      <c r="E1045" s="43"/>
      <c r="F1045" s="231" t="s">
        <v>1236</v>
      </c>
      <c r="G1045" s="43"/>
      <c r="H1045" s="43"/>
      <c r="I1045" s="232"/>
      <c r="J1045" s="43"/>
      <c r="K1045" s="43"/>
      <c r="L1045" s="47"/>
      <c r="M1045" s="233"/>
      <c r="N1045" s="234"/>
      <c r="O1045" s="87"/>
      <c r="P1045" s="87"/>
      <c r="Q1045" s="87"/>
      <c r="R1045" s="87"/>
      <c r="S1045" s="87"/>
      <c r="T1045" s="88"/>
      <c r="U1045" s="41"/>
      <c r="V1045" s="41"/>
      <c r="W1045" s="41"/>
      <c r="X1045" s="41"/>
      <c r="Y1045" s="41"/>
      <c r="Z1045" s="41"/>
      <c r="AA1045" s="41"/>
      <c r="AB1045" s="41"/>
      <c r="AC1045" s="41"/>
      <c r="AD1045" s="41"/>
      <c r="AE1045" s="41"/>
      <c r="AT1045" s="20" t="s">
        <v>275</v>
      </c>
      <c r="AU1045" s="20" t="s">
        <v>291</v>
      </c>
    </row>
    <row r="1046" spans="1:47" s="2" customFormat="1" ht="12">
      <c r="A1046" s="41"/>
      <c r="B1046" s="42"/>
      <c r="C1046" s="43"/>
      <c r="D1046" s="235" t="s">
        <v>277</v>
      </c>
      <c r="E1046" s="43"/>
      <c r="F1046" s="236" t="s">
        <v>1237</v>
      </c>
      <c r="G1046" s="43"/>
      <c r="H1046" s="43"/>
      <c r="I1046" s="232"/>
      <c r="J1046" s="43"/>
      <c r="K1046" s="43"/>
      <c r="L1046" s="47"/>
      <c r="M1046" s="233"/>
      <c r="N1046" s="234"/>
      <c r="O1046" s="87"/>
      <c r="P1046" s="87"/>
      <c r="Q1046" s="87"/>
      <c r="R1046" s="87"/>
      <c r="S1046" s="87"/>
      <c r="T1046" s="88"/>
      <c r="U1046" s="41"/>
      <c r="V1046" s="41"/>
      <c r="W1046" s="41"/>
      <c r="X1046" s="41"/>
      <c r="Y1046" s="41"/>
      <c r="Z1046" s="41"/>
      <c r="AA1046" s="41"/>
      <c r="AB1046" s="41"/>
      <c r="AC1046" s="41"/>
      <c r="AD1046" s="41"/>
      <c r="AE1046" s="41"/>
      <c r="AT1046" s="20" t="s">
        <v>277</v>
      </c>
      <c r="AU1046" s="20" t="s">
        <v>291</v>
      </c>
    </row>
    <row r="1047" spans="1:51" s="14" customFormat="1" ht="12">
      <c r="A1047" s="14"/>
      <c r="B1047" s="247"/>
      <c r="C1047" s="248"/>
      <c r="D1047" s="230" t="s">
        <v>279</v>
      </c>
      <c r="E1047" s="249" t="s">
        <v>19</v>
      </c>
      <c r="F1047" s="250" t="s">
        <v>126</v>
      </c>
      <c r="G1047" s="248"/>
      <c r="H1047" s="251">
        <v>422.95</v>
      </c>
      <c r="I1047" s="252"/>
      <c r="J1047" s="248"/>
      <c r="K1047" s="248"/>
      <c r="L1047" s="253"/>
      <c r="M1047" s="254"/>
      <c r="N1047" s="255"/>
      <c r="O1047" s="255"/>
      <c r="P1047" s="255"/>
      <c r="Q1047" s="255"/>
      <c r="R1047" s="255"/>
      <c r="S1047" s="255"/>
      <c r="T1047" s="256"/>
      <c r="U1047" s="14"/>
      <c r="V1047" s="14"/>
      <c r="W1047" s="14"/>
      <c r="X1047" s="14"/>
      <c r="Y1047" s="14"/>
      <c r="Z1047" s="14"/>
      <c r="AA1047" s="14"/>
      <c r="AB1047" s="14"/>
      <c r="AC1047" s="14"/>
      <c r="AD1047" s="14"/>
      <c r="AE1047" s="14"/>
      <c r="AT1047" s="257" t="s">
        <v>279</v>
      </c>
      <c r="AU1047" s="257" t="s">
        <v>291</v>
      </c>
      <c r="AV1047" s="14" t="s">
        <v>82</v>
      </c>
      <c r="AW1047" s="14" t="s">
        <v>33</v>
      </c>
      <c r="AX1047" s="14" t="s">
        <v>80</v>
      </c>
      <c r="AY1047" s="257" t="s">
        <v>266</v>
      </c>
    </row>
    <row r="1048" spans="1:65" s="2" customFormat="1" ht="33" customHeight="1">
      <c r="A1048" s="41"/>
      <c r="B1048" s="42"/>
      <c r="C1048" s="217" t="s">
        <v>1238</v>
      </c>
      <c r="D1048" s="217" t="s">
        <v>268</v>
      </c>
      <c r="E1048" s="218" t="s">
        <v>1239</v>
      </c>
      <c r="F1048" s="219" t="s">
        <v>1240</v>
      </c>
      <c r="G1048" s="220" t="s">
        <v>271</v>
      </c>
      <c r="H1048" s="221">
        <v>509.33</v>
      </c>
      <c r="I1048" s="222"/>
      <c r="J1048" s="223">
        <f>ROUND(I1048*H1048,2)</f>
        <v>0</v>
      </c>
      <c r="K1048" s="219" t="s">
        <v>272</v>
      </c>
      <c r="L1048" s="47"/>
      <c r="M1048" s="224" t="s">
        <v>19</v>
      </c>
      <c r="N1048" s="225" t="s">
        <v>43</v>
      </c>
      <c r="O1048" s="87"/>
      <c r="P1048" s="226">
        <f>O1048*H1048</f>
        <v>0</v>
      </c>
      <c r="Q1048" s="226">
        <v>0.00013</v>
      </c>
      <c r="R1048" s="226">
        <f>Q1048*H1048</f>
        <v>0.06621289999999999</v>
      </c>
      <c r="S1048" s="226">
        <v>0</v>
      </c>
      <c r="T1048" s="227">
        <f>S1048*H1048</f>
        <v>0</v>
      </c>
      <c r="U1048" s="41"/>
      <c r="V1048" s="41"/>
      <c r="W1048" s="41"/>
      <c r="X1048" s="41"/>
      <c r="Y1048" s="41"/>
      <c r="Z1048" s="41"/>
      <c r="AA1048" s="41"/>
      <c r="AB1048" s="41"/>
      <c r="AC1048" s="41"/>
      <c r="AD1048" s="41"/>
      <c r="AE1048" s="41"/>
      <c r="AR1048" s="228" t="s">
        <v>273</v>
      </c>
      <c r="AT1048" s="228" t="s">
        <v>268</v>
      </c>
      <c r="AU1048" s="228" t="s">
        <v>291</v>
      </c>
      <c r="AY1048" s="20" t="s">
        <v>266</v>
      </c>
      <c r="BE1048" s="229">
        <f>IF(N1048="základní",J1048,0)</f>
        <v>0</v>
      </c>
      <c r="BF1048" s="229">
        <f>IF(N1048="snížená",J1048,0)</f>
        <v>0</v>
      </c>
      <c r="BG1048" s="229">
        <f>IF(N1048="zákl. přenesená",J1048,0)</f>
        <v>0</v>
      </c>
      <c r="BH1048" s="229">
        <f>IF(N1048="sníž. přenesená",J1048,0)</f>
        <v>0</v>
      </c>
      <c r="BI1048" s="229">
        <f>IF(N1048="nulová",J1048,0)</f>
        <v>0</v>
      </c>
      <c r="BJ1048" s="20" t="s">
        <v>80</v>
      </c>
      <c r="BK1048" s="229">
        <f>ROUND(I1048*H1048,2)</f>
        <v>0</v>
      </c>
      <c r="BL1048" s="20" t="s">
        <v>273</v>
      </c>
      <c r="BM1048" s="228" t="s">
        <v>1241</v>
      </c>
    </row>
    <row r="1049" spans="1:47" s="2" customFormat="1" ht="12">
      <c r="A1049" s="41"/>
      <c r="B1049" s="42"/>
      <c r="C1049" s="43"/>
      <c r="D1049" s="230" t="s">
        <v>275</v>
      </c>
      <c r="E1049" s="43"/>
      <c r="F1049" s="231" t="s">
        <v>1242</v>
      </c>
      <c r="G1049" s="43"/>
      <c r="H1049" s="43"/>
      <c r="I1049" s="232"/>
      <c r="J1049" s="43"/>
      <c r="K1049" s="43"/>
      <c r="L1049" s="47"/>
      <c r="M1049" s="233"/>
      <c r="N1049" s="234"/>
      <c r="O1049" s="87"/>
      <c r="P1049" s="87"/>
      <c r="Q1049" s="87"/>
      <c r="R1049" s="87"/>
      <c r="S1049" s="87"/>
      <c r="T1049" s="88"/>
      <c r="U1049" s="41"/>
      <c r="V1049" s="41"/>
      <c r="W1049" s="41"/>
      <c r="X1049" s="41"/>
      <c r="Y1049" s="41"/>
      <c r="Z1049" s="41"/>
      <c r="AA1049" s="41"/>
      <c r="AB1049" s="41"/>
      <c r="AC1049" s="41"/>
      <c r="AD1049" s="41"/>
      <c r="AE1049" s="41"/>
      <c r="AT1049" s="20" t="s">
        <v>275</v>
      </c>
      <c r="AU1049" s="20" t="s">
        <v>291</v>
      </c>
    </row>
    <row r="1050" spans="1:47" s="2" customFormat="1" ht="12">
      <c r="A1050" s="41"/>
      <c r="B1050" s="42"/>
      <c r="C1050" s="43"/>
      <c r="D1050" s="235" t="s">
        <v>277</v>
      </c>
      <c r="E1050" s="43"/>
      <c r="F1050" s="236" t="s">
        <v>1243</v>
      </c>
      <c r="G1050" s="43"/>
      <c r="H1050" s="43"/>
      <c r="I1050" s="232"/>
      <c r="J1050" s="43"/>
      <c r="K1050" s="43"/>
      <c r="L1050" s="47"/>
      <c r="M1050" s="233"/>
      <c r="N1050" s="234"/>
      <c r="O1050" s="87"/>
      <c r="P1050" s="87"/>
      <c r="Q1050" s="87"/>
      <c r="R1050" s="87"/>
      <c r="S1050" s="87"/>
      <c r="T1050" s="88"/>
      <c r="U1050" s="41"/>
      <c r="V1050" s="41"/>
      <c r="W1050" s="41"/>
      <c r="X1050" s="41"/>
      <c r="Y1050" s="41"/>
      <c r="Z1050" s="41"/>
      <c r="AA1050" s="41"/>
      <c r="AB1050" s="41"/>
      <c r="AC1050" s="41"/>
      <c r="AD1050" s="41"/>
      <c r="AE1050" s="41"/>
      <c r="AT1050" s="20" t="s">
        <v>277</v>
      </c>
      <c r="AU1050" s="20" t="s">
        <v>291</v>
      </c>
    </row>
    <row r="1051" spans="1:51" s="13" customFormat="1" ht="12">
      <c r="A1051" s="13"/>
      <c r="B1051" s="237"/>
      <c r="C1051" s="238"/>
      <c r="D1051" s="230" t="s">
        <v>279</v>
      </c>
      <c r="E1051" s="239" t="s">
        <v>19</v>
      </c>
      <c r="F1051" s="240" t="s">
        <v>352</v>
      </c>
      <c r="G1051" s="238"/>
      <c r="H1051" s="239" t="s">
        <v>19</v>
      </c>
      <c r="I1051" s="241"/>
      <c r="J1051" s="238"/>
      <c r="K1051" s="238"/>
      <c r="L1051" s="242"/>
      <c r="M1051" s="243"/>
      <c r="N1051" s="244"/>
      <c r="O1051" s="244"/>
      <c r="P1051" s="244"/>
      <c r="Q1051" s="244"/>
      <c r="R1051" s="244"/>
      <c r="S1051" s="244"/>
      <c r="T1051" s="245"/>
      <c r="U1051" s="13"/>
      <c r="V1051" s="13"/>
      <c r="W1051" s="13"/>
      <c r="X1051" s="13"/>
      <c r="Y1051" s="13"/>
      <c r="Z1051" s="13"/>
      <c r="AA1051" s="13"/>
      <c r="AB1051" s="13"/>
      <c r="AC1051" s="13"/>
      <c r="AD1051" s="13"/>
      <c r="AE1051" s="13"/>
      <c r="AT1051" s="246" t="s">
        <v>279</v>
      </c>
      <c r="AU1051" s="246" t="s">
        <v>291</v>
      </c>
      <c r="AV1051" s="13" t="s">
        <v>80</v>
      </c>
      <c r="AW1051" s="13" t="s">
        <v>33</v>
      </c>
      <c r="AX1051" s="13" t="s">
        <v>72</v>
      </c>
      <c r="AY1051" s="246" t="s">
        <v>266</v>
      </c>
    </row>
    <row r="1052" spans="1:51" s="14" customFormat="1" ht="12">
      <c r="A1052" s="14"/>
      <c r="B1052" s="247"/>
      <c r="C1052" s="248"/>
      <c r="D1052" s="230" t="s">
        <v>279</v>
      </c>
      <c r="E1052" s="249" t="s">
        <v>19</v>
      </c>
      <c r="F1052" s="250" t="s">
        <v>1244</v>
      </c>
      <c r="G1052" s="248"/>
      <c r="H1052" s="251">
        <v>108.79</v>
      </c>
      <c r="I1052" s="252"/>
      <c r="J1052" s="248"/>
      <c r="K1052" s="248"/>
      <c r="L1052" s="253"/>
      <c r="M1052" s="254"/>
      <c r="N1052" s="255"/>
      <c r="O1052" s="255"/>
      <c r="P1052" s="255"/>
      <c r="Q1052" s="255"/>
      <c r="R1052" s="255"/>
      <c r="S1052" s="255"/>
      <c r="T1052" s="256"/>
      <c r="U1052" s="14"/>
      <c r="V1052" s="14"/>
      <c r="W1052" s="14"/>
      <c r="X1052" s="14"/>
      <c r="Y1052" s="14"/>
      <c r="Z1052" s="14"/>
      <c r="AA1052" s="14"/>
      <c r="AB1052" s="14"/>
      <c r="AC1052" s="14"/>
      <c r="AD1052" s="14"/>
      <c r="AE1052" s="14"/>
      <c r="AT1052" s="257" t="s">
        <v>279</v>
      </c>
      <c r="AU1052" s="257" t="s">
        <v>291</v>
      </c>
      <c r="AV1052" s="14" t="s">
        <v>82</v>
      </c>
      <c r="AW1052" s="14" t="s">
        <v>33</v>
      </c>
      <c r="AX1052" s="14" t="s">
        <v>72</v>
      </c>
      <c r="AY1052" s="257" t="s">
        <v>266</v>
      </c>
    </row>
    <row r="1053" spans="1:51" s="13" customFormat="1" ht="12">
      <c r="A1053" s="13"/>
      <c r="B1053" s="237"/>
      <c r="C1053" s="238"/>
      <c r="D1053" s="230" t="s">
        <v>279</v>
      </c>
      <c r="E1053" s="239" t="s">
        <v>19</v>
      </c>
      <c r="F1053" s="240" t="s">
        <v>789</v>
      </c>
      <c r="G1053" s="238"/>
      <c r="H1053" s="239" t="s">
        <v>19</v>
      </c>
      <c r="I1053" s="241"/>
      <c r="J1053" s="238"/>
      <c r="K1053" s="238"/>
      <c r="L1053" s="242"/>
      <c r="M1053" s="243"/>
      <c r="N1053" s="244"/>
      <c r="O1053" s="244"/>
      <c r="P1053" s="244"/>
      <c r="Q1053" s="244"/>
      <c r="R1053" s="244"/>
      <c r="S1053" s="244"/>
      <c r="T1053" s="245"/>
      <c r="U1053" s="13"/>
      <c r="V1053" s="13"/>
      <c r="W1053" s="13"/>
      <c r="X1053" s="13"/>
      <c r="Y1053" s="13"/>
      <c r="Z1053" s="13"/>
      <c r="AA1053" s="13"/>
      <c r="AB1053" s="13"/>
      <c r="AC1053" s="13"/>
      <c r="AD1053" s="13"/>
      <c r="AE1053" s="13"/>
      <c r="AT1053" s="246" t="s">
        <v>279</v>
      </c>
      <c r="AU1053" s="246" t="s">
        <v>291</v>
      </c>
      <c r="AV1053" s="13" t="s">
        <v>80</v>
      </c>
      <c r="AW1053" s="13" t="s">
        <v>33</v>
      </c>
      <c r="AX1053" s="13" t="s">
        <v>72</v>
      </c>
      <c r="AY1053" s="246" t="s">
        <v>266</v>
      </c>
    </row>
    <row r="1054" spans="1:51" s="14" customFormat="1" ht="12">
      <c r="A1054" s="14"/>
      <c r="B1054" s="247"/>
      <c r="C1054" s="248"/>
      <c r="D1054" s="230" t="s">
        <v>279</v>
      </c>
      <c r="E1054" s="249" t="s">
        <v>19</v>
      </c>
      <c r="F1054" s="250" t="s">
        <v>1245</v>
      </c>
      <c r="G1054" s="248"/>
      <c r="H1054" s="251">
        <v>134.69</v>
      </c>
      <c r="I1054" s="252"/>
      <c r="J1054" s="248"/>
      <c r="K1054" s="248"/>
      <c r="L1054" s="253"/>
      <c r="M1054" s="254"/>
      <c r="N1054" s="255"/>
      <c r="O1054" s="255"/>
      <c r="P1054" s="255"/>
      <c r="Q1054" s="255"/>
      <c r="R1054" s="255"/>
      <c r="S1054" s="255"/>
      <c r="T1054" s="256"/>
      <c r="U1054" s="14"/>
      <c r="V1054" s="14"/>
      <c r="W1054" s="14"/>
      <c r="X1054" s="14"/>
      <c r="Y1054" s="14"/>
      <c r="Z1054" s="14"/>
      <c r="AA1054" s="14"/>
      <c r="AB1054" s="14"/>
      <c r="AC1054" s="14"/>
      <c r="AD1054" s="14"/>
      <c r="AE1054" s="14"/>
      <c r="AT1054" s="257" t="s">
        <v>279</v>
      </c>
      <c r="AU1054" s="257" t="s">
        <v>291</v>
      </c>
      <c r="AV1054" s="14" t="s">
        <v>82</v>
      </c>
      <c r="AW1054" s="14" t="s">
        <v>33</v>
      </c>
      <c r="AX1054" s="14" t="s">
        <v>72</v>
      </c>
      <c r="AY1054" s="257" t="s">
        <v>266</v>
      </c>
    </row>
    <row r="1055" spans="1:51" s="13" customFormat="1" ht="12">
      <c r="A1055" s="13"/>
      <c r="B1055" s="237"/>
      <c r="C1055" s="238"/>
      <c r="D1055" s="230" t="s">
        <v>279</v>
      </c>
      <c r="E1055" s="239" t="s">
        <v>19</v>
      </c>
      <c r="F1055" s="240" t="s">
        <v>792</v>
      </c>
      <c r="G1055" s="238"/>
      <c r="H1055" s="239" t="s">
        <v>19</v>
      </c>
      <c r="I1055" s="241"/>
      <c r="J1055" s="238"/>
      <c r="K1055" s="238"/>
      <c r="L1055" s="242"/>
      <c r="M1055" s="243"/>
      <c r="N1055" s="244"/>
      <c r="O1055" s="244"/>
      <c r="P1055" s="244"/>
      <c r="Q1055" s="244"/>
      <c r="R1055" s="244"/>
      <c r="S1055" s="244"/>
      <c r="T1055" s="245"/>
      <c r="U1055" s="13"/>
      <c r="V1055" s="13"/>
      <c r="W1055" s="13"/>
      <c r="X1055" s="13"/>
      <c r="Y1055" s="13"/>
      <c r="Z1055" s="13"/>
      <c r="AA1055" s="13"/>
      <c r="AB1055" s="13"/>
      <c r="AC1055" s="13"/>
      <c r="AD1055" s="13"/>
      <c r="AE1055" s="13"/>
      <c r="AT1055" s="246" t="s">
        <v>279</v>
      </c>
      <c r="AU1055" s="246" t="s">
        <v>291</v>
      </c>
      <c r="AV1055" s="13" t="s">
        <v>80</v>
      </c>
      <c r="AW1055" s="13" t="s">
        <v>33</v>
      </c>
      <c r="AX1055" s="13" t="s">
        <v>72</v>
      </c>
      <c r="AY1055" s="246" t="s">
        <v>266</v>
      </c>
    </row>
    <row r="1056" spans="1:51" s="14" customFormat="1" ht="12">
      <c r="A1056" s="14"/>
      <c r="B1056" s="247"/>
      <c r="C1056" s="248"/>
      <c r="D1056" s="230" t="s">
        <v>279</v>
      </c>
      <c r="E1056" s="249" t="s">
        <v>19</v>
      </c>
      <c r="F1056" s="250" t="s">
        <v>1246</v>
      </c>
      <c r="G1056" s="248"/>
      <c r="H1056" s="251">
        <v>131.75</v>
      </c>
      <c r="I1056" s="252"/>
      <c r="J1056" s="248"/>
      <c r="K1056" s="248"/>
      <c r="L1056" s="253"/>
      <c r="M1056" s="254"/>
      <c r="N1056" s="255"/>
      <c r="O1056" s="255"/>
      <c r="P1056" s="255"/>
      <c r="Q1056" s="255"/>
      <c r="R1056" s="255"/>
      <c r="S1056" s="255"/>
      <c r="T1056" s="256"/>
      <c r="U1056" s="14"/>
      <c r="V1056" s="14"/>
      <c r="W1056" s="14"/>
      <c r="X1056" s="14"/>
      <c r="Y1056" s="14"/>
      <c r="Z1056" s="14"/>
      <c r="AA1056" s="14"/>
      <c r="AB1056" s="14"/>
      <c r="AC1056" s="14"/>
      <c r="AD1056" s="14"/>
      <c r="AE1056" s="14"/>
      <c r="AT1056" s="257" t="s">
        <v>279</v>
      </c>
      <c r="AU1056" s="257" t="s">
        <v>291</v>
      </c>
      <c r="AV1056" s="14" t="s">
        <v>82</v>
      </c>
      <c r="AW1056" s="14" t="s">
        <v>33</v>
      </c>
      <c r="AX1056" s="14" t="s">
        <v>72</v>
      </c>
      <c r="AY1056" s="257" t="s">
        <v>266</v>
      </c>
    </row>
    <row r="1057" spans="1:51" s="13" customFormat="1" ht="12">
      <c r="A1057" s="13"/>
      <c r="B1057" s="237"/>
      <c r="C1057" s="238"/>
      <c r="D1057" s="230" t="s">
        <v>279</v>
      </c>
      <c r="E1057" s="239" t="s">
        <v>19</v>
      </c>
      <c r="F1057" s="240" t="s">
        <v>793</v>
      </c>
      <c r="G1057" s="238"/>
      <c r="H1057" s="239" t="s">
        <v>19</v>
      </c>
      <c r="I1057" s="241"/>
      <c r="J1057" s="238"/>
      <c r="K1057" s="238"/>
      <c r="L1057" s="242"/>
      <c r="M1057" s="243"/>
      <c r="N1057" s="244"/>
      <c r="O1057" s="244"/>
      <c r="P1057" s="244"/>
      <c r="Q1057" s="244"/>
      <c r="R1057" s="244"/>
      <c r="S1057" s="244"/>
      <c r="T1057" s="245"/>
      <c r="U1057" s="13"/>
      <c r="V1057" s="13"/>
      <c r="W1057" s="13"/>
      <c r="X1057" s="13"/>
      <c r="Y1057" s="13"/>
      <c r="Z1057" s="13"/>
      <c r="AA1057" s="13"/>
      <c r="AB1057" s="13"/>
      <c r="AC1057" s="13"/>
      <c r="AD1057" s="13"/>
      <c r="AE1057" s="13"/>
      <c r="AT1057" s="246" t="s">
        <v>279</v>
      </c>
      <c r="AU1057" s="246" t="s">
        <v>291</v>
      </c>
      <c r="AV1057" s="13" t="s">
        <v>80</v>
      </c>
      <c r="AW1057" s="13" t="s">
        <v>33</v>
      </c>
      <c r="AX1057" s="13" t="s">
        <v>72</v>
      </c>
      <c r="AY1057" s="246" t="s">
        <v>266</v>
      </c>
    </row>
    <row r="1058" spans="1:51" s="14" customFormat="1" ht="12">
      <c r="A1058" s="14"/>
      <c r="B1058" s="247"/>
      <c r="C1058" s="248"/>
      <c r="D1058" s="230" t="s">
        <v>279</v>
      </c>
      <c r="E1058" s="249" t="s">
        <v>19</v>
      </c>
      <c r="F1058" s="250" t="s">
        <v>1247</v>
      </c>
      <c r="G1058" s="248"/>
      <c r="H1058" s="251">
        <v>134.1</v>
      </c>
      <c r="I1058" s="252"/>
      <c r="J1058" s="248"/>
      <c r="K1058" s="248"/>
      <c r="L1058" s="253"/>
      <c r="M1058" s="254"/>
      <c r="N1058" s="255"/>
      <c r="O1058" s="255"/>
      <c r="P1058" s="255"/>
      <c r="Q1058" s="255"/>
      <c r="R1058" s="255"/>
      <c r="S1058" s="255"/>
      <c r="T1058" s="256"/>
      <c r="U1058" s="14"/>
      <c r="V1058" s="14"/>
      <c r="W1058" s="14"/>
      <c r="X1058" s="14"/>
      <c r="Y1058" s="14"/>
      <c r="Z1058" s="14"/>
      <c r="AA1058" s="14"/>
      <c r="AB1058" s="14"/>
      <c r="AC1058" s="14"/>
      <c r="AD1058" s="14"/>
      <c r="AE1058" s="14"/>
      <c r="AT1058" s="257" t="s">
        <v>279</v>
      </c>
      <c r="AU1058" s="257" t="s">
        <v>291</v>
      </c>
      <c r="AV1058" s="14" t="s">
        <v>82</v>
      </c>
      <c r="AW1058" s="14" t="s">
        <v>33</v>
      </c>
      <c r="AX1058" s="14" t="s">
        <v>72</v>
      </c>
      <c r="AY1058" s="257" t="s">
        <v>266</v>
      </c>
    </row>
    <row r="1059" spans="1:51" s="15" customFormat="1" ht="12">
      <c r="A1059" s="15"/>
      <c r="B1059" s="258"/>
      <c r="C1059" s="259"/>
      <c r="D1059" s="230" t="s">
        <v>279</v>
      </c>
      <c r="E1059" s="260" t="s">
        <v>19</v>
      </c>
      <c r="F1059" s="261" t="s">
        <v>282</v>
      </c>
      <c r="G1059" s="259"/>
      <c r="H1059" s="262">
        <v>509.33</v>
      </c>
      <c r="I1059" s="263"/>
      <c r="J1059" s="259"/>
      <c r="K1059" s="259"/>
      <c r="L1059" s="264"/>
      <c r="M1059" s="265"/>
      <c r="N1059" s="266"/>
      <c r="O1059" s="266"/>
      <c r="P1059" s="266"/>
      <c r="Q1059" s="266"/>
      <c r="R1059" s="266"/>
      <c r="S1059" s="266"/>
      <c r="T1059" s="267"/>
      <c r="U1059" s="15"/>
      <c r="V1059" s="15"/>
      <c r="W1059" s="15"/>
      <c r="X1059" s="15"/>
      <c r="Y1059" s="15"/>
      <c r="Z1059" s="15"/>
      <c r="AA1059" s="15"/>
      <c r="AB1059" s="15"/>
      <c r="AC1059" s="15"/>
      <c r="AD1059" s="15"/>
      <c r="AE1059" s="15"/>
      <c r="AT1059" s="268" t="s">
        <v>279</v>
      </c>
      <c r="AU1059" s="268" t="s">
        <v>291</v>
      </c>
      <c r="AV1059" s="15" t="s">
        <v>273</v>
      </c>
      <c r="AW1059" s="15" t="s">
        <v>33</v>
      </c>
      <c r="AX1059" s="15" t="s">
        <v>80</v>
      </c>
      <c r="AY1059" s="268" t="s">
        <v>266</v>
      </c>
    </row>
    <row r="1060" spans="1:63" s="12" customFormat="1" ht="20.85" customHeight="1">
      <c r="A1060" s="12"/>
      <c r="B1060" s="201"/>
      <c r="C1060" s="202"/>
      <c r="D1060" s="203" t="s">
        <v>71</v>
      </c>
      <c r="E1060" s="215" t="s">
        <v>1056</v>
      </c>
      <c r="F1060" s="215" t="s">
        <v>1248</v>
      </c>
      <c r="G1060" s="202"/>
      <c r="H1060" s="202"/>
      <c r="I1060" s="205"/>
      <c r="J1060" s="216">
        <f>BK1060</f>
        <v>0</v>
      </c>
      <c r="K1060" s="202"/>
      <c r="L1060" s="207"/>
      <c r="M1060" s="208"/>
      <c r="N1060" s="209"/>
      <c r="O1060" s="209"/>
      <c r="P1060" s="210">
        <f>SUM(P1061:P1135)</f>
        <v>0</v>
      </c>
      <c r="Q1060" s="209"/>
      <c r="R1060" s="210">
        <f>SUM(R1061:R1135)</f>
        <v>0.24962944</v>
      </c>
      <c r="S1060" s="209"/>
      <c r="T1060" s="211">
        <f>SUM(T1061:T1135)</f>
        <v>0</v>
      </c>
      <c r="U1060" s="12"/>
      <c r="V1060" s="12"/>
      <c r="W1060" s="12"/>
      <c r="X1060" s="12"/>
      <c r="Y1060" s="12"/>
      <c r="Z1060" s="12"/>
      <c r="AA1060" s="12"/>
      <c r="AB1060" s="12"/>
      <c r="AC1060" s="12"/>
      <c r="AD1060" s="12"/>
      <c r="AE1060" s="12"/>
      <c r="AR1060" s="212" t="s">
        <v>80</v>
      </c>
      <c r="AT1060" s="213" t="s">
        <v>71</v>
      </c>
      <c r="AU1060" s="213" t="s">
        <v>82</v>
      </c>
      <c r="AY1060" s="212" t="s">
        <v>266</v>
      </c>
      <c r="BK1060" s="214">
        <f>SUM(BK1061:BK1135)</f>
        <v>0</v>
      </c>
    </row>
    <row r="1061" spans="1:65" s="2" customFormat="1" ht="24.15" customHeight="1">
      <c r="A1061" s="41"/>
      <c r="B1061" s="42"/>
      <c r="C1061" s="217" t="s">
        <v>1249</v>
      </c>
      <c r="D1061" s="217" t="s">
        <v>268</v>
      </c>
      <c r="E1061" s="218" t="s">
        <v>1250</v>
      </c>
      <c r="F1061" s="219" t="s">
        <v>1251</v>
      </c>
      <c r="G1061" s="220" t="s">
        <v>271</v>
      </c>
      <c r="H1061" s="221">
        <v>509.33</v>
      </c>
      <c r="I1061" s="222"/>
      <c r="J1061" s="223">
        <f>ROUND(I1061*H1061,2)</f>
        <v>0</v>
      </c>
      <c r="K1061" s="219" t="s">
        <v>272</v>
      </c>
      <c r="L1061" s="47"/>
      <c r="M1061" s="224" t="s">
        <v>19</v>
      </c>
      <c r="N1061" s="225" t="s">
        <v>43</v>
      </c>
      <c r="O1061" s="87"/>
      <c r="P1061" s="226">
        <f>O1061*H1061</f>
        <v>0</v>
      </c>
      <c r="Q1061" s="226">
        <v>4E-05</v>
      </c>
      <c r="R1061" s="226">
        <f>Q1061*H1061</f>
        <v>0.0203732</v>
      </c>
      <c r="S1061" s="226">
        <v>0</v>
      </c>
      <c r="T1061" s="227">
        <f>S1061*H1061</f>
        <v>0</v>
      </c>
      <c r="U1061" s="41"/>
      <c r="V1061" s="41"/>
      <c r="W1061" s="41"/>
      <c r="X1061" s="41"/>
      <c r="Y1061" s="41"/>
      <c r="Z1061" s="41"/>
      <c r="AA1061" s="41"/>
      <c r="AB1061" s="41"/>
      <c r="AC1061" s="41"/>
      <c r="AD1061" s="41"/>
      <c r="AE1061" s="41"/>
      <c r="AR1061" s="228" t="s">
        <v>273</v>
      </c>
      <c r="AT1061" s="228" t="s">
        <v>268</v>
      </c>
      <c r="AU1061" s="228" t="s">
        <v>291</v>
      </c>
      <c r="AY1061" s="20" t="s">
        <v>266</v>
      </c>
      <c r="BE1061" s="229">
        <f>IF(N1061="základní",J1061,0)</f>
        <v>0</v>
      </c>
      <c r="BF1061" s="229">
        <f>IF(N1061="snížená",J1061,0)</f>
        <v>0</v>
      </c>
      <c r="BG1061" s="229">
        <f>IF(N1061="zákl. přenesená",J1061,0)</f>
        <v>0</v>
      </c>
      <c r="BH1061" s="229">
        <f>IF(N1061="sníž. přenesená",J1061,0)</f>
        <v>0</v>
      </c>
      <c r="BI1061" s="229">
        <f>IF(N1061="nulová",J1061,0)</f>
        <v>0</v>
      </c>
      <c r="BJ1061" s="20" t="s">
        <v>80</v>
      </c>
      <c r="BK1061" s="229">
        <f>ROUND(I1061*H1061,2)</f>
        <v>0</v>
      </c>
      <c r="BL1061" s="20" t="s">
        <v>273</v>
      </c>
      <c r="BM1061" s="228" t="s">
        <v>1252</v>
      </c>
    </row>
    <row r="1062" spans="1:47" s="2" customFormat="1" ht="12">
      <c r="A1062" s="41"/>
      <c r="B1062" s="42"/>
      <c r="C1062" s="43"/>
      <c r="D1062" s="230" t="s">
        <v>275</v>
      </c>
      <c r="E1062" s="43"/>
      <c r="F1062" s="231" t="s">
        <v>1253</v>
      </c>
      <c r="G1062" s="43"/>
      <c r="H1062" s="43"/>
      <c r="I1062" s="232"/>
      <c r="J1062" s="43"/>
      <c r="K1062" s="43"/>
      <c r="L1062" s="47"/>
      <c r="M1062" s="233"/>
      <c r="N1062" s="234"/>
      <c r="O1062" s="87"/>
      <c r="P1062" s="87"/>
      <c r="Q1062" s="87"/>
      <c r="R1062" s="87"/>
      <c r="S1062" s="87"/>
      <c r="T1062" s="88"/>
      <c r="U1062" s="41"/>
      <c r="V1062" s="41"/>
      <c r="W1062" s="41"/>
      <c r="X1062" s="41"/>
      <c r="Y1062" s="41"/>
      <c r="Z1062" s="41"/>
      <c r="AA1062" s="41"/>
      <c r="AB1062" s="41"/>
      <c r="AC1062" s="41"/>
      <c r="AD1062" s="41"/>
      <c r="AE1062" s="41"/>
      <c r="AT1062" s="20" t="s">
        <v>275</v>
      </c>
      <c r="AU1062" s="20" t="s">
        <v>291</v>
      </c>
    </row>
    <row r="1063" spans="1:47" s="2" customFormat="1" ht="12">
      <c r="A1063" s="41"/>
      <c r="B1063" s="42"/>
      <c r="C1063" s="43"/>
      <c r="D1063" s="235" t="s">
        <v>277</v>
      </c>
      <c r="E1063" s="43"/>
      <c r="F1063" s="236" t="s">
        <v>1254</v>
      </c>
      <c r="G1063" s="43"/>
      <c r="H1063" s="43"/>
      <c r="I1063" s="232"/>
      <c r="J1063" s="43"/>
      <c r="K1063" s="43"/>
      <c r="L1063" s="47"/>
      <c r="M1063" s="233"/>
      <c r="N1063" s="234"/>
      <c r="O1063" s="87"/>
      <c r="P1063" s="87"/>
      <c r="Q1063" s="87"/>
      <c r="R1063" s="87"/>
      <c r="S1063" s="87"/>
      <c r="T1063" s="88"/>
      <c r="U1063" s="41"/>
      <c r="V1063" s="41"/>
      <c r="W1063" s="41"/>
      <c r="X1063" s="41"/>
      <c r="Y1063" s="41"/>
      <c r="Z1063" s="41"/>
      <c r="AA1063" s="41"/>
      <c r="AB1063" s="41"/>
      <c r="AC1063" s="41"/>
      <c r="AD1063" s="41"/>
      <c r="AE1063" s="41"/>
      <c r="AT1063" s="20" t="s">
        <v>277</v>
      </c>
      <c r="AU1063" s="20" t="s">
        <v>291</v>
      </c>
    </row>
    <row r="1064" spans="1:51" s="13" customFormat="1" ht="12">
      <c r="A1064" s="13"/>
      <c r="B1064" s="237"/>
      <c r="C1064" s="238"/>
      <c r="D1064" s="230" t="s">
        <v>279</v>
      </c>
      <c r="E1064" s="239" t="s">
        <v>19</v>
      </c>
      <c r="F1064" s="240" t="s">
        <v>352</v>
      </c>
      <c r="G1064" s="238"/>
      <c r="H1064" s="239" t="s">
        <v>19</v>
      </c>
      <c r="I1064" s="241"/>
      <c r="J1064" s="238"/>
      <c r="K1064" s="238"/>
      <c r="L1064" s="242"/>
      <c r="M1064" s="243"/>
      <c r="N1064" s="244"/>
      <c r="O1064" s="244"/>
      <c r="P1064" s="244"/>
      <c r="Q1064" s="244"/>
      <c r="R1064" s="244"/>
      <c r="S1064" s="244"/>
      <c r="T1064" s="245"/>
      <c r="U1064" s="13"/>
      <c r="V1064" s="13"/>
      <c r="W1064" s="13"/>
      <c r="X1064" s="13"/>
      <c r="Y1064" s="13"/>
      <c r="Z1064" s="13"/>
      <c r="AA1064" s="13"/>
      <c r="AB1064" s="13"/>
      <c r="AC1064" s="13"/>
      <c r="AD1064" s="13"/>
      <c r="AE1064" s="13"/>
      <c r="AT1064" s="246" t="s">
        <v>279</v>
      </c>
      <c r="AU1064" s="246" t="s">
        <v>291</v>
      </c>
      <c r="AV1064" s="13" t="s">
        <v>80</v>
      </c>
      <c r="AW1064" s="13" t="s">
        <v>33</v>
      </c>
      <c r="AX1064" s="13" t="s">
        <v>72</v>
      </c>
      <c r="AY1064" s="246" t="s">
        <v>266</v>
      </c>
    </row>
    <row r="1065" spans="1:51" s="14" customFormat="1" ht="12">
      <c r="A1065" s="14"/>
      <c r="B1065" s="247"/>
      <c r="C1065" s="248"/>
      <c r="D1065" s="230" t="s">
        <v>279</v>
      </c>
      <c r="E1065" s="249" t="s">
        <v>19</v>
      </c>
      <c r="F1065" s="250" t="s">
        <v>1244</v>
      </c>
      <c r="G1065" s="248"/>
      <c r="H1065" s="251">
        <v>108.79</v>
      </c>
      <c r="I1065" s="252"/>
      <c r="J1065" s="248"/>
      <c r="K1065" s="248"/>
      <c r="L1065" s="253"/>
      <c r="M1065" s="254"/>
      <c r="N1065" s="255"/>
      <c r="O1065" s="255"/>
      <c r="P1065" s="255"/>
      <c r="Q1065" s="255"/>
      <c r="R1065" s="255"/>
      <c r="S1065" s="255"/>
      <c r="T1065" s="256"/>
      <c r="U1065" s="14"/>
      <c r="V1065" s="14"/>
      <c r="W1065" s="14"/>
      <c r="X1065" s="14"/>
      <c r="Y1065" s="14"/>
      <c r="Z1065" s="14"/>
      <c r="AA1065" s="14"/>
      <c r="AB1065" s="14"/>
      <c r="AC1065" s="14"/>
      <c r="AD1065" s="14"/>
      <c r="AE1065" s="14"/>
      <c r="AT1065" s="257" t="s">
        <v>279</v>
      </c>
      <c r="AU1065" s="257" t="s">
        <v>291</v>
      </c>
      <c r="AV1065" s="14" t="s">
        <v>82</v>
      </c>
      <c r="AW1065" s="14" t="s">
        <v>33</v>
      </c>
      <c r="AX1065" s="14" t="s">
        <v>72</v>
      </c>
      <c r="AY1065" s="257" t="s">
        <v>266</v>
      </c>
    </row>
    <row r="1066" spans="1:51" s="13" customFormat="1" ht="12">
      <c r="A1066" s="13"/>
      <c r="B1066" s="237"/>
      <c r="C1066" s="238"/>
      <c r="D1066" s="230" t="s">
        <v>279</v>
      </c>
      <c r="E1066" s="239" t="s">
        <v>19</v>
      </c>
      <c r="F1066" s="240" t="s">
        <v>789</v>
      </c>
      <c r="G1066" s="238"/>
      <c r="H1066" s="239" t="s">
        <v>19</v>
      </c>
      <c r="I1066" s="241"/>
      <c r="J1066" s="238"/>
      <c r="K1066" s="238"/>
      <c r="L1066" s="242"/>
      <c r="M1066" s="243"/>
      <c r="N1066" s="244"/>
      <c r="O1066" s="244"/>
      <c r="P1066" s="244"/>
      <c r="Q1066" s="244"/>
      <c r="R1066" s="244"/>
      <c r="S1066" s="244"/>
      <c r="T1066" s="245"/>
      <c r="U1066" s="13"/>
      <c r="V1066" s="13"/>
      <c r="W1066" s="13"/>
      <c r="X1066" s="13"/>
      <c r="Y1066" s="13"/>
      <c r="Z1066" s="13"/>
      <c r="AA1066" s="13"/>
      <c r="AB1066" s="13"/>
      <c r="AC1066" s="13"/>
      <c r="AD1066" s="13"/>
      <c r="AE1066" s="13"/>
      <c r="AT1066" s="246" t="s">
        <v>279</v>
      </c>
      <c r="AU1066" s="246" t="s">
        <v>291</v>
      </c>
      <c r="AV1066" s="13" t="s">
        <v>80</v>
      </c>
      <c r="AW1066" s="13" t="s">
        <v>33</v>
      </c>
      <c r="AX1066" s="13" t="s">
        <v>72</v>
      </c>
      <c r="AY1066" s="246" t="s">
        <v>266</v>
      </c>
    </row>
    <row r="1067" spans="1:51" s="14" customFormat="1" ht="12">
      <c r="A1067" s="14"/>
      <c r="B1067" s="247"/>
      <c r="C1067" s="248"/>
      <c r="D1067" s="230" t="s">
        <v>279</v>
      </c>
      <c r="E1067" s="249" t="s">
        <v>19</v>
      </c>
      <c r="F1067" s="250" t="s">
        <v>1245</v>
      </c>
      <c r="G1067" s="248"/>
      <c r="H1067" s="251">
        <v>134.69</v>
      </c>
      <c r="I1067" s="252"/>
      <c r="J1067" s="248"/>
      <c r="K1067" s="248"/>
      <c r="L1067" s="253"/>
      <c r="M1067" s="254"/>
      <c r="N1067" s="255"/>
      <c r="O1067" s="255"/>
      <c r="P1067" s="255"/>
      <c r="Q1067" s="255"/>
      <c r="R1067" s="255"/>
      <c r="S1067" s="255"/>
      <c r="T1067" s="256"/>
      <c r="U1067" s="14"/>
      <c r="V1067" s="14"/>
      <c r="W1067" s="14"/>
      <c r="X1067" s="14"/>
      <c r="Y1067" s="14"/>
      <c r="Z1067" s="14"/>
      <c r="AA1067" s="14"/>
      <c r="AB1067" s="14"/>
      <c r="AC1067" s="14"/>
      <c r="AD1067" s="14"/>
      <c r="AE1067" s="14"/>
      <c r="AT1067" s="257" t="s">
        <v>279</v>
      </c>
      <c r="AU1067" s="257" t="s">
        <v>291</v>
      </c>
      <c r="AV1067" s="14" t="s">
        <v>82</v>
      </c>
      <c r="AW1067" s="14" t="s">
        <v>33</v>
      </c>
      <c r="AX1067" s="14" t="s">
        <v>72</v>
      </c>
      <c r="AY1067" s="257" t="s">
        <v>266</v>
      </c>
    </row>
    <row r="1068" spans="1:51" s="13" customFormat="1" ht="12">
      <c r="A1068" s="13"/>
      <c r="B1068" s="237"/>
      <c r="C1068" s="238"/>
      <c r="D1068" s="230" t="s">
        <v>279</v>
      </c>
      <c r="E1068" s="239" t="s">
        <v>19</v>
      </c>
      <c r="F1068" s="240" t="s">
        <v>792</v>
      </c>
      <c r="G1068" s="238"/>
      <c r="H1068" s="239" t="s">
        <v>19</v>
      </c>
      <c r="I1068" s="241"/>
      <c r="J1068" s="238"/>
      <c r="K1068" s="238"/>
      <c r="L1068" s="242"/>
      <c r="M1068" s="243"/>
      <c r="N1068" s="244"/>
      <c r="O1068" s="244"/>
      <c r="P1068" s="244"/>
      <c r="Q1068" s="244"/>
      <c r="R1068" s="244"/>
      <c r="S1068" s="244"/>
      <c r="T1068" s="245"/>
      <c r="U1068" s="13"/>
      <c r="V1068" s="13"/>
      <c r="W1068" s="13"/>
      <c r="X1068" s="13"/>
      <c r="Y1068" s="13"/>
      <c r="Z1068" s="13"/>
      <c r="AA1068" s="13"/>
      <c r="AB1068" s="13"/>
      <c r="AC1068" s="13"/>
      <c r="AD1068" s="13"/>
      <c r="AE1068" s="13"/>
      <c r="AT1068" s="246" t="s">
        <v>279</v>
      </c>
      <c r="AU1068" s="246" t="s">
        <v>291</v>
      </c>
      <c r="AV1068" s="13" t="s">
        <v>80</v>
      </c>
      <c r="AW1068" s="13" t="s">
        <v>33</v>
      </c>
      <c r="AX1068" s="13" t="s">
        <v>72</v>
      </c>
      <c r="AY1068" s="246" t="s">
        <v>266</v>
      </c>
    </row>
    <row r="1069" spans="1:51" s="14" customFormat="1" ht="12">
      <c r="A1069" s="14"/>
      <c r="B1069" s="247"/>
      <c r="C1069" s="248"/>
      <c r="D1069" s="230" t="s">
        <v>279</v>
      </c>
      <c r="E1069" s="249" t="s">
        <v>19</v>
      </c>
      <c r="F1069" s="250" t="s">
        <v>1246</v>
      </c>
      <c r="G1069" s="248"/>
      <c r="H1069" s="251">
        <v>131.75</v>
      </c>
      <c r="I1069" s="252"/>
      <c r="J1069" s="248"/>
      <c r="K1069" s="248"/>
      <c r="L1069" s="253"/>
      <c r="M1069" s="254"/>
      <c r="N1069" s="255"/>
      <c r="O1069" s="255"/>
      <c r="P1069" s="255"/>
      <c r="Q1069" s="255"/>
      <c r="R1069" s="255"/>
      <c r="S1069" s="255"/>
      <c r="T1069" s="256"/>
      <c r="U1069" s="14"/>
      <c r="V1069" s="14"/>
      <c r="W1069" s="14"/>
      <c r="X1069" s="14"/>
      <c r="Y1069" s="14"/>
      <c r="Z1069" s="14"/>
      <c r="AA1069" s="14"/>
      <c r="AB1069" s="14"/>
      <c r="AC1069" s="14"/>
      <c r="AD1069" s="14"/>
      <c r="AE1069" s="14"/>
      <c r="AT1069" s="257" t="s">
        <v>279</v>
      </c>
      <c r="AU1069" s="257" t="s">
        <v>291</v>
      </c>
      <c r="AV1069" s="14" t="s">
        <v>82</v>
      </c>
      <c r="AW1069" s="14" t="s">
        <v>33</v>
      </c>
      <c r="AX1069" s="14" t="s">
        <v>72</v>
      </c>
      <c r="AY1069" s="257" t="s">
        <v>266</v>
      </c>
    </row>
    <row r="1070" spans="1:51" s="13" customFormat="1" ht="12">
      <c r="A1070" s="13"/>
      <c r="B1070" s="237"/>
      <c r="C1070" s="238"/>
      <c r="D1070" s="230" t="s">
        <v>279</v>
      </c>
      <c r="E1070" s="239" t="s">
        <v>19</v>
      </c>
      <c r="F1070" s="240" t="s">
        <v>793</v>
      </c>
      <c r="G1070" s="238"/>
      <c r="H1070" s="239" t="s">
        <v>19</v>
      </c>
      <c r="I1070" s="241"/>
      <c r="J1070" s="238"/>
      <c r="K1070" s="238"/>
      <c r="L1070" s="242"/>
      <c r="M1070" s="243"/>
      <c r="N1070" s="244"/>
      <c r="O1070" s="244"/>
      <c r="P1070" s="244"/>
      <c r="Q1070" s="244"/>
      <c r="R1070" s="244"/>
      <c r="S1070" s="244"/>
      <c r="T1070" s="245"/>
      <c r="U1070" s="13"/>
      <c r="V1070" s="13"/>
      <c r="W1070" s="13"/>
      <c r="X1070" s="13"/>
      <c r="Y1070" s="13"/>
      <c r="Z1070" s="13"/>
      <c r="AA1070" s="13"/>
      <c r="AB1070" s="13"/>
      <c r="AC1070" s="13"/>
      <c r="AD1070" s="13"/>
      <c r="AE1070" s="13"/>
      <c r="AT1070" s="246" t="s">
        <v>279</v>
      </c>
      <c r="AU1070" s="246" t="s">
        <v>291</v>
      </c>
      <c r="AV1070" s="13" t="s">
        <v>80</v>
      </c>
      <c r="AW1070" s="13" t="s">
        <v>33</v>
      </c>
      <c r="AX1070" s="13" t="s">
        <v>72</v>
      </c>
      <c r="AY1070" s="246" t="s">
        <v>266</v>
      </c>
    </row>
    <row r="1071" spans="1:51" s="14" customFormat="1" ht="12">
      <c r="A1071" s="14"/>
      <c r="B1071" s="247"/>
      <c r="C1071" s="248"/>
      <c r="D1071" s="230" t="s">
        <v>279</v>
      </c>
      <c r="E1071" s="249" t="s">
        <v>19</v>
      </c>
      <c r="F1071" s="250" t="s">
        <v>1247</v>
      </c>
      <c r="G1071" s="248"/>
      <c r="H1071" s="251">
        <v>134.1</v>
      </c>
      <c r="I1071" s="252"/>
      <c r="J1071" s="248"/>
      <c r="K1071" s="248"/>
      <c r="L1071" s="253"/>
      <c r="M1071" s="254"/>
      <c r="N1071" s="255"/>
      <c r="O1071" s="255"/>
      <c r="P1071" s="255"/>
      <c r="Q1071" s="255"/>
      <c r="R1071" s="255"/>
      <c r="S1071" s="255"/>
      <c r="T1071" s="256"/>
      <c r="U1071" s="14"/>
      <c r="V1071" s="14"/>
      <c r="W1071" s="14"/>
      <c r="X1071" s="14"/>
      <c r="Y1071" s="14"/>
      <c r="Z1071" s="14"/>
      <c r="AA1071" s="14"/>
      <c r="AB1071" s="14"/>
      <c r="AC1071" s="14"/>
      <c r="AD1071" s="14"/>
      <c r="AE1071" s="14"/>
      <c r="AT1071" s="257" t="s">
        <v>279</v>
      </c>
      <c r="AU1071" s="257" t="s">
        <v>291</v>
      </c>
      <c r="AV1071" s="14" t="s">
        <v>82</v>
      </c>
      <c r="AW1071" s="14" t="s">
        <v>33</v>
      </c>
      <c r="AX1071" s="14" t="s">
        <v>72</v>
      </c>
      <c r="AY1071" s="257" t="s">
        <v>266</v>
      </c>
    </row>
    <row r="1072" spans="1:51" s="15" customFormat="1" ht="12">
      <c r="A1072" s="15"/>
      <c r="B1072" s="258"/>
      <c r="C1072" s="259"/>
      <c r="D1072" s="230" t="s">
        <v>279</v>
      </c>
      <c r="E1072" s="260" t="s">
        <v>19</v>
      </c>
      <c r="F1072" s="261" t="s">
        <v>282</v>
      </c>
      <c r="G1072" s="259"/>
      <c r="H1072" s="262">
        <v>509.33</v>
      </c>
      <c r="I1072" s="263"/>
      <c r="J1072" s="259"/>
      <c r="K1072" s="259"/>
      <c r="L1072" s="264"/>
      <c r="M1072" s="265"/>
      <c r="N1072" s="266"/>
      <c r="O1072" s="266"/>
      <c r="P1072" s="266"/>
      <c r="Q1072" s="266"/>
      <c r="R1072" s="266"/>
      <c r="S1072" s="266"/>
      <c r="T1072" s="267"/>
      <c r="U1072" s="15"/>
      <c r="V1072" s="15"/>
      <c r="W1072" s="15"/>
      <c r="X1072" s="15"/>
      <c r="Y1072" s="15"/>
      <c r="Z1072" s="15"/>
      <c r="AA1072" s="15"/>
      <c r="AB1072" s="15"/>
      <c r="AC1072" s="15"/>
      <c r="AD1072" s="15"/>
      <c r="AE1072" s="15"/>
      <c r="AT1072" s="268" t="s">
        <v>279</v>
      </c>
      <c r="AU1072" s="268" t="s">
        <v>291</v>
      </c>
      <c r="AV1072" s="15" t="s">
        <v>273</v>
      </c>
      <c r="AW1072" s="15" t="s">
        <v>33</v>
      </c>
      <c r="AX1072" s="15" t="s">
        <v>80</v>
      </c>
      <c r="AY1072" s="268" t="s">
        <v>266</v>
      </c>
    </row>
    <row r="1073" spans="1:65" s="2" customFormat="1" ht="24.15" customHeight="1">
      <c r="A1073" s="41"/>
      <c r="B1073" s="42"/>
      <c r="C1073" s="217" t="s">
        <v>1255</v>
      </c>
      <c r="D1073" s="217" t="s">
        <v>268</v>
      </c>
      <c r="E1073" s="218" t="s">
        <v>1256</v>
      </c>
      <c r="F1073" s="219" t="s">
        <v>1257</v>
      </c>
      <c r="G1073" s="220" t="s">
        <v>271</v>
      </c>
      <c r="H1073" s="221">
        <v>32.406</v>
      </c>
      <c r="I1073" s="222"/>
      <c r="J1073" s="223">
        <f>ROUND(I1073*H1073,2)</f>
        <v>0</v>
      </c>
      <c r="K1073" s="219" t="s">
        <v>272</v>
      </c>
      <c r="L1073" s="47"/>
      <c r="M1073" s="224" t="s">
        <v>19</v>
      </c>
      <c r="N1073" s="225" t="s">
        <v>43</v>
      </c>
      <c r="O1073" s="87"/>
      <c r="P1073" s="226">
        <f>O1073*H1073</f>
        <v>0</v>
      </c>
      <c r="Q1073" s="226">
        <v>4E-05</v>
      </c>
      <c r="R1073" s="226">
        <f>Q1073*H1073</f>
        <v>0.0012962400000000002</v>
      </c>
      <c r="S1073" s="226">
        <v>0</v>
      </c>
      <c r="T1073" s="227">
        <f>S1073*H1073</f>
        <v>0</v>
      </c>
      <c r="U1073" s="41"/>
      <c r="V1073" s="41"/>
      <c r="W1073" s="41"/>
      <c r="X1073" s="41"/>
      <c r="Y1073" s="41"/>
      <c r="Z1073" s="41"/>
      <c r="AA1073" s="41"/>
      <c r="AB1073" s="41"/>
      <c r="AC1073" s="41"/>
      <c r="AD1073" s="41"/>
      <c r="AE1073" s="41"/>
      <c r="AR1073" s="228" t="s">
        <v>273</v>
      </c>
      <c r="AT1073" s="228" t="s">
        <v>268</v>
      </c>
      <c r="AU1073" s="228" t="s">
        <v>291</v>
      </c>
      <c r="AY1073" s="20" t="s">
        <v>266</v>
      </c>
      <c r="BE1073" s="229">
        <f>IF(N1073="základní",J1073,0)</f>
        <v>0</v>
      </c>
      <c r="BF1073" s="229">
        <f>IF(N1073="snížená",J1073,0)</f>
        <v>0</v>
      </c>
      <c r="BG1073" s="229">
        <f>IF(N1073="zákl. přenesená",J1073,0)</f>
        <v>0</v>
      </c>
      <c r="BH1073" s="229">
        <f>IF(N1073="sníž. přenesená",J1073,0)</f>
        <v>0</v>
      </c>
      <c r="BI1073" s="229">
        <f>IF(N1073="nulová",J1073,0)</f>
        <v>0</v>
      </c>
      <c r="BJ1073" s="20" t="s">
        <v>80</v>
      </c>
      <c r="BK1073" s="229">
        <f>ROUND(I1073*H1073,2)</f>
        <v>0</v>
      </c>
      <c r="BL1073" s="20" t="s">
        <v>273</v>
      </c>
      <c r="BM1073" s="228" t="s">
        <v>1258</v>
      </c>
    </row>
    <row r="1074" spans="1:47" s="2" customFormat="1" ht="12">
      <c r="A1074" s="41"/>
      <c r="B1074" s="42"/>
      <c r="C1074" s="43"/>
      <c r="D1074" s="230" t="s">
        <v>275</v>
      </c>
      <c r="E1074" s="43"/>
      <c r="F1074" s="231" t="s">
        <v>1259</v>
      </c>
      <c r="G1074" s="43"/>
      <c r="H1074" s="43"/>
      <c r="I1074" s="232"/>
      <c r="J1074" s="43"/>
      <c r="K1074" s="43"/>
      <c r="L1074" s="47"/>
      <c r="M1074" s="233"/>
      <c r="N1074" s="234"/>
      <c r="O1074" s="87"/>
      <c r="P1074" s="87"/>
      <c r="Q1074" s="87"/>
      <c r="R1074" s="87"/>
      <c r="S1074" s="87"/>
      <c r="T1074" s="88"/>
      <c r="U1074" s="41"/>
      <c r="V1074" s="41"/>
      <c r="W1074" s="41"/>
      <c r="X1074" s="41"/>
      <c r="Y1074" s="41"/>
      <c r="Z1074" s="41"/>
      <c r="AA1074" s="41"/>
      <c r="AB1074" s="41"/>
      <c r="AC1074" s="41"/>
      <c r="AD1074" s="41"/>
      <c r="AE1074" s="41"/>
      <c r="AT1074" s="20" t="s">
        <v>275</v>
      </c>
      <c r="AU1074" s="20" t="s">
        <v>291</v>
      </c>
    </row>
    <row r="1075" spans="1:47" s="2" customFormat="1" ht="12">
      <c r="A1075" s="41"/>
      <c r="B1075" s="42"/>
      <c r="C1075" s="43"/>
      <c r="D1075" s="235" t="s">
        <v>277</v>
      </c>
      <c r="E1075" s="43"/>
      <c r="F1075" s="236" t="s">
        <v>1260</v>
      </c>
      <c r="G1075" s="43"/>
      <c r="H1075" s="43"/>
      <c r="I1075" s="232"/>
      <c r="J1075" s="43"/>
      <c r="K1075" s="43"/>
      <c r="L1075" s="47"/>
      <c r="M1075" s="233"/>
      <c r="N1075" s="234"/>
      <c r="O1075" s="87"/>
      <c r="P1075" s="87"/>
      <c r="Q1075" s="87"/>
      <c r="R1075" s="87"/>
      <c r="S1075" s="87"/>
      <c r="T1075" s="88"/>
      <c r="U1075" s="41"/>
      <c r="V1075" s="41"/>
      <c r="W1075" s="41"/>
      <c r="X1075" s="41"/>
      <c r="Y1075" s="41"/>
      <c r="Z1075" s="41"/>
      <c r="AA1075" s="41"/>
      <c r="AB1075" s="41"/>
      <c r="AC1075" s="41"/>
      <c r="AD1075" s="41"/>
      <c r="AE1075" s="41"/>
      <c r="AT1075" s="20" t="s">
        <v>277</v>
      </c>
      <c r="AU1075" s="20" t="s">
        <v>291</v>
      </c>
    </row>
    <row r="1076" spans="1:51" s="14" customFormat="1" ht="12">
      <c r="A1076" s="14"/>
      <c r="B1076" s="247"/>
      <c r="C1076" s="248"/>
      <c r="D1076" s="230" t="s">
        <v>279</v>
      </c>
      <c r="E1076" s="249" t="s">
        <v>19</v>
      </c>
      <c r="F1076" s="250" t="s">
        <v>146</v>
      </c>
      <c r="G1076" s="248"/>
      <c r="H1076" s="251">
        <v>32.406</v>
      </c>
      <c r="I1076" s="252"/>
      <c r="J1076" s="248"/>
      <c r="K1076" s="248"/>
      <c r="L1076" s="253"/>
      <c r="M1076" s="254"/>
      <c r="N1076" s="255"/>
      <c r="O1076" s="255"/>
      <c r="P1076" s="255"/>
      <c r="Q1076" s="255"/>
      <c r="R1076" s="255"/>
      <c r="S1076" s="255"/>
      <c r="T1076" s="256"/>
      <c r="U1076" s="14"/>
      <c r="V1076" s="14"/>
      <c r="W1076" s="14"/>
      <c r="X1076" s="14"/>
      <c r="Y1076" s="14"/>
      <c r="Z1076" s="14"/>
      <c r="AA1076" s="14"/>
      <c r="AB1076" s="14"/>
      <c r="AC1076" s="14"/>
      <c r="AD1076" s="14"/>
      <c r="AE1076" s="14"/>
      <c r="AT1076" s="257" t="s">
        <v>279</v>
      </c>
      <c r="AU1076" s="257" t="s">
        <v>291</v>
      </c>
      <c r="AV1076" s="14" t="s">
        <v>82</v>
      </c>
      <c r="AW1076" s="14" t="s">
        <v>33</v>
      </c>
      <c r="AX1076" s="14" t="s">
        <v>80</v>
      </c>
      <c r="AY1076" s="257" t="s">
        <v>266</v>
      </c>
    </row>
    <row r="1077" spans="1:65" s="2" customFormat="1" ht="16.5" customHeight="1">
      <c r="A1077" s="41"/>
      <c r="B1077" s="42"/>
      <c r="C1077" s="217" t="s">
        <v>1261</v>
      </c>
      <c r="D1077" s="217" t="s">
        <v>268</v>
      </c>
      <c r="E1077" s="218" t="s">
        <v>1262</v>
      </c>
      <c r="F1077" s="219" t="s">
        <v>1263</v>
      </c>
      <c r="G1077" s="220" t="s">
        <v>481</v>
      </c>
      <c r="H1077" s="221">
        <v>20</v>
      </c>
      <c r="I1077" s="222"/>
      <c r="J1077" s="223">
        <f>ROUND(I1077*H1077,2)</f>
        <v>0</v>
      </c>
      <c r="K1077" s="219" t="s">
        <v>272</v>
      </c>
      <c r="L1077" s="47"/>
      <c r="M1077" s="224" t="s">
        <v>19</v>
      </c>
      <c r="N1077" s="225" t="s">
        <v>43</v>
      </c>
      <c r="O1077" s="87"/>
      <c r="P1077" s="226">
        <f>O1077*H1077</f>
        <v>0</v>
      </c>
      <c r="Q1077" s="226">
        <v>0.00234</v>
      </c>
      <c r="R1077" s="226">
        <f>Q1077*H1077</f>
        <v>0.0468</v>
      </c>
      <c r="S1077" s="226">
        <v>0</v>
      </c>
      <c r="T1077" s="227">
        <f>S1077*H1077</f>
        <v>0</v>
      </c>
      <c r="U1077" s="41"/>
      <c r="V1077" s="41"/>
      <c r="W1077" s="41"/>
      <c r="X1077" s="41"/>
      <c r="Y1077" s="41"/>
      <c r="Z1077" s="41"/>
      <c r="AA1077" s="41"/>
      <c r="AB1077" s="41"/>
      <c r="AC1077" s="41"/>
      <c r="AD1077" s="41"/>
      <c r="AE1077" s="41"/>
      <c r="AR1077" s="228" t="s">
        <v>273</v>
      </c>
      <c r="AT1077" s="228" t="s">
        <v>268</v>
      </c>
      <c r="AU1077" s="228" t="s">
        <v>291</v>
      </c>
      <c r="AY1077" s="20" t="s">
        <v>266</v>
      </c>
      <c r="BE1077" s="229">
        <f>IF(N1077="základní",J1077,0)</f>
        <v>0</v>
      </c>
      <c r="BF1077" s="229">
        <f>IF(N1077="snížená",J1077,0)</f>
        <v>0</v>
      </c>
      <c r="BG1077" s="229">
        <f>IF(N1077="zákl. přenesená",J1077,0)</f>
        <v>0</v>
      </c>
      <c r="BH1077" s="229">
        <f>IF(N1077="sníž. přenesená",J1077,0)</f>
        <v>0</v>
      </c>
      <c r="BI1077" s="229">
        <f>IF(N1077="nulová",J1077,0)</f>
        <v>0</v>
      </c>
      <c r="BJ1077" s="20" t="s">
        <v>80</v>
      </c>
      <c r="BK1077" s="229">
        <f>ROUND(I1077*H1077,2)</f>
        <v>0</v>
      </c>
      <c r="BL1077" s="20" t="s">
        <v>273</v>
      </c>
      <c r="BM1077" s="228" t="s">
        <v>1264</v>
      </c>
    </row>
    <row r="1078" spans="1:47" s="2" customFormat="1" ht="12">
      <c r="A1078" s="41"/>
      <c r="B1078" s="42"/>
      <c r="C1078" s="43"/>
      <c r="D1078" s="230" t="s">
        <v>275</v>
      </c>
      <c r="E1078" s="43"/>
      <c r="F1078" s="231" t="s">
        <v>1265</v>
      </c>
      <c r="G1078" s="43"/>
      <c r="H1078" s="43"/>
      <c r="I1078" s="232"/>
      <c r="J1078" s="43"/>
      <c r="K1078" s="43"/>
      <c r="L1078" s="47"/>
      <c r="M1078" s="233"/>
      <c r="N1078" s="234"/>
      <c r="O1078" s="87"/>
      <c r="P1078" s="87"/>
      <c r="Q1078" s="87"/>
      <c r="R1078" s="87"/>
      <c r="S1078" s="87"/>
      <c r="T1078" s="88"/>
      <c r="U1078" s="41"/>
      <c r="V1078" s="41"/>
      <c r="W1078" s="41"/>
      <c r="X1078" s="41"/>
      <c r="Y1078" s="41"/>
      <c r="Z1078" s="41"/>
      <c r="AA1078" s="41"/>
      <c r="AB1078" s="41"/>
      <c r="AC1078" s="41"/>
      <c r="AD1078" s="41"/>
      <c r="AE1078" s="41"/>
      <c r="AT1078" s="20" t="s">
        <v>275</v>
      </c>
      <c r="AU1078" s="20" t="s">
        <v>291</v>
      </c>
    </row>
    <row r="1079" spans="1:47" s="2" customFormat="1" ht="12">
      <c r="A1079" s="41"/>
      <c r="B1079" s="42"/>
      <c r="C1079" s="43"/>
      <c r="D1079" s="235" t="s">
        <v>277</v>
      </c>
      <c r="E1079" s="43"/>
      <c r="F1079" s="236" t="s">
        <v>1266</v>
      </c>
      <c r="G1079" s="43"/>
      <c r="H1079" s="43"/>
      <c r="I1079" s="232"/>
      <c r="J1079" s="43"/>
      <c r="K1079" s="43"/>
      <c r="L1079" s="47"/>
      <c r="M1079" s="233"/>
      <c r="N1079" s="234"/>
      <c r="O1079" s="87"/>
      <c r="P1079" s="87"/>
      <c r="Q1079" s="87"/>
      <c r="R1079" s="87"/>
      <c r="S1079" s="87"/>
      <c r="T1079" s="88"/>
      <c r="U1079" s="41"/>
      <c r="V1079" s="41"/>
      <c r="W1079" s="41"/>
      <c r="X1079" s="41"/>
      <c r="Y1079" s="41"/>
      <c r="Z1079" s="41"/>
      <c r="AA1079" s="41"/>
      <c r="AB1079" s="41"/>
      <c r="AC1079" s="41"/>
      <c r="AD1079" s="41"/>
      <c r="AE1079" s="41"/>
      <c r="AT1079" s="20" t="s">
        <v>277</v>
      </c>
      <c r="AU1079" s="20" t="s">
        <v>291</v>
      </c>
    </row>
    <row r="1080" spans="1:51" s="14" customFormat="1" ht="12">
      <c r="A1080" s="14"/>
      <c r="B1080" s="247"/>
      <c r="C1080" s="248"/>
      <c r="D1080" s="230" t="s">
        <v>279</v>
      </c>
      <c r="E1080" s="249" t="s">
        <v>19</v>
      </c>
      <c r="F1080" s="250" t="s">
        <v>1267</v>
      </c>
      <c r="G1080" s="248"/>
      <c r="H1080" s="251">
        <v>4</v>
      </c>
      <c r="I1080" s="252"/>
      <c r="J1080" s="248"/>
      <c r="K1080" s="248"/>
      <c r="L1080" s="253"/>
      <c r="M1080" s="254"/>
      <c r="N1080" s="255"/>
      <c r="O1080" s="255"/>
      <c r="P1080" s="255"/>
      <c r="Q1080" s="255"/>
      <c r="R1080" s="255"/>
      <c r="S1080" s="255"/>
      <c r="T1080" s="256"/>
      <c r="U1080" s="14"/>
      <c r="V1080" s="14"/>
      <c r="W1080" s="14"/>
      <c r="X1080" s="14"/>
      <c r="Y1080" s="14"/>
      <c r="Z1080" s="14"/>
      <c r="AA1080" s="14"/>
      <c r="AB1080" s="14"/>
      <c r="AC1080" s="14"/>
      <c r="AD1080" s="14"/>
      <c r="AE1080" s="14"/>
      <c r="AT1080" s="257" t="s">
        <v>279</v>
      </c>
      <c r="AU1080" s="257" t="s">
        <v>291</v>
      </c>
      <c r="AV1080" s="14" t="s">
        <v>82</v>
      </c>
      <c r="AW1080" s="14" t="s">
        <v>33</v>
      </c>
      <c r="AX1080" s="14" t="s">
        <v>72</v>
      </c>
      <c r="AY1080" s="257" t="s">
        <v>266</v>
      </c>
    </row>
    <row r="1081" spans="1:51" s="14" customFormat="1" ht="12">
      <c r="A1081" s="14"/>
      <c r="B1081" s="247"/>
      <c r="C1081" s="248"/>
      <c r="D1081" s="230" t="s">
        <v>279</v>
      </c>
      <c r="E1081" s="249" t="s">
        <v>19</v>
      </c>
      <c r="F1081" s="250" t="s">
        <v>1268</v>
      </c>
      <c r="G1081" s="248"/>
      <c r="H1081" s="251">
        <v>3</v>
      </c>
      <c r="I1081" s="252"/>
      <c r="J1081" s="248"/>
      <c r="K1081" s="248"/>
      <c r="L1081" s="253"/>
      <c r="M1081" s="254"/>
      <c r="N1081" s="255"/>
      <c r="O1081" s="255"/>
      <c r="P1081" s="255"/>
      <c r="Q1081" s="255"/>
      <c r="R1081" s="255"/>
      <c r="S1081" s="255"/>
      <c r="T1081" s="256"/>
      <c r="U1081" s="14"/>
      <c r="V1081" s="14"/>
      <c r="W1081" s="14"/>
      <c r="X1081" s="14"/>
      <c r="Y1081" s="14"/>
      <c r="Z1081" s="14"/>
      <c r="AA1081" s="14"/>
      <c r="AB1081" s="14"/>
      <c r="AC1081" s="14"/>
      <c r="AD1081" s="14"/>
      <c r="AE1081" s="14"/>
      <c r="AT1081" s="257" t="s">
        <v>279</v>
      </c>
      <c r="AU1081" s="257" t="s">
        <v>291</v>
      </c>
      <c r="AV1081" s="14" t="s">
        <v>82</v>
      </c>
      <c r="AW1081" s="14" t="s">
        <v>33</v>
      </c>
      <c r="AX1081" s="14" t="s">
        <v>72</v>
      </c>
      <c r="AY1081" s="257" t="s">
        <v>266</v>
      </c>
    </row>
    <row r="1082" spans="1:51" s="14" customFormat="1" ht="12">
      <c r="A1082" s="14"/>
      <c r="B1082" s="247"/>
      <c r="C1082" s="248"/>
      <c r="D1082" s="230" t="s">
        <v>279</v>
      </c>
      <c r="E1082" s="249" t="s">
        <v>19</v>
      </c>
      <c r="F1082" s="250" t="s">
        <v>1269</v>
      </c>
      <c r="G1082" s="248"/>
      <c r="H1082" s="251">
        <v>10</v>
      </c>
      <c r="I1082" s="252"/>
      <c r="J1082" s="248"/>
      <c r="K1082" s="248"/>
      <c r="L1082" s="253"/>
      <c r="M1082" s="254"/>
      <c r="N1082" s="255"/>
      <c r="O1082" s="255"/>
      <c r="P1082" s="255"/>
      <c r="Q1082" s="255"/>
      <c r="R1082" s="255"/>
      <c r="S1082" s="255"/>
      <c r="T1082" s="256"/>
      <c r="U1082" s="14"/>
      <c r="V1082" s="14"/>
      <c r="W1082" s="14"/>
      <c r="X1082" s="14"/>
      <c r="Y1082" s="14"/>
      <c r="Z1082" s="14"/>
      <c r="AA1082" s="14"/>
      <c r="AB1082" s="14"/>
      <c r="AC1082" s="14"/>
      <c r="AD1082" s="14"/>
      <c r="AE1082" s="14"/>
      <c r="AT1082" s="257" t="s">
        <v>279</v>
      </c>
      <c r="AU1082" s="257" t="s">
        <v>291</v>
      </c>
      <c r="AV1082" s="14" t="s">
        <v>82</v>
      </c>
      <c r="AW1082" s="14" t="s">
        <v>33</v>
      </c>
      <c r="AX1082" s="14" t="s">
        <v>72</v>
      </c>
      <c r="AY1082" s="257" t="s">
        <v>266</v>
      </c>
    </row>
    <row r="1083" spans="1:51" s="14" customFormat="1" ht="12">
      <c r="A1083" s="14"/>
      <c r="B1083" s="247"/>
      <c r="C1083" s="248"/>
      <c r="D1083" s="230" t="s">
        <v>279</v>
      </c>
      <c r="E1083" s="249" t="s">
        <v>19</v>
      </c>
      <c r="F1083" s="250" t="s">
        <v>1270</v>
      </c>
      <c r="G1083" s="248"/>
      <c r="H1083" s="251">
        <v>3</v>
      </c>
      <c r="I1083" s="252"/>
      <c r="J1083" s="248"/>
      <c r="K1083" s="248"/>
      <c r="L1083" s="253"/>
      <c r="M1083" s="254"/>
      <c r="N1083" s="255"/>
      <c r="O1083" s="255"/>
      <c r="P1083" s="255"/>
      <c r="Q1083" s="255"/>
      <c r="R1083" s="255"/>
      <c r="S1083" s="255"/>
      <c r="T1083" s="256"/>
      <c r="U1083" s="14"/>
      <c r="V1083" s="14"/>
      <c r="W1083" s="14"/>
      <c r="X1083" s="14"/>
      <c r="Y1083" s="14"/>
      <c r="Z1083" s="14"/>
      <c r="AA1083" s="14"/>
      <c r="AB1083" s="14"/>
      <c r="AC1083" s="14"/>
      <c r="AD1083" s="14"/>
      <c r="AE1083" s="14"/>
      <c r="AT1083" s="257" t="s">
        <v>279</v>
      </c>
      <c r="AU1083" s="257" t="s">
        <v>291</v>
      </c>
      <c r="AV1083" s="14" t="s">
        <v>82</v>
      </c>
      <c r="AW1083" s="14" t="s">
        <v>33</v>
      </c>
      <c r="AX1083" s="14" t="s">
        <v>72</v>
      </c>
      <c r="AY1083" s="257" t="s">
        <v>266</v>
      </c>
    </row>
    <row r="1084" spans="1:51" s="15" customFormat="1" ht="12">
      <c r="A1084" s="15"/>
      <c r="B1084" s="258"/>
      <c r="C1084" s="259"/>
      <c r="D1084" s="230" t="s">
        <v>279</v>
      </c>
      <c r="E1084" s="260" t="s">
        <v>19</v>
      </c>
      <c r="F1084" s="261" t="s">
        <v>282</v>
      </c>
      <c r="G1084" s="259"/>
      <c r="H1084" s="262">
        <v>20</v>
      </c>
      <c r="I1084" s="263"/>
      <c r="J1084" s="259"/>
      <c r="K1084" s="259"/>
      <c r="L1084" s="264"/>
      <c r="M1084" s="265"/>
      <c r="N1084" s="266"/>
      <c r="O1084" s="266"/>
      <c r="P1084" s="266"/>
      <c r="Q1084" s="266"/>
      <c r="R1084" s="266"/>
      <c r="S1084" s="266"/>
      <c r="T1084" s="267"/>
      <c r="U1084" s="15"/>
      <c r="V1084" s="15"/>
      <c r="W1084" s="15"/>
      <c r="X1084" s="15"/>
      <c r="Y1084" s="15"/>
      <c r="Z1084" s="15"/>
      <c r="AA1084" s="15"/>
      <c r="AB1084" s="15"/>
      <c r="AC1084" s="15"/>
      <c r="AD1084" s="15"/>
      <c r="AE1084" s="15"/>
      <c r="AT1084" s="268" t="s">
        <v>279</v>
      </c>
      <c r="AU1084" s="268" t="s">
        <v>291</v>
      </c>
      <c r="AV1084" s="15" t="s">
        <v>273</v>
      </c>
      <c r="AW1084" s="15" t="s">
        <v>33</v>
      </c>
      <c r="AX1084" s="15" t="s">
        <v>80</v>
      </c>
      <c r="AY1084" s="268" t="s">
        <v>266</v>
      </c>
    </row>
    <row r="1085" spans="1:65" s="2" customFormat="1" ht="16.5" customHeight="1">
      <c r="A1085" s="41"/>
      <c r="B1085" s="42"/>
      <c r="C1085" s="217" t="s">
        <v>1271</v>
      </c>
      <c r="D1085" s="217" t="s">
        <v>268</v>
      </c>
      <c r="E1085" s="218" t="s">
        <v>1272</v>
      </c>
      <c r="F1085" s="219" t="s">
        <v>1273</v>
      </c>
      <c r="G1085" s="220" t="s">
        <v>481</v>
      </c>
      <c r="H1085" s="221">
        <v>18</v>
      </c>
      <c r="I1085" s="222"/>
      <c r="J1085" s="223">
        <f>ROUND(I1085*H1085,2)</f>
        <v>0</v>
      </c>
      <c r="K1085" s="219" t="s">
        <v>272</v>
      </c>
      <c r="L1085" s="47"/>
      <c r="M1085" s="224" t="s">
        <v>19</v>
      </c>
      <c r="N1085" s="225" t="s">
        <v>43</v>
      </c>
      <c r="O1085" s="87"/>
      <c r="P1085" s="226">
        <f>O1085*H1085</f>
        <v>0</v>
      </c>
      <c r="Q1085" s="226">
        <v>0.00018</v>
      </c>
      <c r="R1085" s="226">
        <f>Q1085*H1085</f>
        <v>0.0032400000000000003</v>
      </c>
      <c r="S1085" s="226">
        <v>0</v>
      </c>
      <c r="T1085" s="227">
        <f>S1085*H1085</f>
        <v>0</v>
      </c>
      <c r="U1085" s="41"/>
      <c r="V1085" s="41"/>
      <c r="W1085" s="41"/>
      <c r="X1085" s="41"/>
      <c r="Y1085" s="41"/>
      <c r="Z1085" s="41"/>
      <c r="AA1085" s="41"/>
      <c r="AB1085" s="41"/>
      <c r="AC1085" s="41"/>
      <c r="AD1085" s="41"/>
      <c r="AE1085" s="41"/>
      <c r="AR1085" s="228" t="s">
        <v>273</v>
      </c>
      <c r="AT1085" s="228" t="s">
        <v>268</v>
      </c>
      <c r="AU1085" s="228" t="s">
        <v>291</v>
      </c>
      <c r="AY1085" s="20" t="s">
        <v>266</v>
      </c>
      <c r="BE1085" s="229">
        <f>IF(N1085="základní",J1085,0)</f>
        <v>0</v>
      </c>
      <c r="BF1085" s="229">
        <f>IF(N1085="snížená",J1085,0)</f>
        <v>0</v>
      </c>
      <c r="BG1085" s="229">
        <f>IF(N1085="zákl. přenesená",J1085,0)</f>
        <v>0</v>
      </c>
      <c r="BH1085" s="229">
        <f>IF(N1085="sníž. přenesená",J1085,0)</f>
        <v>0</v>
      </c>
      <c r="BI1085" s="229">
        <f>IF(N1085="nulová",J1085,0)</f>
        <v>0</v>
      </c>
      <c r="BJ1085" s="20" t="s">
        <v>80</v>
      </c>
      <c r="BK1085" s="229">
        <f>ROUND(I1085*H1085,2)</f>
        <v>0</v>
      </c>
      <c r="BL1085" s="20" t="s">
        <v>273</v>
      </c>
      <c r="BM1085" s="228" t="s">
        <v>1274</v>
      </c>
    </row>
    <row r="1086" spans="1:47" s="2" customFormat="1" ht="12">
      <c r="A1086" s="41"/>
      <c r="B1086" s="42"/>
      <c r="C1086" s="43"/>
      <c r="D1086" s="230" t="s">
        <v>275</v>
      </c>
      <c r="E1086" s="43"/>
      <c r="F1086" s="231" t="s">
        <v>1275</v>
      </c>
      <c r="G1086" s="43"/>
      <c r="H1086" s="43"/>
      <c r="I1086" s="232"/>
      <c r="J1086" s="43"/>
      <c r="K1086" s="43"/>
      <c r="L1086" s="47"/>
      <c r="M1086" s="233"/>
      <c r="N1086" s="234"/>
      <c r="O1086" s="87"/>
      <c r="P1086" s="87"/>
      <c r="Q1086" s="87"/>
      <c r="R1086" s="87"/>
      <c r="S1086" s="87"/>
      <c r="T1086" s="88"/>
      <c r="U1086" s="41"/>
      <c r="V1086" s="41"/>
      <c r="W1086" s="41"/>
      <c r="X1086" s="41"/>
      <c r="Y1086" s="41"/>
      <c r="Z1086" s="41"/>
      <c r="AA1086" s="41"/>
      <c r="AB1086" s="41"/>
      <c r="AC1086" s="41"/>
      <c r="AD1086" s="41"/>
      <c r="AE1086" s="41"/>
      <c r="AT1086" s="20" t="s">
        <v>275</v>
      </c>
      <c r="AU1086" s="20" t="s">
        <v>291</v>
      </c>
    </row>
    <row r="1087" spans="1:47" s="2" customFormat="1" ht="12">
      <c r="A1087" s="41"/>
      <c r="B1087" s="42"/>
      <c r="C1087" s="43"/>
      <c r="D1087" s="235" t="s">
        <v>277</v>
      </c>
      <c r="E1087" s="43"/>
      <c r="F1087" s="236" t="s">
        <v>1276</v>
      </c>
      <c r="G1087" s="43"/>
      <c r="H1087" s="43"/>
      <c r="I1087" s="232"/>
      <c r="J1087" s="43"/>
      <c r="K1087" s="43"/>
      <c r="L1087" s="47"/>
      <c r="M1087" s="233"/>
      <c r="N1087" s="234"/>
      <c r="O1087" s="87"/>
      <c r="P1087" s="87"/>
      <c r="Q1087" s="87"/>
      <c r="R1087" s="87"/>
      <c r="S1087" s="87"/>
      <c r="T1087" s="88"/>
      <c r="U1087" s="41"/>
      <c r="V1087" s="41"/>
      <c r="W1087" s="41"/>
      <c r="X1087" s="41"/>
      <c r="Y1087" s="41"/>
      <c r="Z1087" s="41"/>
      <c r="AA1087" s="41"/>
      <c r="AB1087" s="41"/>
      <c r="AC1087" s="41"/>
      <c r="AD1087" s="41"/>
      <c r="AE1087" s="41"/>
      <c r="AT1087" s="20" t="s">
        <v>277</v>
      </c>
      <c r="AU1087" s="20" t="s">
        <v>291</v>
      </c>
    </row>
    <row r="1088" spans="1:51" s="13" customFormat="1" ht="12">
      <c r="A1088" s="13"/>
      <c r="B1088" s="237"/>
      <c r="C1088" s="238"/>
      <c r="D1088" s="230" t="s">
        <v>279</v>
      </c>
      <c r="E1088" s="239" t="s">
        <v>19</v>
      </c>
      <c r="F1088" s="240" t="s">
        <v>1277</v>
      </c>
      <c r="G1088" s="238"/>
      <c r="H1088" s="239" t="s">
        <v>19</v>
      </c>
      <c r="I1088" s="241"/>
      <c r="J1088" s="238"/>
      <c r="K1088" s="238"/>
      <c r="L1088" s="242"/>
      <c r="M1088" s="243"/>
      <c r="N1088" s="244"/>
      <c r="O1088" s="244"/>
      <c r="P1088" s="244"/>
      <c r="Q1088" s="244"/>
      <c r="R1088" s="244"/>
      <c r="S1088" s="244"/>
      <c r="T1088" s="245"/>
      <c r="U1088" s="13"/>
      <c r="V1088" s="13"/>
      <c r="W1088" s="13"/>
      <c r="X1088" s="13"/>
      <c r="Y1088" s="13"/>
      <c r="Z1088" s="13"/>
      <c r="AA1088" s="13"/>
      <c r="AB1088" s="13"/>
      <c r="AC1088" s="13"/>
      <c r="AD1088" s="13"/>
      <c r="AE1088" s="13"/>
      <c r="AT1088" s="246" t="s">
        <v>279</v>
      </c>
      <c r="AU1088" s="246" t="s">
        <v>291</v>
      </c>
      <c r="AV1088" s="13" t="s">
        <v>80</v>
      </c>
      <c r="AW1088" s="13" t="s">
        <v>33</v>
      </c>
      <c r="AX1088" s="13" t="s">
        <v>72</v>
      </c>
      <c r="AY1088" s="246" t="s">
        <v>266</v>
      </c>
    </row>
    <row r="1089" spans="1:51" s="14" customFormat="1" ht="12">
      <c r="A1089" s="14"/>
      <c r="B1089" s="247"/>
      <c r="C1089" s="248"/>
      <c r="D1089" s="230" t="s">
        <v>279</v>
      </c>
      <c r="E1089" s="249" t="s">
        <v>19</v>
      </c>
      <c r="F1089" s="250" t="s">
        <v>82</v>
      </c>
      <c r="G1089" s="248"/>
      <c r="H1089" s="251">
        <v>2</v>
      </c>
      <c r="I1089" s="252"/>
      <c r="J1089" s="248"/>
      <c r="K1089" s="248"/>
      <c r="L1089" s="253"/>
      <c r="M1089" s="254"/>
      <c r="N1089" s="255"/>
      <c r="O1089" s="255"/>
      <c r="P1089" s="255"/>
      <c r="Q1089" s="255"/>
      <c r="R1089" s="255"/>
      <c r="S1089" s="255"/>
      <c r="T1089" s="256"/>
      <c r="U1089" s="14"/>
      <c r="V1089" s="14"/>
      <c r="W1089" s="14"/>
      <c r="X1089" s="14"/>
      <c r="Y1089" s="14"/>
      <c r="Z1089" s="14"/>
      <c r="AA1089" s="14"/>
      <c r="AB1089" s="14"/>
      <c r="AC1089" s="14"/>
      <c r="AD1089" s="14"/>
      <c r="AE1089" s="14"/>
      <c r="AT1089" s="257" t="s">
        <v>279</v>
      </c>
      <c r="AU1089" s="257" t="s">
        <v>291</v>
      </c>
      <c r="AV1089" s="14" t="s">
        <v>82</v>
      </c>
      <c r="AW1089" s="14" t="s">
        <v>33</v>
      </c>
      <c r="AX1089" s="14" t="s">
        <v>72</v>
      </c>
      <c r="AY1089" s="257" t="s">
        <v>266</v>
      </c>
    </row>
    <row r="1090" spans="1:51" s="13" customFormat="1" ht="12">
      <c r="A1090" s="13"/>
      <c r="B1090" s="237"/>
      <c r="C1090" s="238"/>
      <c r="D1090" s="230" t="s">
        <v>279</v>
      </c>
      <c r="E1090" s="239" t="s">
        <v>19</v>
      </c>
      <c r="F1090" s="240" t="s">
        <v>1278</v>
      </c>
      <c r="G1090" s="238"/>
      <c r="H1090" s="239" t="s">
        <v>19</v>
      </c>
      <c r="I1090" s="241"/>
      <c r="J1090" s="238"/>
      <c r="K1090" s="238"/>
      <c r="L1090" s="242"/>
      <c r="M1090" s="243"/>
      <c r="N1090" s="244"/>
      <c r="O1090" s="244"/>
      <c r="P1090" s="244"/>
      <c r="Q1090" s="244"/>
      <c r="R1090" s="244"/>
      <c r="S1090" s="244"/>
      <c r="T1090" s="245"/>
      <c r="U1090" s="13"/>
      <c r="V1090" s="13"/>
      <c r="W1090" s="13"/>
      <c r="X1090" s="13"/>
      <c r="Y1090" s="13"/>
      <c r="Z1090" s="13"/>
      <c r="AA1090" s="13"/>
      <c r="AB1090" s="13"/>
      <c r="AC1090" s="13"/>
      <c r="AD1090" s="13"/>
      <c r="AE1090" s="13"/>
      <c r="AT1090" s="246" t="s">
        <v>279</v>
      </c>
      <c r="AU1090" s="246" t="s">
        <v>291</v>
      </c>
      <c r="AV1090" s="13" t="s">
        <v>80</v>
      </c>
      <c r="AW1090" s="13" t="s">
        <v>33</v>
      </c>
      <c r="AX1090" s="13" t="s">
        <v>72</v>
      </c>
      <c r="AY1090" s="246" t="s">
        <v>266</v>
      </c>
    </row>
    <row r="1091" spans="1:51" s="14" customFormat="1" ht="12">
      <c r="A1091" s="14"/>
      <c r="B1091" s="247"/>
      <c r="C1091" s="248"/>
      <c r="D1091" s="230" t="s">
        <v>279</v>
      </c>
      <c r="E1091" s="249" t="s">
        <v>19</v>
      </c>
      <c r="F1091" s="250" t="s">
        <v>80</v>
      </c>
      <c r="G1091" s="248"/>
      <c r="H1091" s="251">
        <v>1</v>
      </c>
      <c r="I1091" s="252"/>
      <c r="J1091" s="248"/>
      <c r="K1091" s="248"/>
      <c r="L1091" s="253"/>
      <c r="M1091" s="254"/>
      <c r="N1091" s="255"/>
      <c r="O1091" s="255"/>
      <c r="P1091" s="255"/>
      <c r="Q1091" s="255"/>
      <c r="R1091" s="255"/>
      <c r="S1091" s="255"/>
      <c r="T1091" s="256"/>
      <c r="U1091" s="14"/>
      <c r="V1091" s="14"/>
      <c r="W1091" s="14"/>
      <c r="X1091" s="14"/>
      <c r="Y1091" s="14"/>
      <c r="Z1091" s="14"/>
      <c r="AA1091" s="14"/>
      <c r="AB1091" s="14"/>
      <c r="AC1091" s="14"/>
      <c r="AD1091" s="14"/>
      <c r="AE1091" s="14"/>
      <c r="AT1091" s="257" t="s">
        <v>279</v>
      </c>
      <c r="AU1091" s="257" t="s">
        <v>291</v>
      </c>
      <c r="AV1091" s="14" t="s">
        <v>82</v>
      </c>
      <c r="AW1091" s="14" t="s">
        <v>33</v>
      </c>
      <c r="AX1091" s="14" t="s">
        <v>72</v>
      </c>
      <c r="AY1091" s="257" t="s">
        <v>266</v>
      </c>
    </row>
    <row r="1092" spans="1:51" s="13" customFormat="1" ht="12">
      <c r="A1092" s="13"/>
      <c r="B1092" s="237"/>
      <c r="C1092" s="238"/>
      <c r="D1092" s="230" t="s">
        <v>279</v>
      </c>
      <c r="E1092" s="239" t="s">
        <v>19</v>
      </c>
      <c r="F1092" s="240" t="s">
        <v>1279</v>
      </c>
      <c r="G1092" s="238"/>
      <c r="H1092" s="239" t="s">
        <v>19</v>
      </c>
      <c r="I1092" s="241"/>
      <c r="J1092" s="238"/>
      <c r="K1092" s="238"/>
      <c r="L1092" s="242"/>
      <c r="M1092" s="243"/>
      <c r="N1092" s="244"/>
      <c r="O1092" s="244"/>
      <c r="P1092" s="244"/>
      <c r="Q1092" s="244"/>
      <c r="R1092" s="244"/>
      <c r="S1092" s="244"/>
      <c r="T1092" s="245"/>
      <c r="U1092" s="13"/>
      <c r="V1092" s="13"/>
      <c r="W1092" s="13"/>
      <c r="X1092" s="13"/>
      <c r="Y1092" s="13"/>
      <c r="Z1092" s="13"/>
      <c r="AA1092" s="13"/>
      <c r="AB1092" s="13"/>
      <c r="AC1092" s="13"/>
      <c r="AD1092" s="13"/>
      <c r="AE1092" s="13"/>
      <c r="AT1092" s="246" t="s">
        <v>279</v>
      </c>
      <c r="AU1092" s="246" t="s">
        <v>291</v>
      </c>
      <c r="AV1092" s="13" t="s">
        <v>80</v>
      </c>
      <c r="AW1092" s="13" t="s">
        <v>33</v>
      </c>
      <c r="AX1092" s="13" t="s">
        <v>72</v>
      </c>
      <c r="AY1092" s="246" t="s">
        <v>266</v>
      </c>
    </row>
    <row r="1093" spans="1:51" s="14" customFormat="1" ht="12">
      <c r="A1093" s="14"/>
      <c r="B1093" s="247"/>
      <c r="C1093" s="248"/>
      <c r="D1093" s="230" t="s">
        <v>279</v>
      </c>
      <c r="E1093" s="249" t="s">
        <v>19</v>
      </c>
      <c r="F1093" s="250" t="s">
        <v>82</v>
      </c>
      <c r="G1093" s="248"/>
      <c r="H1093" s="251">
        <v>2</v>
      </c>
      <c r="I1093" s="252"/>
      <c r="J1093" s="248"/>
      <c r="K1093" s="248"/>
      <c r="L1093" s="253"/>
      <c r="M1093" s="254"/>
      <c r="N1093" s="255"/>
      <c r="O1093" s="255"/>
      <c r="P1093" s="255"/>
      <c r="Q1093" s="255"/>
      <c r="R1093" s="255"/>
      <c r="S1093" s="255"/>
      <c r="T1093" s="256"/>
      <c r="U1093" s="14"/>
      <c r="V1093" s="14"/>
      <c r="W1093" s="14"/>
      <c r="X1093" s="14"/>
      <c r="Y1093" s="14"/>
      <c r="Z1093" s="14"/>
      <c r="AA1093" s="14"/>
      <c r="AB1093" s="14"/>
      <c r="AC1093" s="14"/>
      <c r="AD1093" s="14"/>
      <c r="AE1093" s="14"/>
      <c r="AT1093" s="257" t="s">
        <v>279</v>
      </c>
      <c r="AU1093" s="257" t="s">
        <v>291</v>
      </c>
      <c r="AV1093" s="14" t="s">
        <v>82</v>
      </c>
      <c r="AW1093" s="14" t="s">
        <v>33</v>
      </c>
      <c r="AX1093" s="14" t="s">
        <v>72</v>
      </c>
      <c r="AY1093" s="257" t="s">
        <v>266</v>
      </c>
    </row>
    <row r="1094" spans="1:51" s="13" customFormat="1" ht="12">
      <c r="A1094" s="13"/>
      <c r="B1094" s="237"/>
      <c r="C1094" s="238"/>
      <c r="D1094" s="230" t="s">
        <v>279</v>
      </c>
      <c r="E1094" s="239" t="s">
        <v>19</v>
      </c>
      <c r="F1094" s="240" t="s">
        <v>1280</v>
      </c>
      <c r="G1094" s="238"/>
      <c r="H1094" s="239" t="s">
        <v>19</v>
      </c>
      <c r="I1094" s="241"/>
      <c r="J1094" s="238"/>
      <c r="K1094" s="238"/>
      <c r="L1094" s="242"/>
      <c r="M1094" s="243"/>
      <c r="N1094" s="244"/>
      <c r="O1094" s="244"/>
      <c r="P1094" s="244"/>
      <c r="Q1094" s="244"/>
      <c r="R1094" s="244"/>
      <c r="S1094" s="244"/>
      <c r="T1094" s="245"/>
      <c r="U1094" s="13"/>
      <c r="V1094" s="13"/>
      <c r="W1094" s="13"/>
      <c r="X1094" s="13"/>
      <c r="Y1094" s="13"/>
      <c r="Z1094" s="13"/>
      <c r="AA1094" s="13"/>
      <c r="AB1094" s="13"/>
      <c r="AC1094" s="13"/>
      <c r="AD1094" s="13"/>
      <c r="AE1094" s="13"/>
      <c r="AT1094" s="246" t="s">
        <v>279</v>
      </c>
      <c r="AU1094" s="246" t="s">
        <v>291</v>
      </c>
      <c r="AV1094" s="13" t="s">
        <v>80</v>
      </c>
      <c r="AW1094" s="13" t="s">
        <v>33</v>
      </c>
      <c r="AX1094" s="13" t="s">
        <v>72</v>
      </c>
      <c r="AY1094" s="246" t="s">
        <v>266</v>
      </c>
    </row>
    <row r="1095" spans="1:51" s="13" customFormat="1" ht="12">
      <c r="A1095" s="13"/>
      <c r="B1095" s="237"/>
      <c r="C1095" s="238"/>
      <c r="D1095" s="230" t="s">
        <v>279</v>
      </c>
      <c r="E1095" s="239" t="s">
        <v>19</v>
      </c>
      <c r="F1095" s="240" t="s">
        <v>1281</v>
      </c>
      <c r="G1095" s="238"/>
      <c r="H1095" s="239" t="s">
        <v>19</v>
      </c>
      <c r="I1095" s="241"/>
      <c r="J1095" s="238"/>
      <c r="K1095" s="238"/>
      <c r="L1095" s="242"/>
      <c r="M1095" s="243"/>
      <c r="N1095" s="244"/>
      <c r="O1095" s="244"/>
      <c r="P1095" s="244"/>
      <c r="Q1095" s="244"/>
      <c r="R1095" s="244"/>
      <c r="S1095" s="244"/>
      <c r="T1095" s="245"/>
      <c r="U1095" s="13"/>
      <c r="V1095" s="13"/>
      <c r="W1095" s="13"/>
      <c r="X1095" s="13"/>
      <c r="Y1095" s="13"/>
      <c r="Z1095" s="13"/>
      <c r="AA1095" s="13"/>
      <c r="AB1095" s="13"/>
      <c r="AC1095" s="13"/>
      <c r="AD1095" s="13"/>
      <c r="AE1095" s="13"/>
      <c r="AT1095" s="246" t="s">
        <v>279</v>
      </c>
      <c r="AU1095" s="246" t="s">
        <v>291</v>
      </c>
      <c r="AV1095" s="13" t="s">
        <v>80</v>
      </c>
      <c r="AW1095" s="13" t="s">
        <v>33</v>
      </c>
      <c r="AX1095" s="13" t="s">
        <v>72</v>
      </c>
      <c r="AY1095" s="246" t="s">
        <v>266</v>
      </c>
    </row>
    <row r="1096" spans="1:51" s="13" customFormat="1" ht="12">
      <c r="A1096" s="13"/>
      <c r="B1096" s="237"/>
      <c r="C1096" s="238"/>
      <c r="D1096" s="230" t="s">
        <v>279</v>
      </c>
      <c r="E1096" s="239" t="s">
        <v>19</v>
      </c>
      <c r="F1096" s="240" t="s">
        <v>1282</v>
      </c>
      <c r="G1096" s="238"/>
      <c r="H1096" s="239" t="s">
        <v>19</v>
      </c>
      <c r="I1096" s="241"/>
      <c r="J1096" s="238"/>
      <c r="K1096" s="238"/>
      <c r="L1096" s="242"/>
      <c r="M1096" s="243"/>
      <c r="N1096" s="244"/>
      <c r="O1096" s="244"/>
      <c r="P1096" s="244"/>
      <c r="Q1096" s="244"/>
      <c r="R1096" s="244"/>
      <c r="S1096" s="244"/>
      <c r="T1096" s="245"/>
      <c r="U1096" s="13"/>
      <c r="V1096" s="13"/>
      <c r="W1096" s="13"/>
      <c r="X1096" s="13"/>
      <c r="Y1096" s="13"/>
      <c r="Z1096" s="13"/>
      <c r="AA1096" s="13"/>
      <c r="AB1096" s="13"/>
      <c r="AC1096" s="13"/>
      <c r="AD1096" s="13"/>
      <c r="AE1096" s="13"/>
      <c r="AT1096" s="246" t="s">
        <v>279</v>
      </c>
      <c r="AU1096" s="246" t="s">
        <v>291</v>
      </c>
      <c r="AV1096" s="13" t="s">
        <v>80</v>
      </c>
      <c r="AW1096" s="13" t="s">
        <v>33</v>
      </c>
      <c r="AX1096" s="13" t="s">
        <v>72</v>
      </c>
      <c r="AY1096" s="246" t="s">
        <v>266</v>
      </c>
    </row>
    <row r="1097" spans="1:51" s="14" customFormat="1" ht="12">
      <c r="A1097" s="14"/>
      <c r="B1097" s="247"/>
      <c r="C1097" s="248"/>
      <c r="D1097" s="230" t="s">
        <v>279</v>
      </c>
      <c r="E1097" s="249" t="s">
        <v>19</v>
      </c>
      <c r="F1097" s="250" t="s">
        <v>82</v>
      </c>
      <c r="G1097" s="248"/>
      <c r="H1097" s="251">
        <v>2</v>
      </c>
      <c r="I1097" s="252"/>
      <c r="J1097" s="248"/>
      <c r="K1097" s="248"/>
      <c r="L1097" s="253"/>
      <c r="M1097" s="254"/>
      <c r="N1097" s="255"/>
      <c r="O1097" s="255"/>
      <c r="P1097" s="255"/>
      <c r="Q1097" s="255"/>
      <c r="R1097" s="255"/>
      <c r="S1097" s="255"/>
      <c r="T1097" s="256"/>
      <c r="U1097" s="14"/>
      <c r="V1097" s="14"/>
      <c r="W1097" s="14"/>
      <c r="X1097" s="14"/>
      <c r="Y1097" s="14"/>
      <c r="Z1097" s="14"/>
      <c r="AA1097" s="14"/>
      <c r="AB1097" s="14"/>
      <c r="AC1097" s="14"/>
      <c r="AD1097" s="14"/>
      <c r="AE1097" s="14"/>
      <c r="AT1097" s="257" t="s">
        <v>279</v>
      </c>
      <c r="AU1097" s="257" t="s">
        <v>291</v>
      </c>
      <c r="AV1097" s="14" t="s">
        <v>82</v>
      </c>
      <c r="AW1097" s="14" t="s">
        <v>33</v>
      </c>
      <c r="AX1097" s="14" t="s">
        <v>72</v>
      </c>
      <c r="AY1097" s="257" t="s">
        <v>266</v>
      </c>
    </row>
    <row r="1098" spans="1:51" s="13" customFormat="1" ht="12">
      <c r="A1098" s="13"/>
      <c r="B1098" s="237"/>
      <c r="C1098" s="238"/>
      <c r="D1098" s="230" t="s">
        <v>279</v>
      </c>
      <c r="E1098" s="239" t="s">
        <v>19</v>
      </c>
      <c r="F1098" s="240" t="s">
        <v>1283</v>
      </c>
      <c r="G1098" s="238"/>
      <c r="H1098" s="239" t="s">
        <v>19</v>
      </c>
      <c r="I1098" s="241"/>
      <c r="J1098" s="238"/>
      <c r="K1098" s="238"/>
      <c r="L1098" s="242"/>
      <c r="M1098" s="243"/>
      <c r="N1098" s="244"/>
      <c r="O1098" s="244"/>
      <c r="P1098" s="244"/>
      <c r="Q1098" s="244"/>
      <c r="R1098" s="244"/>
      <c r="S1098" s="244"/>
      <c r="T1098" s="245"/>
      <c r="U1098" s="13"/>
      <c r="V1098" s="13"/>
      <c r="W1098" s="13"/>
      <c r="X1098" s="13"/>
      <c r="Y1098" s="13"/>
      <c r="Z1098" s="13"/>
      <c r="AA1098" s="13"/>
      <c r="AB1098" s="13"/>
      <c r="AC1098" s="13"/>
      <c r="AD1098" s="13"/>
      <c r="AE1098" s="13"/>
      <c r="AT1098" s="246" t="s">
        <v>279</v>
      </c>
      <c r="AU1098" s="246" t="s">
        <v>291</v>
      </c>
      <c r="AV1098" s="13" t="s">
        <v>80</v>
      </c>
      <c r="AW1098" s="13" t="s">
        <v>33</v>
      </c>
      <c r="AX1098" s="13" t="s">
        <v>72</v>
      </c>
      <c r="AY1098" s="246" t="s">
        <v>266</v>
      </c>
    </row>
    <row r="1099" spans="1:51" s="14" customFormat="1" ht="12">
      <c r="A1099" s="14"/>
      <c r="B1099" s="247"/>
      <c r="C1099" s="248"/>
      <c r="D1099" s="230" t="s">
        <v>279</v>
      </c>
      <c r="E1099" s="249" t="s">
        <v>19</v>
      </c>
      <c r="F1099" s="250" t="s">
        <v>291</v>
      </c>
      <c r="G1099" s="248"/>
      <c r="H1099" s="251">
        <v>3</v>
      </c>
      <c r="I1099" s="252"/>
      <c r="J1099" s="248"/>
      <c r="K1099" s="248"/>
      <c r="L1099" s="253"/>
      <c r="M1099" s="254"/>
      <c r="N1099" s="255"/>
      <c r="O1099" s="255"/>
      <c r="P1099" s="255"/>
      <c r="Q1099" s="255"/>
      <c r="R1099" s="255"/>
      <c r="S1099" s="255"/>
      <c r="T1099" s="256"/>
      <c r="U1099" s="14"/>
      <c r="V1099" s="14"/>
      <c r="W1099" s="14"/>
      <c r="X1099" s="14"/>
      <c r="Y1099" s="14"/>
      <c r="Z1099" s="14"/>
      <c r="AA1099" s="14"/>
      <c r="AB1099" s="14"/>
      <c r="AC1099" s="14"/>
      <c r="AD1099" s="14"/>
      <c r="AE1099" s="14"/>
      <c r="AT1099" s="257" t="s">
        <v>279</v>
      </c>
      <c r="AU1099" s="257" t="s">
        <v>291</v>
      </c>
      <c r="AV1099" s="14" t="s">
        <v>82</v>
      </c>
      <c r="AW1099" s="14" t="s">
        <v>33</v>
      </c>
      <c r="AX1099" s="14" t="s">
        <v>72</v>
      </c>
      <c r="AY1099" s="257" t="s">
        <v>266</v>
      </c>
    </row>
    <row r="1100" spans="1:51" s="13" customFormat="1" ht="12">
      <c r="A1100" s="13"/>
      <c r="B1100" s="237"/>
      <c r="C1100" s="238"/>
      <c r="D1100" s="230" t="s">
        <v>279</v>
      </c>
      <c r="E1100" s="239" t="s">
        <v>19</v>
      </c>
      <c r="F1100" s="240" t="s">
        <v>1284</v>
      </c>
      <c r="G1100" s="238"/>
      <c r="H1100" s="239" t="s">
        <v>19</v>
      </c>
      <c r="I1100" s="241"/>
      <c r="J1100" s="238"/>
      <c r="K1100" s="238"/>
      <c r="L1100" s="242"/>
      <c r="M1100" s="243"/>
      <c r="N1100" s="244"/>
      <c r="O1100" s="244"/>
      <c r="P1100" s="244"/>
      <c r="Q1100" s="244"/>
      <c r="R1100" s="244"/>
      <c r="S1100" s="244"/>
      <c r="T1100" s="245"/>
      <c r="U1100" s="13"/>
      <c r="V1100" s="13"/>
      <c r="W1100" s="13"/>
      <c r="X1100" s="13"/>
      <c r="Y1100" s="13"/>
      <c r="Z1100" s="13"/>
      <c r="AA1100" s="13"/>
      <c r="AB1100" s="13"/>
      <c r="AC1100" s="13"/>
      <c r="AD1100" s="13"/>
      <c r="AE1100" s="13"/>
      <c r="AT1100" s="246" t="s">
        <v>279</v>
      </c>
      <c r="AU1100" s="246" t="s">
        <v>291</v>
      </c>
      <c r="AV1100" s="13" t="s">
        <v>80</v>
      </c>
      <c r="AW1100" s="13" t="s">
        <v>33</v>
      </c>
      <c r="AX1100" s="13" t="s">
        <v>72</v>
      </c>
      <c r="AY1100" s="246" t="s">
        <v>266</v>
      </c>
    </row>
    <row r="1101" spans="1:51" s="14" customFormat="1" ht="12">
      <c r="A1101" s="14"/>
      <c r="B1101" s="247"/>
      <c r="C1101" s="248"/>
      <c r="D1101" s="230" t="s">
        <v>279</v>
      </c>
      <c r="E1101" s="249" t="s">
        <v>19</v>
      </c>
      <c r="F1101" s="250" t="s">
        <v>82</v>
      </c>
      <c r="G1101" s="248"/>
      <c r="H1101" s="251">
        <v>2</v>
      </c>
      <c r="I1101" s="252"/>
      <c r="J1101" s="248"/>
      <c r="K1101" s="248"/>
      <c r="L1101" s="253"/>
      <c r="M1101" s="254"/>
      <c r="N1101" s="255"/>
      <c r="O1101" s="255"/>
      <c r="P1101" s="255"/>
      <c r="Q1101" s="255"/>
      <c r="R1101" s="255"/>
      <c r="S1101" s="255"/>
      <c r="T1101" s="256"/>
      <c r="U1101" s="14"/>
      <c r="V1101" s="14"/>
      <c r="W1101" s="14"/>
      <c r="X1101" s="14"/>
      <c r="Y1101" s="14"/>
      <c r="Z1101" s="14"/>
      <c r="AA1101" s="14"/>
      <c r="AB1101" s="14"/>
      <c r="AC1101" s="14"/>
      <c r="AD1101" s="14"/>
      <c r="AE1101" s="14"/>
      <c r="AT1101" s="257" t="s">
        <v>279</v>
      </c>
      <c r="AU1101" s="257" t="s">
        <v>291</v>
      </c>
      <c r="AV1101" s="14" t="s">
        <v>82</v>
      </c>
      <c r="AW1101" s="14" t="s">
        <v>33</v>
      </c>
      <c r="AX1101" s="14" t="s">
        <v>72</v>
      </c>
      <c r="AY1101" s="257" t="s">
        <v>266</v>
      </c>
    </row>
    <row r="1102" spans="1:51" s="13" customFormat="1" ht="12">
      <c r="A1102" s="13"/>
      <c r="B1102" s="237"/>
      <c r="C1102" s="238"/>
      <c r="D1102" s="230" t="s">
        <v>279</v>
      </c>
      <c r="E1102" s="239" t="s">
        <v>19</v>
      </c>
      <c r="F1102" s="240" t="s">
        <v>1285</v>
      </c>
      <c r="G1102" s="238"/>
      <c r="H1102" s="239" t="s">
        <v>19</v>
      </c>
      <c r="I1102" s="241"/>
      <c r="J1102" s="238"/>
      <c r="K1102" s="238"/>
      <c r="L1102" s="242"/>
      <c r="M1102" s="243"/>
      <c r="N1102" s="244"/>
      <c r="O1102" s="244"/>
      <c r="P1102" s="244"/>
      <c r="Q1102" s="244"/>
      <c r="R1102" s="244"/>
      <c r="S1102" s="244"/>
      <c r="T1102" s="245"/>
      <c r="U1102" s="13"/>
      <c r="V1102" s="13"/>
      <c r="W1102" s="13"/>
      <c r="X1102" s="13"/>
      <c r="Y1102" s="13"/>
      <c r="Z1102" s="13"/>
      <c r="AA1102" s="13"/>
      <c r="AB1102" s="13"/>
      <c r="AC1102" s="13"/>
      <c r="AD1102" s="13"/>
      <c r="AE1102" s="13"/>
      <c r="AT1102" s="246" t="s">
        <v>279</v>
      </c>
      <c r="AU1102" s="246" t="s">
        <v>291</v>
      </c>
      <c r="AV1102" s="13" t="s">
        <v>80</v>
      </c>
      <c r="AW1102" s="13" t="s">
        <v>33</v>
      </c>
      <c r="AX1102" s="13" t="s">
        <v>72</v>
      </c>
      <c r="AY1102" s="246" t="s">
        <v>266</v>
      </c>
    </row>
    <row r="1103" spans="1:51" s="14" customFormat="1" ht="12">
      <c r="A1103" s="14"/>
      <c r="B1103" s="247"/>
      <c r="C1103" s="248"/>
      <c r="D1103" s="230" t="s">
        <v>279</v>
      </c>
      <c r="E1103" s="249" t="s">
        <v>19</v>
      </c>
      <c r="F1103" s="250" t="s">
        <v>82</v>
      </c>
      <c r="G1103" s="248"/>
      <c r="H1103" s="251">
        <v>2</v>
      </c>
      <c r="I1103" s="252"/>
      <c r="J1103" s="248"/>
      <c r="K1103" s="248"/>
      <c r="L1103" s="253"/>
      <c r="M1103" s="254"/>
      <c r="N1103" s="255"/>
      <c r="O1103" s="255"/>
      <c r="P1103" s="255"/>
      <c r="Q1103" s="255"/>
      <c r="R1103" s="255"/>
      <c r="S1103" s="255"/>
      <c r="T1103" s="256"/>
      <c r="U1103" s="14"/>
      <c r="V1103" s="14"/>
      <c r="W1103" s="14"/>
      <c r="X1103" s="14"/>
      <c r="Y1103" s="14"/>
      <c r="Z1103" s="14"/>
      <c r="AA1103" s="14"/>
      <c r="AB1103" s="14"/>
      <c r="AC1103" s="14"/>
      <c r="AD1103" s="14"/>
      <c r="AE1103" s="14"/>
      <c r="AT1103" s="257" t="s">
        <v>279</v>
      </c>
      <c r="AU1103" s="257" t="s">
        <v>291</v>
      </c>
      <c r="AV1103" s="14" t="s">
        <v>82</v>
      </c>
      <c r="AW1103" s="14" t="s">
        <v>33</v>
      </c>
      <c r="AX1103" s="14" t="s">
        <v>72</v>
      </c>
      <c r="AY1103" s="257" t="s">
        <v>266</v>
      </c>
    </row>
    <row r="1104" spans="1:51" s="13" customFormat="1" ht="12">
      <c r="A1104" s="13"/>
      <c r="B1104" s="237"/>
      <c r="C1104" s="238"/>
      <c r="D1104" s="230" t="s">
        <v>279</v>
      </c>
      <c r="E1104" s="239" t="s">
        <v>19</v>
      </c>
      <c r="F1104" s="240" t="s">
        <v>1286</v>
      </c>
      <c r="G1104" s="238"/>
      <c r="H1104" s="239" t="s">
        <v>19</v>
      </c>
      <c r="I1104" s="241"/>
      <c r="J1104" s="238"/>
      <c r="K1104" s="238"/>
      <c r="L1104" s="242"/>
      <c r="M1104" s="243"/>
      <c r="N1104" s="244"/>
      <c r="O1104" s="244"/>
      <c r="P1104" s="244"/>
      <c r="Q1104" s="244"/>
      <c r="R1104" s="244"/>
      <c r="S1104" s="244"/>
      <c r="T1104" s="245"/>
      <c r="U1104" s="13"/>
      <c r="V1104" s="13"/>
      <c r="W1104" s="13"/>
      <c r="X1104" s="13"/>
      <c r="Y1104" s="13"/>
      <c r="Z1104" s="13"/>
      <c r="AA1104" s="13"/>
      <c r="AB1104" s="13"/>
      <c r="AC1104" s="13"/>
      <c r="AD1104" s="13"/>
      <c r="AE1104" s="13"/>
      <c r="AT1104" s="246" t="s">
        <v>279</v>
      </c>
      <c r="AU1104" s="246" t="s">
        <v>291</v>
      </c>
      <c r="AV1104" s="13" t="s">
        <v>80</v>
      </c>
      <c r="AW1104" s="13" t="s">
        <v>33</v>
      </c>
      <c r="AX1104" s="13" t="s">
        <v>72</v>
      </c>
      <c r="AY1104" s="246" t="s">
        <v>266</v>
      </c>
    </row>
    <row r="1105" spans="1:51" s="14" customFormat="1" ht="12">
      <c r="A1105" s="14"/>
      <c r="B1105" s="247"/>
      <c r="C1105" s="248"/>
      <c r="D1105" s="230" t="s">
        <v>279</v>
      </c>
      <c r="E1105" s="249" t="s">
        <v>19</v>
      </c>
      <c r="F1105" s="250" t="s">
        <v>82</v>
      </c>
      <c r="G1105" s="248"/>
      <c r="H1105" s="251">
        <v>2</v>
      </c>
      <c r="I1105" s="252"/>
      <c r="J1105" s="248"/>
      <c r="K1105" s="248"/>
      <c r="L1105" s="253"/>
      <c r="M1105" s="254"/>
      <c r="N1105" s="255"/>
      <c r="O1105" s="255"/>
      <c r="P1105" s="255"/>
      <c r="Q1105" s="255"/>
      <c r="R1105" s="255"/>
      <c r="S1105" s="255"/>
      <c r="T1105" s="256"/>
      <c r="U1105" s="14"/>
      <c r="V1105" s="14"/>
      <c r="W1105" s="14"/>
      <c r="X1105" s="14"/>
      <c r="Y1105" s="14"/>
      <c r="Z1105" s="14"/>
      <c r="AA1105" s="14"/>
      <c r="AB1105" s="14"/>
      <c r="AC1105" s="14"/>
      <c r="AD1105" s="14"/>
      <c r="AE1105" s="14"/>
      <c r="AT1105" s="257" t="s">
        <v>279</v>
      </c>
      <c r="AU1105" s="257" t="s">
        <v>291</v>
      </c>
      <c r="AV1105" s="14" t="s">
        <v>82</v>
      </c>
      <c r="AW1105" s="14" t="s">
        <v>33</v>
      </c>
      <c r="AX1105" s="14" t="s">
        <v>72</v>
      </c>
      <c r="AY1105" s="257" t="s">
        <v>266</v>
      </c>
    </row>
    <row r="1106" spans="1:51" s="13" customFormat="1" ht="12">
      <c r="A1106" s="13"/>
      <c r="B1106" s="237"/>
      <c r="C1106" s="238"/>
      <c r="D1106" s="230" t="s">
        <v>279</v>
      </c>
      <c r="E1106" s="239" t="s">
        <v>19</v>
      </c>
      <c r="F1106" s="240" t="s">
        <v>1287</v>
      </c>
      <c r="G1106" s="238"/>
      <c r="H1106" s="239" t="s">
        <v>19</v>
      </c>
      <c r="I1106" s="241"/>
      <c r="J1106" s="238"/>
      <c r="K1106" s="238"/>
      <c r="L1106" s="242"/>
      <c r="M1106" s="243"/>
      <c r="N1106" s="244"/>
      <c r="O1106" s="244"/>
      <c r="P1106" s="244"/>
      <c r="Q1106" s="244"/>
      <c r="R1106" s="244"/>
      <c r="S1106" s="244"/>
      <c r="T1106" s="245"/>
      <c r="U1106" s="13"/>
      <c r="V1106" s="13"/>
      <c r="W1106" s="13"/>
      <c r="X1106" s="13"/>
      <c r="Y1106" s="13"/>
      <c r="Z1106" s="13"/>
      <c r="AA1106" s="13"/>
      <c r="AB1106" s="13"/>
      <c r="AC1106" s="13"/>
      <c r="AD1106" s="13"/>
      <c r="AE1106" s="13"/>
      <c r="AT1106" s="246" t="s">
        <v>279</v>
      </c>
      <c r="AU1106" s="246" t="s">
        <v>291</v>
      </c>
      <c r="AV1106" s="13" t="s">
        <v>80</v>
      </c>
      <c r="AW1106" s="13" t="s">
        <v>33</v>
      </c>
      <c r="AX1106" s="13" t="s">
        <v>72</v>
      </c>
      <c r="AY1106" s="246" t="s">
        <v>266</v>
      </c>
    </row>
    <row r="1107" spans="1:51" s="14" customFormat="1" ht="12">
      <c r="A1107" s="14"/>
      <c r="B1107" s="247"/>
      <c r="C1107" s="248"/>
      <c r="D1107" s="230" t="s">
        <v>279</v>
      </c>
      <c r="E1107" s="249" t="s">
        <v>19</v>
      </c>
      <c r="F1107" s="250" t="s">
        <v>82</v>
      </c>
      <c r="G1107" s="248"/>
      <c r="H1107" s="251">
        <v>2</v>
      </c>
      <c r="I1107" s="252"/>
      <c r="J1107" s="248"/>
      <c r="K1107" s="248"/>
      <c r="L1107" s="253"/>
      <c r="M1107" s="254"/>
      <c r="N1107" s="255"/>
      <c r="O1107" s="255"/>
      <c r="P1107" s="255"/>
      <c r="Q1107" s="255"/>
      <c r="R1107" s="255"/>
      <c r="S1107" s="255"/>
      <c r="T1107" s="256"/>
      <c r="U1107" s="14"/>
      <c r="V1107" s="14"/>
      <c r="W1107" s="14"/>
      <c r="X1107" s="14"/>
      <c r="Y1107" s="14"/>
      <c r="Z1107" s="14"/>
      <c r="AA1107" s="14"/>
      <c r="AB1107" s="14"/>
      <c r="AC1107" s="14"/>
      <c r="AD1107" s="14"/>
      <c r="AE1107" s="14"/>
      <c r="AT1107" s="257" t="s">
        <v>279</v>
      </c>
      <c r="AU1107" s="257" t="s">
        <v>291</v>
      </c>
      <c r="AV1107" s="14" t="s">
        <v>82</v>
      </c>
      <c r="AW1107" s="14" t="s">
        <v>33</v>
      </c>
      <c r="AX1107" s="14" t="s">
        <v>72</v>
      </c>
      <c r="AY1107" s="257" t="s">
        <v>266</v>
      </c>
    </row>
    <row r="1108" spans="1:51" s="15" customFormat="1" ht="12">
      <c r="A1108" s="15"/>
      <c r="B1108" s="258"/>
      <c r="C1108" s="259"/>
      <c r="D1108" s="230" t="s">
        <v>279</v>
      </c>
      <c r="E1108" s="260" t="s">
        <v>19</v>
      </c>
      <c r="F1108" s="261" t="s">
        <v>282</v>
      </c>
      <c r="G1108" s="259"/>
      <c r="H1108" s="262">
        <v>18</v>
      </c>
      <c r="I1108" s="263"/>
      <c r="J1108" s="259"/>
      <c r="K1108" s="259"/>
      <c r="L1108" s="264"/>
      <c r="M1108" s="265"/>
      <c r="N1108" s="266"/>
      <c r="O1108" s="266"/>
      <c r="P1108" s="266"/>
      <c r="Q1108" s="266"/>
      <c r="R1108" s="266"/>
      <c r="S1108" s="266"/>
      <c r="T1108" s="267"/>
      <c r="U1108" s="15"/>
      <c r="V1108" s="15"/>
      <c r="W1108" s="15"/>
      <c r="X1108" s="15"/>
      <c r="Y1108" s="15"/>
      <c r="Z1108" s="15"/>
      <c r="AA1108" s="15"/>
      <c r="AB1108" s="15"/>
      <c r="AC1108" s="15"/>
      <c r="AD1108" s="15"/>
      <c r="AE1108" s="15"/>
      <c r="AT1108" s="268" t="s">
        <v>279</v>
      </c>
      <c r="AU1108" s="268" t="s">
        <v>291</v>
      </c>
      <c r="AV1108" s="15" t="s">
        <v>273</v>
      </c>
      <c r="AW1108" s="15" t="s">
        <v>33</v>
      </c>
      <c r="AX1108" s="15" t="s">
        <v>80</v>
      </c>
      <c r="AY1108" s="268" t="s">
        <v>266</v>
      </c>
    </row>
    <row r="1109" spans="1:65" s="2" customFormat="1" ht="16.5" customHeight="1">
      <c r="A1109" s="41"/>
      <c r="B1109" s="42"/>
      <c r="C1109" s="269" t="s">
        <v>1288</v>
      </c>
      <c r="D1109" s="269" t="s">
        <v>430</v>
      </c>
      <c r="E1109" s="270" t="s">
        <v>1289</v>
      </c>
      <c r="F1109" s="271" t="s">
        <v>1290</v>
      </c>
      <c r="G1109" s="272" t="s">
        <v>481</v>
      </c>
      <c r="H1109" s="273">
        <v>5</v>
      </c>
      <c r="I1109" s="274"/>
      <c r="J1109" s="275">
        <f>ROUND(I1109*H1109,2)</f>
        <v>0</v>
      </c>
      <c r="K1109" s="271" t="s">
        <v>520</v>
      </c>
      <c r="L1109" s="276"/>
      <c r="M1109" s="277" t="s">
        <v>19</v>
      </c>
      <c r="N1109" s="278" t="s">
        <v>43</v>
      </c>
      <c r="O1109" s="87"/>
      <c r="P1109" s="226">
        <f>O1109*H1109</f>
        <v>0</v>
      </c>
      <c r="Q1109" s="226">
        <v>0.012</v>
      </c>
      <c r="R1109" s="226">
        <f>Q1109*H1109</f>
        <v>0.06</v>
      </c>
      <c r="S1109" s="226">
        <v>0</v>
      </c>
      <c r="T1109" s="227">
        <f>S1109*H1109</f>
        <v>0</v>
      </c>
      <c r="U1109" s="41"/>
      <c r="V1109" s="41"/>
      <c r="W1109" s="41"/>
      <c r="X1109" s="41"/>
      <c r="Y1109" s="41"/>
      <c r="Z1109" s="41"/>
      <c r="AA1109" s="41"/>
      <c r="AB1109" s="41"/>
      <c r="AC1109" s="41"/>
      <c r="AD1109" s="41"/>
      <c r="AE1109" s="41"/>
      <c r="AR1109" s="228" t="s">
        <v>324</v>
      </c>
      <c r="AT1109" s="228" t="s">
        <v>430</v>
      </c>
      <c r="AU1109" s="228" t="s">
        <v>291</v>
      </c>
      <c r="AY1109" s="20" t="s">
        <v>266</v>
      </c>
      <c r="BE1109" s="229">
        <f>IF(N1109="základní",J1109,0)</f>
        <v>0</v>
      </c>
      <c r="BF1109" s="229">
        <f>IF(N1109="snížená",J1109,0)</f>
        <v>0</v>
      </c>
      <c r="BG1109" s="229">
        <f>IF(N1109="zákl. přenesená",J1109,0)</f>
        <v>0</v>
      </c>
      <c r="BH1109" s="229">
        <f>IF(N1109="sníž. přenesená",J1109,0)</f>
        <v>0</v>
      </c>
      <c r="BI1109" s="229">
        <f>IF(N1109="nulová",J1109,0)</f>
        <v>0</v>
      </c>
      <c r="BJ1109" s="20" t="s">
        <v>80</v>
      </c>
      <c r="BK1109" s="229">
        <f>ROUND(I1109*H1109,2)</f>
        <v>0</v>
      </c>
      <c r="BL1109" s="20" t="s">
        <v>273</v>
      </c>
      <c r="BM1109" s="228" t="s">
        <v>1291</v>
      </c>
    </row>
    <row r="1110" spans="1:47" s="2" customFormat="1" ht="12">
      <c r="A1110" s="41"/>
      <c r="B1110" s="42"/>
      <c r="C1110" s="43"/>
      <c r="D1110" s="230" t="s">
        <v>275</v>
      </c>
      <c r="E1110" s="43"/>
      <c r="F1110" s="231" t="s">
        <v>1290</v>
      </c>
      <c r="G1110" s="43"/>
      <c r="H1110" s="43"/>
      <c r="I1110" s="232"/>
      <c r="J1110" s="43"/>
      <c r="K1110" s="43"/>
      <c r="L1110" s="47"/>
      <c r="M1110" s="233"/>
      <c r="N1110" s="234"/>
      <c r="O1110" s="87"/>
      <c r="P1110" s="87"/>
      <c r="Q1110" s="87"/>
      <c r="R1110" s="87"/>
      <c r="S1110" s="87"/>
      <c r="T1110" s="88"/>
      <c r="U1110" s="41"/>
      <c r="V1110" s="41"/>
      <c r="W1110" s="41"/>
      <c r="X1110" s="41"/>
      <c r="Y1110" s="41"/>
      <c r="Z1110" s="41"/>
      <c r="AA1110" s="41"/>
      <c r="AB1110" s="41"/>
      <c r="AC1110" s="41"/>
      <c r="AD1110" s="41"/>
      <c r="AE1110" s="41"/>
      <c r="AT1110" s="20" t="s">
        <v>275</v>
      </c>
      <c r="AU1110" s="20" t="s">
        <v>291</v>
      </c>
    </row>
    <row r="1111" spans="1:65" s="2" customFormat="1" ht="16.5" customHeight="1">
      <c r="A1111" s="41"/>
      <c r="B1111" s="42"/>
      <c r="C1111" s="269" t="s">
        <v>1292</v>
      </c>
      <c r="D1111" s="269" t="s">
        <v>430</v>
      </c>
      <c r="E1111" s="270" t="s">
        <v>1293</v>
      </c>
      <c r="F1111" s="271" t="s">
        <v>1294</v>
      </c>
      <c r="G1111" s="272" t="s">
        <v>481</v>
      </c>
      <c r="H1111" s="273">
        <v>13</v>
      </c>
      <c r="I1111" s="274"/>
      <c r="J1111" s="275">
        <f>ROUND(I1111*H1111,2)</f>
        <v>0</v>
      </c>
      <c r="K1111" s="271" t="s">
        <v>520</v>
      </c>
      <c r="L1111" s="276"/>
      <c r="M1111" s="277" t="s">
        <v>19</v>
      </c>
      <c r="N1111" s="278" t="s">
        <v>43</v>
      </c>
      <c r="O1111" s="87"/>
      <c r="P1111" s="226">
        <f>O1111*H1111</f>
        <v>0</v>
      </c>
      <c r="Q1111" s="226">
        <v>0.009</v>
      </c>
      <c r="R1111" s="226">
        <f>Q1111*H1111</f>
        <v>0.11699999999999999</v>
      </c>
      <c r="S1111" s="226">
        <v>0</v>
      </c>
      <c r="T1111" s="227">
        <f>S1111*H1111</f>
        <v>0</v>
      </c>
      <c r="U1111" s="41"/>
      <c r="V1111" s="41"/>
      <c r="W1111" s="41"/>
      <c r="X1111" s="41"/>
      <c r="Y1111" s="41"/>
      <c r="Z1111" s="41"/>
      <c r="AA1111" s="41"/>
      <c r="AB1111" s="41"/>
      <c r="AC1111" s="41"/>
      <c r="AD1111" s="41"/>
      <c r="AE1111" s="41"/>
      <c r="AR1111" s="228" t="s">
        <v>324</v>
      </c>
      <c r="AT1111" s="228" t="s">
        <v>430</v>
      </c>
      <c r="AU1111" s="228" t="s">
        <v>291</v>
      </c>
      <c r="AY1111" s="20" t="s">
        <v>266</v>
      </c>
      <c r="BE1111" s="229">
        <f>IF(N1111="základní",J1111,0)</f>
        <v>0</v>
      </c>
      <c r="BF1111" s="229">
        <f>IF(N1111="snížená",J1111,0)</f>
        <v>0</v>
      </c>
      <c r="BG1111" s="229">
        <f>IF(N1111="zákl. přenesená",J1111,0)</f>
        <v>0</v>
      </c>
      <c r="BH1111" s="229">
        <f>IF(N1111="sníž. přenesená",J1111,0)</f>
        <v>0</v>
      </c>
      <c r="BI1111" s="229">
        <f>IF(N1111="nulová",J1111,0)</f>
        <v>0</v>
      </c>
      <c r="BJ1111" s="20" t="s">
        <v>80</v>
      </c>
      <c r="BK1111" s="229">
        <f>ROUND(I1111*H1111,2)</f>
        <v>0</v>
      </c>
      <c r="BL1111" s="20" t="s">
        <v>273</v>
      </c>
      <c r="BM1111" s="228" t="s">
        <v>1295</v>
      </c>
    </row>
    <row r="1112" spans="1:47" s="2" customFormat="1" ht="12">
      <c r="A1112" s="41"/>
      <c r="B1112" s="42"/>
      <c r="C1112" s="43"/>
      <c r="D1112" s="230" t="s">
        <v>275</v>
      </c>
      <c r="E1112" s="43"/>
      <c r="F1112" s="231" t="s">
        <v>1294</v>
      </c>
      <c r="G1112" s="43"/>
      <c r="H1112" s="43"/>
      <c r="I1112" s="232"/>
      <c r="J1112" s="43"/>
      <c r="K1112" s="43"/>
      <c r="L1112" s="47"/>
      <c r="M1112" s="233"/>
      <c r="N1112" s="234"/>
      <c r="O1112" s="87"/>
      <c r="P1112" s="87"/>
      <c r="Q1112" s="87"/>
      <c r="R1112" s="87"/>
      <c r="S1112" s="87"/>
      <c r="T1112" s="88"/>
      <c r="U1112" s="41"/>
      <c r="V1112" s="41"/>
      <c r="W1112" s="41"/>
      <c r="X1112" s="41"/>
      <c r="Y1112" s="41"/>
      <c r="Z1112" s="41"/>
      <c r="AA1112" s="41"/>
      <c r="AB1112" s="41"/>
      <c r="AC1112" s="41"/>
      <c r="AD1112" s="41"/>
      <c r="AE1112" s="41"/>
      <c r="AT1112" s="20" t="s">
        <v>275</v>
      </c>
      <c r="AU1112" s="20" t="s">
        <v>291</v>
      </c>
    </row>
    <row r="1113" spans="1:65" s="2" customFormat="1" ht="24.15" customHeight="1">
      <c r="A1113" s="41"/>
      <c r="B1113" s="42"/>
      <c r="C1113" s="217" t="s">
        <v>1296</v>
      </c>
      <c r="D1113" s="217" t="s">
        <v>268</v>
      </c>
      <c r="E1113" s="218" t="s">
        <v>1297</v>
      </c>
      <c r="F1113" s="219" t="s">
        <v>1298</v>
      </c>
      <c r="G1113" s="220" t="s">
        <v>481</v>
      </c>
      <c r="H1113" s="221">
        <v>4</v>
      </c>
      <c r="I1113" s="222"/>
      <c r="J1113" s="223">
        <f>ROUND(I1113*H1113,2)</f>
        <v>0</v>
      </c>
      <c r="K1113" s="219" t="s">
        <v>272</v>
      </c>
      <c r="L1113" s="47"/>
      <c r="M1113" s="224" t="s">
        <v>19</v>
      </c>
      <c r="N1113" s="225" t="s">
        <v>43</v>
      </c>
      <c r="O1113" s="87"/>
      <c r="P1113" s="226">
        <f>O1113*H1113</f>
        <v>0</v>
      </c>
      <c r="Q1113" s="226">
        <v>0.00023</v>
      </c>
      <c r="R1113" s="226">
        <f>Q1113*H1113</f>
        <v>0.00092</v>
      </c>
      <c r="S1113" s="226">
        <v>0</v>
      </c>
      <c r="T1113" s="227">
        <f>S1113*H1113</f>
        <v>0</v>
      </c>
      <c r="U1113" s="41"/>
      <c r="V1113" s="41"/>
      <c r="W1113" s="41"/>
      <c r="X1113" s="41"/>
      <c r="Y1113" s="41"/>
      <c r="Z1113" s="41"/>
      <c r="AA1113" s="41"/>
      <c r="AB1113" s="41"/>
      <c r="AC1113" s="41"/>
      <c r="AD1113" s="41"/>
      <c r="AE1113" s="41"/>
      <c r="AR1113" s="228" t="s">
        <v>396</v>
      </c>
      <c r="AT1113" s="228" t="s">
        <v>268</v>
      </c>
      <c r="AU1113" s="228" t="s">
        <v>291</v>
      </c>
      <c r="AY1113" s="20" t="s">
        <v>266</v>
      </c>
      <c r="BE1113" s="229">
        <f>IF(N1113="základní",J1113,0)</f>
        <v>0</v>
      </c>
      <c r="BF1113" s="229">
        <f>IF(N1113="snížená",J1113,0)</f>
        <v>0</v>
      </c>
      <c r="BG1113" s="229">
        <f>IF(N1113="zákl. přenesená",J1113,0)</f>
        <v>0</v>
      </c>
      <c r="BH1113" s="229">
        <f>IF(N1113="sníž. přenesená",J1113,0)</f>
        <v>0</v>
      </c>
      <c r="BI1113" s="229">
        <f>IF(N1113="nulová",J1113,0)</f>
        <v>0</v>
      </c>
      <c r="BJ1113" s="20" t="s">
        <v>80</v>
      </c>
      <c r="BK1113" s="229">
        <f>ROUND(I1113*H1113,2)</f>
        <v>0</v>
      </c>
      <c r="BL1113" s="20" t="s">
        <v>396</v>
      </c>
      <c r="BM1113" s="228" t="s">
        <v>1299</v>
      </c>
    </row>
    <row r="1114" spans="1:47" s="2" customFormat="1" ht="12">
      <c r="A1114" s="41"/>
      <c r="B1114" s="42"/>
      <c r="C1114" s="43"/>
      <c r="D1114" s="230" t="s">
        <v>275</v>
      </c>
      <c r="E1114" s="43"/>
      <c r="F1114" s="231" t="s">
        <v>1300</v>
      </c>
      <c r="G1114" s="43"/>
      <c r="H1114" s="43"/>
      <c r="I1114" s="232"/>
      <c r="J1114" s="43"/>
      <c r="K1114" s="43"/>
      <c r="L1114" s="47"/>
      <c r="M1114" s="233"/>
      <c r="N1114" s="234"/>
      <c r="O1114" s="87"/>
      <c r="P1114" s="87"/>
      <c r="Q1114" s="87"/>
      <c r="R1114" s="87"/>
      <c r="S1114" s="87"/>
      <c r="T1114" s="88"/>
      <c r="U1114" s="41"/>
      <c r="V1114" s="41"/>
      <c r="W1114" s="41"/>
      <c r="X1114" s="41"/>
      <c r="Y1114" s="41"/>
      <c r="Z1114" s="41"/>
      <c r="AA1114" s="41"/>
      <c r="AB1114" s="41"/>
      <c r="AC1114" s="41"/>
      <c r="AD1114" s="41"/>
      <c r="AE1114" s="41"/>
      <c r="AT1114" s="20" t="s">
        <v>275</v>
      </c>
      <c r="AU1114" s="20" t="s">
        <v>291</v>
      </c>
    </row>
    <row r="1115" spans="1:47" s="2" customFormat="1" ht="12">
      <c r="A1115" s="41"/>
      <c r="B1115" s="42"/>
      <c r="C1115" s="43"/>
      <c r="D1115" s="235" t="s">
        <v>277</v>
      </c>
      <c r="E1115" s="43"/>
      <c r="F1115" s="236" t="s">
        <v>1301</v>
      </c>
      <c r="G1115" s="43"/>
      <c r="H1115" s="43"/>
      <c r="I1115" s="232"/>
      <c r="J1115" s="43"/>
      <c r="K1115" s="43"/>
      <c r="L1115" s="47"/>
      <c r="M1115" s="233"/>
      <c r="N1115" s="234"/>
      <c r="O1115" s="87"/>
      <c r="P1115" s="87"/>
      <c r="Q1115" s="87"/>
      <c r="R1115" s="87"/>
      <c r="S1115" s="87"/>
      <c r="T1115" s="88"/>
      <c r="U1115" s="41"/>
      <c r="V1115" s="41"/>
      <c r="W1115" s="41"/>
      <c r="X1115" s="41"/>
      <c r="Y1115" s="41"/>
      <c r="Z1115" s="41"/>
      <c r="AA1115" s="41"/>
      <c r="AB1115" s="41"/>
      <c r="AC1115" s="41"/>
      <c r="AD1115" s="41"/>
      <c r="AE1115" s="41"/>
      <c r="AT1115" s="20" t="s">
        <v>277</v>
      </c>
      <c r="AU1115" s="20" t="s">
        <v>291</v>
      </c>
    </row>
    <row r="1116" spans="1:51" s="14" customFormat="1" ht="12">
      <c r="A1116" s="14"/>
      <c r="B1116" s="247"/>
      <c r="C1116" s="248"/>
      <c r="D1116" s="230" t="s">
        <v>279</v>
      </c>
      <c r="E1116" s="249" t="s">
        <v>19</v>
      </c>
      <c r="F1116" s="250" t="s">
        <v>1302</v>
      </c>
      <c r="G1116" s="248"/>
      <c r="H1116" s="251">
        <v>4</v>
      </c>
      <c r="I1116" s="252"/>
      <c r="J1116" s="248"/>
      <c r="K1116" s="248"/>
      <c r="L1116" s="253"/>
      <c r="M1116" s="254"/>
      <c r="N1116" s="255"/>
      <c r="O1116" s="255"/>
      <c r="P1116" s="255"/>
      <c r="Q1116" s="255"/>
      <c r="R1116" s="255"/>
      <c r="S1116" s="255"/>
      <c r="T1116" s="256"/>
      <c r="U1116" s="14"/>
      <c r="V1116" s="14"/>
      <c r="W1116" s="14"/>
      <c r="X1116" s="14"/>
      <c r="Y1116" s="14"/>
      <c r="Z1116" s="14"/>
      <c r="AA1116" s="14"/>
      <c r="AB1116" s="14"/>
      <c r="AC1116" s="14"/>
      <c r="AD1116" s="14"/>
      <c r="AE1116" s="14"/>
      <c r="AT1116" s="257" t="s">
        <v>279</v>
      </c>
      <c r="AU1116" s="257" t="s">
        <v>291</v>
      </c>
      <c r="AV1116" s="14" t="s">
        <v>82</v>
      </c>
      <c r="AW1116" s="14" t="s">
        <v>33</v>
      </c>
      <c r="AX1116" s="14" t="s">
        <v>80</v>
      </c>
      <c r="AY1116" s="257" t="s">
        <v>266</v>
      </c>
    </row>
    <row r="1117" spans="1:65" s="2" customFormat="1" ht="37.8" customHeight="1">
      <c r="A1117" s="41"/>
      <c r="B1117" s="42"/>
      <c r="C1117" s="269" t="s">
        <v>1303</v>
      </c>
      <c r="D1117" s="269" t="s">
        <v>430</v>
      </c>
      <c r="E1117" s="270" t="s">
        <v>1304</v>
      </c>
      <c r="F1117" s="271" t="s">
        <v>1305</v>
      </c>
      <c r="G1117" s="272" t="s">
        <v>481</v>
      </c>
      <c r="H1117" s="273">
        <v>1</v>
      </c>
      <c r="I1117" s="274"/>
      <c r="J1117" s="275">
        <f>ROUND(I1117*H1117,2)</f>
        <v>0</v>
      </c>
      <c r="K1117" s="271" t="s">
        <v>520</v>
      </c>
      <c r="L1117" s="276"/>
      <c r="M1117" s="277" t="s">
        <v>19</v>
      </c>
      <c r="N1117" s="278" t="s">
        <v>43</v>
      </c>
      <c r="O1117" s="87"/>
      <c r="P1117" s="226">
        <f>O1117*H1117</f>
        <v>0</v>
      </c>
      <c r="Q1117" s="226">
        <v>0</v>
      </c>
      <c r="R1117" s="226">
        <f>Q1117*H1117</f>
        <v>0</v>
      </c>
      <c r="S1117" s="226">
        <v>0</v>
      </c>
      <c r="T1117" s="227">
        <f>S1117*H1117</f>
        <v>0</v>
      </c>
      <c r="U1117" s="41"/>
      <c r="V1117" s="41"/>
      <c r="W1117" s="41"/>
      <c r="X1117" s="41"/>
      <c r="Y1117" s="41"/>
      <c r="Z1117" s="41"/>
      <c r="AA1117" s="41"/>
      <c r="AB1117" s="41"/>
      <c r="AC1117" s="41"/>
      <c r="AD1117" s="41"/>
      <c r="AE1117" s="41"/>
      <c r="AR1117" s="228" t="s">
        <v>324</v>
      </c>
      <c r="AT1117" s="228" t="s">
        <v>430</v>
      </c>
      <c r="AU1117" s="228" t="s">
        <v>291</v>
      </c>
      <c r="AY1117" s="20" t="s">
        <v>266</v>
      </c>
      <c r="BE1117" s="229">
        <f>IF(N1117="základní",J1117,0)</f>
        <v>0</v>
      </c>
      <c r="BF1117" s="229">
        <f>IF(N1117="snížená",J1117,0)</f>
        <v>0</v>
      </c>
      <c r="BG1117" s="229">
        <f>IF(N1117="zákl. přenesená",J1117,0)</f>
        <v>0</v>
      </c>
      <c r="BH1117" s="229">
        <f>IF(N1117="sníž. přenesená",J1117,0)</f>
        <v>0</v>
      </c>
      <c r="BI1117" s="229">
        <f>IF(N1117="nulová",J1117,0)</f>
        <v>0</v>
      </c>
      <c r="BJ1117" s="20" t="s">
        <v>80</v>
      </c>
      <c r="BK1117" s="229">
        <f>ROUND(I1117*H1117,2)</f>
        <v>0</v>
      </c>
      <c r="BL1117" s="20" t="s">
        <v>273</v>
      </c>
      <c r="BM1117" s="228" t="s">
        <v>1306</v>
      </c>
    </row>
    <row r="1118" spans="1:47" s="2" customFormat="1" ht="12">
      <c r="A1118" s="41"/>
      <c r="B1118" s="42"/>
      <c r="C1118" s="43"/>
      <c r="D1118" s="230" t="s">
        <v>275</v>
      </c>
      <c r="E1118" s="43"/>
      <c r="F1118" s="231" t="s">
        <v>1305</v>
      </c>
      <c r="G1118" s="43"/>
      <c r="H1118" s="43"/>
      <c r="I1118" s="232"/>
      <c r="J1118" s="43"/>
      <c r="K1118" s="43"/>
      <c r="L1118" s="47"/>
      <c r="M1118" s="233"/>
      <c r="N1118" s="234"/>
      <c r="O1118" s="87"/>
      <c r="P1118" s="87"/>
      <c r="Q1118" s="87"/>
      <c r="R1118" s="87"/>
      <c r="S1118" s="87"/>
      <c r="T1118" s="88"/>
      <c r="U1118" s="41"/>
      <c r="V1118" s="41"/>
      <c r="W1118" s="41"/>
      <c r="X1118" s="41"/>
      <c r="Y1118" s="41"/>
      <c r="Z1118" s="41"/>
      <c r="AA1118" s="41"/>
      <c r="AB1118" s="41"/>
      <c r="AC1118" s="41"/>
      <c r="AD1118" s="41"/>
      <c r="AE1118" s="41"/>
      <c r="AT1118" s="20" t="s">
        <v>275</v>
      </c>
      <c r="AU1118" s="20" t="s">
        <v>291</v>
      </c>
    </row>
    <row r="1119" spans="1:65" s="2" customFormat="1" ht="37.8" customHeight="1">
      <c r="A1119" s="41"/>
      <c r="B1119" s="42"/>
      <c r="C1119" s="269" t="s">
        <v>1307</v>
      </c>
      <c r="D1119" s="269" t="s">
        <v>430</v>
      </c>
      <c r="E1119" s="270" t="s">
        <v>1308</v>
      </c>
      <c r="F1119" s="271" t="s">
        <v>1309</v>
      </c>
      <c r="G1119" s="272" t="s">
        <v>481</v>
      </c>
      <c r="H1119" s="273">
        <v>1</v>
      </c>
      <c r="I1119" s="274"/>
      <c r="J1119" s="275">
        <f>ROUND(I1119*H1119,2)</f>
        <v>0</v>
      </c>
      <c r="K1119" s="271" t="s">
        <v>520</v>
      </c>
      <c r="L1119" s="276"/>
      <c r="M1119" s="277" t="s">
        <v>19</v>
      </c>
      <c r="N1119" s="278" t="s">
        <v>43</v>
      </c>
      <c r="O1119" s="87"/>
      <c r="P1119" s="226">
        <f>O1119*H1119</f>
        <v>0</v>
      </c>
      <c r="Q1119" s="226">
        <v>0</v>
      </c>
      <c r="R1119" s="226">
        <f>Q1119*H1119</f>
        <v>0</v>
      </c>
      <c r="S1119" s="226">
        <v>0</v>
      </c>
      <c r="T1119" s="227">
        <f>S1119*H1119</f>
        <v>0</v>
      </c>
      <c r="U1119" s="41"/>
      <c r="V1119" s="41"/>
      <c r="W1119" s="41"/>
      <c r="X1119" s="41"/>
      <c r="Y1119" s="41"/>
      <c r="Z1119" s="41"/>
      <c r="AA1119" s="41"/>
      <c r="AB1119" s="41"/>
      <c r="AC1119" s="41"/>
      <c r="AD1119" s="41"/>
      <c r="AE1119" s="41"/>
      <c r="AR1119" s="228" t="s">
        <v>324</v>
      </c>
      <c r="AT1119" s="228" t="s">
        <v>430</v>
      </c>
      <c r="AU1119" s="228" t="s">
        <v>291</v>
      </c>
      <c r="AY1119" s="20" t="s">
        <v>266</v>
      </c>
      <c r="BE1119" s="229">
        <f>IF(N1119="základní",J1119,0)</f>
        <v>0</v>
      </c>
      <c r="BF1119" s="229">
        <f>IF(N1119="snížená",J1119,0)</f>
        <v>0</v>
      </c>
      <c r="BG1119" s="229">
        <f>IF(N1119="zákl. přenesená",J1119,0)</f>
        <v>0</v>
      </c>
      <c r="BH1119" s="229">
        <f>IF(N1119="sníž. přenesená",J1119,0)</f>
        <v>0</v>
      </c>
      <c r="BI1119" s="229">
        <f>IF(N1119="nulová",J1119,0)</f>
        <v>0</v>
      </c>
      <c r="BJ1119" s="20" t="s">
        <v>80</v>
      </c>
      <c r="BK1119" s="229">
        <f>ROUND(I1119*H1119,2)</f>
        <v>0</v>
      </c>
      <c r="BL1119" s="20" t="s">
        <v>273</v>
      </c>
      <c r="BM1119" s="228" t="s">
        <v>1310</v>
      </c>
    </row>
    <row r="1120" spans="1:47" s="2" customFormat="1" ht="12">
      <c r="A1120" s="41"/>
      <c r="B1120" s="42"/>
      <c r="C1120" s="43"/>
      <c r="D1120" s="230" t="s">
        <v>275</v>
      </c>
      <c r="E1120" s="43"/>
      <c r="F1120" s="231" t="s">
        <v>1309</v>
      </c>
      <c r="G1120" s="43"/>
      <c r="H1120" s="43"/>
      <c r="I1120" s="232"/>
      <c r="J1120" s="43"/>
      <c r="K1120" s="43"/>
      <c r="L1120" s="47"/>
      <c r="M1120" s="233"/>
      <c r="N1120" s="234"/>
      <c r="O1120" s="87"/>
      <c r="P1120" s="87"/>
      <c r="Q1120" s="87"/>
      <c r="R1120" s="87"/>
      <c r="S1120" s="87"/>
      <c r="T1120" s="88"/>
      <c r="U1120" s="41"/>
      <c r="V1120" s="41"/>
      <c r="W1120" s="41"/>
      <c r="X1120" s="41"/>
      <c r="Y1120" s="41"/>
      <c r="Z1120" s="41"/>
      <c r="AA1120" s="41"/>
      <c r="AB1120" s="41"/>
      <c r="AC1120" s="41"/>
      <c r="AD1120" s="41"/>
      <c r="AE1120" s="41"/>
      <c r="AT1120" s="20" t="s">
        <v>275</v>
      </c>
      <c r="AU1120" s="20" t="s">
        <v>291</v>
      </c>
    </row>
    <row r="1121" spans="1:65" s="2" customFormat="1" ht="37.8" customHeight="1">
      <c r="A1121" s="41"/>
      <c r="B1121" s="42"/>
      <c r="C1121" s="269" t="s">
        <v>1311</v>
      </c>
      <c r="D1121" s="269" t="s">
        <v>430</v>
      </c>
      <c r="E1121" s="270" t="s">
        <v>1312</v>
      </c>
      <c r="F1121" s="271" t="s">
        <v>1313</v>
      </c>
      <c r="G1121" s="272" t="s">
        <v>481</v>
      </c>
      <c r="H1121" s="273">
        <v>1</v>
      </c>
      <c r="I1121" s="274"/>
      <c r="J1121" s="275">
        <f>ROUND(I1121*H1121,2)</f>
        <v>0</v>
      </c>
      <c r="K1121" s="271" t="s">
        <v>520</v>
      </c>
      <c r="L1121" s="276"/>
      <c r="M1121" s="277" t="s">
        <v>19</v>
      </c>
      <c r="N1121" s="278" t="s">
        <v>43</v>
      </c>
      <c r="O1121" s="87"/>
      <c r="P1121" s="226">
        <f>O1121*H1121</f>
        <v>0</v>
      </c>
      <c r="Q1121" s="226">
        <v>0</v>
      </c>
      <c r="R1121" s="226">
        <f>Q1121*H1121</f>
        <v>0</v>
      </c>
      <c r="S1121" s="226">
        <v>0</v>
      </c>
      <c r="T1121" s="227">
        <f>S1121*H1121</f>
        <v>0</v>
      </c>
      <c r="U1121" s="41"/>
      <c r="V1121" s="41"/>
      <c r="W1121" s="41"/>
      <c r="X1121" s="41"/>
      <c r="Y1121" s="41"/>
      <c r="Z1121" s="41"/>
      <c r="AA1121" s="41"/>
      <c r="AB1121" s="41"/>
      <c r="AC1121" s="41"/>
      <c r="AD1121" s="41"/>
      <c r="AE1121" s="41"/>
      <c r="AR1121" s="228" t="s">
        <v>324</v>
      </c>
      <c r="AT1121" s="228" t="s">
        <v>430</v>
      </c>
      <c r="AU1121" s="228" t="s">
        <v>291</v>
      </c>
      <c r="AY1121" s="20" t="s">
        <v>266</v>
      </c>
      <c r="BE1121" s="229">
        <f>IF(N1121="základní",J1121,0)</f>
        <v>0</v>
      </c>
      <c r="BF1121" s="229">
        <f>IF(N1121="snížená",J1121,0)</f>
        <v>0</v>
      </c>
      <c r="BG1121" s="229">
        <f>IF(N1121="zákl. přenesená",J1121,0)</f>
        <v>0</v>
      </c>
      <c r="BH1121" s="229">
        <f>IF(N1121="sníž. přenesená",J1121,0)</f>
        <v>0</v>
      </c>
      <c r="BI1121" s="229">
        <f>IF(N1121="nulová",J1121,0)</f>
        <v>0</v>
      </c>
      <c r="BJ1121" s="20" t="s">
        <v>80</v>
      </c>
      <c r="BK1121" s="229">
        <f>ROUND(I1121*H1121,2)</f>
        <v>0</v>
      </c>
      <c r="BL1121" s="20" t="s">
        <v>273</v>
      </c>
      <c r="BM1121" s="228" t="s">
        <v>1314</v>
      </c>
    </row>
    <row r="1122" spans="1:47" s="2" customFormat="1" ht="12">
      <c r="A1122" s="41"/>
      <c r="B1122" s="42"/>
      <c r="C1122" s="43"/>
      <c r="D1122" s="230" t="s">
        <v>275</v>
      </c>
      <c r="E1122" s="43"/>
      <c r="F1122" s="231" t="s">
        <v>1313</v>
      </c>
      <c r="G1122" s="43"/>
      <c r="H1122" s="43"/>
      <c r="I1122" s="232"/>
      <c r="J1122" s="43"/>
      <c r="K1122" s="43"/>
      <c r="L1122" s="47"/>
      <c r="M1122" s="233"/>
      <c r="N1122" s="234"/>
      <c r="O1122" s="87"/>
      <c r="P1122" s="87"/>
      <c r="Q1122" s="87"/>
      <c r="R1122" s="87"/>
      <c r="S1122" s="87"/>
      <c r="T1122" s="88"/>
      <c r="U1122" s="41"/>
      <c r="V1122" s="41"/>
      <c r="W1122" s="41"/>
      <c r="X1122" s="41"/>
      <c r="Y1122" s="41"/>
      <c r="Z1122" s="41"/>
      <c r="AA1122" s="41"/>
      <c r="AB1122" s="41"/>
      <c r="AC1122" s="41"/>
      <c r="AD1122" s="41"/>
      <c r="AE1122" s="41"/>
      <c r="AT1122" s="20" t="s">
        <v>275</v>
      </c>
      <c r="AU1122" s="20" t="s">
        <v>291</v>
      </c>
    </row>
    <row r="1123" spans="1:65" s="2" customFormat="1" ht="37.8" customHeight="1">
      <c r="A1123" s="41"/>
      <c r="B1123" s="42"/>
      <c r="C1123" s="269" t="s">
        <v>1315</v>
      </c>
      <c r="D1123" s="269" t="s">
        <v>430</v>
      </c>
      <c r="E1123" s="270" t="s">
        <v>1316</v>
      </c>
      <c r="F1123" s="271" t="s">
        <v>1317</v>
      </c>
      <c r="G1123" s="272" t="s">
        <v>481</v>
      </c>
      <c r="H1123" s="273">
        <v>1</v>
      </c>
      <c r="I1123" s="274"/>
      <c r="J1123" s="275">
        <f>ROUND(I1123*H1123,2)</f>
        <v>0</v>
      </c>
      <c r="K1123" s="271" t="s">
        <v>520</v>
      </c>
      <c r="L1123" s="276"/>
      <c r="M1123" s="277" t="s">
        <v>19</v>
      </c>
      <c r="N1123" s="278" t="s">
        <v>43</v>
      </c>
      <c r="O1123" s="87"/>
      <c r="P1123" s="226">
        <f>O1123*H1123</f>
        <v>0</v>
      </c>
      <c r="Q1123" s="226">
        <v>0</v>
      </c>
      <c r="R1123" s="226">
        <f>Q1123*H1123</f>
        <v>0</v>
      </c>
      <c r="S1123" s="226">
        <v>0</v>
      </c>
      <c r="T1123" s="227">
        <f>S1123*H1123</f>
        <v>0</v>
      </c>
      <c r="U1123" s="41"/>
      <c r="V1123" s="41"/>
      <c r="W1123" s="41"/>
      <c r="X1123" s="41"/>
      <c r="Y1123" s="41"/>
      <c r="Z1123" s="41"/>
      <c r="AA1123" s="41"/>
      <c r="AB1123" s="41"/>
      <c r="AC1123" s="41"/>
      <c r="AD1123" s="41"/>
      <c r="AE1123" s="41"/>
      <c r="AR1123" s="228" t="s">
        <v>324</v>
      </c>
      <c r="AT1123" s="228" t="s">
        <v>430</v>
      </c>
      <c r="AU1123" s="228" t="s">
        <v>291</v>
      </c>
      <c r="AY1123" s="20" t="s">
        <v>266</v>
      </c>
      <c r="BE1123" s="229">
        <f>IF(N1123="základní",J1123,0)</f>
        <v>0</v>
      </c>
      <c r="BF1123" s="229">
        <f>IF(N1123="snížená",J1123,0)</f>
        <v>0</v>
      </c>
      <c r="BG1123" s="229">
        <f>IF(N1123="zákl. přenesená",J1123,0)</f>
        <v>0</v>
      </c>
      <c r="BH1123" s="229">
        <f>IF(N1123="sníž. přenesená",J1123,0)</f>
        <v>0</v>
      </c>
      <c r="BI1123" s="229">
        <f>IF(N1123="nulová",J1123,0)</f>
        <v>0</v>
      </c>
      <c r="BJ1123" s="20" t="s">
        <v>80</v>
      </c>
      <c r="BK1123" s="229">
        <f>ROUND(I1123*H1123,2)</f>
        <v>0</v>
      </c>
      <c r="BL1123" s="20" t="s">
        <v>273</v>
      </c>
      <c r="BM1123" s="228" t="s">
        <v>1318</v>
      </c>
    </row>
    <row r="1124" spans="1:47" s="2" customFormat="1" ht="12">
      <c r="A1124" s="41"/>
      <c r="B1124" s="42"/>
      <c r="C1124" s="43"/>
      <c r="D1124" s="230" t="s">
        <v>275</v>
      </c>
      <c r="E1124" s="43"/>
      <c r="F1124" s="231" t="s">
        <v>1317</v>
      </c>
      <c r="G1124" s="43"/>
      <c r="H1124" s="43"/>
      <c r="I1124" s="232"/>
      <c r="J1124" s="43"/>
      <c r="K1124" s="43"/>
      <c r="L1124" s="47"/>
      <c r="M1124" s="233"/>
      <c r="N1124" s="234"/>
      <c r="O1124" s="87"/>
      <c r="P1124" s="87"/>
      <c r="Q1124" s="87"/>
      <c r="R1124" s="87"/>
      <c r="S1124" s="87"/>
      <c r="T1124" s="88"/>
      <c r="U1124" s="41"/>
      <c r="V1124" s="41"/>
      <c r="W1124" s="41"/>
      <c r="X1124" s="41"/>
      <c r="Y1124" s="41"/>
      <c r="Z1124" s="41"/>
      <c r="AA1124" s="41"/>
      <c r="AB1124" s="41"/>
      <c r="AC1124" s="41"/>
      <c r="AD1124" s="41"/>
      <c r="AE1124" s="41"/>
      <c r="AT1124" s="20" t="s">
        <v>275</v>
      </c>
      <c r="AU1124" s="20" t="s">
        <v>291</v>
      </c>
    </row>
    <row r="1125" spans="1:65" s="2" customFormat="1" ht="16.5" customHeight="1">
      <c r="A1125" s="41"/>
      <c r="B1125" s="42"/>
      <c r="C1125" s="217" t="s">
        <v>1319</v>
      </c>
      <c r="D1125" s="217" t="s">
        <v>268</v>
      </c>
      <c r="E1125" s="218" t="s">
        <v>1320</v>
      </c>
      <c r="F1125" s="219" t="s">
        <v>1321</v>
      </c>
      <c r="G1125" s="220" t="s">
        <v>481</v>
      </c>
      <c r="H1125" s="221">
        <v>1</v>
      </c>
      <c r="I1125" s="222"/>
      <c r="J1125" s="223">
        <f>ROUND(I1125*H1125,2)</f>
        <v>0</v>
      </c>
      <c r="K1125" s="219" t="s">
        <v>520</v>
      </c>
      <c r="L1125" s="47"/>
      <c r="M1125" s="224" t="s">
        <v>19</v>
      </c>
      <c r="N1125" s="225" t="s">
        <v>43</v>
      </c>
      <c r="O1125" s="87"/>
      <c r="P1125" s="226">
        <f>O1125*H1125</f>
        <v>0</v>
      </c>
      <c r="Q1125" s="226">
        <v>0</v>
      </c>
      <c r="R1125" s="226">
        <f>Q1125*H1125</f>
        <v>0</v>
      </c>
      <c r="S1125" s="226">
        <v>0</v>
      </c>
      <c r="T1125" s="227">
        <f>S1125*H1125</f>
        <v>0</v>
      </c>
      <c r="U1125" s="41"/>
      <c r="V1125" s="41"/>
      <c r="W1125" s="41"/>
      <c r="X1125" s="41"/>
      <c r="Y1125" s="41"/>
      <c r="Z1125" s="41"/>
      <c r="AA1125" s="41"/>
      <c r="AB1125" s="41"/>
      <c r="AC1125" s="41"/>
      <c r="AD1125" s="41"/>
      <c r="AE1125" s="41"/>
      <c r="AR1125" s="228" t="s">
        <v>273</v>
      </c>
      <c r="AT1125" s="228" t="s">
        <v>268</v>
      </c>
      <c r="AU1125" s="228" t="s">
        <v>291</v>
      </c>
      <c r="AY1125" s="20" t="s">
        <v>266</v>
      </c>
      <c r="BE1125" s="229">
        <f>IF(N1125="základní",J1125,0)</f>
        <v>0</v>
      </c>
      <c r="BF1125" s="229">
        <f>IF(N1125="snížená",J1125,0)</f>
        <v>0</v>
      </c>
      <c r="BG1125" s="229">
        <f>IF(N1125="zákl. přenesená",J1125,0)</f>
        <v>0</v>
      </c>
      <c r="BH1125" s="229">
        <f>IF(N1125="sníž. přenesená",J1125,0)</f>
        <v>0</v>
      </c>
      <c r="BI1125" s="229">
        <f>IF(N1125="nulová",J1125,0)</f>
        <v>0</v>
      </c>
      <c r="BJ1125" s="20" t="s">
        <v>80</v>
      </c>
      <c r="BK1125" s="229">
        <f>ROUND(I1125*H1125,2)</f>
        <v>0</v>
      </c>
      <c r="BL1125" s="20" t="s">
        <v>273</v>
      </c>
      <c r="BM1125" s="228" t="s">
        <v>1322</v>
      </c>
    </row>
    <row r="1126" spans="1:47" s="2" customFormat="1" ht="12">
      <c r="A1126" s="41"/>
      <c r="B1126" s="42"/>
      <c r="C1126" s="43"/>
      <c r="D1126" s="230" t="s">
        <v>275</v>
      </c>
      <c r="E1126" s="43"/>
      <c r="F1126" s="231" t="s">
        <v>1321</v>
      </c>
      <c r="G1126" s="43"/>
      <c r="H1126" s="43"/>
      <c r="I1126" s="232"/>
      <c r="J1126" s="43"/>
      <c r="K1126" s="43"/>
      <c r="L1126" s="47"/>
      <c r="M1126" s="233"/>
      <c r="N1126" s="234"/>
      <c r="O1126" s="87"/>
      <c r="P1126" s="87"/>
      <c r="Q1126" s="87"/>
      <c r="R1126" s="87"/>
      <c r="S1126" s="87"/>
      <c r="T1126" s="88"/>
      <c r="U1126" s="41"/>
      <c r="V1126" s="41"/>
      <c r="W1126" s="41"/>
      <c r="X1126" s="41"/>
      <c r="Y1126" s="41"/>
      <c r="Z1126" s="41"/>
      <c r="AA1126" s="41"/>
      <c r="AB1126" s="41"/>
      <c r="AC1126" s="41"/>
      <c r="AD1126" s="41"/>
      <c r="AE1126" s="41"/>
      <c r="AT1126" s="20" t="s">
        <v>275</v>
      </c>
      <c r="AU1126" s="20" t="s">
        <v>291</v>
      </c>
    </row>
    <row r="1127" spans="1:65" s="2" customFormat="1" ht="44.25" customHeight="1">
      <c r="A1127" s="41"/>
      <c r="B1127" s="42"/>
      <c r="C1127" s="269" t="s">
        <v>1323</v>
      </c>
      <c r="D1127" s="269" t="s">
        <v>430</v>
      </c>
      <c r="E1127" s="270" t="s">
        <v>1324</v>
      </c>
      <c r="F1127" s="271" t="s">
        <v>1325</v>
      </c>
      <c r="G1127" s="272" t="s">
        <v>481</v>
      </c>
      <c r="H1127" s="273">
        <v>1</v>
      </c>
      <c r="I1127" s="274"/>
      <c r="J1127" s="275">
        <f>ROUND(I1127*H1127,2)</f>
        <v>0</v>
      </c>
      <c r="K1127" s="271" t="s">
        <v>520</v>
      </c>
      <c r="L1127" s="276"/>
      <c r="M1127" s="277" t="s">
        <v>19</v>
      </c>
      <c r="N1127" s="278" t="s">
        <v>43</v>
      </c>
      <c r="O1127" s="87"/>
      <c r="P1127" s="226">
        <f>O1127*H1127</f>
        <v>0</v>
      </c>
      <c r="Q1127" s="226">
        <v>0</v>
      </c>
      <c r="R1127" s="226">
        <f>Q1127*H1127</f>
        <v>0</v>
      </c>
      <c r="S1127" s="226">
        <v>0</v>
      </c>
      <c r="T1127" s="227">
        <f>S1127*H1127</f>
        <v>0</v>
      </c>
      <c r="U1127" s="41"/>
      <c r="V1127" s="41"/>
      <c r="W1127" s="41"/>
      <c r="X1127" s="41"/>
      <c r="Y1127" s="41"/>
      <c r="Z1127" s="41"/>
      <c r="AA1127" s="41"/>
      <c r="AB1127" s="41"/>
      <c r="AC1127" s="41"/>
      <c r="AD1127" s="41"/>
      <c r="AE1127" s="41"/>
      <c r="AR1127" s="228" t="s">
        <v>324</v>
      </c>
      <c r="AT1127" s="228" t="s">
        <v>430</v>
      </c>
      <c r="AU1127" s="228" t="s">
        <v>291</v>
      </c>
      <c r="AY1127" s="20" t="s">
        <v>266</v>
      </c>
      <c r="BE1127" s="229">
        <f>IF(N1127="základní",J1127,0)</f>
        <v>0</v>
      </c>
      <c r="BF1127" s="229">
        <f>IF(N1127="snížená",J1127,0)</f>
        <v>0</v>
      </c>
      <c r="BG1127" s="229">
        <f>IF(N1127="zákl. přenesená",J1127,0)</f>
        <v>0</v>
      </c>
      <c r="BH1127" s="229">
        <f>IF(N1127="sníž. přenesená",J1127,0)</f>
        <v>0</v>
      </c>
      <c r="BI1127" s="229">
        <f>IF(N1127="nulová",J1127,0)</f>
        <v>0</v>
      </c>
      <c r="BJ1127" s="20" t="s">
        <v>80</v>
      </c>
      <c r="BK1127" s="229">
        <f>ROUND(I1127*H1127,2)</f>
        <v>0</v>
      </c>
      <c r="BL1127" s="20" t="s">
        <v>273</v>
      </c>
      <c r="BM1127" s="228" t="s">
        <v>1326</v>
      </c>
    </row>
    <row r="1128" spans="1:47" s="2" customFormat="1" ht="12">
      <c r="A1128" s="41"/>
      <c r="B1128" s="42"/>
      <c r="C1128" s="43"/>
      <c r="D1128" s="230" t="s">
        <v>275</v>
      </c>
      <c r="E1128" s="43"/>
      <c r="F1128" s="231" t="s">
        <v>1325</v>
      </c>
      <c r="G1128" s="43"/>
      <c r="H1128" s="43"/>
      <c r="I1128" s="232"/>
      <c r="J1128" s="43"/>
      <c r="K1128" s="43"/>
      <c r="L1128" s="47"/>
      <c r="M1128" s="233"/>
      <c r="N1128" s="234"/>
      <c r="O1128" s="87"/>
      <c r="P1128" s="87"/>
      <c r="Q1128" s="87"/>
      <c r="R1128" s="87"/>
      <c r="S1128" s="87"/>
      <c r="T1128" s="88"/>
      <c r="U1128" s="41"/>
      <c r="V1128" s="41"/>
      <c r="W1128" s="41"/>
      <c r="X1128" s="41"/>
      <c r="Y1128" s="41"/>
      <c r="Z1128" s="41"/>
      <c r="AA1128" s="41"/>
      <c r="AB1128" s="41"/>
      <c r="AC1128" s="41"/>
      <c r="AD1128" s="41"/>
      <c r="AE1128" s="41"/>
      <c r="AT1128" s="20" t="s">
        <v>275</v>
      </c>
      <c r="AU1128" s="20" t="s">
        <v>291</v>
      </c>
    </row>
    <row r="1129" spans="1:65" s="2" customFormat="1" ht="16.5" customHeight="1">
      <c r="A1129" s="41"/>
      <c r="B1129" s="42"/>
      <c r="C1129" s="217" t="s">
        <v>1327</v>
      </c>
      <c r="D1129" s="217" t="s">
        <v>268</v>
      </c>
      <c r="E1129" s="218" t="s">
        <v>1328</v>
      </c>
      <c r="F1129" s="219" t="s">
        <v>1329</v>
      </c>
      <c r="G1129" s="220" t="s">
        <v>481</v>
      </c>
      <c r="H1129" s="221">
        <v>1</v>
      </c>
      <c r="I1129" s="222"/>
      <c r="J1129" s="223">
        <f>ROUND(I1129*H1129,2)</f>
        <v>0</v>
      </c>
      <c r="K1129" s="219" t="s">
        <v>520</v>
      </c>
      <c r="L1129" s="47"/>
      <c r="M1129" s="224" t="s">
        <v>19</v>
      </c>
      <c r="N1129" s="225" t="s">
        <v>43</v>
      </c>
      <c r="O1129" s="87"/>
      <c r="P1129" s="226">
        <f>O1129*H1129</f>
        <v>0</v>
      </c>
      <c r="Q1129" s="226">
        <v>0</v>
      </c>
      <c r="R1129" s="226">
        <f>Q1129*H1129</f>
        <v>0</v>
      </c>
      <c r="S1129" s="226">
        <v>0</v>
      </c>
      <c r="T1129" s="227">
        <f>S1129*H1129</f>
        <v>0</v>
      </c>
      <c r="U1129" s="41"/>
      <c r="V1129" s="41"/>
      <c r="W1129" s="41"/>
      <c r="X1129" s="41"/>
      <c r="Y1129" s="41"/>
      <c r="Z1129" s="41"/>
      <c r="AA1129" s="41"/>
      <c r="AB1129" s="41"/>
      <c r="AC1129" s="41"/>
      <c r="AD1129" s="41"/>
      <c r="AE1129" s="41"/>
      <c r="AR1129" s="228" t="s">
        <v>273</v>
      </c>
      <c r="AT1129" s="228" t="s">
        <v>268</v>
      </c>
      <c r="AU1129" s="228" t="s">
        <v>291</v>
      </c>
      <c r="AY1129" s="20" t="s">
        <v>266</v>
      </c>
      <c r="BE1129" s="229">
        <f>IF(N1129="základní",J1129,0)</f>
        <v>0</v>
      </c>
      <c r="BF1129" s="229">
        <f>IF(N1129="snížená",J1129,0)</f>
        <v>0</v>
      </c>
      <c r="BG1129" s="229">
        <f>IF(N1129="zákl. přenesená",J1129,0)</f>
        <v>0</v>
      </c>
      <c r="BH1129" s="229">
        <f>IF(N1129="sníž. přenesená",J1129,0)</f>
        <v>0</v>
      </c>
      <c r="BI1129" s="229">
        <f>IF(N1129="nulová",J1129,0)</f>
        <v>0</v>
      </c>
      <c r="BJ1129" s="20" t="s">
        <v>80</v>
      </c>
      <c r="BK1129" s="229">
        <f>ROUND(I1129*H1129,2)</f>
        <v>0</v>
      </c>
      <c r="BL1129" s="20" t="s">
        <v>273</v>
      </c>
      <c r="BM1129" s="228" t="s">
        <v>1330</v>
      </c>
    </row>
    <row r="1130" spans="1:47" s="2" customFormat="1" ht="12">
      <c r="A1130" s="41"/>
      <c r="B1130" s="42"/>
      <c r="C1130" s="43"/>
      <c r="D1130" s="230" t="s">
        <v>275</v>
      </c>
      <c r="E1130" s="43"/>
      <c r="F1130" s="231" t="s">
        <v>1329</v>
      </c>
      <c r="G1130" s="43"/>
      <c r="H1130" s="43"/>
      <c r="I1130" s="232"/>
      <c r="J1130" s="43"/>
      <c r="K1130" s="43"/>
      <c r="L1130" s="47"/>
      <c r="M1130" s="233"/>
      <c r="N1130" s="234"/>
      <c r="O1130" s="87"/>
      <c r="P1130" s="87"/>
      <c r="Q1130" s="87"/>
      <c r="R1130" s="87"/>
      <c r="S1130" s="87"/>
      <c r="T1130" s="88"/>
      <c r="U1130" s="41"/>
      <c r="V1130" s="41"/>
      <c r="W1130" s="41"/>
      <c r="X1130" s="41"/>
      <c r="Y1130" s="41"/>
      <c r="Z1130" s="41"/>
      <c r="AA1130" s="41"/>
      <c r="AB1130" s="41"/>
      <c r="AC1130" s="41"/>
      <c r="AD1130" s="41"/>
      <c r="AE1130" s="41"/>
      <c r="AT1130" s="20" t="s">
        <v>275</v>
      </c>
      <c r="AU1130" s="20" t="s">
        <v>291</v>
      </c>
    </row>
    <row r="1131" spans="1:65" s="2" customFormat="1" ht="76.35" customHeight="1">
      <c r="A1131" s="41"/>
      <c r="B1131" s="42"/>
      <c r="C1131" s="269" t="s">
        <v>1331</v>
      </c>
      <c r="D1131" s="269" t="s">
        <v>430</v>
      </c>
      <c r="E1131" s="270" t="s">
        <v>1332</v>
      </c>
      <c r="F1131" s="271" t="s">
        <v>1333</v>
      </c>
      <c r="G1131" s="272" t="s">
        <v>481</v>
      </c>
      <c r="H1131" s="273">
        <v>1</v>
      </c>
      <c r="I1131" s="274"/>
      <c r="J1131" s="275">
        <f>ROUND(I1131*H1131,2)</f>
        <v>0</v>
      </c>
      <c r="K1131" s="271" t="s">
        <v>520</v>
      </c>
      <c r="L1131" s="276"/>
      <c r="M1131" s="277" t="s">
        <v>19</v>
      </c>
      <c r="N1131" s="278" t="s">
        <v>43</v>
      </c>
      <c r="O1131" s="87"/>
      <c r="P1131" s="226">
        <f>O1131*H1131</f>
        <v>0</v>
      </c>
      <c r="Q1131" s="226">
        <v>0</v>
      </c>
      <c r="R1131" s="226">
        <f>Q1131*H1131</f>
        <v>0</v>
      </c>
      <c r="S1131" s="226">
        <v>0</v>
      </c>
      <c r="T1131" s="227">
        <f>S1131*H1131</f>
        <v>0</v>
      </c>
      <c r="U1131" s="41"/>
      <c r="V1131" s="41"/>
      <c r="W1131" s="41"/>
      <c r="X1131" s="41"/>
      <c r="Y1131" s="41"/>
      <c r="Z1131" s="41"/>
      <c r="AA1131" s="41"/>
      <c r="AB1131" s="41"/>
      <c r="AC1131" s="41"/>
      <c r="AD1131" s="41"/>
      <c r="AE1131" s="41"/>
      <c r="AR1131" s="228" t="s">
        <v>324</v>
      </c>
      <c r="AT1131" s="228" t="s">
        <v>430</v>
      </c>
      <c r="AU1131" s="228" t="s">
        <v>291</v>
      </c>
      <c r="AY1131" s="20" t="s">
        <v>266</v>
      </c>
      <c r="BE1131" s="229">
        <f>IF(N1131="základní",J1131,0)</f>
        <v>0</v>
      </c>
      <c r="BF1131" s="229">
        <f>IF(N1131="snížená",J1131,0)</f>
        <v>0</v>
      </c>
      <c r="BG1131" s="229">
        <f>IF(N1131="zákl. přenesená",J1131,0)</f>
        <v>0</v>
      </c>
      <c r="BH1131" s="229">
        <f>IF(N1131="sníž. přenesená",J1131,0)</f>
        <v>0</v>
      </c>
      <c r="BI1131" s="229">
        <f>IF(N1131="nulová",J1131,0)</f>
        <v>0</v>
      </c>
      <c r="BJ1131" s="20" t="s">
        <v>80</v>
      </c>
      <c r="BK1131" s="229">
        <f>ROUND(I1131*H1131,2)</f>
        <v>0</v>
      </c>
      <c r="BL1131" s="20" t="s">
        <v>273</v>
      </c>
      <c r="BM1131" s="228" t="s">
        <v>1334</v>
      </c>
    </row>
    <row r="1132" spans="1:47" s="2" customFormat="1" ht="12">
      <c r="A1132" s="41"/>
      <c r="B1132" s="42"/>
      <c r="C1132" s="43"/>
      <c r="D1132" s="230" t="s">
        <v>275</v>
      </c>
      <c r="E1132" s="43"/>
      <c r="F1132" s="231" t="s">
        <v>1333</v>
      </c>
      <c r="G1132" s="43"/>
      <c r="H1132" s="43"/>
      <c r="I1132" s="232"/>
      <c r="J1132" s="43"/>
      <c r="K1132" s="43"/>
      <c r="L1132" s="47"/>
      <c r="M1132" s="233"/>
      <c r="N1132" s="234"/>
      <c r="O1132" s="87"/>
      <c r="P1132" s="87"/>
      <c r="Q1132" s="87"/>
      <c r="R1132" s="87"/>
      <c r="S1132" s="87"/>
      <c r="T1132" s="88"/>
      <c r="U1132" s="41"/>
      <c r="V1132" s="41"/>
      <c r="W1132" s="41"/>
      <c r="X1132" s="41"/>
      <c r="Y1132" s="41"/>
      <c r="Z1132" s="41"/>
      <c r="AA1132" s="41"/>
      <c r="AB1132" s="41"/>
      <c r="AC1132" s="41"/>
      <c r="AD1132" s="41"/>
      <c r="AE1132" s="41"/>
      <c r="AT1132" s="20" t="s">
        <v>275</v>
      </c>
      <c r="AU1132" s="20" t="s">
        <v>291</v>
      </c>
    </row>
    <row r="1133" spans="1:65" s="2" customFormat="1" ht="24.15" customHeight="1">
      <c r="A1133" s="41"/>
      <c r="B1133" s="42"/>
      <c r="C1133" s="217" t="s">
        <v>1335</v>
      </c>
      <c r="D1133" s="217" t="s">
        <v>268</v>
      </c>
      <c r="E1133" s="218" t="s">
        <v>1336</v>
      </c>
      <c r="F1133" s="219" t="s">
        <v>1337</v>
      </c>
      <c r="G1133" s="220" t="s">
        <v>423</v>
      </c>
      <c r="H1133" s="221">
        <v>87.5</v>
      </c>
      <c r="I1133" s="222"/>
      <c r="J1133" s="223">
        <f>ROUND(I1133*H1133,2)</f>
        <v>0</v>
      </c>
      <c r="K1133" s="219" t="s">
        <v>520</v>
      </c>
      <c r="L1133" s="47"/>
      <c r="M1133" s="224" t="s">
        <v>19</v>
      </c>
      <c r="N1133" s="225" t="s">
        <v>43</v>
      </c>
      <c r="O1133" s="87"/>
      <c r="P1133" s="226">
        <f>O1133*H1133</f>
        <v>0</v>
      </c>
      <c r="Q1133" s="226">
        <v>0</v>
      </c>
      <c r="R1133" s="226">
        <f>Q1133*H1133</f>
        <v>0</v>
      </c>
      <c r="S1133" s="226">
        <v>0</v>
      </c>
      <c r="T1133" s="227">
        <f>S1133*H1133</f>
        <v>0</v>
      </c>
      <c r="U1133" s="41"/>
      <c r="V1133" s="41"/>
      <c r="W1133" s="41"/>
      <c r="X1133" s="41"/>
      <c r="Y1133" s="41"/>
      <c r="Z1133" s="41"/>
      <c r="AA1133" s="41"/>
      <c r="AB1133" s="41"/>
      <c r="AC1133" s="41"/>
      <c r="AD1133" s="41"/>
      <c r="AE1133" s="41"/>
      <c r="AR1133" s="228" t="s">
        <v>273</v>
      </c>
      <c r="AT1133" s="228" t="s">
        <v>268</v>
      </c>
      <c r="AU1133" s="228" t="s">
        <v>291</v>
      </c>
      <c r="AY1133" s="20" t="s">
        <v>266</v>
      </c>
      <c r="BE1133" s="229">
        <f>IF(N1133="základní",J1133,0)</f>
        <v>0</v>
      </c>
      <c r="BF1133" s="229">
        <f>IF(N1133="snížená",J1133,0)</f>
        <v>0</v>
      </c>
      <c r="BG1133" s="229">
        <f>IF(N1133="zákl. přenesená",J1133,0)</f>
        <v>0</v>
      </c>
      <c r="BH1133" s="229">
        <f>IF(N1133="sníž. přenesená",J1133,0)</f>
        <v>0</v>
      </c>
      <c r="BI1133" s="229">
        <f>IF(N1133="nulová",J1133,0)</f>
        <v>0</v>
      </c>
      <c r="BJ1133" s="20" t="s">
        <v>80</v>
      </c>
      <c r="BK1133" s="229">
        <f>ROUND(I1133*H1133,2)</f>
        <v>0</v>
      </c>
      <c r="BL1133" s="20" t="s">
        <v>273</v>
      </c>
      <c r="BM1133" s="228" t="s">
        <v>1338</v>
      </c>
    </row>
    <row r="1134" spans="1:47" s="2" customFormat="1" ht="12">
      <c r="A1134" s="41"/>
      <c r="B1134" s="42"/>
      <c r="C1134" s="43"/>
      <c r="D1134" s="230" t="s">
        <v>275</v>
      </c>
      <c r="E1134" s="43"/>
      <c r="F1134" s="231" t="s">
        <v>1337</v>
      </c>
      <c r="G1134" s="43"/>
      <c r="H1134" s="43"/>
      <c r="I1134" s="232"/>
      <c r="J1134" s="43"/>
      <c r="K1134" s="43"/>
      <c r="L1134" s="47"/>
      <c r="M1134" s="233"/>
      <c r="N1134" s="234"/>
      <c r="O1134" s="87"/>
      <c r="P1134" s="87"/>
      <c r="Q1134" s="87"/>
      <c r="R1134" s="87"/>
      <c r="S1134" s="87"/>
      <c r="T1134" s="88"/>
      <c r="U1134" s="41"/>
      <c r="V1134" s="41"/>
      <c r="W1134" s="41"/>
      <c r="X1134" s="41"/>
      <c r="Y1134" s="41"/>
      <c r="Z1134" s="41"/>
      <c r="AA1134" s="41"/>
      <c r="AB1134" s="41"/>
      <c r="AC1134" s="41"/>
      <c r="AD1134" s="41"/>
      <c r="AE1134" s="41"/>
      <c r="AT1134" s="20" t="s">
        <v>275</v>
      </c>
      <c r="AU1134" s="20" t="s">
        <v>291</v>
      </c>
    </row>
    <row r="1135" spans="1:51" s="14" customFormat="1" ht="12">
      <c r="A1135" s="14"/>
      <c r="B1135" s="247"/>
      <c r="C1135" s="248"/>
      <c r="D1135" s="230" t="s">
        <v>279</v>
      </c>
      <c r="E1135" s="249" t="s">
        <v>19</v>
      </c>
      <c r="F1135" s="250" t="s">
        <v>1339</v>
      </c>
      <c r="G1135" s="248"/>
      <c r="H1135" s="251">
        <v>87.5</v>
      </c>
      <c r="I1135" s="252"/>
      <c r="J1135" s="248"/>
      <c r="K1135" s="248"/>
      <c r="L1135" s="253"/>
      <c r="M1135" s="254"/>
      <c r="N1135" s="255"/>
      <c r="O1135" s="255"/>
      <c r="P1135" s="255"/>
      <c r="Q1135" s="255"/>
      <c r="R1135" s="255"/>
      <c r="S1135" s="255"/>
      <c r="T1135" s="256"/>
      <c r="U1135" s="14"/>
      <c r="V1135" s="14"/>
      <c r="W1135" s="14"/>
      <c r="X1135" s="14"/>
      <c r="Y1135" s="14"/>
      <c r="Z1135" s="14"/>
      <c r="AA1135" s="14"/>
      <c r="AB1135" s="14"/>
      <c r="AC1135" s="14"/>
      <c r="AD1135" s="14"/>
      <c r="AE1135" s="14"/>
      <c r="AT1135" s="257" t="s">
        <v>279</v>
      </c>
      <c r="AU1135" s="257" t="s">
        <v>291</v>
      </c>
      <c r="AV1135" s="14" t="s">
        <v>82</v>
      </c>
      <c r="AW1135" s="14" t="s">
        <v>33</v>
      </c>
      <c r="AX1135" s="14" t="s">
        <v>80</v>
      </c>
      <c r="AY1135" s="257" t="s">
        <v>266</v>
      </c>
    </row>
    <row r="1136" spans="1:63" s="12" customFormat="1" ht="20.85" customHeight="1">
      <c r="A1136" s="12"/>
      <c r="B1136" s="201"/>
      <c r="C1136" s="202"/>
      <c r="D1136" s="203" t="s">
        <v>71</v>
      </c>
      <c r="E1136" s="215" t="s">
        <v>1064</v>
      </c>
      <c r="F1136" s="215" t="s">
        <v>1340</v>
      </c>
      <c r="G1136" s="202"/>
      <c r="H1136" s="202"/>
      <c r="I1136" s="205"/>
      <c r="J1136" s="216">
        <f>BK1136</f>
        <v>0</v>
      </c>
      <c r="K1136" s="202"/>
      <c r="L1136" s="207"/>
      <c r="M1136" s="208"/>
      <c r="N1136" s="209"/>
      <c r="O1136" s="209"/>
      <c r="P1136" s="210">
        <f>SUM(P1137:P1354)</f>
        <v>0</v>
      </c>
      <c r="Q1136" s="209"/>
      <c r="R1136" s="210">
        <f>SUM(R1137:R1354)</f>
        <v>0</v>
      </c>
      <c r="S1136" s="209"/>
      <c r="T1136" s="211">
        <f>SUM(T1137:T1354)</f>
        <v>604.9483950000001</v>
      </c>
      <c r="U1136" s="12"/>
      <c r="V1136" s="12"/>
      <c r="W1136" s="12"/>
      <c r="X1136" s="12"/>
      <c r="Y1136" s="12"/>
      <c r="Z1136" s="12"/>
      <c r="AA1136" s="12"/>
      <c r="AB1136" s="12"/>
      <c r="AC1136" s="12"/>
      <c r="AD1136" s="12"/>
      <c r="AE1136" s="12"/>
      <c r="AR1136" s="212" t="s">
        <v>80</v>
      </c>
      <c r="AT1136" s="213" t="s">
        <v>71</v>
      </c>
      <c r="AU1136" s="213" t="s">
        <v>82</v>
      </c>
      <c r="AY1136" s="212" t="s">
        <v>266</v>
      </c>
      <c r="BK1136" s="214">
        <f>SUM(BK1137:BK1354)</f>
        <v>0</v>
      </c>
    </row>
    <row r="1137" spans="1:65" s="2" customFormat="1" ht="21.75" customHeight="1">
      <c r="A1137" s="41"/>
      <c r="B1137" s="42"/>
      <c r="C1137" s="217" t="s">
        <v>1341</v>
      </c>
      <c r="D1137" s="217" t="s">
        <v>268</v>
      </c>
      <c r="E1137" s="218" t="s">
        <v>1342</v>
      </c>
      <c r="F1137" s="219" t="s">
        <v>1343</v>
      </c>
      <c r="G1137" s="220" t="s">
        <v>271</v>
      </c>
      <c r="H1137" s="221">
        <v>17.736</v>
      </c>
      <c r="I1137" s="222"/>
      <c r="J1137" s="223">
        <f>ROUND(I1137*H1137,2)</f>
        <v>0</v>
      </c>
      <c r="K1137" s="219" t="s">
        <v>272</v>
      </c>
      <c r="L1137" s="47"/>
      <c r="M1137" s="224" t="s">
        <v>19</v>
      </c>
      <c r="N1137" s="225" t="s">
        <v>43</v>
      </c>
      <c r="O1137" s="87"/>
      <c r="P1137" s="226">
        <f>O1137*H1137</f>
        <v>0</v>
      </c>
      <c r="Q1137" s="226">
        <v>0</v>
      </c>
      <c r="R1137" s="226">
        <f>Q1137*H1137</f>
        <v>0</v>
      </c>
      <c r="S1137" s="226">
        <v>0.131</v>
      </c>
      <c r="T1137" s="227">
        <f>S1137*H1137</f>
        <v>2.3234160000000004</v>
      </c>
      <c r="U1137" s="41"/>
      <c r="V1137" s="41"/>
      <c r="W1137" s="41"/>
      <c r="X1137" s="41"/>
      <c r="Y1137" s="41"/>
      <c r="Z1137" s="41"/>
      <c r="AA1137" s="41"/>
      <c r="AB1137" s="41"/>
      <c r="AC1137" s="41"/>
      <c r="AD1137" s="41"/>
      <c r="AE1137" s="41"/>
      <c r="AR1137" s="228" t="s">
        <v>273</v>
      </c>
      <c r="AT1137" s="228" t="s">
        <v>268</v>
      </c>
      <c r="AU1137" s="228" t="s">
        <v>291</v>
      </c>
      <c r="AY1137" s="20" t="s">
        <v>266</v>
      </c>
      <c r="BE1137" s="229">
        <f>IF(N1137="základní",J1137,0)</f>
        <v>0</v>
      </c>
      <c r="BF1137" s="229">
        <f>IF(N1137="snížená",J1137,0)</f>
        <v>0</v>
      </c>
      <c r="BG1137" s="229">
        <f>IF(N1137="zákl. přenesená",J1137,0)</f>
        <v>0</v>
      </c>
      <c r="BH1137" s="229">
        <f>IF(N1137="sníž. přenesená",J1137,0)</f>
        <v>0</v>
      </c>
      <c r="BI1137" s="229">
        <f>IF(N1137="nulová",J1137,0)</f>
        <v>0</v>
      </c>
      <c r="BJ1137" s="20" t="s">
        <v>80</v>
      </c>
      <c r="BK1137" s="229">
        <f>ROUND(I1137*H1137,2)</f>
        <v>0</v>
      </c>
      <c r="BL1137" s="20" t="s">
        <v>273</v>
      </c>
      <c r="BM1137" s="228" t="s">
        <v>1344</v>
      </c>
    </row>
    <row r="1138" spans="1:47" s="2" customFormat="1" ht="12">
      <c r="A1138" s="41"/>
      <c r="B1138" s="42"/>
      <c r="C1138" s="43"/>
      <c r="D1138" s="230" t="s">
        <v>275</v>
      </c>
      <c r="E1138" s="43"/>
      <c r="F1138" s="231" t="s">
        <v>1345</v>
      </c>
      <c r="G1138" s="43"/>
      <c r="H1138" s="43"/>
      <c r="I1138" s="232"/>
      <c r="J1138" s="43"/>
      <c r="K1138" s="43"/>
      <c r="L1138" s="47"/>
      <c r="M1138" s="233"/>
      <c r="N1138" s="234"/>
      <c r="O1138" s="87"/>
      <c r="P1138" s="87"/>
      <c r="Q1138" s="87"/>
      <c r="R1138" s="87"/>
      <c r="S1138" s="87"/>
      <c r="T1138" s="88"/>
      <c r="U1138" s="41"/>
      <c r="V1138" s="41"/>
      <c r="W1138" s="41"/>
      <c r="X1138" s="41"/>
      <c r="Y1138" s="41"/>
      <c r="Z1138" s="41"/>
      <c r="AA1138" s="41"/>
      <c r="AB1138" s="41"/>
      <c r="AC1138" s="41"/>
      <c r="AD1138" s="41"/>
      <c r="AE1138" s="41"/>
      <c r="AT1138" s="20" t="s">
        <v>275</v>
      </c>
      <c r="AU1138" s="20" t="s">
        <v>291</v>
      </c>
    </row>
    <row r="1139" spans="1:47" s="2" customFormat="1" ht="12">
      <c r="A1139" s="41"/>
      <c r="B1139" s="42"/>
      <c r="C1139" s="43"/>
      <c r="D1139" s="235" t="s">
        <v>277</v>
      </c>
      <c r="E1139" s="43"/>
      <c r="F1139" s="236" t="s">
        <v>1346</v>
      </c>
      <c r="G1139" s="43"/>
      <c r="H1139" s="43"/>
      <c r="I1139" s="232"/>
      <c r="J1139" s="43"/>
      <c r="K1139" s="43"/>
      <c r="L1139" s="47"/>
      <c r="M1139" s="233"/>
      <c r="N1139" s="234"/>
      <c r="O1139" s="87"/>
      <c r="P1139" s="87"/>
      <c r="Q1139" s="87"/>
      <c r="R1139" s="87"/>
      <c r="S1139" s="87"/>
      <c r="T1139" s="88"/>
      <c r="U1139" s="41"/>
      <c r="V1139" s="41"/>
      <c r="W1139" s="41"/>
      <c r="X1139" s="41"/>
      <c r="Y1139" s="41"/>
      <c r="Z1139" s="41"/>
      <c r="AA1139" s="41"/>
      <c r="AB1139" s="41"/>
      <c r="AC1139" s="41"/>
      <c r="AD1139" s="41"/>
      <c r="AE1139" s="41"/>
      <c r="AT1139" s="20" t="s">
        <v>277</v>
      </c>
      <c r="AU1139" s="20" t="s">
        <v>291</v>
      </c>
    </row>
    <row r="1140" spans="1:51" s="13" customFormat="1" ht="12">
      <c r="A1140" s="13"/>
      <c r="B1140" s="237"/>
      <c r="C1140" s="238"/>
      <c r="D1140" s="230" t="s">
        <v>279</v>
      </c>
      <c r="E1140" s="239" t="s">
        <v>19</v>
      </c>
      <c r="F1140" s="240" t="s">
        <v>352</v>
      </c>
      <c r="G1140" s="238"/>
      <c r="H1140" s="239" t="s">
        <v>19</v>
      </c>
      <c r="I1140" s="241"/>
      <c r="J1140" s="238"/>
      <c r="K1140" s="238"/>
      <c r="L1140" s="242"/>
      <c r="M1140" s="243"/>
      <c r="N1140" s="244"/>
      <c r="O1140" s="244"/>
      <c r="P1140" s="244"/>
      <c r="Q1140" s="244"/>
      <c r="R1140" s="244"/>
      <c r="S1140" s="244"/>
      <c r="T1140" s="245"/>
      <c r="U1140" s="13"/>
      <c r="V1140" s="13"/>
      <c r="W1140" s="13"/>
      <c r="X1140" s="13"/>
      <c r="Y1140" s="13"/>
      <c r="Z1140" s="13"/>
      <c r="AA1140" s="13"/>
      <c r="AB1140" s="13"/>
      <c r="AC1140" s="13"/>
      <c r="AD1140" s="13"/>
      <c r="AE1140" s="13"/>
      <c r="AT1140" s="246" t="s">
        <v>279</v>
      </c>
      <c r="AU1140" s="246" t="s">
        <v>291</v>
      </c>
      <c r="AV1140" s="13" t="s">
        <v>80</v>
      </c>
      <c r="AW1140" s="13" t="s">
        <v>33</v>
      </c>
      <c r="AX1140" s="13" t="s">
        <v>72</v>
      </c>
      <c r="AY1140" s="246" t="s">
        <v>266</v>
      </c>
    </row>
    <row r="1141" spans="1:51" s="14" customFormat="1" ht="12">
      <c r="A1141" s="14"/>
      <c r="B1141" s="247"/>
      <c r="C1141" s="248"/>
      <c r="D1141" s="230" t="s">
        <v>279</v>
      </c>
      <c r="E1141" s="249" t="s">
        <v>19</v>
      </c>
      <c r="F1141" s="250" t="s">
        <v>1347</v>
      </c>
      <c r="G1141" s="248"/>
      <c r="H1141" s="251">
        <v>5.237</v>
      </c>
      <c r="I1141" s="252"/>
      <c r="J1141" s="248"/>
      <c r="K1141" s="248"/>
      <c r="L1141" s="253"/>
      <c r="M1141" s="254"/>
      <c r="N1141" s="255"/>
      <c r="O1141" s="255"/>
      <c r="P1141" s="255"/>
      <c r="Q1141" s="255"/>
      <c r="R1141" s="255"/>
      <c r="S1141" s="255"/>
      <c r="T1141" s="256"/>
      <c r="U1141" s="14"/>
      <c r="V1141" s="14"/>
      <c r="W1141" s="14"/>
      <c r="X1141" s="14"/>
      <c r="Y1141" s="14"/>
      <c r="Z1141" s="14"/>
      <c r="AA1141" s="14"/>
      <c r="AB1141" s="14"/>
      <c r="AC1141" s="14"/>
      <c r="AD1141" s="14"/>
      <c r="AE1141" s="14"/>
      <c r="AT1141" s="257" t="s">
        <v>279</v>
      </c>
      <c r="AU1141" s="257" t="s">
        <v>291</v>
      </c>
      <c r="AV1141" s="14" t="s">
        <v>82</v>
      </c>
      <c r="AW1141" s="14" t="s">
        <v>33</v>
      </c>
      <c r="AX1141" s="14" t="s">
        <v>72</v>
      </c>
      <c r="AY1141" s="257" t="s">
        <v>266</v>
      </c>
    </row>
    <row r="1142" spans="1:51" s="13" customFormat="1" ht="12">
      <c r="A1142" s="13"/>
      <c r="B1142" s="237"/>
      <c r="C1142" s="238"/>
      <c r="D1142" s="230" t="s">
        <v>279</v>
      </c>
      <c r="E1142" s="239" t="s">
        <v>19</v>
      </c>
      <c r="F1142" s="240" t="s">
        <v>789</v>
      </c>
      <c r="G1142" s="238"/>
      <c r="H1142" s="239" t="s">
        <v>19</v>
      </c>
      <c r="I1142" s="241"/>
      <c r="J1142" s="238"/>
      <c r="K1142" s="238"/>
      <c r="L1142" s="242"/>
      <c r="M1142" s="243"/>
      <c r="N1142" s="244"/>
      <c r="O1142" s="244"/>
      <c r="P1142" s="244"/>
      <c r="Q1142" s="244"/>
      <c r="R1142" s="244"/>
      <c r="S1142" s="244"/>
      <c r="T1142" s="245"/>
      <c r="U1142" s="13"/>
      <c r="V1142" s="13"/>
      <c r="W1142" s="13"/>
      <c r="X1142" s="13"/>
      <c r="Y1142" s="13"/>
      <c r="Z1142" s="13"/>
      <c r="AA1142" s="13"/>
      <c r="AB1142" s="13"/>
      <c r="AC1142" s="13"/>
      <c r="AD1142" s="13"/>
      <c r="AE1142" s="13"/>
      <c r="AT1142" s="246" t="s">
        <v>279</v>
      </c>
      <c r="AU1142" s="246" t="s">
        <v>291</v>
      </c>
      <c r="AV1142" s="13" t="s">
        <v>80</v>
      </c>
      <c r="AW1142" s="13" t="s">
        <v>33</v>
      </c>
      <c r="AX1142" s="13" t="s">
        <v>72</v>
      </c>
      <c r="AY1142" s="246" t="s">
        <v>266</v>
      </c>
    </row>
    <row r="1143" spans="1:51" s="14" customFormat="1" ht="12">
      <c r="A1143" s="14"/>
      <c r="B1143" s="247"/>
      <c r="C1143" s="248"/>
      <c r="D1143" s="230" t="s">
        <v>279</v>
      </c>
      <c r="E1143" s="249" t="s">
        <v>19</v>
      </c>
      <c r="F1143" s="250" t="s">
        <v>1348</v>
      </c>
      <c r="G1143" s="248"/>
      <c r="H1143" s="251">
        <v>4.272</v>
      </c>
      <c r="I1143" s="252"/>
      <c r="J1143" s="248"/>
      <c r="K1143" s="248"/>
      <c r="L1143" s="253"/>
      <c r="M1143" s="254"/>
      <c r="N1143" s="255"/>
      <c r="O1143" s="255"/>
      <c r="P1143" s="255"/>
      <c r="Q1143" s="255"/>
      <c r="R1143" s="255"/>
      <c r="S1143" s="255"/>
      <c r="T1143" s="256"/>
      <c r="U1143" s="14"/>
      <c r="V1143" s="14"/>
      <c r="W1143" s="14"/>
      <c r="X1143" s="14"/>
      <c r="Y1143" s="14"/>
      <c r="Z1143" s="14"/>
      <c r="AA1143" s="14"/>
      <c r="AB1143" s="14"/>
      <c r="AC1143" s="14"/>
      <c r="AD1143" s="14"/>
      <c r="AE1143" s="14"/>
      <c r="AT1143" s="257" t="s">
        <v>279</v>
      </c>
      <c r="AU1143" s="257" t="s">
        <v>291</v>
      </c>
      <c r="AV1143" s="14" t="s">
        <v>82</v>
      </c>
      <c r="AW1143" s="14" t="s">
        <v>33</v>
      </c>
      <c r="AX1143" s="14" t="s">
        <v>72</v>
      </c>
      <c r="AY1143" s="257" t="s">
        <v>266</v>
      </c>
    </row>
    <row r="1144" spans="1:51" s="13" customFormat="1" ht="12">
      <c r="A1144" s="13"/>
      <c r="B1144" s="237"/>
      <c r="C1144" s="238"/>
      <c r="D1144" s="230" t="s">
        <v>279</v>
      </c>
      <c r="E1144" s="239" t="s">
        <v>19</v>
      </c>
      <c r="F1144" s="240" t="s">
        <v>792</v>
      </c>
      <c r="G1144" s="238"/>
      <c r="H1144" s="239" t="s">
        <v>19</v>
      </c>
      <c r="I1144" s="241"/>
      <c r="J1144" s="238"/>
      <c r="K1144" s="238"/>
      <c r="L1144" s="242"/>
      <c r="M1144" s="243"/>
      <c r="N1144" s="244"/>
      <c r="O1144" s="244"/>
      <c r="P1144" s="244"/>
      <c r="Q1144" s="244"/>
      <c r="R1144" s="244"/>
      <c r="S1144" s="244"/>
      <c r="T1144" s="245"/>
      <c r="U1144" s="13"/>
      <c r="V1144" s="13"/>
      <c r="W1144" s="13"/>
      <c r="X1144" s="13"/>
      <c r="Y1144" s="13"/>
      <c r="Z1144" s="13"/>
      <c r="AA1144" s="13"/>
      <c r="AB1144" s="13"/>
      <c r="AC1144" s="13"/>
      <c r="AD1144" s="13"/>
      <c r="AE1144" s="13"/>
      <c r="AT1144" s="246" t="s">
        <v>279</v>
      </c>
      <c r="AU1144" s="246" t="s">
        <v>291</v>
      </c>
      <c r="AV1144" s="13" t="s">
        <v>80</v>
      </c>
      <c r="AW1144" s="13" t="s">
        <v>33</v>
      </c>
      <c r="AX1144" s="13" t="s">
        <v>72</v>
      </c>
      <c r="AY1144" s="246" t="s">
        <v>266</v>
      </c>
    </row>
    <row r="1145" spans="1:51" s="14" customFormat="1" ht="12">
      <c r="A1145" s="14"/>
      <c r="B1145" s="247"/>
      <c r="C1145" s="248"/>
      <c r="D1145" s="230" t="s">
        <v>279</v>
      </c>
      <c r="E1145" s="249" t="s">
        <v>19</v>
      </c>
      <c r="F1145" s="250" t="s">
        <v>1349</v>
      </c>
      <c r="G1145" s="248"/>
      <c r="H1145" s="251">
        <v>8.227</v>
      </c>
      <c r="I1145" s="252"/>
      <c r="J1145" s="248"/>
      <c r="K1145" s="248"/>
      <c r="L1145" s="253"/>
      <c r="M1145" s="254"/>
      <c r="N1145" s="255"/>
      <c r="O1145" s="255"/>
      <c r="P1145" s="255"/>
      <c r="Q1145" s="255"/>
      <c r="R1145" s="255"/>
      <c r="S1145" s="255"/>
      <c r="T1145" s="256"/>
      <c r="U1145" s="14"/>
      <c r="V1145" s="14"/>
      <c r="W1145" s="14"/>
      <c r="X1145" s="14"/>
      <c r="Y1145" s="14"/>
      <c r="Z1145" s="14"/>
      <c r="AA1145" s="14"/>
      <c r="AB1145" s="14"/>
      <c r="AC1145" s="14"/>
      <c r="AD1145" s="14"/>
      <c r="AE1145" s="14"/>
      <c r="AT1145" s="257" t="s">
        <v>279</v>
      </c>
      <c r="AU1145" s="257" t="s">
        <v>291</v>
      </c>
      <c r="AV1145" s="14" t="s">
        <v>82</v>
      </c>
      <c r="AW1145" s="14" t="s">
        <v>33</v>
      </c>
      <c r="AX1145" s="14" t="s">
        <v>72</v>
      </c>
      <c r="AY1145" s="257" t="s">
        <v>266</v>
      </c>
    </row>
    <row r="1146" spans="1:51" s="15" customFormat="1" ht="12">
      <c r="A1146" s="15"/>
      <c r="B1146" s="258"/>
      <c r="C1146" s="259"/>
      <c r="D1146" s="230" t="s">
        <v>279</v>
      </c>
      <c r="E1146" s="260" t="s">
        <v>19</v>
      </c>
      <c r="F1146" s="261" t="s">
        <v>282</v>
      </c>
      <c r="G1146" s="259"/>
      <c r="H1146" s="262">
        <v>17.736</v>
      </c>
      <c r="I1146" s="263"/>
      <c r="J1146" s="259"/>
      <c r="K1146" s="259"/>
      <c r="L1146" s="264"/>
      <c r="M1146" s="265"/>
      <c r="N1146" s="266"/>
      <c r="O1146" s="266"/>
      <c r="P1146" s="266"/>
      <c r="Q1146" s="266"/>
      <c r="R1146" s="266"/>
      <c r="S1146" s="266"/>
      <c r="T1146" s="267"/>
      <c r="U1146" s="15"/>
      <c r="V1146" s="15"/>
      <c r="W1146" s="15"/>
      <c r="X1146" s="15"/>
      <c r="Y1146" s="15"/>
      <c r="Z1146" s="15"/>
      <c r="AA1146" s="15"/>
      <c r="AB1146" s="15"/>
      <c r="AC1146" s="15"/>
      <c r="AD1146" s="15"/>
      <c r="AE1146" s="15"/>
      <c r="AT1146" s="268" t="s">
        <v>279</v>
      </c>
      <c r="AU1146" s="268" t="s">
        <v>291</v>
      </c>
      <c r="AV1146" s="15" t="s">
        <v>273</v>
      </c>
      <c r="AW1146" s="15" t="s">
        <v>33</v>
      </c>
      <c r="AX1146" s="15" t="s">
        <v>80</v>
      </c>
      <c r="AY1146" s="268" t="s">
        <v>266</v>
      </c>
    </row>
    <row r="1147" spans="1:65" s="2" customFormat="1" ht="21.75" customHeight="1">
      <c r="A1147" s="41"/>
      <c r="B1147" s="42"/>
      <c r="C1147" s="217" t="s">
        <v>1350</v>
      </c>
      <c r="D1147" s="217" t="s">
        <v>268</v>
      </c>
      <c r="E1147" s="218" t="s">
        <v>1351</v>
      </c>
      <c r="F1147" s="219" t="s">
        <v>1352</v>
      </c>
      <c r="G1147" s="220" t="s">
        <v>271</v>
      </c>
      <c r="H1147" s="221">
        <v>65.112</v>
      </c>
      <c r="I1147" s="222"/>
      <c r="J1147" s="223">
        <f>ROUND(I1147*H1147,2)</f>
        <v>0</v>
      </c>
      <c r="K1147" s="219" t="s">
        <v>272</v>
      </c>
      <c r="L1147" s="47"/>
      <c r="M1147" s="224" t="s">
        <v>19</v>
      </c>
      <c r="N1147" s="225" t="s">
        <v>43</v>
      </c>
      <c r="O1147" s="87"/>
      <c r="P1147" s="226">
        <f>O1147*H1147</f>
        <v>0</v>
      </c>
      <c r="Q1147" s="226">
        <v>0</v>
      </c>
      <c r="R1147" s="226">
        <f>Q1147*H1147</f>
        <v>0</v>
      </c>
      <c r="S1147" s="226">
        <v>0.261</v>
      </c>
      <c r="T1147" s="227">
        <f>S1147*H1147</f>
        <v>16.994232</v>
      </c>
      <c r="U1147" s="41"/>
      <c r="V1147" s="41"/>
      <c r="W1147" s="41"/>
      <c r="X1147" s="41"/>
      <c r="Y1147" s="41"/>
      <c r="Z1147" s="41"/>
      <c r="AA1147" s="41"/>
      <c r="AB1147" s="41"/>
      <c r="AC1147" s="41"/>
      <c r="AD1147" s="41"/>
      <c r="AE1147" s="41"/>
      <c r="AR1147" s="228" t="s">
        <v>273</v>
      </c>
      <c r="AT1147" s="228" t="s">
        <v>268</v>
      </c>
      <c r="AU1147" s="228" t="s">
        <v>291</v>
      </c>
      <c r="AY1147" s="20" t="s">
        <v>266</v>
      </c>
      <c r="BE1147" s="229">
        <f>IF(N1147="základní",J1147,0)</f>
        <v>0</v>
      </c>
      <c r="BF1147" s="229">
        <f>IF(N1147="snížená",J1147,0)</f>
        <v>0</v>
      </c>
      <c r="BG1147" s="229">
        <f>IF(N1147="zákl. přenesená",J1147,0)</f>
        <v>0</v>
      </c>
      <c r="BH1147" s="229">
        <f>IF(N1147="sníž. přenesená",J1147,0)</f>
        <v>0</v>
      </c>
      <c r="BI1147" s="229">
        <f>IF(N1147="nulová",J1147,0)</f>
        <v>0</v>
      </c>
      <c r="BJ1147" s="20" t="s">
        <v>80</v>
      </c>
      <c r="BK1147" s="229">
        <f>ROUND(I1147*H1147,2)</f>
        <v>0</v>
      </c>
      <c r="BL1147" s="20" t="s">
        <v>273</v>
      </c>
      <c r="BM1147" s="228" t="s">
        <v>1353</v>
      </c>
    </row>
    <row r="1148" spans="1:47" s="2" customFormat="1" ht="12">
      <c r="A1148" s="41"/>
      <c r="B1148" s="42"/>
      <c r="C1148" s="43"/>
      <c r="D1148" s="230" t="s">
        <v>275</v>
      </c>
      <c r="E1148" s="43"/>
      <c r="F1148" s="231" t="s">
        <v>1354</v>
      </c>
      <c r="G1148" s="43"/>
      <c r="H1148" s="43"/>
      <c r="I1148" s="232"/>
      <c r="J1148" s="43"/>
      <c r="K1148" s="43"/>
      <c r="L1148" s="47"/>
      <c r="M1148" s="233"/>
      <c r="N1148" s="234"/>
      <c r="O1148" s="87"/>
      <c r="P1148" s="87"/>
      <c r="Q1148" s="87"/>
      <c r="R1148" s="87"/>
      <c r="S1148" s="87"/>
      <c r="T1148" s="88"/>
      <c r="U1148" s="41"/>
      <c r="V1148" s="41"/>
      <c r="W1148" s="41"/>
      <c r="X1148" s="41"/>
      <c r="Y1148" s="41"/>
      <c r="Z1148" s="41"/>
      <c r="AA1148" s="41"/>
      <c r="AB1148" s="41"/>
      <c r="AC1148" s="41"/>
      <c r="AD1148" s="41"/>
      <c r="AE1148" s="41"/>
      <c r="AT1148" s="20" t="s">
        <v>275</v>
      </c>
      <c r="AU1148" s="20" t="s">
        <v>291</v>
      </c>
    </row>
    <row r="1149" spans="1:47" s="2" customFormat="1" ht="12">
      <c r="A1149" s="41"/>
      <c r="B1149" s="42"/>
      <c r="C1149" s="43"/>
      <c r="D1149" s="235" t="s">
        <v>277</v>
      </c>
      <c r="E1149" s="43"/>
      <c r="F1149" s="236" t="s">
        <v>1355</v>
      </c>
      <c r="G1149" s="43"/>
      <c r="H1149" s="43"/>
      <c r="I1149" s="232"/>
      <c r="J1149" s="43"/>
      <c r="K1149" s="43"/>
      <c r="L1149" s="47"/>
      <c r="M1149" s="233"/>
      <c r="N1149" s="234"/>
      <c r="O1149" s="87"/>
      <c r="P1149" s="87"/>
      <c r="Q1149" s="87"/>
      <c r="R1149" s="87"/>
      <c r="S1149" s="87"/>
      <c r="T1149" s="88"/>
      <c r="U1149" s="41"/>
      <c r="V1149" s="41"/>
      <c r="W1149" s="41"/>
      <c r="X1149" s="41"/>
      <c r="Y1149" s="41"/>
      <c r="Z1149" s="41"/>
      <c r="AA1149" s="41"/>
      <c r="AB1149" s="41"/>
      <c r="AC1149" s="41"/>
      <c r="AD1149" s="41"/>
      <c r="AE1149" s="41"/>
      <c r="AT1149" s="20" t="s">
        <v>277</v>
      </c>
      <c r="AU1149" s="20" t="s">
        <v>291</v>
      </c>
    </row>
    <row r="1150" spans="1:51" s="13" customFormat="1" ht="12">
      <c r="A1150" s="13"/>
      <c r="B1150" s="237"/>
      <c r="C1150" s="238"/>
      <c r="D1150" s="230" t="s">
        <v>279</v>
      </c>
      <c r="E1150" s="239" t="s">
        <v>19</v>
      </c>
      <c r="F1150" s="240" t="s">
        <v>789</v>
      </c>
      <c r="G1150" s="238"/>
      <c r="H1150" s="239" t="s">
        <v>19</v>
      </c>
      <c r="I1150" s="241"/>
      <c r="J1150" s="238"/>
      <c r="K1150" s="238"/>
      <c r="L1150" s="242"/>
      <c r="M1150" s="243"/>
      <c r="N1150" s="244"/>
      <c r="O1150" s="244"/>
      <c r="P1150" s="244"/>
      <c r="Q1150" s="244"/>
      <c r="R1150" s="244"/>
      <c r="S1150" s="244"/>
      <c r="T1150" s="245"/>
      <c r="U1150" s="13"/>
      <c r="V1150" s="13"/>
      <c r="W1150" s="13"/>
      <c r="X1150" s="13"/>
      <c r="Y1150" s="13"/>
      <c r="Z1150" s="13"/>
      <c r="AA1150" s="13"/>
      <c r="AB1150" s="13"/>
      <c r="AC1150" s="13"/>
      <c r="AD1150" s="13"/>
      <c r="AE1150" s="13"/>
      <c r="AT1150" s="246" t="s">
        <v>279</v>
      </c>
      <c r="AU1150" s="246" t="s">
        <v>291</v>
      </c>
      <c r="AV1150" s="13" t="s">
        <v>80</v>
      </c>
      <c r="AW1150" s="13" t="s">
        <v>33</v>
      </c>
      <c r="AX1150" s="13" t="s">
        <v>72</v>
      </c>
      <c r="AY1150" s="246" t="s">
        <v>266</v>
      </c>
    </row>
    <row r="1151" spans="1:51" s="14" customFormat="1" ht="12">
      <c r="A1151" s="14"/>
      <c r="B1151" s="247"/>
      <c r="C1151" s="248"/>
      <c r="D1151" s="230" t="s">
        <v>279</v>
      </c>
      <c r="E1151" s="249" t="s">
        <v>19</v>
      </c>
      <c r="F1151" s="250" t="s">
        <v>1356</v>
      </c>
      <c r="G1151" s="248"/>
      <c r="H1151" s="251">
        <v>3.603</v>
      </c>
      <c r="I1151" s="252"/>
      <c r="J1151" s="248"/>
      <c r="K1151" s="248"/>
      <c r="L1151" s="253"/>
      <c r="M1151" s="254"/>
      <c r="N1151" s="255"/>
      <c r="O1151" s="255"/>
      <c r="P1151" s="255"/>
      <c r="Q1151" s="255"/>
      <c r="R1151" s="255"/>
      <c r="S1151" s="255"/>
      <c r="T1151" s="256"/>
      <c r="U1151" s="14"/>
      <c r="V1151" s="14"/>
      <c r="W1151" s="14"/>
      <c r="X1151" s="14"/>
      <c r="Y1151" s="14"/>
      <c r="Z1151" s="14"/>
      <c r="AA1151" s="14"/>
      <c r="AB1151" s="14"/>
      <c r="AC1151" s="14"/>
      <c r="AD1151" s="14"/>
      <c r="AE1151" s="14"/>
      <c r="AT1151" s="257" t="s">
        <v>279</v>
      </c>
      <c r="AU1151" s="257" t="s">
        <v>291</v>
      </c>
      <c r="AV1151" s="14" t="s">
        <v>82</v>
      </c>
      <c r="AW1151" s="14" t="s">
        <v>33</v>
      </c>
      <c r="AX1151" s="14" t="s">
        <v>72</v>
      </c>
      <c r="AY1151" s="257" t="s">
        <v>266</v>
      </c>
    </row>
    <row r="1152" spans="1:51" s="13" customFormat="1" ht="12">
      <c r="A1152" s="13"/>
      <c r="B1152" s="237"/>
      <c r="C1152" s="238"/>
      <c r="D1152" s="230" t="s">
        <v>279</v>
      </c>
      <c r="E1152" s="239" t="s">
        <v>19</v>
      </c>
      <c r="F1152" s="240" t="s">
        <v>792</v>
      </c>
      <c r="G1152" s="238"/>
      <c r="H1152" s="239" t="s">
        <v>19</v>
      </c>
      <c r="I1152" s="241"/>
      <c r="J1152" s="238"/>
      <c r="K1152" s="238"/>
      <c r="L1152" s="242"/>
      <c r="M1152" s="243"/>
      <c r="N1152" s="244"/>
      <c r="O1152" s="244"/>
      <c r="P1152" s="244"/>
      <c r="Q1152" s="244"/>
      <c r="R1152" s="244"/>
      <c r="S1152" s="244"/>
      <c r="T1152" s="245"/>
      <c r="U1152" s="13"/>
      <c r="V1152" s="13"/>
      <c r="W1152" s="13"/>
      <c r="X1152" s="13"/>
      <c r="Y1152" s="13"/>
      <c r="Z1152" s="13"/>
      <c r="AA1152" s="13"/>
      <c r="AB1152" s="13"/>
      <c r="AC1152" s="13"/>
      <c r="AD1152" s="13"/>
      <c r="AE1152" s="13"/>
      <c r="AT1152" s="246" t="s">
        <v>279</v>
      </c>
      <c r="AU1152" s="246" t="s">
        <v>291</v>
      </c>
      <c r="AV1152" s="13" t="s">
        <v>80</v>
      </c>
      <c r="AW1152" s="13" t="s">
        <v>33</v>
      </c>
      <c r="AX1152" s="13" t="s">
        <v>72</v>
      </c>
      <c r="AY1152" s="246" t="s">
        <v>266</v>
      </c>
    </row>
    <row r="1153" spans="1:51" s="14" customFormat="1" ht="12">
      <c r="A1153" s="14"/>
      <c r="B1153" s="247"/>
      <c r="C1153" s="248"/>
      <c r="D1153" s="230" t="s">
        <v>279</v>
      </c>
      <c r="E1153" s="249" t="s">
        <v>19</v>
      </c>
      <c r="F1153" s="250" t="s">
        <v>1357</v>
      </c>
      <c r="G1153" s="248"/>
      <c r="H1153" s="251">
        <v>3.024</v>
      </c>
      <c r="I1153" s="252"/>
      <c r="J1153" s="248"/>
      <c r="K1153" s="248"/>
      <c r="L1153" s="253"/>
      <c r="M1153" s="254"/>
      <c r="N1153" s="255"/>
      <c r="O1153" s="255"/>
      <c r="P1153" s="255"/>
      <c r="Q1153" s="255"/>
      <c r="R1153" s="255"/>
      <c r="S1153" s="255"/>
      <c r="T1153" s="256"/>
      <c r="U1153" s="14"/>
      <c r="V1153" s="14"/>
      <c r="W1153" s="14"/>
      <c r="X1153" s="14"/>
      <c r="Y1153" s="14"/>
      <c r="Z1153" s="14"/>
      <c r="AA1153" s="14"/>
      <c r="AB1153" s="14"/>
      <c r="AC1153" s="14"/>
      <c r="AD1153" s="14"/>
      <c r="AE1153" s="14"/>
      <c r="AT1153" s="257" t="s">
        <v>279</v>
      </c>
      <c r="AU1153" s="257" t="s">
        <v>291</v>
      </c>
      <c r="AV1153" s="14" t="s">
        <v>82</v>
      </c>
      <c r="AW1153" s="14" t="s">
        <v>33</v>
      </c>
      <c r="AX1153" s="14" t="s">
        <v>72</v>
      </c>
      <c r="AY1153" s="257" t="s">
        <v>266</v>
      </c>
    </row>
    <row r="1154" spans="1:51" s="13" customFormat="1" ht="12">
      <c r="A1154" s="13"/>
      <c r="B1154" s="237"/>
      <c r="C1154" s="238"/>
      <c r="D1154" s="230" t="s">
        <v>279</v>
      </c>
      <c r="E1154" s="239" t="s">
        <v>19</v>
      </c>
      <c r="F1154" s="240" t="s">
        <v>1358</v>
      </c>
      <c r="G1154" s="238"/>
      <c r="H1154" s="239" t="s">
        <v>19</v>
      </c>
      <c r="I1154" s="241"/>
      <c r="J1154" s="238"/>
      <c r="K1154" s="238"/>
      <c r="L1154" s="242"/>
      <c r="M1154" s="243"/>
      <c r="N1154" s="244"/>
      <c r="O1154" s="244"/>
      <c r="P1154" s="244"/>
      <c r="Q1154" s="244"/>
      <c r="R1154" s="244"/>
      <c r="S1154" s="244"/>
      <c r="T1154" s="245"/>
      <c r="U1154" s="13"/>
      <c r="V1154" s="13"/>
      <c r="W1154" s="13"/>
      <c r="X1154" s="13"/>
      <c r="Y1154" s="13"/>
      <c r="Z1154" s="13"/>
      <c r="AA1154" s="13"/>
      <c r="AB1154" s="13"/>
      <c r="AC1154" s="13"/>
      <c r="AD1154" s="13"/>
      <c r="AE1154" s="13"/>
      <c r="AT1154" s="246" t="s">
        <v>279</v>
      </c>
      <c r="AU1154" s="246" t="s">
        <v>291</v>
      </c>
      <c r="AV1154" s="13" t="s">
        <v>80</v>
      </c>
      <c r="AW1154" s="13" t="s">
        <v>33</v>
      </c>
      <c r="AX1154" s="13" t="s">
        <v>72</v>
      </c>
      <c r="AY1154" s="246" t="s">
        <v>266</v>
      </c>
    </row>
    <row r="1155" spans="1:51" s="14" customFormat="1" ht="12">
      <c r="A1155" s="14"/>
      <c r="B1155" s="247"/>
      <c r="C1155" s="248"/>
      <c r="D1155" s="230" t="s">
        <v>279</v>
      </c>
      <c r="E1155" s="249" t="s">
        <v>19</v>
      </c>
      <c r="F1155" s="250" t="s">
        <v>1359</v>
      </c>
      <c r="G1155" s="248"/>
      <c r="H1155" s="251">
        <v>33.322</v>
      </c>
      <c r="I1155" s="252"/>
      <c r="J1155" s="248"/>
      <c r="K1155" s="248"/>
      <c r="L1155" s="253"/>
      <c r="M1155" s="254"/>
      <c r="N1155" s="255"/>
      <c r="O1155" s="255"/>
      <c r="P1155" s="255"/>
      <c r="Q1155" s="255"/>
      <c r="R1155" s="255"/>
      <c r="S1155" s="255"/>
      <c r="T1155" s="256"/>
      <c r="U1155" s="14"/>
      <c r="V1155" s="14"/>
      <c r="W1155" s="14"/>
      <c r="X1155" s="14"/>
      <c r="Y1155" s="14"/>
      <c r="Z1155" s="14"/>
      <c r="AA1155" s="14"/>
      <c r="AB1155" s="14"/>
      <c r="AC1155" s="14"/>
      <c r="AD1155" s="14"/>
      <c r="AE1155" s="14"/>
      <c r="AT1155" s="257" t="s">
        <v>279</v>
      </c>
      <c r="AU1155" s="257" t="s">
        <v>291</v>
      </c>
      <c r="AV1155" s="14" t="s">
        <v>82</v>
      </c>
      <c r="AW1155" s="14" t="s">
        <v>33</v>
      </c>
      <c r="AX1155" s="14" t="s">
        <v>72</v>
      </c>
      <c r="AY1155" s="257" t="s">
        <v>266</v>
      </c>
    </row>
    <row r="1156" spans="1:51" s="14" customFormat="1" ht="12">
      <c r="A1156" s="14"/>
      <c r="B1156" s="247"/>
      <c r="C1156" s="248"/>
      <c r="D1156" s="230" t="s">
        <v>279</v>
      </c>
      <c r="E1156" s="249" t="s">
        <v>19</v>
      </c>
      <c r="F1156" s="250" t="s">
        <v>1360</v>
      </c>
      <c r="G1156" s="248"/>
      <c r="H1156" s="251">
        <v>25.163</v>
      </c>
      <c r="I1156" s="252"/>
      <c r="J1156" s="248"/>
      <c r="K1156" s="248"/>
      <c r="L1156" s="253"/>
      <c r="M1156" s="254"/>
      <c r="N1156" s="255"/>
      <c r="O1156" s="255"/>
      <c r="P1156" s="255"/>
      <c r="Q1156" s="255"/>
      <c r="R1156" s="255"/>
      <c r="S1156" s="255"/>
      <c r="T1156" s="256"/>
      <c r="U1156" s="14"/>
      <c r="V1156" s="14"/>
      <c r="W1156" s="14"/>
      <c r="X1156" s="14"/>
      <c r="Y1156" s="14"/>
      <c r="Z1156" s="14"/>
      <c r="AA1156" s="14"/>
      <c r="AB1156" s="14"/>
      <c r="AC1156" s="14"/>
      <c r="AD1156" s="14"/>
      <c r="AE1156" s="14"/>
      <c r="AT1156" s="257" t="s">
        <v>279</v>
      </c>
      <c r="AU1156" s="257" t="s">
        <v>291</v>
      </c>
      <c r="AV1156" s="14" t="s">
        <v>82</v>
      </c>
      <c r="AW1156" s="14" t="s">
        <v>33</v>
      </c>
      <c r="AX1156" s="14" t="s">
        <v>72</v>
      </c>
      <c r="AY1156" s="257" t="s">
        <v>266</v>
      </c>
    </row>
    <row r="1157" spans="1:51" s="15" customFormat="1" ht="12">
      <c r="A1157" s="15"/>
      <c r="B1157" s="258"/>
      <c r="C1157" s="259"/>
      <c r="D1157" s="230" t="s">
        <v>279</v>
      </c>
      <c r="E1157" s="260" t="s">
        <v>19</v>
      </c>
      <c r="F1157" s="261" t="s">
        <v>282</v>
      </c>
      <c r="G1157" s="259"/>
      <c r="H1157" s="262">
        <v>65.112</v>
      </c>
      <c r="I1157" s="263"/>
      <c r="J1157" s="259"/>
      <c r="K1157" s="259"/>
      <c r="L1157" s="264"/>
      <c r="M1157" s="265"/>
      <c r="N1157" s="266"/>
      <c r="O1157" s="266"/>
      <c r="P1157" s="266"/>
      <c r="Q1157" s="266"/>
      <c r="R1157" s="266"/>
      <c r="S1157" s="266"/>
      <c r="T1157" s="267"/>
      <c r="U1157" s="15"/>
      <c r="V1157" s="15"/>
      <c r="W1157" s="15"/>
      <c r="X1157" s="15"/>
      <c r="Y1157" s="15"/>
      <c r="Z1157" s="15"/>
      <c r="AA1157" s="15"/>
      <c r="AB1157" s="15"/>
      <c r="AC1157" s="15"/>
      <c r="AD1157" s="15"/>
      <c r="AE1157" s="15"/>
      <c r="AT1157" s="268" t="s">
        <v>279</v>
      </c>
      <c r="AU1157" s="268" t="s">
        <v>291</v>
      </c>
      <c r="AV1157" s="15" t="s">
        <v>273</v>
      </c>
      <c r="AW1157" s="15" t="s">
        <v>33</v>
      </c>
      <c r="AX1157" s="15" t="s">
        <v>80</v>
      </c>
      <c r="AY1157" s="268" t="s">
        <v>266</v>
      </c>
    </row>
    <row r="1158" spans="1:65" s="2" customFormat="1" ht="24.15" customHeight="1">
      <c r="A1158" s="41"/>
      <c r="B1158" s="42"/>
      <c r="C1158" s="217" t="s">
        <v>1361</v>
      </c>
      <c r="D1158" s="217" t="s">
        <v>268</v>
      </c>
      <c r="E1158" s="218" t="s">
        <v>1362</v>
      </c>
      <c r="F1158" s="219" t="s">
        <v>1363</v>
      </c>
      <c r="G1158" s="220" t="s">
        <v>285</v>
      </c>
      <c r="H1158" s="221">
        <v>51.192</v>
      </c>
      <c r="I1158" s="222"/>
      <c r="J1158" s="223">
        <f>ROUND(I1158*H1158,2)</f>
        <v>0</v>
      </c>
      <c r="K1158" s="219" t="s">
        <v>272</v>
      </c>
      <c r="L1158" s="47"/>
      <c r="M1158" s="224" t="s">
        <v>19</v>
      </c>
      <c r="N1158" s="225" t="s">
        <v>43</v>
      </c>
      <c r="O1158" s="87"/>
      <c r="P1158" s="226">
        <f>O1158*H1158</f>
        <v>0</v>
      </c>
      <c r="Q1158" s="226">
        <v>0</v>
      </c>
      <c r="R1158" s="226">
        <f>Q1158*H1158</f>
        <v>0</v>
      </c>
      <c r="S1158" s="226">
        <v>1.8</v>
      </c>
      <c r="T1158" s="227">
        <f>S1158*H1158</f>
        <v>92.1456</v>
      </c>
      <c r="U1158" s="41"/>
      <c r="V1158" s="41"/>
      <c r="W1158" s="41"/>
      <c r="X1158" s="41"/>
      <c r="Y1158" s="41"/>
      <c r="Z1158" s="41"/>
      <c r="AA1158" s="41"/>
      <c r="AB1158" s="41"/>
      <c r="AC1158" s="41"/>
      <c r="AD1158" s="41"/>
      <c r="AE1158" s="41"/>
      <c r="AR1158" s="228" t="s">
        <v>273</v>
      </c>
      <c r="AT1158" s="228" t="s">
        <v>268</v>
      </c>
      <c r="AU1158" s="228" t="s">
        <v>291</v>
      </c>
      <c r="AY1158" s="20" t="s">
        <v>266</v>
      </c>
      <c r="BE1158" s="229">
        <f>IF(N1158="základní",J1158,0)</f>
        <v>0</v>
      </c>
      <c r="BF1158" s="229">
        <f>IF(N1158="snížená",J1158,0)</f>
        <v>0</v>
      </c>
      <c r="BG1158" s="229">
        <f>IF(N1158="zákl. přenesená",J1158,0)</f>
        <v>0</v>
      </c>
      <c r="BH1158" s="229">
        <f>IF(N1158="sníž. přenesená",J1158,0)</f>
        <v>0</v>
      </c>
      <c r="BI1158" s="229">
        <f>IF(N1158="nulová",J1158,0)</f>
        <v>0</v>
      </c>
      <c r="BJ1158" s="20" t="s">
        <v>80</v>
      </c>
      <c r="BK1158" s="229">
        <f>ROUND(I1158*H1158,2)</f>
        <v>0</v>
      </c>
      <c r="BL1158" s="20" t="s">
        <v>273</v>
      </c>
      <c r="BM1158" s="228" t="s">
        <v>1364</v>
      </c>
    </row>
    <row r="1159" spans="1:47" s="2" customFormat="1" ht="12">
      <c r="A1159" s="41"/>
      <c r="B1159" s="42"/>
      <c r="C1159" s="43"/>
      <c r="D1159" s="230" t="s">
        <v>275</v>
      </c>
      <c r="E1159" s="43"/>
      <c r="F1159" s="231" t="s">
        <v>1365</v>
      </c>
      <c r="G1159" s="43"/>
      <c r="H1159" s="43"/>
      <c r="I1159" s="232"/>
      <c r="J1159" s="43"/>
      <c r="K1159" s="43"/>
      <c r="L1159" s="47"/>
      <c r="M1159" s="233"/>
      <c r="N1159" s="234"/>
      <c r="O1159" s="87"/>
      <c r="P1159" s="87"/>
      <c r="Q1159" s="87"/>
      <c r="R1159" s="87"/>
      <c r="S1159" s="87"/>
      <c r="T1159" s="88"/>
      <c r="U1159" s="41"/>
      <c r="V1159" s="41"/>
      <c r="W1159" s="41"/>
      <c r="X1159" s="41"/>
      <c r="Y1159" s="41"/>
      <c r="Z1159" s="41"/>
      <c r="AA1159" s="41"/>
      <c r="AB1159" s="41"/>
      <c r="AC1159" s="41"/>
      <c r="AD1159" s="41"/>
      <c r="AE1159" s="41"/>
      <c r="AT1159" s="20" t="s">
        <v>275</v>
      </c>
      <c r="AU1159" s="20" t="s">
        <v>291</v>
      </c>
    </row>
    <row r="1160" spans="1:47" s="2" customFormat="1" ht="12">
      <c r="A1160" s="41"/>
      <c r="B1160" s="42"/>
      <c r="C1160" s="43"/>
      <c r="D1160" s="235" t="s">
        <v>277</v>
      </c>
      <c r="E1160" s="43"/>
      <c r="F1160" s="236" t="s">
        <v>1366</v>
      </c>
      <c r="G1160" s="43"/>
      <c r="H1160" s="43"/>
      <c r="I1160" s="232"/>
      <c r="J1160" s="43"/>
      <c r="K1160" s="43"/>
      <c r="L1160" s="47"/>
      <c r="M1160" s="233"/>
      <c r="N1160" s="234"/>
      <c r="O1160" s="87"/>
      <c r="P1160" s="87"/>
      <c r="Q1160" s="87"/>
      <c r="R1160" s="87"/>
      <c r="S1160" s="87"/>
      <c r="T1160" s="88"/>
      <c r="U1160" s="41"/>
      <c r="V1160" s="41"/>
      <c r="W1160" s="41"/>
      <c r="X1160" s="41"/>
      <c r="Y1160" s="41"/>
      <c r="Z1160" s="41"/>
      <c r="AA1160" s="41"/>
      <c r="AB1160" s="41"/>
      <c r="AC1160" s="41"/>
      <c r="AD1160" s="41"/>
      <c r="AE1160" s="41"/>
      <c r="AT1160" s="20" t="s">
        <v>277</v>
      </c>
      <c r="AU1160" s="20" t="s">
        <v>291</v>
      </c>
    </row>
    <row r="1161" spans="1:51" s="13" customFormat="1" ht="12">
      <c r="A1161" s="13"/>
      <c r="B1161" s="237"/>
      <c r="C1161" s="238"/>
      <c r="D1161" s="230" t="s">
        <v>279</v>
      </c>
      <c r="E1161" s="239" t="s">
        <v>19</v>
      </c>
      <c r="F1161" s="240" t="s">
        <v>789</v>
      </c>
      <c r="G1161" s="238"/>
      <c r="H1161" s="239" t="s">
        <v>19</v>
      </c>
      <c r="I1161" s="241"/>
      <c r="J1161" s="238"/>
      <c r="K1161" s="238"/>
      <c r="L1161" s="242"/>
      <c r="M1161" s="243"/>
      <c r="N1161" s="244"/>
      <c r="O1161" s="244"/>
      <c r="P1161" s="244"/>
      <c r="Q1161" s="244"/>
      <c r="R1161" s="244"/>
      <c r="S1161" s="244"/>
      <c r="T1161" s="245"/>
      <c r="U1161" s="13"/>
      <c r="V1161" s="13"/>
      <c r="W1161" s="13"/>
      <c r="X1161" s="13"/>
      <c r="Y1161" s="13"/>
      <c r="Z1161" s="13"/>
      <c r="AA1161" s="13"/>
      <c r="AB1161" s="13"/>
      <c r="AC1161" s="13"/>
      <c r="AD1161" s="13"/>
      <c r="AE1161" s="13"/>
      <c r="AT1161" s="246" t="s">
        <v>279</v>
      </c>
      <c r="AU1161" s="246" t="s">
        <v>291</v>
      </c>
      <c r="AV1161" s="13" t="s">
        <v>80</v>
      </c>
      <c r="AW1161" s="13" t="s">
        <v>33</v>
      </c>
      <c r="AX1161" s="13" t="s">
        <v>72</v>
      </c>
      <c r="AY1161" s="246" t="s">
        <v>266</v>
      </c>
    </row>
    <row r="1162" spans="1:51" s="14" customFormat="1" ht="12">
      <c r="A1162" s="14"/>
      <c r="B1162" s="247"/>
      <c r="C1162" s="248"/>
      <c r="D1162" s="230" t="s">
        <v>279</v>
      </c>
      <c r="E1162" s="249" t="s">
        <v>19</v>
      </c>
      <c r="F1162" s="250" t="s">
        <v>1367</v>
      </c>
      <c r="G1162" s="248"/>
      <c r="H1162" s="251">
        <v>3.214</v>
      </c>
      <c r="I1162" s="252"/>
      <c r="J1162" s="248"/>
      <c r="K1162" s="248"/>
      <c r="L1162" s="253"/>
      <c r="M1162" s="254"/>
      <c r="N1162" s="255"/>
      <c r="O1162" s="255"/>
      <c r="P1162" s="255"/>
      <c r="Q1162" s="255"/>
      <c r="R1162" s="255"/>
      <c r="S1162" s="255"/>
      <c r="T1162" s="256"/>
      <c r="U1162" s="14"/>
      <c r="V1162" s="14"/>
      <c r="W1162" s="14"/>
      <c r="X1162" s="14"/>
      <c r="Y1162" s="14"/>
      <c r="Z1162" s="14"/>
      <c r="AA1162" s="14"/>
      <c r="AB1162" s="14"/>
      <c r="AC1162" s="14"/>
      <c r="AD1162" s="14"/>
      <c r="AE1162" s="14"/>
      <c r="AT1162" s="257" t="s">
        <v>279</v>
      </c>
      <c r="AU1162" s="257" t="s">
        <v>291</v>
      </c>
      <c r="AV1162" s="14" t="s">
        <v>82</v>
      </c>
      <c r="AW1162" s="14" t="s">
        <v>33</v>
      </c>
      <c r="AX1162" s="14" t="s">
        <v>72</v>
      </c>
      <c r="AY1162" s="257" t="s">
        <v>266</v>
      </c>
    </row>
    <row r="1163" spans="1:51" s="14" customFormat="1" ht="12">
      <c r="A1163" s="14"/>
      <c r="B1163" s="247"/>
      <c r="C1163" s="248"/>
      <c r="D1163" s="230" t="s">
        <v>279</v>
      </c>
      <c r="E1163" s="249" t="s">
        <v>19</v>
      </c>
      <c r="F1163" s="250" t="s">
        <v>1368</v>
      </c>
      <c r="G1163" s="248"/>
      <c r="H1163" s="251">
        <v>3.508</v>
      </c>
      <c r="I1163" s="252"/>
      <c r="J1163" s="248"/>
      <c r="K1163" s="248"/>
      <c r="L1163" s="253"/>
      <c r="M1163" s="254"/>
      <c r="N1163" s="255"/>
      <c r="O1163" s="255"/>
      <c r="P1163" s="255"/>
      <c r="Q1163" s="255"/>
      <c r="R1163" s="255"/>
      <c r="S1163" s="255"/>
      <c r="T1163" s="256"/>
      <c r="U1163" s="14"/>
      <c r="V1163" s="14"/>
      <c r="W1163" s="14"/>
      <c r="X1163" s="14"/>
      <c r="Y1163" s="14"/>
      <c r="Z1163" s="14"/>
      <c r="AA1163" s="14"/>
      <c r="AB1163" s="14"/>
      <c r="AC1163" s="14"/>
      <c r="AD1163" s="14"/>
      <c r="AE1163" s="14"/>
      <c r="AT1163" s="257" t="s">
        <v>279</v>
      </c>
      <c r="AU1163" s="257" t="s">
        <v>291</v>
      </c>
      <c r="AV1163" s="14" t="s">
        <v>82</v>
      </c>
      <c r="AW1163" s="14" t="s">
        <v>33</v>
      </c>
      <c r="AX1163" s="14" t="s">
        <v>72</v>
      </c>
      <c r="AY1163" s="257" t="s">
        <v>266</v>
      </c>
    </row>
    <row r="1164" spans="1:51" s="13" customFormat="1" ht="12">
      <c r="A1164" s="13"/>
      <c r="B1164" s="237"/>
      <c r="C1164" s="238"/>
      <c r="D1164" s="230" t="s">
        <v>279</v>
      </c>
      <c r="E1164" s="239" t="s">
        <v>19</v>
      </c>
      <c r="F1164" s="240" t="s">
        <v>792</v>
      </c>
      <c r="G1164" s="238"/>
      <c r="H1164" s="239" t="s">
        <v>19</v>
      </c>
      <c r="I1164" s="241"/>
      <c r="J1164" s="238"/>
      <c r="K1164" s="238"/>
      <c r="L1164" s="242"/>
      <c r="M1164" s="243"/>
      <c r="N1164" s="244"/>
      <c r="O1164" s="244"/>
      <c r="P1164" s="244"/>
      <c r="Q1164" s="244"/>
      <c r="R1164" s="244"/>
      <c r="S1164" s="244"/>
      <c r="T1164" s="245"/>
      <c r="U1164" s="13"/>
      <c r="V1164" s="13"/>
      <c r="W1164" s="13"/>
      <c r="X1164" s="13"/>
      <c r="Y1164" s="13"/>
      <c r="Z1164" s="13"/>
      <c r="AA1164" s="13"/>
      <c r="AB1164" s="13"/>
      <c r="AC1164" s="13"/>
      <c r="AD1164" s="13"/>
      <c r="AE1164" s="13"/>
      <c r="AT1164" s="246" t="s">
        <v>279</v>
      </c>
      <c r="AU1164" s="246" t="s">
        <v>291</v>
      </c>
      <c r="AV1164" s="13" t="s">
        <v>80</v>
      </c>
      <c r="AW1164" s="13" t="s">
        <v>33</v>
      </c>
      <c r="AX1164" s="13" t="s">
        <v>72</v>
      </c>
      <c r="AY1164" s="246" t="s">
        <v>266</v>
      </c>
    </row>
    <row r="1165" spans="1:51" s="14" customFormat="1" ht="12">
      <c r="A1165" s="14"/>
      <c r="B1165" s="247"/>
      <c r="C1165" s="248"/>
      <c r="D1165" s="230" t="s">
        <v>279</v>
      </c>
      <c r="E1165" s="249" t="s">
        <v>19</v>
      </c>
      <c r="F1165" s="250" t="s">
        <v>1369</v>
      </c>
      <c r="G1165" s="248"/>
      <c r="H1165" s="251">
        <v>3.098</v>
      </c>
      <c r="I1165" s="252"/>
      <c r="J1165" s="248"/>
      <c r="K1165" s="248"/>
      <c r="L1165" s="253"/>
      <c r="M1165" s="254"/>
      <c r="N1165" s="255"/>
      <c r="O1165" s="255"/>
      <c r="P1165" s="255"/>
      <c r="Q1165" s="255"/>
      <c r="R1165" s="255"/>
      <c r="S1165" s="255"/>
      <c r="T1165" s="256"/>
      <c r="U1165" s="14"/>
      <c r="V1165" s="14"/>
      <c r="W1165" s="14"/>
      <c r="X1165" s="14"/>
      <c r="Y1165" s="14"/>
      <c r="Z1165" s="14"/>
      <c r="AA1165" s="14"/>
      <c r="AB1165" s="14"/>
      <c r="AC1165" s="14"/>
      <c r="AD1165" s="14"/>
      <c r="AE1165" s="14"/>
      <c r="AT1165" s="257" t="s">
        <v>279</v>
      </c>
      <c r="AU1165" s="257" t="s">
        <v>291</v>
      </c>
      <c r="AV1165" s="14" t="s">
        <v>82</v>
      </c>
      <c r="AW1165" s="14" t="s">
        <v>33</v>
      </c>
      <c r="AX1165" s="14" t="s">
        <v>72</v>
      </c>
      <c r="AY1165" s="257" t="s">
        <v>266</v>
      </c>
    </row>
    <row r="1166" spans="1:51" s="14" customFormat="1" ht="12">
      <c r="A1166" s="14"/>
      <c r="B1166" s="247"/>
      <c r="C1166" s="248"/>
      <c r="D1166" s="230" t="s">
        <v>279</v>
      </c>
      <c r="E1166" s="249" t="s">
        <v>19</v>
      </c>
      <c r="F1166" s="250" t="s">
        <v>1370</v>
      </c>
      <c r="G1166" s="248"/>
      <c r="H1166" s="251">
        <v>6.087</v>
      </c>
      <c r="I1166" s="252"/>
      <c r="J1166" s="248"/>
      <c r="K1166" s="248"/>
      <c r="L1166" s="253"/>
      <c r="M1166" s="254"/>
      <c r="N1166" s="255"/>
      <c r="O1166" s="255"/>
      <c r="P1166" s="255"/>
      <c r="Q1166" s="255"/>
      <c r="R1166" s="255"/>
      <c r="S1166" s="255"/>
      <c r="T1166" s="256"/>
      <c r="U1166" s="14"/>
      <c r="V1166" s="14"/>
      <c r="W1166" s="14"/>
      <c r="X1166" s="14"/>
      <c r="Y1166" s="14"/>
      <c r="Z1166" s="14"/>
      <c r="AA1166" s="14"/>
      <c r="AB1166" s="14"/>
      <c r="AC1166" s="14"/>
      <c r="AD1166" s="14"/>
      <c r="AE1166" s="14"/>
      <c r="AT1166" s="257" t="s">
        <v>279</v>
      </c>
      <c r="AU1166" s="257" t="s">
        <v>291</v>
      </c>
      <c r="AV1166" s="14" t="s">
        <v>82</v>
      </c>
      <c r="AW1166" s="14" t="s">
        <v>33</v>
      </c>
      <c r="AX1166" s="14" t="s">
        <v>72</v>
      </c>
      <c r="AY1166" s="257" t="s">
        <v>266</v>
      </c>
    </row>
    <row r="1167" spans="1:51" s="13" customFormat="1" ht="12">
      <c r="A1167" s="13"/>
      <c r="B1167" s="237"/>
      <c r="C1167" s="238"/>
      <c r="D1167" s="230" t="s">
        <v>279</v>
      </c>
      <c r="E1167" s="239" t="s">
        <v>19</v>
      </c>
      <c r="F1167" s="240" t="s">
        <v>1371</v>
      </c>
      <c r="G1167" s="238"/>
      <c r="H1167" s="239" t="s">
        <v>19</v>
      </c>
      <c r="I1167" s="241"/>
      <c r="J1167" s="238"/>
      <c r="K1167" s="238"/>
      <c r="L1167" s="242"/>
      <c r="M1167" s="243"/>
      <c r="N1167" s="244"/>
      <c r="O1167" s="244"/>
      <c r="P1167" s="244"/>
      <c r="Q1167" s="244"/>
      <c r="R1167" s="244"/>
      <c r="S1167" s="244"/>
      <c r="T1167" s="245"/>
      <c r="U1167" s="13"/>
      <c r="V1167" s="13"/>
      <c r="W1167" s="13"/>
      <c r="X1167" s="13"/>
      <c r="Y1167" s="13"/>
      <c r="Z1167" s="13"/>
      <c r="AA1167" s="13"/>
      <c r="AB1167" s="13"/>
      <c r="AC1167" s="13"/>
      <c r="AD1167" s="13"/>
      <c r="AE1167" s="13"/>
      <c r="AT1167" s="246" t="s">
        <v>279</v>
      </c>
      <c r="AU1167" s="246" t="s">
        <v>291</v>
      </c>
      <c r="AV1167" s="13" t="s">
        <v>80</v>
      </c>
      <c r="AW1167" s="13" t="s">
        <v>33</v>
      </c>
      <c r="AX1167" s="13" t="s">
        <v>72</v>
      </c>
      <c r="AY1167" s="246" t="s">
        <v>266</v>
      </c>
    </row>
    <row r="1168" spans="1:51" s="14" customFormat="1" ht="12">
      <c r="A1168" s="14"/>
      <c r="B1168" s="247"/>
      <c r="C1168" s="248"/>
      <c r="D1168" s="230" t="s">
        <v>279</v>
      </c>
      <c r="E1168" s="249" t="s">
        <v>19</v>
      </c>
      <c r="F1168" s="250" t="s">
        <v>1372</v>
      </c>
      <c r="G1168" s="248"/>
      <c r="H1168" s="251">
        <v>15.942</v>
      </c>
      <c r="I1168" s="252"/>
      <c r="J1168" s="248"/>
      <c r="K1168" s="248"/>
      <c r="L1168" s="253"/>
      <c r="M1168" s="254"/>
      <c r="N1168" s="255"/>
      <c r="O1168" s="255"/>
      <c r="P1168" s="255"/>
      <c r="Q1168" s="255"/>
      <c r="R1168" s="255"/>
      <c r="S1168" s="255"/>
      <c r="T1168" s="256"/>
      <c r="U1168" s="14"/>
      <c r="V1168" s="14"/>
      <c r="W1168" s="14"/>
      <c r="X1168" s="14"/>
      <c r="Y1168" s="14"/>
      <c r="Z1168" s="14"/>
      <c r="AA1168" s="14"/>
      <c r="AB1168" s="14"/>
      <c r="AC1168" s="14"/>
      <c r="AD1168" s="14"/>
      <c r="AE1168" s="14"/>
      <c r="AT1168" s="257" t="s">
        <v>279</v>
      </c>
      <c r="AU1168" s="257" t="s">
        <v>291</v>
      </c>
      <c r="AV1168" s="14" t="s">
        <v>82</v>
      </c>
      <c r="AW1168" s="14" t="s">
        <v>33</v>
      </c>
      <c r="AX1168" s="14" t="s">
        <v>72</v>
      </c>
      <c r="AY1168" s="257" t="s">
        <v>266</v>
      </c>
    </row>
    <row r="1169" spans="1:51" s="13" customFormat="1" ht="12">
      <c r="A1169" s="13"/>
      <c r="B1169" s="237"/>
      <c r="C1169" s="238"/>
      <c r="D1169" s="230" t="s">
        <v>279</v>
      </c>
      <c r="E1169" s="239" t="s">
        <v>19</v>
      </c>
      <c r="F1169" s="240" t="s">
        <v>1373</v>
      </c>
      <c r="G1169" s="238"/>
      <c r="H1169" s="239" t="s">
        <v>19</v>
      </c>
      <c r="I1169" s="241"/>
      <c r="J1169" s="238"/>
      <c r="K1169" s="238"/>
      <c r="L1169" s="242"/>
      <c r="M1169" s="243"/>
      <c r="N1169" s="244"/>
      <c r="O1169" s="244"/>
      <c r="P1169" s="244"/>
      <c r="Q1169" s="244"/>
      <c r="R1169" s="244"/>
      <c r="S1169" s="244"/>
      <c r="T1169" s="245"/>
      <c r="U1169" s="13"/>
      <c r="V1169" s="13"/>
      <c r="W1169" s="13"/>
      <c r="X1169" s="13"/>
      <c r="Y1169" s="13"/>
      <c r="Z1169" s="13"/>
      <c r="AA1169" s="13"/>
      <c r="AB1169" s="13"/>
      <c r="AC1169" s="13"/>
      <c r="AD1169" s="13"/>
      <c r="AE1169" s="13"/>
      <c r="AT1169" s="246" t="s">
        <v>279</v>
      </c>
      <c r="AU1169" s="246" t="s">
        <v>291</v>
      </c>
      <c r="AV1169" s="13" t="s">
        <v>80</v>
      </c>
      <c r="AW1169" s="13" t="s">
        <v>33</v>
      </c>
      <c r="AX1169" s="13" t="s">
        <v>72</v>
      </c>
      <c r="AY1169" s="246" t="s">
        <v>266</v>
      </c>
    </row>
    <row r="1170" spans="1:51" s="14" customFormat="1" ht="12">
      <c r="A1170" s="14"/>
      <c r="B1170" s="247"/>
      <c r="C1170" s="248"/>
      <c r="D1170" s="230" t="s">
        <v>279</v>
      </c>
      <c r="E1170" s="249" t="s">
        <v>19</v>
      </c>
      <c r="F1170" s="250" t="s">
        <v>1374</v>
      </c>
      <c r="G1170" s="248"/>
      <c r="H1170" s="251">
        <v>4.662</v>
      </c>
      <c r="I1170" s="252"/>
      <c r="J1170" s="248"/>
      <c r="K1170" s="248"/>
      <c r="L1170" s="253"/>
      <c r="M1170" s="254"/>
      <c r="N1170" s="255"/>
      <c r="O1170" s="255"/>
      <c r="P1170" s="255"/>
      <c r="Q1170" s="255"/>
      <c r="R1170" s="255"/>
      <c r="S1170" s="255"/>
      <c r="T1170" s="256"/>
      <c r="U1170" s="14"/>
      <c r="V1170" s="14"/>
      <c r="W1170" s="14"/>
      <c r="X1170" s="14"/>
      <c r="Y1170" s="14"/>
      <c r="Z1170" s="14"/>
      <c r="AA1170" s="14"/>
      <c r="AB1170" s="14"/>
      <c r="AC1170" s="14"/>
      <c r="AD1170" s="14"/>
      <c r="AE1170" s="14"/>
      <c r="AT1170" s="257" t="s">
        <v>279</v>
      </c>
      <c r="AU1170" s="257" t="s">
        <v>291</v>
      </c>
      <c r="AV1170" s="14" t="s">
        <v>82</v>
      </c>
      <c r="AW1170" s="14" t="s">
        <v>33</v>
      </c>
      <c r="AX1170" s="14" t="s">
        <v>72</v>
      </c>
      <c r="AY1170" s="257" t="s">
        <v>266</v>
      </c>
    </row>
    <row r="1171" spans="1:51" s="13" customFormat="1" ht="12">
      <c r="A1171" s="13"/>
      <c r="B1171" s="237"/>
      <c r="C1171" s="238"/>
      <c r="D1171" s="230" t="s">
        <v>279</v>
      </c>
      <c r="E1171" s="239" t="s">
        <v>19</v>
      </c>
      <c r="F1171" s="240" t="s">
        <v>1375</v>
      </c>
      <c r="G1171" s="238"/>
      <c r="H1171" s="239" t="s">
        <v>19</v>
      </c>
      <c r="I1171" s="241"/>
      <c r="J1171" s="238"/>
      <c r="K1171" s="238"/>
      <c r="L1171" s="242"/>
      <c r="M1171" s="243"/>
      <c r="N1171" s="244"/>
      <c r="O1171" s="244"/>
      <c r="P1171" s="244"/>
      <c r="Q1171" s="244"/>
      <c r="R1171" s="244"/>
      <c r="S1171" s="244"/>
      <c r="T1171" s="245"/>
      <c r="U1171" s="13"/>
      <c r="V1171" s="13"/>
      <c r="W1171" s="13"/>
      <c r="X1171" s="13"/>
      <c r="Y1171" s="13"/>
      <c r="Z1171" s="13"/>
      <c r="AA1171" s="13"/>
      <c r="AB1171" s="13"/>
      <c r="AC1171" s="13"/>
      <c r="AD1171" s="13"/>
      <c r="AE1171" s="13"/>
      <c r="AT1171" s="246" t="s">
        <v>279</v>
      </c>
      <c r="AU1171" s="246" t="s">
        <v>291</v>
      </c>
      <c r="AV1171" s="13" t="s">
        <v>80</v>
      </c>
      <c r="AW1171" s="13" t="s">
        <v>33</v>
      </c>
      <c r="AX1171" s="13" t="s">
        <v>72</v>
      </c>
      <c r="AY1171" s="246" t="s">
        <v>266</v>
      </c>
    </row>
    <row r="1172" spans="1:51" s="14" customFormat="1" ht="12">
      <c r="A1172" s="14"/>
      <c r="B1172" s="247"/>
      <c r="C1172" s="248"/>
      <c r="D1172" s="230" t="s">
        <v>279</v>
      </c>
      <c r="E1172" s="249" t="s">
        <v>19</v>
      </c>
      <c r="F1172" s="250" t="s">
        <v>1376</v>
      </c>
      <c r="G1172" s="248"/>
      <c r="H1172" s="251">
        <v>3.231</v>
      </c>
      <c r="I1172" s="252"/>
      <c r="J1172" s="248"/>
      <c r="K1172" s="248"/>
      <c r="L1172" s="253"/>
      <c r="M1172" s="254"/>
      <c r="N1172" s="255"/>
      <c r="O1172" s="255"/>
      <c r="P1172" s="255"/>
      <c r="Q1172" s="255"/>
      <c r="R1172" s="255"/>
      <c r="S1172" s="255"/>
      <c r="T1172" s="256"/>
      <c r="U1172" s="14"/>
      <c r="V1172" s="14"/>
      <c r="W1172" s="14"/>
      <c r="X1172" s="14"/>
      <c r="Y1172" s="14"/>
      <c r="Z1172" s="14"/>
      <c r="AA1172" s="14"/>
      <c r="AB1172" s="14"/>
      <c r="AC1172" s="14"/>
      <c r="AD1172" s="14"/>
      <c r="AE1172" s="14"/>
      <c r="AT1172" s="257" t="s">
        <v>279</v>
      </c>
      <c r="AU1172" s="257" t="s">
        <v>291</v>
      </c>
      <c r="AV1172" s="14" t="s">
        <v>82</v>
      </c>
      <c r="AW1172" s="14" t="s">
        <v>33</v>
      </c>
      <c r="AX1172" s="14" t="s">
        <v>72</v>
      </c>
      <c r="AY1172" s="257" t="s">
        <v>266</v>
      </c>
    </row>
    <row r="1173" spans="1:51" s="14" customFormat="1" ht="12">
      <c r="A1173" s="14"/>
      <c r="B1173" s="247"/>
      <c r="C1173" s="248"/>
      <c r="D1173" s="230" t="s">
        <v>279</v>
      </c>
      <c r="E1173" s="249" t="s">
        <v>19</v>
      </c>
      <c r="F1173" s="250" t="s">
        <v>1377</v>
      </c>
      <c r="G1173" s="248"/>
      <c r="H1173" s="251">
        <v>3.438</v>
      </c>
      <c r="I1173" s="252"/>
      <c r="J1173" s="248"/>
      <c r="K1173" s="248"/>
      <c r="L1173" s="253"/>
      <c r="M1173" s="254"/>
      <c r="N1173" s="255"/>
      <c r="O1173" s="255"/>
      <c r="P1173" s="255"/>
      <c r="Q1173" s="255"/>
      <c r="R1173" s="255"/>
      <c r="S1173" s="255"/>
      <c r="T1173" s="256"/>
      <c r="U1173" s="14"/>
      <c r="V1173" s="14"/>
      <c r="W1173" s="14"/>
      <c r="X1173" s="14"/>
      <c r="Y1173" s="14"/>
      <c r="Z1173" s="14"/>
      <c r="AA1173" s="14"/>
      <c r="AB1173" s="14"/>
      <c r="AC1173" s="14"/>
      <c r="AD1173" s="14"/>
      <c r="AE1173" s="14"/>
      <c r="AT1173" s="257" t="s">
        <v>279</v>
      </c>
      <c r="AU1173" s="257" t="s">
        <v>291</v>
      </c>
      <c r="AV1173" s="14" t="s">
        <v>82</v>
      </c>
      <c r="AW1173" s="14" t="s">
        <v>33</v>
      </c>
      <c r="AX1173" s="14" t="s">
        <v>72</v>
      </c>
      <c r="AY1173" s="257" t="s">
        <v>266</v>
      </c>
    </row>
    <row r="1174" spans="1:51" s="14" customFormat="1" ht="12">
      <c r="A1174" s="14"/>
      <c r="B1174" s="247"/>
      <c r="C1174" s="248"/>
      <c r="D1174" s="230" t="s">
        <v>279</v>
      </c>
      <c r="E1174" s="249" t="s">
        <v>19</v>
      </c>
      <c r="F1174" s="250" t="s">
        <v>1378</v>
      </c>
      <c r="G1174" s="248"/>
      <c r="H1174" s="251">
        <v>1.84</v>
      </c>
      <c r="I1174" s="252"/>
      <c r="J1174" s="248"/>
      <c r="K1174" s="248"/>
      <c r="L1174" s="253"/>
      <c r="M1174" s="254"/>
      <c r="N1174" s="255"/>
      <c r="O1174" s="255"/>
      <c r="P1174" s="255"/>
      <c r="Q1174" s="255"/>
      <c r="R1174" s="255"/>
      <c r="S1174" s="255"/>
      <c r="T1174" s="256"/>
      <c r="U1174" s="14"/>
      <c r="V1174" s="14"/>
      <c r="W1174" s="14"/>
      <c r="X1174" s="14"/>
      <c r="Y1174" s="14"/>
      <c r="Z1174" s="14"/>
      <c r="AA1174" s="14"/>
      <c r="AB1174" s="14"/>
      <c r="AC1174" s="14"/>
      <c r="AD1174" s="14"/>
      <c r="AE1174" s="14"/>
      <c r="AT1174" s="257" t="s">
        <v>279</v>
      </c>
      <c r="AU1174" s="257" t="s">
        <v>291</v>
      </c>
      <c r="AV1174" s="14" t="s">
        <v>82</v>
      </c>
      <c r="AW1174" s="14" t="s">
        <v>33</v>
      </c>
      <c r="AX1174" s="14" t="s">
        <v>72</v>
      </c>
      <c r="AY1174" s="257" t="s">
        <v>266</v>
      </c>
    </row>
    <row r="1175" spans="1:51" s="14" customFormat="1" ht="12">
      <c r="A1175" s="14"/>
      <c r="B1175" s="247"/>
      <c r="C1175" s="248"/>
      <c r="D1175" s="230" t="s">
        <v>279</v>
      </c>
      <c r="E1175" s="249" t="s">
        <v>19</v>
      </c>
      <c r="F1175" s="250" t="s">
        <v>1379</v>
      </c>
      <c r="G1175" s="248"/>
      <c r="H1175" s="251">
        <v>1.781</v>
      </c>
      <c r="I1175" s="252"/>
      <c r="J1175" s="248"/>
      <c r="K1175" s="248"/>
      <c r="L1175" s="253"/>
      <c r="M1175" s="254"/>
      <c r="N1175" s="255"/>
      <c r="O1175" s="255"/>
      <c r="P1175" s="255"/>
      <c r="Q1175" s="255"/>
      <c r="R1175" s="255"/>
      <c r="S1175" s="255"/>
      <c r="T1175" s="256"/>
      <c r="U1175" s="14"/>
      <c r="V1175" s="14"/>
      <c r="W1175" s="14"/>
      <c r="X1175" s="14"/>
      <c r="Y1175" s="14"/>
      <c r="Z1175" s="14"/>
      <c r="AA1175" s="14"/>
      <c r="AB1175" s="14"/>
      <c r="AC1175" s="14"/>
      <c r="AD1175" s="14"/>
      <c r="AE1175" s="14"/>
      <c r="AT1175" s="257" t="s">
        <v>279</v>
      </c>
      <c r="AU1175" s="257" t="s">
        <v>291</v>
      </c>
      <c r="AV1175" s="14" t="s">
        <v>82</v>
      </c>
      <c r="AW1175" s="14" t="s">
        <v>33</v>
      </c>
      <c r="AX1175" s="14" t="s">
        <v>72</v>
      </c>
      <c r="AY1175" s="257" t="s">
        <v>266</v>
      </c>
    </row>
    <row r="1176" spans="1:51" s="14" customFormat="1" ht="12">
      <c r="A1176" s="14"/>
      <c r="B1176" s="247"/>
      <c r="C1176" s="248"/>
      <c r="D1176" s="230" t="s">
        <v>279</v>
      </c>
      <c r="E1176" s="249" t="s">
        <v>19</v>
      </c>
      <c r="F1176" s="250" t="s">
        <v>1380</v>
      </c>
      <c r="G1176" s="248"/>
      <c r="H1176" s="251">
        <v>4.391</v>
      </c>
      <c r="I1176" s="252"/>
      <c r="J1176" s="248"/>
      <c r="K1176" s="248"/>
      <c r="L1176" s="253"/>
      <c r="M1176" s="254"/>
      <c r="N1176" s="255"/>
      <c r="O1176" s="255"/>
      <c r="P1176" s="255"/>
      <c r="Q1176" s="255"/>
      <c r="R1176" s="255"/>
      <c r="S1176" s="255"/>
      <c r="T1176" s="256"/>
      <c r="U1176" s="14"/>
      <c r="V1176" s="14"/>
      <c r="W1176" s="14"/>
      <c r="X1176" s="14"/>
      <c r="Y1176" s="14"/>
      <c r="Z1176" s="14"/>
      <c r="AA1176" s="14"/>
      <c r="AB1176" s="14"/>
      <c r="AC1176" s="14"/>
      <c r="AD1176" s="14"/>
      <c r="AE1176" s="14"/>
      <c r="AT1176" s="257" t="s">
        <v>279</v>
      </c>
      <c r="AU1176" s="257" t="s">
        <v>291</v>
      </c>
      <c r="AV1176" s="14" t="s">
        <v>82</v>
      </c>
      <c r="AW1176" s="14" t="s">
        <v>33</v>
      </c>
      <c r="AX1176" s="14" t="s">
        <v>72</v>
      </c>
      <c r="AY1176" s="257" t="s">
        <v>266</v>
      </c>
    </row>
    <row r="1177" spans="1:51" s="15" customFormat="1" ht="12">
      <c r="A1177" s="15"/>
      <c r="B1177" s="258"/>
      <c r="C1177" s="259"/>
      <c r="D1177" s="230" t="s">
        <v>279</v>
      </c>
      <c r="E1177" s="260" t="s">
        <v>19</v>
      </c>
      <c r="F1177" s="261" t="s">
        <v>282</v>
      </c>
      <c r="G1177" s="259"/>
      <c r="H1177" s="262">
        <v>51.192</v>
      </c>
      <c r="I1177" s="263"/>
      <c r="J1177" s="259"/>
      <c r="K1177" s="259"/>
      <c r="L1177" s="264"/>
      <c r="M1177" s="265"/>
      <c r="N1177" s="266"/>
      <c r="O1177" s="266"/>
      <c r="P1177" s="266"/>
      <c r="Q1177" s="266"/>
      <c r="R1177" s="266"/>
      <c r="S1177" s="266"/>
      <c r="T1177" s="267"/>
      <c r="U1177" s="15"/>
      <c r="V1177" s="15"/>
      <c r="W1177" s="15"/>
      <c r="X1177" s="15"/>
      <c r="Y1177" s="15"/>
      <c r="Z1177" s="15"/>
      <c r="AA1177" s="15"/>
      <c r="AB1177" s="15"/>
      <c r="AC1177" s="15"/>
      <c r="AD1177" s="15"/>
      <c r="AE1177" s="15"/>
      <c r="AT1177" s="268" t="s">
        <v>279</v>
      </c>
      <c r="AU1177" s="268" t="s">
        <v>291</v>
      </c>
      <c r="AV1177" s="15" t="s">
        <v>273</v>
      </c>
      <c r="AW1177" s="15" t="s">
        <v>33</v>
      </c>
      <c r="AX1177" s="15" t="s">
        <v>80</v>
      </c>
      <c r="AY1177" s="268" t="s">
        <v>266</v>
      </c>
    </row>
    <row r="1178" spans="1:65" s="2" customFormat="1" ht="21.75" customHeight="1">
      <c r="A1178" s="41"/>
      <c r="B1178" s="42"/>
      <c r="C1178" s="217" t="s">
        <v>1381</v>
      </c>
      <c r="D1178" s="217" t="s">
        <v>268</v>
      </c>
      <c r="E1178" s="218" t="s">
        <v>1382</v>
      </c>
      <c r="F1178" s="219" t="s">
        <v>1383</v>
      </c>
      <c r="G1178" s="220" t="s">
        <v>271</v>
      </c>
      <c r="H1178" s="221">
        <v>2.246</v>
      </c>
      <c r="I1178" s="222"/>
      <c r="J1178" s="223">
        <f>ROUND(I1178*H1178,2)</f>
        <v>0</v>
      </c>
      <c r="K1178" s="219" t="s">
        <v>272</v>
      </c>
      <c r="L1178" s="47"/>
      <c r="M1178" s="224" t="s">
        <v>19</v>
      </c>
      <c r="N1178" s="225" t="s">
        <v>43</v>
      </c>
      <c r="O1178" s="87"/>
      <c r="P1178" s="226">
        <f>O1178*H1178</f>
        <v>0</v>
      </c>
      <c r="Q1178" s="226">
        <v>0</v>
      </c>
      <c r="R1178" s="226">
        <f>Q1178*H1178</f>
        <v>0</v>
      </c>
      <c r="S1178" s="226">
        <v>0.082</v>
      </c>
      <c r="T1178" s="227">
        <f>S1178*H1178</f>
        <v>0.184172</v>
      </c>
      <c r="U1178" s="41"/>
      <c r="V1178" s="41"/>
      <c r="W1178" s="41"/>
      <c r="X1178" s="41"/>
      <c r="Y1178" s="41"/>
      <c r="Z1178" s="41"/>
      <c r="AA1178" s="41"/>
      <c r="AB1178" s="41"/>
      <c r="AC1178" s="41"/>
      <c r="AD1178" s="41"/>
      <c r="AE1178" s="41"/>
      <c r="AR1178" s="228" t="s">
        <v>273</v>
      </c>
      <c r="AT1178" s="228" t="s">
        <v>268</v>
      </c>
      <c r="AU1178" s="228" t="s">
        <v>291</v>
      </c>
      <c r="AY1178" s="20" t="s">
        <v>266</v>
      </c>
      <c r="BE1178" s="229">
        <f>IF(N1178="základní",J1178,0)</f>
        <v>0</v>
      </c>
      <c r="BF1178" s="229">
        <f>IF(N1178="snížená",J1178,0)</f>
        <v>0</v>
      </c>
      <c r="BG1178" s="229">
        <f>IF(N1178="zákl. přenesená",J1178,0)</f>
        <v>0</v>
      </c>
      <c r="BH1178" s="229">
        <f>IF(N1178="sníž. přenesená",J1178,0)</f>
        <v>0</v>
      </c>
      <c r="BI1178" s="229">
        <f>IF(N1178="nulová",J1178,0)</f>
        <v>0</v>
      </c>
      <c r="BJ1178" s="20" t="s">
        <v>80</v>
      </c>
      <c r="BK1178" s="229">
        <f>ROUND(I1178*H1178,2)</f>
        <v>0</v>
      </c>
      <c r="BL1178" s="20" t="s">
        <v>273</v>
      </c>
      <c r="BM1178" s="228" t="s">
        <v>1384</v>
      </c>
    </row>
    <row r="1179" spans="1:47" s="2" customFormat="1" ht="12">
      <c r="A1179" s="41"/>
      <c r="B1179" s="42"/>
      <c r="C1179" s="43"/>
      <c r="D1179" s="230" t="s">
        <v>275</v>
      </c>
      <c r="E1179" s="43"/>
      <c r="F1179" s="231" t="s">
        <v>1385</v>
      </c>
      <c r="G1179" s="43"/>
      <c r="H1179" s="43"/>
      <c r="I1179" s="232"/>
      <c r="J1179" s="43"/>
      <c r="K1179" s="43"/>
      <c r="L1179" s="47"/>
      <c r="M1179" s="233"/>
      <c r="N1179" s="234"/>
      <c r="O1179" s="87"/>
      <c r="P1179" s="87"/>
      <c r="Q1179" s="87"/>
      <c r="R1179" s="87"/>
      <c r="S1179" s="87"/>
      <c r="T1179" s="88"/>
      <c r="U1179" s="41"/>
      <c r="V1179" s="41"/>
      <c r="W1179" s="41"/>
      <c r="X1179" s="41"/>
      <c r="Y1179" s="41"/>
      <c r="Z1179" s="41"/>
      <c r="AA1179" s="41"/>
      <c r="AB1179" s="41"/>
      <c r="AC1179" s="41"/>
      <c r="AD1179" s="41"/>
      <c r="AE1179" s="41"/>
      <c r="AT1179" s="20" t="s">
        <v>275</v>
      </c>
      <c r="AU1179" s="20" t="s">
        <v>291</v>
      </c>
    </row>
    <row r="1180" spans="1:47" s="2" customFormat="1" ht="12">
      <c r="A1180" s="41"/>
      <c r="B1180" s="42"/>
      <c r="C1180" s="43"/>
      <c r="D1180" s="235" t="s">
        <v>277</v>
      </c>
      <c r="E1180" s="43"/>
      <c r="F1180" s="236" t="s">
        <v>1386</v>
      </c>
      <c r="G1180" s="43"/>
      <c r="H1180" s="43"/>
      <c r="I1180" s="232"/>
      <c r="J1180" s="43"/>
      <c r="K1180" s="43"/>
      <c r="L1180" s="47"/>
      <c r="M1180" s="233"/>
      <c r="N1180" s="234"/>
      <c r="O1180" s="87"/>
      <c r="P1180" s="87"/>
      <c r="Q1180" s="87"/>
      <c r="R1180" s="87"/>
      <c r="S1180" s="87"/>
      <c r="T1180" s="88"/>
      <c r="U1180" s="41"/>
      <c r="V1180" s="41"/>
      <c r="W1180" s="41"/>
      <c r="X1180" s="41"/>
      <c r="Y1180" s="41"/>
      <c r="Z1180" s="41"/>
      <c r="AA1180" s="41"/>
      <c r="AB1180" s="41"/>
      <c r="AC1180" s="41"/>
      <c r="AD1180" s="41"/>
      <c r="AE1180" s="41"/>
      <c r="AT1180" s="20" t="s">
        <v>277</v>
      </c>
      <c r="AU1180" s="20" t="s">
        <v>291</v>
      </c>
    </row>
    <row r="1181" spans="1:51" s="14" customFormat="1" ht="12">
      <c r="A1181" s="14"/>
      <c r="B1181" s="247"/>
      <c r="C1181" s="248"/>
      <c r="D1181" s="230" t="s">
        <v>279</v>
      </c>
      <c r="E1181" s="249" t="s">
        <v>19</v>
      </c>
      <c r="F1181" s="250" t="s">
        <v>1387</v>
      </c>
      <c r="G1181" s="248"/>
      <c r="H1181" s="251">
        <v>2.246</v>
      </c>
      <c r="I1181" s="252"/>
      <c r="J1181" s="248"/>
      <c r="K1181" s="248"/>
      <c r="L1181" s="253"/>
      <c r="M1181" s="254"/>
      <c r="N1181" s="255"/>
      <c r="O1181" s="255"/>
      <c r="P1181" s="255"/>
      <c r="Q1181" s="255"/>
      <c r="R1181" s="255"/>
      <c r="S1181" s="255"/>
      <c r="T1181" s="256"/>
      <c r="U1181" s="14"/>
      <c r="V1181" s="14"/>
      <c r="W1181" s="14"/>
      <c r="X1181" s="14"/>
      <c r="Y1181" s="14"/>
      <c r="Z1181" s="14"/>
      <c r="AA1181" s="14"/>
      <c r="AB1181" s="14"/>
      <c r="AC1181" s="14"/>
      <c r="AD1181" s="14"/>
      <c r="AE1181" s="14"/>
      <c r="AT1181" s="257" t="s">
        <v>279</v>
      </c>
      <c r="AU1181" s="257" t="s">
        <v>291</v>
      </c>
      <c r="AV1181" s="14" t="s">
        <v>82</v>
      </c>
      <c r="AW1181" s="14" t="s">
        <v>33</v>
      </c>
      <c r="AX1181" s="14" t="s">
        <v>80</v>
      </c>
      <c r="AY1181" s="257" t="s">
        <v>266</v>
      </c>
    </row>
    <row r="1182" spans="1:65" s="2" customFormat="1" ht="24.15" customHeight="1">
      <c r="A1182" s="41"/>
      <c r="B1182" s="42"/>
      <c r="C1182" s="217" t="s">
        <v>161</v>
      </c>
      <c r="D1182" s="217" t="s">
        <v>268</v>
      </c>
      <c r="E1182" s="218" t="s">
        <v>1388</v>
      </c>
      <c r="F1182" s="219" t="s">
        <v>1389</v>
      </c>
      <c r="G1182" s="220" t="s">
        <v>271</v>
      </c>
      <c r="H1182" s="221">
        <v>19.77</v>
      </c>
      <c r="I1182" s="222"/>
      <c r="J1182" s="223">
        <f>ROUND(I1182*H1182,2)</f>
        <v>0</v>
      </c>
      <c r="K1182" s="219" t="s">
        <v>272</v>
      </c>
      <c r="L1182" s="47"/>
      <c r="M1182" s="224" t="s">
        <v>19</v>
      </c>
      <c r="N1182" s="225" t="s">
        <v>43</v>
      </c>
      <c r="O1182" s="87"/>
      <c r="P1182" s="226">
        <f>O1182*H1182</f>
        <v>0</v>
      </c>
      <c r="Q1182" s="226">
        <v>0</v>
      </c>
      <c r="R1182" s="226">
        <f>Q1182*H1182</f>
        <v>0</v>
      </c>
      <c r="S1182" s="226">
        <v>0.165</v>
      </c>
      <c r="T1182" s="227">
        <f>S1182*H1182</f>
        <v>3.26205</v>
      </c>
      <c r="U1182" s="41"/>
      <c r="V1182" s="41"/>
      <c r="W1182" s="41"/>
      <c r="X1182" s="41"/>
      <c r="Y1182" s="41"/>
      <c r="Z1182" s="41"/>
      <c r="AA1182" s="41"/>
      <c r="AB1182" s="41"/>
      <c r="AC1182" s="41"/>
      <c r="AD1182" s="41"/>
      <c r="AE1182" s="41"/>
      <c r="AR1182" s="228" t="s">
        <v>273</v>
      </c>
      <c r="AT1182" s="228" t="s">
        <v>268</v>
      </c>
      <c r="AU1182" s="228" t="s">
        <v>291</v>
      </c>
      <c r="AY1182" s="20" t="s">
        <v>266</v>
      </c>
      <c r="BE1182" s="229">
        <f>IF(N1182="základní",J1182,0)</f>
        <v>0</v>
      </c>
      <c r="BF1182" s="229">
        <f>IF(N1182="snížená",J1182,0)</f>
        <v>0</v>
      </c>
      <c r="BG1182" s="229">
        <f>IF(N1182="zákl. přenesená",J1182,0)</f>
        <v>0</v>
      </c>
      <c r="BH1182" s="229">
        <f>IF(N1182="sníž. přenesená",J1182,0)</f>
        <v>0</v>
      </c>
      <c r="BI1182" s="229">
        <f>IF(N1182="nulová",J1182,0)</f>
        <v>0</v>
      </c>
      <c r="BJ1182" s="20" t="s">
        <v>80</v>
      </c>
      <c r="BK1182" s="229">
        <f>ROUND(I1182*H1182,2)</f>
        <v>0</v>
      </c>
      <c r="BL1182" s="20" t="s">
        <v>273</v>
      </c>
      <c r="BM1182" s="228" t="s">
        <v>1390</v>
      </c>
    </row>
    <row r="1183" spans="1:47" s="2" customFormat="1" ht="12">
      <c r="A1183" s="41"/>
      <c r="B1183" s="42"/>
      <c r="C1183" s="43"/>
      <c r="D1183" s="230" t="s">
        <v>275</v>
      </c>
      <c r="E1183" s="43"/>
      <c r="F1183" s="231" t="s">
        <v>1391</v>
      </c>
      <c r="G1183" s="43"/>
      <c r="H1183" s="43"/>
      <c r="I1183" s="232"/>
      <c r="J1183" s="43"/>
      <c r="K1183" s="43"/>
      <c r="L1183" s="47"/>
      <c r="M1183" s="233"/>
      <c r="N1183" s="234"/>
      <c r="O1183" s="87"/>
      <c r="P1183" s="87"/>
      <c r="Q1183" s="87"/>
      <c r="R1183" s="87"/>
      <c r="S1183" s="87"/>
      <c r="T1183" s="88"/>
      <c r="U1183" s="41"/>
      <c r="V1183" s="41"/>
      <c r="W1183" s="41"/>
      <c r="X1183" s="41"/>
      <c r="Y1183" s="41"/>
      <c r="Z1183" s="41"/>
      <c r="AA1183" s="41"/>
      <c r="AB1183" s="41"/>
      <c r="AC1183" s="41"/>
      <c r="AD1183" s="41"/>
      <c r="AE1183" s="41"/>
      <c r="AT1183" s="20" t="s">
        <v>275</v>
      </c>
      <c r="AU1183" s="20" t="s">
        <v>291</v>
      </c>
    </row>
    <row r="1184" spans="1:47" s="2" customFormat="1" ht="12">
      <c r="A1184" s="41"/>
      <c r="B1184" s="42"/>
      <c r="C1184" s="43"/>
      <c r="D1184" s="235" t="s">
        <v>277</v>
      </c>
      <c r="E1184" s="43"/>
      <c r="F1184" s="236" t="s">
        <v>1392</v>
      </c>
      <c r="G1184" s="43"/>
      <c r="H1184" s="43"/>
      <c r="I1184" s="232"/>
      <c r="J1184" s="43"/>
      <c r="K1184" s="43"/>
      <c r="L1184" s="47"/>
      <c r="M1184" s="233"/>
      <c r="N1184" s="234"/>
      <c r="O1184" s="87"/>
      <c r="P1184" s="87"/>
      <c r="Q1184" s="87"/>
      <c r="R1184" s="87"/>
      <c r="S1184" s="87"/>
      <c r="T1184" s="88"/>
      <c r="U1184" s="41"/>
      <c r="V1184" s="41"/>
      <c r="W1184" s="41"/>
      <c r="X1184" s="41"/>
      <c r="Y1184" s="41"/>
      <c r="Z1184" s="41"/>
      <c r="AA1184" s="41"/>
      <c r="AB1184" s="41"/>
      <c r="AC1184" s="41"/>
      <c r="AD1184" s="41"/>
      <c r="AE1184" s="41"/>
      <c r="AT1184" s="20" t="s">
        <v>277</v>
      </c>
      <c r="AU1184" s="20" t="s">
        <v>291</v>
      </c>
    </row>
    <row r="1185" spans="1:51" s="14" customFormat="1" ht="12">
      <c r="A1185" s="14"/>
      <c r="B1185" s="247"/>
      <c r="C1185" s="248"/>
      <c r="D1185" s="230" t="s">
        <v>279</v>
      </c>
      <c r="E1185" s="249" t="s">
        <v>19</v>
      </c>
      <c r="F1185" s="250" t="s">
        <v>168</v>
      </c>
      <c r="G1185" s="248"/>
      <c r="H1185" s="251">
        <v>19.77</v>
      </c>
      <c r="I1185" s="252"/>
      <c r="J1185" s="248"/>
      <c r="K1185" s="248"/>
      <c r="L1185" s="253"/>
      <c r="M1185" s="254"/>
      <c r="N1185" s="255"/>
      <c r="O1185" s="255"/>
      <c r="P1185" s="255"/>
      <c r="Q1185" s="255"/>
      <c r="R1185" s="255"/>
      <c r="S1185" s="255"/>
      <c r="T1185" s="256"/>
      <c r="U1185" s="14"/>
      <c r="V1185" s="14"/>
      <c r="W1185" s="14"/>
      <c r="X1185" s="14"/>
      <c r="Y1185" s="14"/>
      <c r="Z1185" s="14"/>
      <c r="AA1185" s="14"/>
      <c r="AB1185" s="14"/>
      <c r="AC1185" s="14"/>
      <c r="AD1185" s="14"/>
      <c r="AE1185" s="14"/>
      <c r="AT1185" s="257" t="s">
        <v>279</v>
      </c>
      <c r="AU1185" s="257" t="s">
        <v>291</v>
      </c>
      <c r="AV1185" s="14" t="s">
        <v>82</v>
      </c>
      <c r="AW1185" s="14" t="s">
        <v>33</v>
      </c>
      <c r="AX1185" s="14" t="s">
        <v>80</v>
      </c>
      <c r="AY1185" s="257" t="s">
        <v>266</v>
      </c>
    </row>
    <row r="1186" spans="1:65" s="2" customFormat="1" ht="24.15" customHeight="1">
      <c r="A1186" s="41"/>
      <c r="B1186" s="42"/>
      <c r="C1186" s="217" t="s">
        <v>1393</v>
      </c>
      <c r="D1186" s="217" t="s">
        <v>268</v>
      </c>
      <c r="E1186" s="218" t="s">
        <v>1394</v>
      </c>
      <c r="F1186" s="219" t="s">
        <v>1395</v>
      </c>
      <c r="G1186" s="220" t="s">
        <v>271</v>
      </c>
      <c r="H1186" s="221">
        <v>6.687</v>
      </c>
      <c r="I1186" s="222"/>
      <c r="J1186" s="223">
        <f>ROUND(I1186*H1186,2)</f>
        <v>0</v>
      </c>
      <c r="K1186" s="219" t="s">
        <v>272</v>
      </c>
      <c r="L1186" s="47"/>
      <c r="M1186" s="224" t="s">
        <v>19</v>
      </c>
      <c r="N1186" s="225" t="s">
        <v>43</v>
      </c>
      <c r="O1186" s="87"/>
      <c r="P1186" s="226">
        <f>O1186*H1186</f>
        <v>0</v>
      </c>
      <c r="Q1186" s="226">
        <v>0</v>
      </c>
      <c r="R1186" s="226">
        <f>Q1186*H1186</f>
        <v>0</v>
      </c>
      <c r="S1186" s="226">
        <v>0.279</v>
      </c>
      <c r="T1186" s="227">
        <f>S1186*H1186</f>
        <v>1.8656730000000004</v>
      </c>
      <c r="U1186" s="41"/>
      <c r="V1186" s="41"/>
      <c r="W1186" s="41"/>
      <c r="X1186" s="41"/>
      <c r="Y1186" s="41"/>
      <c r="Z1186" s="41"/>
      <c r="AA1186" s="41"/>
      <c r="AB1186" s="41"/>
      <c r="AC1186" s="41"/>
      <c r="AD1186" s="41"/>
      <c r="AE1186" s="41"/>
      <c r="AR1186" s="228" t="s">
        <v>273</v>
      </c>
      <c r="AT1186" s="228" t="s">
        <v>268</v>
      </c>
      <c r="AU1186" s="228" t="s">
        <v>291</v>
      </c>
      <c r="AY1186" s="20" t="s">
        <v>266</v>
      </c>
      <c r="BE1186" s="229">
        <f>IF(N1186="základní",J1186,0)</f>
        <v>0</v>
      </c>
      <c r="BF1186" s="229">
        <f>IF(N1186="snížená",J1186,0)</f>
        <v>0</v>
      </c>
      <c r="BG1186" s="229">
        <f>IF(N1186="zákl. přenesená",J1186,0)</f>
        <v>0</v>
      </c>
      <c r="BH1186" s="229">
        <f>IF(N1186="sníž. přenesená",J1186,0)</f>
        <v>0</v>
      </c>
      <c r="BI1186" s="229">
        <f>IF(N1186="nulová",J1186,0)</f>
        <v>0</v>
      </c>
      <c r="BJ1186" s="20" t="s">
        <v>80</v>
      </c>
      <c r="BK1186" s="229">
        <f>ROUND(I1186*H1186,2)</f>
        <v>0</v>
      </c>
      <c r="BL1186" s="20" t="s">
        <v>273</v>
      </c>
      <c r="BM1186" s="228" t="s">
        <v>1396</v>
      </c>
    </row>
    <row r="1187" spans="1:47" s="2" customFormat="1" ht="12">
      <c r="A1187" s="41"/>
      <c r="B1187" s="42"/>
      <c r="C1187" s="43"/>
      <c r="D1187" s="230" t="s">
        <v>275</v>
      </c>
      <c r="E1187" s="43"/>
      <c r="F1187" s="231" t="s">
        <v>1397</v>
      </c>
      <c r="G1187" s="43"/>
      <c r="H1187" s="43"/>
      <c r="I1187" s="232"/>
      <c r="J1187" s="43"/>
      <c r="K1187" s="43"/>
      <c r="L1187" s="47"/>
      <c r="M1187" s="233"/>
      <c r="N1187" s="234"/>
      <c r="O1187" s="87"/>
      <c r="P1187" s="87"/>
      <c r="Q1187" s="87"/>
      <c r="R1187" s="87"/>
      <c r="S1187" s="87"/>
      <c r="T1187" s="88"/>
      <c r="U1187" s="41"/>
      <c r="V1187" s="41"/>
      <c r="W1187" s="41"/>
      <c r="X1187" s="41"/>
      <c r="Y1187" s="41"/>
      <c r="Z1187" s="41"/>
      <c r="AA1187" s="41"/>
      <c r="AB1187" s="41"/>
      <c r="AC1187" s="41"/>
      <c r="AD1187" s="41"/>
      <c r="AE1187" s="41"/>
      <c r="AT1187" s="20" t="s">
        <v>275</v>
      </c>
      <c r="AU1187" s="20" t="s">
        <v>291</v>
      </c>
    </row>
    <row r="1188" spans="1:47" s="2" customFormat="1" ht="12">
      <c r="A1188" s="41"/>
      <c r="B1188" s="42"/>
      <c r="C1188" s="43"/>
      <c r="D1188" s="235" t="s">
        <v>277</v>
      </c>
      <c r="E1188" s="43"/>
      <c r="F1188" s="236" t="s">
        <v>1398</v>
      </c>
      <c r="G1188" s="43"/>
      <c r="H1188" s="43"/>
      <c r="I1188" s="232"/>
      <c r="J1188" s="43"/>
      <c r="K1188" s="43"/>
      <c r="L1188" s="47"/>
      <c r="M1188" s="233"/>
      <c r="N1188" s="234"/>
      <c r="O1188" s="87"/>
      <c r="P1188" s="87"/>
      <c r="Q1188" s="87"/>
      <c r="R1188" s="87"/>
      <c r="S1188" s="87"/>
      <c r="T1188" s="88"/>
      <c r="U1188" s="41"/>
      <c r="V1188" s="41"/>
      <c r="W1188" s="41"/>
      <c r="X1188" s="41"/>
      <c r="Y1188" s="41"/>
      <c r="Z1188" s="41"/>
      <c r="AA1188" s="41"/>
      <c r="AB1188" s="41"/>
      <c r="AC1188" s="41"/>
      <c r="AD1188" s="41"/>
      <c r="AE1188" s="41"/>
      <c r="AT1188" s="20" t="s">
        <v>277</v>
      </c>
      <c r="AU1188" s="20" t="s">
        <v>291</v>
      </c>
    </row>
    <row r="1189" spans="1:51" s="14" customFormat="1" ht="12">
      <c r="A1189" s="14"/>
      <c r="B1189" s="247"/>
      <c r="C1189" s="248"/>
      <c r="D1189" s="230" t="s">
        <v>279</v>
      </c>
      <c r="E1189" s="249" t="s">
        <v>19</v>
      </c>
      <c r="F1189" s="250" t="s">
        <v>1399</v>
      </c>
      <c r="G1189" s="248"/>
      <c r="H1189" s="251">
        <v>6.687</v>
      </c>
      <c r="I1189" s="252"/>
      <c r="J1189" s="248"/>
      <c r="K1189" s="248"/>
      <c r="L1189" s="253"/>
      <c r="M1189" s="254"/>
      <c r="N1189" s="255"/>
      <c r="O1189" s="255"/>
      <c r="P1189" s="255"/>
      <c r="Q1189" s="255"/>
      <c r="R1189" s="255"/>
      <c r="S1189" s="255"/>
      <c r="T1189" s="256"/>
      <c r="U1189" s="14"/>
      <c r="V1189" s="14"/>
      <c r="W1189" s="14"/>
      <c r="X1189" s="14"/>
      <c r="Y1189" s="14"/>
      <c r="Z1189" s="14"/>
      <c r="AA1189" s="14"/>
      <c r="AB1189" s="14"/>
      <c r="AC1189" s="14"/>
      <c r="AD1189" s="14"/>
      <c r="AE1189" s="14"/>
      <c r="AT1189" s="257" t="s">
        <v>279</v>
      </c>
      <c r="AU1189" s="257" t="s">
        <v>291</v>
      </c>
      <c r="AV1189" s="14" t="s">
        <v>82</v>
      </c>
      <c r="AW1189" s="14" t="s">
        <v>33</v>
      </c>
      <c r="AX1189" s="14" t="s">
        <v>80</v>
      </c>
      <c r="AY1189" s="257" t="s">
        <v>266</v>
      </c>
    </row>
    <row r="1190" spans="1:65" s="2" customFormat="1" ht="16.5" customHeight="1">
      <c r="A1190" s="41"/>
      <c r="B1190" s="42"/>
      <c r="C1190" s="217" t="s">
        <v>1400</v>
      </c>
      <c r="D1190" s="217" t="s">
        <v>268</v>
      </c>
      <c r="E1190" s="218" t="s">
        <v>1401</v>
      </c>
      <c r="F1190" s="219" t="s">
        <v>1402</v>
      </c>
      <c r="G1190" s="220" t="s">
        <v>285</v>
      </c>
      <c r="H1190" s="221">
        <v>0.861</v>
      </c>
      <c r="I1190" s="222"/>
      <c r="J1190" s="223">
        <f>ROUND(I1190*H1190,2)</f>
        <v>0</v>
      </c>
      <c r="K1190" s="219" t="s">
        <v>272</v>
      </c>
      <c r="L1190" s="47"/>
      <c r="M1190" s="224" t="s">
        <v>19</v>
      </c>
      <c r="N1190" s="225" t="s">
        <v>43</v>
      </c>
      <c r="O1190" s="87"/>
      <c r="P1190" s="226">
        <f>O1190*H1190</f>
        <v>0</v>
      </c>
      <c r="Q1190" s="226">
        <v>0</v>
      </c>
      <c r="R1190" s="226">
        <f>Q1190*H1190</f>
        <v>0</v>
      </c>
      <c r="S1190" s="226">
        <v>2.4</v>
      </c>
      <c r="T1190" s="227">
        <f>S1190*H1190</f>
        <v>2.0664</v>
      </c>
      <c r="U1190" s="41"/>
      <c r="V1190" s="41"/>
      <c r="W1190" s="41"/>
      <c r="X1190" s="41"/>
      <c r="Y1190" s="41"/>
      <c r="Z1190" s="41"/>
      <c r="AA1190" s="41"/>
      <c r="AB1190" s="41"/>
      <c r="AC1190" s="41"/>
      <c r="AD1190" s="41"/>
      <c r="AE1190" s="41"/>
      <c r="AR1190" s="228" t="s">
        <v>273</v>
      </c>
      <c r="AT1190" s="228" t="s">
        <v>268</v>
      </c>
      <c r="AU1190" s="228" t="s">
        <v>291</v>
      </c>
      <c r="AY1190" s="20" t="s">
        <v>266</v>
      </c>
      <c r="BE1190" s="229">
        <f>IF(N1190="základní",J1190,0)</f>
        <v>0</v>
      </c>
      <c r="BF1190" s="229">
        <f>IF(N1190="snížená",J1190,0)</f>
        <v>0</v>
      </c>
      <c r="BG1190" s="229">
        <f>IF(N1190="zákl. přenesená",J1190,0)</f>
        <v>0</v>
      </c>
      <c r="BH1190" s="229">
        <f>IF(N1190="sníž. přenesená",J1190,0)</f>
        <v>0</v>
      </c>
      <c r="BI1190" s="229">
        <f>IF(N1190="nulová",J1190,0)</f>
        <v>0</v>
      </c>
      <c r="BJ1190" s="20" t="s">
        <v>80</v>
      </c>
      <c r="BK1190" s="229">
        <f>ROUND(I1190*H1190,2)</f>
        <v>0</v>
      </c>
      <c r="BL1190" s="20" t="s">
        <v>273</v>
      </c>
      <c r="BM1190" s="228" t="s">
        <v>1403</v>
      </c>
    </row>
    <row r="1191" spans="1:47" s="2" customFormat="1" ht="12">
      <c r="A1191" s="41"/>
      <c r="B1191" s="42"/>
      <c r="C1191" s="43"/>
      <c r="D1191" s="230" t="s">
        <v>275</v>
      </c>
      <c r="E1191" s="43"/>
      <c r="F1191" s="231" t="s">
        <v>1404</v>
      </c>
      <c r="G1191" s="43"/>
      <c r="H1191" s="43"/>
      <c r="I1191" s="232"/>
      <c r="J1191" s="43"/>
      <c r="K1191" s="43"/>
      <c r="L1191" s="47"/>
      <c r="M1191" s="233"/>
      <c r="N1191" s="234"/>
      <c r="O1191" s="87"/>
      <c r="P1191" s="87"/>
      <c r="Q1191" s="87"/>
      <c r="R1191" s="87"/>
      <c r="S1191" s="87"/>
      <c r="T1191" s="88"/>
      <c r="U1191" s="41"/>
      <c r="V1191" s="41"/>
      <c r="W1191" s="41"/>
      <c r="X1191" s="41"/>
      <c r="Y1191" s="41"/>
      <c r="Z1191" s="41"/>
      <c r="AA1191" s="41"/>
      <c r="AB1191" s="41"/>
      <c r="AC1191" s="41"/>
      <c r="AD1191" s="41"/>
      <c r="AE1191" s="41"/>
      <c r="AT1191" s="20" t="s">
        <v>275</v>
      </c>
      <c r="AU1191" s="20" t="s">
        <v>291</v>
      </c>
    </row>
    <row r="1192" spans="1:47" s="2" customFormat="1" ht="12">
      <c r="A1192" s="41"/>
      <c r="B1192" s="42"/>
      <c r="C1192" s="43"/>
      <c r="D1192" s="235" t="s">
        <v>277</v>
      </c>
      <c r="E1192" s="43"/>
      <c r="F1192" s="236" t="s">
        <v>1405</v>
      </c>
      <c r="G1192" s="43"/>
      <c r="H1192" s="43"/>
      <c r="I1192" s="232"/>
      <c r="J1192" s="43"/>
      <c r="K1192" s="43"/>
      <c r="L1192" s="47"/>
      <c r="M1192" s="233"/>
      <c r="N1192" s="234"/>
      <c r="O1192" s="87"/>
      <c r="P1192" s="87"/>
      <c r="Q1192" s="87"/>
      <c r="R1192" s="87"/>
      <c r="S1192" s="87"/>
      <c r="T1192" s="88"/>
      <c r="U1192" s="41"/>
      <c r="V1192" s="41"/>
      <c r="W1192" s="41"/>
      <c r="X1192" s="41"/>
      <c r="Y1192" s="41"/>
      <c r="Z1192" s="41"/>
      <c r="AA1192" s="41"/>
      <c r="AB1192" s="41"/>
      <c r="AC1192" s="41"/>
      <c r="AD1192" s="41"/>
      <c r="AE1192" s="41"/>
      <c r="AT1192" s="20" t="s">
        <v>277</v>
      </c>
      <c r="AU1192" s="20" t="s">
        <v>291</v>
      </c>
    </row>
    <row r="1193" spans="1:51" s="14" customFormat="1" ht="12">
      <c r="A1193" s="14"/>
      <c r="B1193" s="247"/>
      <c r="C1193" s="248"/>
      <c r="D1193" s="230" t="s">
        <v>279</v>
      </c>
      <c r="E1193" s="249" t="s">
        <v>19</v>
      </c>
      <c r="F1193" s="250" t="s">
        <v>1406</v>
      </c>
      <c r="G1193" s="248"/>
      <c r="H1193" s="251">
        <v>0.861</v>
      </c>
      <c r="I1193" s="252"/>
      <c r="J1193" s="248"/>
      <c r="K1193" s="248"/>
      <c r="L1193" s="253"/>
      <c r="M1193" s="254"/>
      <c r="N1193" s="255"/>
      <c r="O1193" s="255"/>
      <c r="P1193" s="255"/>
      <c r="Q1193" s="255"/>
      <c r="R1193" s="255"/>
      <c r="S1193" s="255"/>
      <c r="T1193" s="256"/>
      <c r="U1193" s="14"/>
      <c r="V1193" s="14"/>
      <c r="W1193" s="14"/>
      <c r="X1193" s="14"/>
      <c r="Y1193" s="14"/>
      <c r="Z1193" s="14"/>
      <c r="AA1193" s="14"/>
      <c r="AB1193" s="14"/>
      <c r="AC1193" s="14"/>
      <c r="AD1193" s="14"/>
      <c r="AE1193" s="14"/>
      <c r="AT1193" s="257" t="s">
        <v>279</v>
      </c>
      <c r="AU1193" s="257" t="s">
        <v>291</v>
      </c>
      <c r="AV1193" s="14" t="s">
        <v>82</v>
      </c>
      <c r="AW1193" s="14" t="s">
        <v>33</v>
      </c>
      <c r="AX1193" s="14" t="s">
        <v>80</v>
      </c>
      <c r="AY1193" s="257" t="s">
        <v>266</v>
      </c>
    </row>
    <row r="1194" spans="1:65" s="2" customFormat="1" ht="24.15" customHeight="1">
      <c r="A1194" s="41"/>
      <c r="B1194" s="42"/>
      <c r="C1194" s="217" t="s">
        <v>1407</v>
      </c>
      <c r="D1194" s="217" t="s">
        <v>268</v>
      </c>
      <c r="E1194" s="218" t="s">
        <v>1408</v>
      </c>
      <c r="F1194" s="219" t="s">
        <v>1409</v>
      </c>
      <c r="G1194" s="220" t="s">
        <v>481</v>
      </c>
      <c r="H1194" s="221">
        <v>96</v>
      </c>
      <c r="I1194" s="222"/>
      <c r="J1194" s="223">
        <f>ROUND(I1194*H1194,2)</f>
        <v>0</v>
      </c>
      <c r="K1194" s="219" t="s">
        <v>272</v>
      </c>
      <c r="L1194" s="47"/>
      <c r="M1194" s="224" t="s">
        <v>19</v>
      </c>
      <c r="N1194" s="225" t="s">
        <v>43</v>
      </c>
      <c r="O1194" s="87"/>
      <c r="P1194" s="226">
        <f>O1194*H1194</f>
        <v>0</v>
      </c>
      <c r="Q1194" s="226">
        <v>0</v>
      </c>
      <c r="R1194" s="226">
        <f>Q1194*H1194</f>
        <v>0</v>
      </c>
      <c r="S1194" s="226">
        <v>0.039</v>
      </c>
      <c r="T1194" s="227">
        <f>S1194*H1194</f>
        <v>3.7439999999999998</v>
      </c>
      <c r="U1194" s="41"/>
      <c r="V1194" s="41"/>
      <c r="W1194" s="41"/>
      <c r="X1194" s="41"/>
      <c r="Y1194" s="41"/>
      <c r="Z1194" s="41"/>
      <c r="AA1194" s="41"/>
      <c r="AB1194" s="41"/>
      <c r="AC1194" s="41"/>
      <c r="AD1194" s="41"/>
      <c r="AE1194" s="41"/>
      <c r="AR1194" s="228" t="s">
        <v>273</v>
      </c>
      <c r="AT1194" s="228" t="s">
        <v>268</v>
      </c>
      <c r="AU1194" s="228" t="s">
        <v>291</v>
      </c>
      <c r="AY1194" s="20" t="s">
        <v>266</v>
      </c>
      <c r="BE1194" s="229">
        <f>IF(N1194="základní",J1194,0)</f>
        <v>0</v>
      </c>
      <c r="BF1194" s="229">
        <f>IF(N1194="snížená",J1194,0)</f>
        <v>0</v>
      </c>
      <c r="BG1194" s="229">
        <f>IF(N1194="zákl. přenesená",J1194,0)</f>
        <v>0</v>
      </c>
      <c r="BH1194" s="229">
        <f>IF(N1194="sníž. přenesená",J1194,0)</f>
        <v>0</v>
      </c>
      <c r="BI1194" s="229">
        <f>IF(N1194="nulová",J1194,0)</f>
        <v>0</v>
      </c>
      <c r="BJ1194" s="20" t="s">
        <v>80</v>
      </c>
      <c r="BK1194" s="229">
        <f>ROUND(I1194*H1194,2)</f>
        <v>0</v>
      </c>
      <c r="BL1194" s="20" t="s">
        <v>273</v>
      </c>
      <c r="BM1194" s="228" t="s">
        <v>1410</v>
      </c>
    </row>
    <row r="1195" spans="1:47" s="2" customFormat="1" ht="12">
      <c r="A1195" s="41"/>
      <c r="B1195" s="42"/>
      <c r="C1195" s="43"/>
      <c r="D1195" s="230" t="s">
        <v>275</v>
      </c>
      <c r="E1195" s="43"/>
      <c r="F1195" s="231" t="s">
        <v>1411</v>
      </c>
      <c r="G1195" s="43"/>
      <c r="H1195" s="43"/>
      <c r="I1195" s="232"/>
      <c r="J1195" s="43"/>
      <c r="K1195" s="43"/>
      <c r="L1195" s="47"/>
      <c r="M1195" s="233"/>
      <c r="N1195" s="234"/>
      <c r="O1195" s="87"/>
      <c r="P1195" s="87"/>
      <c r="Q1195" s="87"/>
      <c r="R1195" s="87"/>
      <c r="S1195" s="87"/>
      <c r="T1195" s="88"/>
      <c r="U1195" s="41"/>
      <c r="V1195" s="41"/>
      <c r="W1195" s="41"/>
      <c r="X1195" s="41"/>
      <c r="Y1195" s="41"/>
      <c r="Z1195" s="41"/>
      <c r="AA1195" s="41"/>
      <c r="AB1195" s="41"/>
      <c r="AC1195" s="41"/>
      <c r="AD1195" s="41"/>
      <c r="AE1195" s="41"/>
      <c r="AT1195" s="20" t="s">
        <v>275</v>
      </c>
      <c r="AU1195" s="20" t="s">
        <v>291</v>
      </c>
    </row>
    <row r="1196" spans="1:47" s="2" customFormat="1" ht="12">
      <c r="A1196" s="41"/>
      <c r="B1196" s="42"/>
      <c r="C1196" s="43"/>
      <c r="D1196" s="235" t="s">
        <v>277</v>
      </c>
      <c r="E1196" s="43"/>
      <c r="F1196" s="236" t="s">
        <v>1412</v>
      </c>
      <c r="G1196" s="43"/>
      <c r="H1196" s="43"/>
      <c r="I1196" s="232"/>
      <c r="J1196" s="43"/>
      <c r="K1196" s="43"/>
      <c r="L1196" s="47"/>
      <c r="M1196" s="233"/>
      <c r="N1196" s="234"/>
      <c r="O1196" s="87"/>
      <c r="P1196" s="87"/>
      <c r="Q1196" s="87"/>
      <c r="R1196" s="87"/>
      <c r="S1196" s="87"/>
      <c r="T1196" s="88"/>
      <c r="U1196" s="41"/>
      <c r="V1196" s="41"/>
      <c r="W1196" s="41"/>
      <c r="X1196" s="41"/>
      <c r="Y1196" s="41"/>
      <c r="Z1196" s="41"/>
      <c r="AA1196" s="41"/>
      <c r="AB1196" s="41"/>
      <c r="AC1196" s="41"/>
      <c r="AD1196" s="41"/>
      <c r="AE1196" s="41"/>
      <c r="AT1196" s="20" t="s">
        <v>277</v>
      </c>
      <c r="AU1196" s="20" t="s">
        <v>291</v>
      </c>
    </row>
    <row r="1197" spans="1:51" s="13" customFormat="1" ht="12">
      <c r="A1197" s="13"/>
      <c r="B1197" s="237"/>
      <c r="C1197" s="238"/>
      <c r="D1197" s="230" t="s">
        <v>279</v>
      </c>
      <c r="E1197" s="239" t="s">
        <v>19</v>
      </c>
      <c r="F1197" s="240" t="s">
        <v>1413</v>
      </c>
      <c r="G1197" s="238"/>
      <c r="H1197" s="239" t="s">
        <v>19</v>
      </c>
      <c r="I1197" s="241"/>
      <c r="J1197" s="238"/>
      <c r="K1197" s="238"/>
      <c r="L1197" s="242"/>
      <c r="M1197" s="243"/>
      <c r="N1197" s="244"/>
      <c r="O1197" s="244"/>
      <c r="P1197" s="244"/>
      <c r="Q1197" s="244"/>
      <c r="R1197" s="244"/>
      <c r="S1197" s="244"/>
      <c r="T1197" s="245"/>
      <c r="U1197" s="13"/>
      <c r="V1197" s="13"/>
      <c r="W1197" s="13"/>
      <c r="X1197" s="13"/>
      <c r="Y1197" s="13"/>
      <c r="Z1197" s="13"/>
      <c r="AA1197" s="13"/>
      <c r="AB1197" s="13"/>
      <c r="AC1197" s="13"/>
      <c r="AD1197" s="13"/>
      <c r="AE1197" s="13"/>
      <c r="AT1197" s="246" t="s">
        <v>279</v>
      </c>
      <c r="AU1197" s="246" t="s">
        <v>291</v>
      </c>
      <c r="AV1197" s="13" t="s">
        <v>80</v>
      </c>
      <c r="AW1197" s="13" t="s">
        <v>33</v>
      </c>
      <c r="AX1197" s="13" t="s">
        <v>72</v>
      </c>
      <c r="AY1197" s="246" t="s">
        <v>266</v>
      </c>
    </row>
    <row r="1198" spans="1:51" s="14" customFormat="1" ht="12">
      <c r="A1198" s="14"/>
      <c r="B1198" s="247"/>
      <c r="C1198" s="248"/>
      <c r="D1198" s="230" t="s">
        <v>279</v>
      </c>
      <c r="E1198" s="249" t="s">
        <v>19</v>
      </c>
      <c r="F1198" s="250" t="s">
        <v>1414</v>
      </c>
      <c r="G1198" s="248"/>
      <c r="H1198" s="251">
        <v>96</v>
      </c>
      <c r="I1198" s="252"/>
      <c r="J1198" s="248"/>
      <c r="K1198" s="248"/>
      <c r="L1198" s="253"/>
      <c r="M1198" s="254"/>
      <c r="N1198" s="255"/>
      <c r="O1198" s="255"/>
      <c r="P1198" s="255"/>
      <c r="Q1198" s="255"/>
      <c r="R1198" s="255"/>
      <c r="S1198" s="255"/>
      <c r="T1198" s="256"/>
      <c r="U1198" s="14"/>
      <c r="V1198" s="14"/>
      <c r="W1198" s="14"/>
      <c r="X1198" s="14"/>
      <c r="Y1198" s="14"/>
      <c r="Z1198" s="14"/>
      <c r="AA1198" s="14"/>
      <c r="AB1198" s="14"/>
      <c r="AC1198" s="14"/>
      <c r="AD1198" s="14"/>
      <c r="AE1198" s="14"/>
      <c r="AT1198" s="257" t="s">
        <v>279</v>
      </c>
      <c r="AU1198" s="257" t="s">
        <v>291</v>
      </c>
      <c r="AV1198" s="14" t="s">
        <v>82</v>
      </c>
      <c r="AW1198" s="14" t="s">
        <v>33</v>
      </c>
      <c r="AX1198" s="14" t="s">
        <v>72</v>
      </c>
      <c r="AY1198" s="257" t="s">
        <v>266</v>
      </c>
    </row>
    <row r="1199" spans="1:51" s="15" customFormat="1" ht="12">
      <c r="A1199" s="15"/>
      <c r="B1199" s="258"/>
      <c r="C1199" s="259"/>
      <c r="D1199" s="230" t="s">
        <v>279</v>
      </c>
      <c r="E1199" s="260" t="s">
        <v>19</v>
      </c>
      <c r="F1199" s="261" t="s">
        <v>282</v>
      </c>
      <c r="G1199" s="259"/>
      <c r="H1199" s="262">
        <v>96</v>
      </c>
      <c r="I1199" s="263"/>
      <c r="J1199" s="259"/>
      <c r="K1199" s="259"/>
      <c r="L1199" s="264"/>
      <c r="M1199" s="265"/>
      <c r="N1199" s="266"/>
      <c r="O1199" s="266"/>
      <c r="P1199" s="266"/>
      <c r="Q1199" s="266"/>
      <c r="R1199" s="266"/>
      <c r="S1199" s="266"/>
      <c r="T1199" s="267"/>
      <c r="U1199" s="15"/>
      <c r="V1199" s="15"/>
      <c r="W1199" s="15"/>
      <c r="X1199" s="15"/>
      <c r="Y1199" s="15"/>
      <c r="Z1199" s="15"/>
      <c r="AA1199" s="15"/>
      <c r="AB1199" s="15"/>
      <c r="AC1199" s="15"/>
      <c r="AD1199" s="15"/>
      <c r="AE1199" s="15"/>
      <c r="AT1199" s="268" t="s">
        <v>279</v>
      </c>
      <c r="AU1199" s="268" t="s">
        <v>291</v>
      </c>
      <c r="AV1199" s="15" t="s">
        <v>273</v>
      </c>
      <c r="AW1199" s="15" t="s">
        <v>33</v>
      </c>
      <c r="AX1199" s="15" t="s">
        <v>80</v>
      </c>
      <c r="AY1199" s="268" t="s">
        <v>266</v>
      </c>
    </row>
    <row r="1200" spans="1:65" s="2" customFormat="1" ht="24.15" customHeight="1">
      <c r="A1200" s="41"/>
      <c r="B1200" s="42"/>
      <c r="C1200" s="217" t="s">
        <v>1415</v>
      </c>
      <c r="D1200" s="217" t="s">
        <v>268</v>
      </c>
      <c r="E1200" s="218" t="s">
        <v>1416</v>
      </c>
      <c r="F1200" s="219" t="s">
        <v>1417</v>
      </c>
      <c r="G1200" s="220" t="s">
        <v>327</v>
      </c>
      <c r="H1200" s="221">
        <v>0.018</v>
      </c>
      <c r="I1200" s="222"/>
      <c r="J1200" s="223">
        <f>ROUND(I1200*H1200,2)</f>
        <v>0</v>
      </c>
      <c r="K1200" s="219" t="s">
        <v>272</v>
      </c>
      <c r="L1200" s="47"/>
      <c r="M1200" s="224" t="s">
        <v>19</v>
      </c>
      <c r="N1200" s="225" t="s">
        <v>43</v>
      </c>
      <c r="O1200" s="87"/>
      <c r="P1200" s="226">
        <f>O1200*H1200</f>
        <v>0</v>
      </c>
      <c r="Q1200" s="226">
        <v>0</v>
      </c>
      <c r="R1200" s="226">
        <f>Q1200*H1200</f>
        <v>0</v>
      </c>
      <c r="S1200" s="226">
        <v>1.258</v>
      </c>
      <c r="T1200" s="227">
        <f>S1200*H1200</f>
        <v>0.022643999999999997</v>
      </c>
      <c r="U1200" s="41"/>
      <c r="V1200" s="41"/>
      <c r="W1200" s="41"/>
      <c r="X1200" s="41"/>
      <c r="Y1200" s="41"/>
      <c r="Z1200" s="41"/>
      <c r="AA1200" s="41"/>
      <c r="AB1200" s="41"/>
      <c r="AC1200" s="41"/>
      <c r="AD1200" s="41"/>
      <c r="AE1200" s="41"/>
      <c r="AR1200" s="228" t="s">
        <v>273</v>
      </c>
      <c r="AT1200" s="228" t="s">
        <v>268</v>
      </c>
      <c r="AU1200" s="228" t="s">
        <v>291</v>
      </c>
      <c r="AY1200" s="20" t="s">
        <v>266</v>
      </c>
      <c r="BE1200" s="229">
        <f>IF(N1200="základní",J1200,0)</f>
        <v>0</v>
      </c>
      <c r="BF1200" s="229">
        <f>IF(N1200="snížená",J1200,0)</f>
        <v>0</v>
      </c>
      <c r="BG1200" s="229">
        <f>IF(N1200="zákl. přenesená",J1200,0)</f>
        <v>0</v>
      </c>
      <c r="BH1200" s="229">
        <f>IF(N1200="sníž. přenesená",J1200,0)</f>
        <v>0</v>
      </c>
      <c r="BI1200" s="229">
        <f>IF(N1200="nulová",J1200,0)</f>
        <v>0</v>
      </c>
      <c r="BJ1200" s="20" t="s">
        <v>80</v>
      </c>
      <c r="BK1200" s="229">
        <f>ROUND(I1200*H1200,2)</f>
        <v>0</v>
      </c>
      <c r="BL1200" s="20" t="s">
        <v>273</v>
      </c>
      <c r="BM1200" s="228" t="s">
        <v>1418</v>
      </c>
    </row>
    <row r="1201" spans="1:47" s="2" customFormat="1" ht="12">
      <c r="A1201" s="41"/>
      <c r="B1201" s="42"/>
      <c r="C1201" s="43"/>
      <c r="D1201" s="230" t="s">
        <v>275</v>
      </c>
      <c r="E1201" s="43"/>
      <c r="F1201" s="231" t="s">
        <v>1419</v>
      </c>
      <c r="G1201" s="43"/>
      <c r="H1201" s="43"/>
      <c r="I1201" s="232"/>
      <c r="J1201" s="43"/>
      <c r="K1201" s="43"/>
      <c r="L1201" s="47"/>
      <c r="M1201" s="233"/>
      <c r="N1201" s="234"/>
      <c r="O1201" s="87"/>
      <c r="P1201" s="87"/>
      <c r="Q1201" s="87"/>
      <c r="R1201" s="87"/>
      <c r="S1201" s="87"/>
      <c r="T1201" s="88"/>
      <c r="U1201" s="41"/>
      <c r="V1201" s="41"/>
      <c r="W1201" s="41"/>
      <c r="X1201" s="41"/>
      <c r="Y1201" s="41"/>
      <c r="Z1201" s="41"/>
      <c r="AA1201" s="41"/>
      <c r="AB1201" s="41"/>
      <c r="AC1201" s="41"/>
      <c r="AD1201" s="41"/>
      <c r="AE1201" s="41"/>
      <c r="AT1201" s="20" t="s">
        <v>275</v>
      </c>
      <c r="AU1201" s="20" t="s">
        <v>291</v>
      </c>
    </row>
    <row r="1202" spans="1:47" s="2" customFormat="1" ht="12">
      <c r="A1202" s="41"/>
      <c r="B1202" s="42"/>
      <c r="C1202" s="43"/>
      <c r="D1202" s="235" t="s">
        <v>277</v>
      </c>
      <c r="E1202" s="43"/>
      <c r="F1202" s="236" t="s">
        <v>1420</v>
      </c>
      <c r="G1202" s="43"/>
      <c r="H1202" s="43"/>
      <c r="I1202" s="232"/>
      <c r="J1202" s="43"/>
      <c r="K1202" s="43"/>
      <c r="L1202" s="47"/>
      <c r="M1202" s="233"/>
      <c r="N1202" s="234"/>
      <c r="O1202" s="87"/>
      <c r="P1202" s="87"/>
      <c r="Q1202" s="87"/>
      <c r="R1202" s="87"/>
      <c r="S1202" s="87"/>
      <c r="T1202" s="88"/>
      <c r="U1202" s="41"/>
      <c r="V1202" s="41"/>
      <c r="W1202" s="41"/>
      <c r="X1202" s="41"/>
      <c r="Y1202" s="41"/>
      <c r="Z1202" s="41"/>
      <c r="AA1202" s="41"/>
      <c r="AB1202" s="41"/>
      <c r="AC1202" s="41"/>
      <c r="AD1202" s="41"/>
      <c r="AE1202" s="41"/>
      <c r="AT1202" s="20" t="s">
        <v>277</v>
      </c>
      <c r="AU1202" s="20" t="s">
        <v>291</v>
      </c>
    </row>
    <row r="1203" spans="1:51" s="13" customFormat="1" ht="12">
      <c r="A1203" s="13"/>
      <c r="B1203" s="237"/>
      <c r="C1203" s="238"/>
      <c r="D1203" s="230" t="s">
        <v>279</v>
      </c>
      <c r="E1203" s="239" t="s">
        <v>19</v>
      </c>
      <c r="F1203" s="240" t="s">
        <v>352</v>
      </c>
      <c r="G1203" s="238"/>
      <c r="H1203" s="239" t="s">
        <v>19</v>
      </c>
      <c r="I1203" s="241"/>
      <c r="J1203" s="238"/>
      <c r="K1203" s="238"/>
      <c r="L1203" s="242"/>
      <c r="M1203" s="243"/>
      <c r="N1203" s="244"/>
      <c r="O1203" s="244"/>
      <c r="P1203" s="244"/>
      <c r="Q1203" s="244"/>
      <c r="R1203" s="244"/>
      <c r="S1203" s="244"/>
      <c r="T1203" s="245"/>
      <c r="U1203" s="13"/>
      <c r="V1203" s="13"/>
      <c r="W1203" s="13"/>
      <c r="X1203" s="13"/>
      <c r="Y1203" s="13"/>
      <c r="Z1203" s="13"/>
      <c r="AA1203" s="13"/>
      <c r="AB1203" s="13"/>
      <c r="AC1203" s="13"/>
      <c r="AD1203" s="13"/>
      <c r="AE1203" s="13"/>
      <c r="AT1203" s="246" t="s">
        <v>279</v>
      </c>
      <c r="AU1203" s="246" t="s">
        <v>291</v>
      </c>
      <c r="AV1203" s="13" t="s">
        <v>80</v>
      </c>
      <c r="AW1203" s="13" t="s">
        <v>33</v>
      </c>
      <c r="AX1203" s="13" t="s">
        <v>72</v>
      </c>
      <c r="AY1203" s="246" t="s">
        <v>266</v>
      </c>
    </row>
    <row r="1204" spans="1:51" s="13" customFormat="1" ht="12">
      <c r="A1204" s="13"/>
      <c r="B1204" s="237"/>
      <c r="C1204" s="238"/>
      <c r="D1204" s="230" t="s">
        <v>279</v>
      </c>
      <c r="E1204" s="239" t="s">
        <v>19</v>
      </c>
      <c r="F1204" s="240" t="s">
        <v>1421</v>
      </c>
      <c r="G1204" s="238"/>
      <c r="H1204" s="239" t="s">
        <v>19</v>
      </c>
      <c r="I1204" s="241"/>
      <c r="J1204" s="238"/>
      <c r="K1204" s="238"/>
      <c r="L1204" s="242"/>
      <c r="M1204" s="243"/>
      <c r="N1204" s="244"/>
      <c r="O1204" s="244"/>
      <c r="P1204" s="244"/>
      <c r="Q1204" s="244"/>
      <c r="R1204" s="244"/>
      <c r="S1204" s="244"/>
      <c r="T1204" s="245"/>
      <c r="U1204" s="13"/>
      <c r="V1204" s="13"/>
      <c r="W1204" s="13"/>
      <c r="X1204" s="13"/>
      <c r="Y1204" s="13"/>
      <c r="Z1204" s="13"/>
      <c r="AA1204" s="13"/>
      <c r="AB1204" s="13"/>
      <c r="AC1204" s="13"/>
      <c r="AD1204" s="13"/>
      <c r="AE1204" s="13"/>
      <c r="AT1204" s="246" t="s">
        <v>279</v>
      </c>
      <c r="AU1204" s="246" t="s">
        <v>291</v>
      </c>
      <c r="AV1204" s="13" t="s">
        <v>80</v>
      </c>
      <c r="AW1204" s="13" t="s">
        <v>33</v>
      </c>
      <c r="AX1204" s="13" t="s">
        <v>72</v>
      </c>
      <c r="AY1204" s="246" t="s">
        <v>266</v>
      </c>
    </row>
    <row r="1205" spans="1:51" s="13" customFormat="1" ht="12">
      <c r="A1205" s="13"/>
      <c r="B1205" s="237"/>
      <c r="C1205" s="238"/>
      <c r="D1205" s="230" t="s">
        <v>279</v>
      </c>
      <c r="E1205" s="239" t="s">
        <v>19</v>
      </c>
      <c r="F1205" s="240" t="s">
        <v>1422</v>
      </c>
      <c r="G1205" s="238"/>
      <c r="H1205" s="239" t="s">
        <v>19</v>
      </c>
      <c r="I1205" s="241"/>
      <c r="J1205" s="238"/>
      <c r="K1205" s="238"/>
      <c r="L1205" s="242"/>
      <c r="M1205" s="243"/>
      <c r="N1205" s="244"/>
      <c r="O1205" s="244"/>
      <c r="P1205" s="244"/>
      <c r="Q1205" s="244"/>
      <c r="R1205" s="244"/>
      <c r="S1205" s="244"/>
      <c r="T1205" s="245"/>
      <c r="U1205" s="13"/>
      <c r="V1205" s="13"/>
      <c r="W1205" s="13"/>
      <c r="X1205" s="13"/>
      <c r="Y1205" s="13"/>
      <c r="Z1205" s="13"/>
      <c r="AA1205" s="13"/>
      <c r="AB1205" s="13"/>
      <c r="AC1205" s="13"/>
      <c r="AD1205" s="13"/>
      <c r="AE1205" s="13"/>
      <c r="AT1205" s="246" t="s">
        <v>279</v>
      </c>
      <c r="AU1205" s="246" t="s">
        <v>291</v>
      </c>
      <c r="AV1205" s="13" t="s">
        <v>80</v>
      </c>
      <c r="AW1205" s="13" t="s">
        <v>33</v>
      </c>
      <c r="AX1205" s="13" t="s">
        <v>72</v>
      </c>
      <c r="AY1205" s="246" t="s">
        <v>266</v>
      </c>
    </row>
    <row r="1206" spans="1:51" s="13" customFormat="1" ht="12">
      <c r="A1206" s="13"/>
      <c r="B1206" s="237"/>
      <c r="C1206" s="238"/>
      <c r="D1206" s="230" t="s">
        <v>279</v>
      </c>
      <c r="E1206" s="239" t="s">
        <v>19</v>
      </c>
      <c r="F1206" s="240" t="s">
        <v>1423</v>
      </c>
      <c r="G1206" s="238"/>
      <c r="H1206" s="239" t="s">
        <v>19</v>
      </c>
      <c r="I1206" s="241"/>
      <c r="J1206" s="238"/>
      <c r="K1206" s="238"/>
      <c r="L1206" s="242"/>
      <c r="M1206" s="243"/>
      <c r="N1206" s="244"/>
      <c r="O1206" s="244"/>
      <c r="P1206" s="244"/>
      <c r="Q1206" s="244"/>
      <c r="R1206" s="244"/>
      <c r="S1206" s="244"/>
      <c r="T1206" s="245"/>
      <c r="U1206" s="13"/>
      <c r="V1206" s="13"/>
      <c r="W1206" s="13"/>
      <c r="X1206" s="13"/>
      <c r="Y1206" s="13"/>
      <c r="Z1206" s="13"/>
      <c r="AA1206" s="13"/>
      <c r="AB1206" s="13"/>
      <c r="AC1206" s="13"/>
      <c r="AD1206" s="13"/>
      <c r="AE1206" s="13"/>
      <c r="AT1206" s="246" t="s">
        <v>279</v>
      </c>
      <c r="AU1206" s="246" t="s">
        <v>291</v>
      </c>
      <c r="AV1206" s="13" t="s">
        <v>80</v>
      </c>
      <c r="AW1206" s="13" t="s">
        <v>33</v>
      </c>
      <c r="AX1206" s="13" t="s">
        <v>72</v>
      </c>
      <c r="AY1206" s="246" t="s">
        <v>266</v>
      </c>
    </row>
    <row r="1207" spans="1:51" s="14" customFormat="1" ht="12">
      <c r="A1207" s="14"/>
      <c r="B1207" s="247"/>
      <c r="C1207" s="248"/>
      <c r="D1207" s="230" t="s">
        <v>279</v>
      </c>
      <c r="E1207" s="249" t="s">
        <v>19</v>
      </c>
      <c r="F1207" s="250" t="s">
        <v>1424</v>
      </c>
      <c r="G1207" s="248"/>
      <c r="H1207" s="251">
        <v>0.018</v>
      </c>
      <c r="I1207" s="252"/>
      <c r="J1207" s="248"/>
      <c r="K1207" s="248"/>
      <c r="L1207" s="253"/>
      <c r="M1207" s="254"/>
      <c r="N1207" s="255"/>
      <c r="O1207" s="255"/>
      <c r="P1207" s="255"/>
      <c r="Q1207" s="255"/>
      <c r="R1207" s="255"/>
      <c r="S1207" s="255"/>
      <c r="T1207" s="256"/>
      <c r="U1207" s="14"/>
      <c r="V1207" s="14"/>
      <c r="W1207" s="14"/>
      <c r="X1207" s="14"/>
      <c r="Y1207" s="14"/>
      <c r="Z1207" s="14"/>
      <c r="AA1207" s="14"/>
      <c r="AB1207" s="14"/>
      <c r="AC1207" s="14"/>
      <c r="AD1207" s="14"/>
      <c r="AE1207" s="14"/>
      <c r="AT1207" s="257" t="s">
        <v>279</v>
      </c>
      <c r="AU1207" s="257" t="s">
        <v>291</v>
      </c>
      <c r="AV1207" s="14" t="s">
        <v>82</v>
      </c>
      <c r="AW1207" s="14" t="s">
        <v>33</v>
      </c>
      <c r="AX1207" s="14" t="s">
        <v>72</v>
      </c>
      <c r="AY1207" s="257" t="s">
        <v>266</v>
      </c>
    </row>
    <row r="1208" spans="1:51" s="15" customFormat="1" ht="12">
      <c r="A1208" s="15"/>
      <c r="B1208" s="258"/>
      <c r="C1208" s="259"/>
      <c r="D1208" s="230" t="s">
        <v>279</v>
      </c>
      <c r="E1208" s="260" t="s">
        <v>19</v>
      </c>
      <c r="F1208" s="261" t="s">
        <v>282</v>
      </c>
      <c r="G1208" s="259"/>
      <c r="H1208" s="262">
        <v>0.018</v>
      </c>
      <c r="I1208" s="263"/>
      <c r="J1208" s="259"/>
      <c r="K1208" s="259"/>
      <c r="L1208" s="264"/>
      <c r="M1208" s="265"/>
      <c r="N1208" s="266"/>
      <c r="O1208" s="266"/>
      <c r="P1208" s="266"/>
      <c r="Q1208" s="266"/>
      <c r="R1208" s="266"/>
      <c r="S1208" s="266"/>
      <c r="T1208" s="267"/>
      <c r="U1208" s="15"/>
      <c r="V1208" s="15"/>
      <c r="W1208" s="15"/>
      <c r="X1208" s="15"/>
      <c r="Y1208" s="15"/>
      <c r="Z1208" s="15"/>
      <c r="AA1208" s="15"/>
      <c r="AB1208" s="15"/>
      <c r="AC1208" s="15"/>
      <c r="AD1208" s="15"/>
      <c r="AE1208" s="15"/>
      <c r="AT1208" s="268" t="s">
        <v>279</v>
      </c>
      <c r="AU1208" s="268" t="s">
        <v>291</v>
      </c>
      <c r="AV1208" s="15" t="s">
        <v>273</v>
      </c>
      <c r="AW1208" s="15" t="s">
        <v>33</v>
      </c>
      <c r="AX1208" s="15" t="s">
        <v>80</v>
      </c>
      <c r="AY1208" s="268" t="s">
        <v>266</v>
      </c>
    </row>
    <row r="1209" spans="1:65" s="2" customFormat="1" ht="24.15" customHeight="1">
      <c r="A1209" s="41"/>
      <c r="B1209" s="42"/>
      <c r="C1209" s="217" t="s">
        <v>1425</v>
      </c>
      <c r="D1209" s="217" t="s">
        <v>268</v>
      </c>
      <c r="E1209" s="218" t="s">
        <v>1426</v>
      </c>
      <c r="F1209" s="219" t="s">
        <v>1427</v>
      </c>
      <c r="G1209" s="220" t="s">
        <v>327</v>
      </c>
      <c r="H1209" s="221">
        <v>0.577</v>
      </c>
      <c r="I1209" s="222"/>
      <c r="J1209" s="223">
        <f>ROUND(I1209*H1209,2)</f>
        <v>0</v>
      </c>
      <c r="K1209" s="219" t="s">
        <v>272</v>
      </c>
      <c r="L1209" s="47"/>
      <c r="M1209" s="224" t="s">
        <v>19</v>
      </c>
      <c r="N1209" s="225" t="s">
        <v>43</v>
      </c>
      <c r="O1209" s="87"/>
      <c r="P1209" s="226">
        <f>O1209*H1209</f>
        <v>0</v>
      </c>
      <c r="Q1209" s="226">
        <v>0</v>
      </c>
      <c r="R1209" s="226">
        <f>Q1209*H1209</f>
        <v>0</v>
      </c>
      <c r="S1209" s="226">
        <v>1.261</v>
      </c>
      <c r="T1209" s="227">
        <f>S1209*H1209</f>
        <v>0.7275969999999999</v>
      </c>
      <c r="U1209" s="41"/>
      <c r="V1209" s="41"/>
      <c r="W1209" s="41"/>
      <c r="X1209" s="41"/>
      <c r="Y1209" s="41"/>
      <c r="Z1209" s="41"/>
      <c r="AA1209" s="41"/>
      <c r="AB1209" s="41"/>
      <c r="AC1209" s="41"/>
      <c r="AD1209" s="41"/>
      <c r="AE1209" s="41"/>
      <c r="AR1209" s="228" t="s">
        <v>273</v>
      </c>
      <c r="AT1209" s="228" t="s">
        <v>268</v>
      </c>
      <c r="AU1209" s="228" t="s">
        <v>291</v>
      </c>
      <c r="AY1209" s="20" t="s">
        <v>266</v>
      </c>
      <c r="BE1209" s="229">
        <f>IF(N1209="základní",J1209,0)</f>
        <v>0</v>
      </c>
      <c r="BF1209" s="229">
        <f>IF(N1209="snížená",J1209,0)</f>
        <v>0</v>
      </c>
      <c r="BG1209" s="229">
        <f>IF(N1209="zákl. přenesená",J1209,0)</f>
        <v>0</v>
      </c>
      <c r="BH1209" s="229">
        <f>IF(N1209="sníž. přenesená",J1209,0)</f>
        <v>0</v>
      </c>
      <c r="BI1209" s="229">
        <f>IF(N1209="nulová",J1209,0)</f>
        <v>0</v>
      </c>
      <c r="BJ1209" s="20" t="s">
        <v>80</v>
      </c>
      <c r="BK1209" s="229">
        <f>ROUND(I1209*H1209,2)</f>
        <v>0</v>
      </c>
      <c r="BL1209" s="20" t="s">
        <v>273</v>
      </c>
      <c r="BM1209" s="228" t="s">
        <v>1428</v>
      </c>
    </row>
    <row r="1210" spans="1:47" s="2" customFormat="1" ht="12">
      <c r="A1210" s="41"/>
      <c r="B1210" s="42"/>
      <c r="C1210" s="43"/>
      <c r="D1210" s="230" t="s">
        <v>275</v>
      </c>
      <c r="E1210" s="43"/>
      <c r="F1210" s="231" t="s">
        <v>1429</v>
      </c>
      <c r="G1210" s="43"/>
      <c r="H1210" s="43"/>
      <c r="I1210" s="232"/>
      <c r="J1210" s="43"/>
      <c r="K1210" s="43"/>
      <c r="L1210" s="47"/>
      <c r="M1210" s="233"/>
      <c r="N1210" s="234"/>
      <c r="O1210" s="87"/>
      <c r="P1210" s="87"/>
      <c r="Q1210" s="87"/>
      <c r="R1210" s="87"/>
      <c r="S1210" s="87"/>
      <c r="T1210" s="88"/>
      <c r="U1210" s="41"/>
      <c r="V1210" s="41"/>
      <c r="W1210" s="41"/>
      <c r="X1210" s="41"/>
      <c r="Y1210" s="41"/>
      <c r="Z1210" s="41"/>
      <c r="AA1210" s="41"/>
      <c r="AB1210" s="41"/>
      <c r="AC1210" s="41"/>
      <c r="AD1210" s="41"/>
      <c r="AE1210" s="41"/>
      <c r="AT1210" s="20" t="s">
        <v>275</v>
      </c>
      <c r="AU1210" s="20" t="s">
        <v>291</v>
      </c>
    </row>
    <row r="1211" spans="1:47" s="2" customFormat="1" ht="12">
      <c r="A1211" s="41"/>
      <c r="B1211" s="42"/>
      <c r="C1211" s="43"/>
      <c r="D1211" s="235" t="s">
        <v>277</v>
      </c>
      <c r="E1211" s="43"/>
      <c r="F1211" s="236" t="s">
        <v>1430</v>
      </c>
      <c r="G1211" s="43"/>
      <c r="H1211" s="43"/>
      <c r="I1211" s="232"/>
      <c r="J1211" s="43"/>
      <c r="K1211" s="43"/>
      <c r="L1211" s="47"/>
      <c r="M1211" s="233"/>
      <c r="N1211" s="234"/>
      <c r="O1211" s="87"/>
      <c r="P1211" s="87"/>
      <c r="Q1211" s="87"/>
      <c r="R1211" s="87"/>
      <c r="S1211" s="87"/>
      <c r="T1211" s="88"/>
      <c r="U1211" s="41"/>
      <c r="V1211" s="41"/>
      <c r="W1211" s="41"/>
      <c r="X1211" s="41"/>
      <c r="Y1211" s="41"/>
      <c r="Z1211" s="41"/>
      <c r="AA1211" s="41"/>
      <c r="AB1211" s="41"/>
      <c r="AC1211" s="41"/>
      <c r="AD1211" s="41"/>
      <c r="AE1211" s="41"/>
      <c r="AT1211" s="20" t="s">
        <v>277</v>
      </c>
      <c r="AU1211" s="20" t="s">
        <v>291</v>
      </c>
    </row>
    <row r="1212" spans="1:51" s="14" customFormat="1" ht="12">
      <c r="A1212" s="14"/>
      <c r="B1212" s="247"/>
      <c r="C1212" s="248"/>
      <c r="D1212" s="230" t="s">
        <v>279</v>
      </c>
      <c r="E1212" s="249" t="s">
        <v>19</v>
      </c>
      <c r="F1212" s="250" t="s">
        <v>1431</v>
      </c>
      <c r="G1212" s="248"/>
      <c r="H1212" s="251">
        <v>0.577</v>
      </c>
      <c r="I1212" s="252"/>
      <c r="J1212" s="248"/>
      <c r="K1212" s="248"/>
      <c r="L1212" s="253"/>
      <c r="M1212" s="254"/>
      <c r="N1212" s="255"/>
      <c r="O1212" s="255"/>
      <c r="P1212" s="255"/>
      <c r="Q1212" s="255"/>
      <c r="R1212" s="255"/>
      <c r="S1212" s="255"/>
      <c r="T1212" s="256"/>
      <c r="U1212" s="14"/>
      <c r="V1212" s="14"/>
      <c r="W1212" s="14"/>
      <c r="X1212" s="14"/>
      <c r="Y1212" s="14"/>
      <c r="Z1212" s="14"/>
      <c r="AA1212" s="14"/>
      <c r="AB1212" s="14"/>
      <c r="AC1212" s="14"/>
      <c r="AD1212" s="14"/>
      <c r="AE1212" s="14"/>
      <c r="AT1212" s="257" t="s">
        <v>279</v>
      </c>
      <c r="AU1212" s="257" t="s">
        <v>291</v>
      </c>
      <c r="AV1212" s="14" t="s">
        <v>82</v>
      </c>
      <c r="AW1212" s="14" t="s">
        <v>33</v>
      </c>
      <c r="AX1212" s="14" t="s">
        <v>80</v>
      </c>
      <c r="AY1212" s="257" t="s">
        <v>266</v>
      </c>
    </row>
    <row r="1213" spans="1:65" s="2" customFormat="1" ht="24.15" customHeight="1">
      <c r="A1213" s="41"/>
      <c r="B1213" s="42"/>
      <c r="C1213" s="217" t="s">
        <v>165</v>
      </c>
      <c r="D1213" s="217" t="s">
        <v>268</v>
      </c>
      <c r="E1213" s="218" t="s">
        <v>1432</v>
      </c>
      <c r="F1213" s="219" t="s">
        <v>1433</v>
      </c>
      <c r="G1213" s="220" t="s">
        <v>271</v>
      </c>
      <c r="H1213" s="221">
        <v>50.17</v>
      </c>
      <c r="I1213" s="222"/>
      <c r="J1213" s="223">
        <f>ROUND(I1213*H1213,2)</f>
        <v>0</v>
      </c>
      <c r="K1213" s="219" t="s">
        <v>272</v>
      </c>
      <c r="L1213" s="47"/>
      <c r="M1213" s="224" t="s">
        <v>19</v>
      </c>
      <c r="N1213" s="225" t="s">
        <v>43</v>
      </c>
      <c r="O1213" s="87"/>
      <c r="P1213" s="226">
        <f>O1213*H1213</f>
        <v>0</v>
      </c>
      <c r="Q1213" s="226">
        <v>0</v>
      </c>
      <c r="R1213" s="226">
        <f>Q1213*H1213</f>
        <v>0</v>
      </c>
      <c r="S1213" s="226">
        <v>0.122</v>
      </c>
      <c r="T1213" s="227">
        <f>S1213*H1213</f>
        <v>6.1207400000000005</v>
      </c>
      <c r="U1213" s="41"/>
      <c r="V1213" s="41"/>
      <c r="W1213" s="41"/>
      <c r="X1213" s="41"/>
      <c r="Y1213" s="41"/>
      <c r="Z1213" s="41"/>
      <c r="AA1213" s="41"/>
      <c r="AB1213" s="41"/>
      <c r="AC1213" s="41"/>
      <c r="AD1213" s="41"/>
      <c r="AE1213" s="41"/>
      <c r="AR1213" s="228" t="s">
        <v>273</v>
      </c>
      <c r="AT1213" s="228" t="s">
        <v>268</v>
      </c>
      <c r="AU1213" s="228" t="s">
        <v>291</v>
      </c>
      <c r="AY1213" s="20" t="s">
        <v>266</v>
      </c>
      <c r="BE1213" s="229">
        <f>IF(N1213="základní",J1213,0)</f>
        <v>0</v>
      </c>
      <c r="BF1213" s="229">
        <f>IF(N1213="snížená",J1213,0)</f>
        <v>0</v>
      </c>
      <c r="BG1213" s="229">
        <f>IF(N1213="zákl. přenesená",J1213,0)</f>
        <v>0</v>
      </c>
      <c r="BH1213" s="229">
        <f>IF(N1213="sníž. přenesená",J1213,0)</f>
        <v>0</v>
      </c>
      <c r="BI1213" s="229">
        <f>IF(N1213="nulová",J1213,0)</f>
        <v>0</v>
      </c>
      <c r="BJ1213" s="20" t="s">
        <v>80</v>
      </c>
      <c r="BK1213" s="229">
        <f>ROUND(I1213*H1213,2)</f>
        <v>0</v>
      </c>
      <c r="BL1213" s="20" t="s">
        <v>273</v>
      </c>
      <c r="BM1213" s="228" t="s">
        <v>1434</v>
      </c>
    </row>
    <row r="1214" spans="1:47" s="2" customFormat="1" ht="12">
      <c r="A1214" s="41"/>
      <c r="B1214" s="42"/>
      <c r="C1214" s="43"/>
      <c r="D1214" s="230" t="s">
        <v>275</v>
      </c>
      <c r="E1214" s="43"/>
      <c r="F1214" s="231" t="s">
        <v>1435</v>
      </c>
      <c r="G1214" s="43"/>
      <c r="H1214" s="43"/>
      <c r="I1214" s="232"/>
      <c r="J1214" s="43"/>
      <c r="K1214" s="43"/>
      <c r="L1214" s="47"/>
      <c r="M1214" s="233"/>
      <c r="N1214" s="234"/>
      <c r="O1214" s="87"/>
      <c r="P1214" s="87"/>
      <c r="Q1214" s="87"/>
      <c r="R1214" s="87"/>
      <c r="S1214" s="87"/>
      <c r="T1214" s="88"/>
      <c r="U1214" s="41"/>
      <c r="V1214" s="41"/>
      <c r="W1214" s="41"/>
      <c r="X1214" s="41"/>
      <c r="Y1214" s="41"/>
      <c r="Z1214" s="41"/>
      <c r="AA1214" s="41"/>
      <c r="AB1214" s="41"/>
      <c r="AC1214" s="41"/>
      <c r="AD1214" s="41"/>
      <c r="AE1214" s="41"/>
      <c r="AT1214" s="20" t="s">
        <v>275</v>
      </c>
      <c r="AU1214" s="20" t="s">
        <v>291</v>
      </c>
    </row>
    <row r="1215" spans="1:47" s="2" customFormat="1" ht="12">
      <c r="A1215" s="41"/>
      <c r="B1215" s="42"/>
      <c r="C1215" s="43"/>
      <c r="D1215" s="235" t="s">
        <v>277</v>
      </c>
      <c r="E1215" s="43"/>
      <c r="F1215" s="236" t="s">
        <v>1436</v>
      </c>
      <c r="G1215" s="43"/>
      <c r="H1215" s="43"/>
      <c r="I1215" s="232"/>
      <c r="J1215" s="43"/>
      <c r="K1215" s="43"/>
      <c r="L1215" s="47"/>
      <c r="M1215" s="233"/>
      <c r="N1215" s="234"/>
      <c r="O1215" s="87"/>
      <c r="P1215" s="87"/>
      <c r="Q1215" s="87"/>
      <c r="R1215" s="87"/>
      <c r="S1215" s="87"/>
      <c r="T1215" s="88"/>
      <c r="U1215" s="41"/>
      <c r="V1215" s="41"/>
      <c r="W1215" s="41"/>
      <c r="X1215" s="41"/>
      <c r="Y1215" s="41"/>
      <c r="Z1215" s="41"/>
      <c r="AA1215" s="41"/>
      <c r="AB1215" s="41"/>
      <c r="AC1215" s="41"/>
      <c r="AD1215" s="41"/>
      <c r="AE1215" s="41"/>
      <c r="AT1215" s="20" t="s">
        <v>277</v>
      </c>
      <c r="AU1215" s="20" t="s">
        <v>291</v>
      </c>
    </row>
    <row r="1216" spans="1:51" s="14" customFormat="1" ht="12">
      <c r="A1216" s="14"/>
      <c r="B1216" s="247"/>
      <c r="C1216" s="248"/>
      <c r="D1216" s="230" t="s">
        <v>279</v>
      </c>
      <c r="E1216" s="249" t="s">
        <v>19</v>
      </c>
      <c r="F1216" s="250" t="s">
        <v>179</v>
      </c>
      <c r="G1216" s="248"/>
      <c r="H1216" s="251">
        <v>50.17</v>
      </c>
      <c r="I1216" s="252"/>
      <c r="J1216" s="248"/>
      <c r="K1216" s="248"/>
      <c r="L1216" s="253"/>
      <c r="M1216" s="254"/>
      <c r="N1216" s="255"/>
      <c r="O1216" s="255"/>
      <c r="P1216" s="255"/>
      <c r="Q1216" s="255"/>
      <c r="R1216" s="255"/>
      <c r="S1216" s="255"/>
      <c r="T1216" s="256"/>
      <c r="U1216" s="14"/>
      <c r="V1216" s="14"/>
      <c r="W1216" s="14"/>
      <c r="X1216" s="14"/>
      <c r="Y1216" s="14"/>
      <c r="Z1216" s="14"/>
      <c r="AA1216" s="14"/>
      <c r="AB1216" s="14"/>
      <c r="AC1216" s="14"/>
      <c r="AD1216" s="14"/>
      <c r="AE1216" s="14"/>
      <c r="AT1216" s="257" t="s">
        <v>279</v>
      </c>
      <c r="AU1216" s="257" t="s">
        <v>291</v>
      </c>
      <c r="AV1216" s="14" t="s">
        <v>82</v>
      </c>
      <c r="AW1216" s="14" t="s">
        <v>33</v>
      </c>
      <c r="AX1216" s="14" t="s">
        <v>80</v>
      </c>
      <c r="AY1216" s="257" t="s">
        <v>266</v>
      </c>
    </row>
    <row r="1217" spans="1:65" s="2" customFormat="1" ht="37.8" customHeight="1">
      <c r="A1217" s="41"/>
      <c r="B1217" s="42"/>
      <c r="C1217" s="217" t="s">
        <v>1437</v>
      </c>
      <c r="D1217" s="217" t="s">
        <v>268</v>
      </c>
      <c r="E1217" s="218" t="s">
        <v>1438</v>
      </c>
      <c r="F1217" s="219" t="s">
        <v>1439</v>
      </c>
      <c r="G1217" s="220" t="s">
        <v>285</v>
      </c>
      <c r="H1217" s="221">
        <v>92.405</v>
      </c>
      <c r="I1217" s="222"/>
      <c r="J1217" s="223">
        <f>ROUND(I1217*H1217,2)</f>
        <v>0</v>
      </c>
      <c r="K1217" s="219" t="s">
        <v>272</v>
      </c>
      <c r="L1217" s="47"/>
      <c r="M1217" s="224" t="s">
        <v>19</v>
      </c>
      <c r="N1217" s="225" t="s">
        <v>43</v>
      </c>
      <c r="O1217" s="87"/>
      <c r="P1217" s="226">
        <f>O1217*H1217</f>
        <v>0</v>
      </c>
      <c r="Q1217" s="226">
        <v>0</v>
      </c>
      <c r="R1217" s="226">
        <f>Q1217*H1217</f>
        <v>0</v>
      </c>
      <c r="S1217" s="226">
        <v>2.2</v>
      </c>
      <c r="T1217" s="227">
        <f>S1217*H1217</f>
        <v>203.29100000000003</v>
      </c>
      <c r="U1217" s="41"/>
      <c r="V1217" s="41"/>
      <c r="W1217" s="41"/>
      <c r="X1217" s="41"/>
      <c r="Y1217" s="41"/>
      <c r="Z1217" s="41"/>
      <c r="AA1217" s="41"/>
      <c r="AB1217" s="41"/>
      <c r="AC1217" s="41"/>
      <c r="AD1217" s="41"/>
      <c r="AE1217" s="41"/>
      <c r="AR1217" s="228" t="s">
        <v>273</v>
      </c>
      <c r="AT1217" s="228" t="s">
        <v>268</v>
      </c>
      <c r="AU1217" s="228" t="s">
        <v>291</v>
      </c>
      <c r="AY1217" s="20" t="s">
        <v>266</v>
      </c>
      <c r="BE1217" s="229">
        <f>IF(N1217="základní",J1217,0)</f>
        <v>0</v>
      </c>
      <c r="BF1217" s="229">
        <f>IF(N1217="snížená",J1217,0)</f>
        <v>0</v>
      </c>
      <c r="BG1217" s="229">
        <f>IF(N1217="zákl. přenesená",J1217,0)</f>
        <v>0</v>
      </c>
      <c r="BH1217" s="229">
        <f>IF(N1217="sníž. přenesená",J1217,0)</f>
        <v>0</v>
      </c>
      <c r="BI1217" s="229">
        <f>IF(N1217="nulová",J1217,0)</f>
        <v>0</v>
      </c>
      <c r="BJ1217" s="20" t="s">
        <v>80</v>
      </c>
      <c r="BK1217" s="229">
        <f>ROUND(I1217*H1217,2)</f>
        <v>0</v>
      </c>
      <c r="BL1217" s="20" t="s">
        <v>273</v>
      </c>
      <c r="BM1217" s="228" t="s">
        <v>1440</v>
      </c>
    </row>
    <row r="1218" spans="1:47" s="2" customFormat="1" ht="12">
      <c r="A1218" s="41"/>
      <c r="B1218" s="42"/>
      <c r="C1218" s="43"/>
      <c r="D1218" s="230" t="s">
        <v>275</v>
      </c>
      <c r="E1218" s="43"/>
      <c r="F1218" s="231" t="s">
        <v>1441</v>
      </c>
      <c r="G1218" s="43"/>
      <c r="H1218" s="43"/>
      <c r="I1218" s="232"/>
      <c r="J1218" s="43"/>
      <c r="K1218" s="43"/>
      <c r="L1218" s="47"/>
      <c r="M1218" s="233"/>
      <c r="N1218" s="234"/>
      <c r="O1218" s="87"/>
      <c r="P1218" s="87"/>
      <c r="Q1218" s="87"/>
      <c r="R1218" s="87"/>
      <c r="S1218" s="87"/>
      <c r="T1218" s="88"/>
      <c r="U1218" s="41"/>
      <c r="V1218" s="41"/>
      <c r="W1218" s="41"/>
      <c r="X1218" s="41"/>
      <c r="Y1218" s="41"/>
      <c r="Z1218" s="41"/>
      <c r="AA1218" s="41"/>
      <c r="AB1218" s="41"/>
      <c r="AC1218" s="41"/>
      <c r="AD1218" s="41"/>
      <c r="AE1218" s="41"/>
      <c r="AT1218" s="20" t="s">
        <v>275</v>
      </c>
      <c r="AU1218" s="20" t="s">
        <v>291</v>
      </c>
    </row>
    <row r="1219" spans="1:47" s="2" customFormat="1" ht="12">
      <c r="A1219" s="41"/>
      <c r="B1219" s="42"/>
      <c r="C1219" s="43"/>
      <c r="D1219" s="235" t="s">
        <v>277</v>
      </c>
      <c r="E1219" s="43"/>
      <c r="F1219" s="236" t="s">
        <v>1442</v>
      </c>
      <c r="G1219" s="43"/>
      <c r="H1219" s="43"/>
      <c r="I1219" s="232"/>
      <c r="J1219" s="43"/>
      <c r="K1219" s="43"/>
      <c r="L1219" s="47"/>
      <c r="M1219" s="233"/>
      <c r="N1219" s="234"/>
      <c r="O1219" s="87"/>
      <c r="P1219" s="87"/>
      <c r="Q1219" s="87"/>
      <c r="R1219" s="87"/>
      <c r="S1219" s="87"/>
      <c r="T1219" s="88"/>
      <c r="U1219" s="41"/>
      <c r="V1219" s="41"/>
      <c r="W1219" s="41"/>
      <c r="X1219" s="41"/>
      <c r="Y1219" s="41"/>
      <c r="Z1219" s="41"/>
      <c r="AA1219" s="41"/>
      <c r="AB1219" s="41"/>
      <c r="AC1219" s="41"/>
      <c r="AD1219" s="41"/>
      <c r="AE1219" s="41"/>
      <c r="AT1219" s="20" t="s">
        <v>277</v>
      </c>
      <c r="AU1219" s="20" t="s">
        <v>291</v>
      </c>
    </row>
    <row r="1220" spans="1:51" s="14" customFormat="1" ht="12">
      <c r="A1220" s="14"/>
      <c r="B1220" s="247"/>
      <c r="C1220" s="248"/>
      <c r="D1220" s="230" t="s">
        <v>279</v>
      </c>
      <c r="E1220" s="249" t="s">
        <v>19</v>
      </c>
      <c r="F1220" s="250" t="s">
        <v>1443</v>
      </c>
      <c r="G1220" s="248"/>
      <c r="H1220" s="251">
        <v>16.305</v>
      </c>
      <c r="I1220" s="252"/>
      <c r="J1220" s="248"/>
      <c r="K1220" s="248"/>
      <c r="L1220" s="253"/>
      <c r="M1220" s="254"/>
      <c r="N1220" s="255"/>
      <c r="O1220" s="255"/>
      <c r="P1220" s="255"/>
      <c r="Q1220" s="255"/>
      <c r="R1220" s="255"/>
      <c r="S1220" s="255"/>
      <c r="T1220" s="256"/>
      <c r="U1220" s="14"/>
      <c r="V1220" s="14"/>
      <c r="W1220" s="14"/>
      <c r="X1220" s="14"/>
      <c r="Y1220" s="14"/>
      <c r="Z1220" s="14"/>
      <c r="AA1220" s="14"/>
      <c r="AB1220" s="14"/>
      <c r="AC1220" s="14"/>
      <c r="AD1220" s="14"/>
      <c r="AE1220" s="14"/>
      <c r="AT1220" s="257" t="s">
        <v>279</v>
      </c>
      <c r="AU1220" s="257" t="s">
        <v>291</v>
      </c>
      <c r="AV1220" s="14" t="s">
        <v>82</v>
      </c>
      <c r="AW1220" s="14" t="s">
        <v>33</v>
      </c>
      <c r="AX1220" s="14" t="s">
        <v>72</v>
      </c>
      <c r="AY1220" s="257" t="s">
        <v>266</v>
      </c>
    </row>
    <row r="1221" spans="1:51" s="14" customFormat="1" ht="12">
      <c r="A1221" s="14"/>
      <c r="B1221" s="247"/>
      <c r="C1221" s="248"/>
      <c r="D1221" s="230" t="s">
        <v>279</v>
      </c>
      <c r="E1221" s="249" t="s">
        <v>19</v>
      </c>
      <c r="F1221" s="250" t="s">
        <v>1444</v>
      </c>
      <c r="G1221" s="248"/>
      <c r="H1221" s="251">
        <v>12.359</v>
      </c>
      <c r="I1221" s="252"/>
      <c r="J1221" s="248"/>
      <c r="K1221" s="248"/>
      <c r="L1221" s="253"/>
      <c r="M1221" s="254"/>
      <c r="N1221" s="255"/>
      <c r="O1221" s="255"/>
      <c r="P1221" s="255"/>
      <c r="Q1221" s="255"/>
      <c r="R1221" s="255"/>
      <c r="S1221" s="255"/>
      <c r="T1221" s="256"/>
      <c r="U1221" s="14"/>
      <c r="V1221" s="14"/>
      <c r="W1221" s="14"/>
      <c r="X1221" s="14"/>
      <c r="Y1221" s="14"/>
      <c r="Z1221" s="14"/>
      <c r="AA1221" s="14"/>
      <c r="AB1221" s="14"/>
      <c r="AC1221" s="14"/>
      <c r="AD1221" s="14"/>
      <c r="AE1221" s="14"/>
      <c r="AT1221" s="257" t="s">
        <v>279</v>
      </c>
      <c r="AU1221" s="257" t="s">
        <v>291</v>
      </c>
      <c r="AV1221" s="14" t="s">
        <v>82</v>
      </c>
      <c r="AW1221" s="14" t="s">
        <v>33</v>
      </c>
      <c r="AX1221" s="14" t="s">
        <v>72</v>
      </c>
      <c r="AY1221" s="257" t="s">
        <v>266</v>
      </c>
    </row>
    <row r="1222" spans="1:51" s="14" customFormat="1" ht="12">
      <c r="A1222" s="14"/>
      <c r="B1222" s="247"/>
      <c r="C1222" s="248"/>
      <c r="D1222" s="230" t="s">
        <v>279</v>
      </c>
      <c r="E1222" s="249" t="s">
        <v>19</v>
      </c>
      <c r="F1222" s="250" t="s">
        <v>1445</v>
      </c>
      <c r="G1222" s="248"/>
      <c r="H1222" s="251">
        <v>3.914</v>
      </c>
      <c r="I1222" s="252"/>
      <c r="J1222" s="248"/>
      <c r="K1222" s="248"/>
      <c r="L1222" s="253"/>
      <c r="M1222" s="254"/>
      <c r="N1222" s="255"/>
      <c r="O1222" s="255"/>
      <c r="P1222" s="255"/>
      <c r="Q1222" s="255"/>
      <c r="R1222" s="255"/>
      <c r="S1222" s="255"/>
      <c r="T1222" s="256"/>
      <c r="U1222" s="14"/>
      <c r="V1222" s="14"/>
      <c r="W1222" s="14"/>
      <c r="X1222" s="14"/>
      <c r="Y1222" s="14"/>
      <c r="Z1222" s="14"/>
      <c r="AA1222" s="14"/>
      <c r="AB1222" s="14"/>
      <c r="AC1222" s="14"/>
      <c r="AD1222" s="14"/>
      <c r="AE1222" s="14"/>
      <c r="AT1222" s="257" t="s">
        <v>279</v>
      </c>
      <c r="AU1222" s="257" t="s">
        <v>291</v>
      </c>
      <c r="AV1222" s="14" t="s">
        <v>82</v>
      </c>
      <c r="AW1222" s="14" t="s">
        <v>33</v>
      </c>
      <c r="AX1222" s="14" t="s">
        <v>72</v>
      </c>
      <c r="AY1222" s="257" t="s">
        <v>266</v>
      </c>
    </row>
    <row r="1223" spans="1:51" s="14" customFormat="1" ht="12">
      <c r="A1223" s="14"/>
      <c r="B1223" s="247"/>
      <c r="C1223" s="248"/>
      <c r="D1223" s="230" t="s">
        <v>279</v>
      </c>
      <c r="E1223" s="249" t="s">
        <v>19</v>
      </c>
      <c r="F1223" s="250" t="s">
        <v>1446</v>
      </c>
      <c r="G1223" s="248"/>
      <c r="H1223" s="251">
        <v>6.228</v>
      </c>
      <c r="I1223" s="252"/>
      <c r="J1223" s="248"/>
      <c r="K1223" s="248"/>
      <c r="L1223" s="253"/>
      <c r="M1223" s="254"/>
      <c r="N1223" s="255"/>
      <c r="O1223" s="255"/>
      <c r="P1223" s="255"/>
      <c r="Q1223" s="255"/>
      <c r="R1223" s="255"/>
      <c r="S1223" s="255"/>
      <c r="T1223" s="256"/>
      <c r="U1223" s="14"/>
      <c r="V1223" s="14"/>
      <c r="W1223" s="14"/>
      <c r="X1223" s="14"/>
      <c r="Y1223" s="14"/>
      <c r="Z1223" s="14"/>
      <c r="AA1223" s="14"/>
      <c r="AB1223" s="14"/>
      <c r="AC1223" s="14"/>
      <c r="AD1223" s="14"/>
      <c r="AE1223" s="14"/>
      <c r="AT1223" s="257" t="s">
        <v>279</v>
      </c>
      <c r="AU1223" s="257" t="s">
        <v>291</v>
      </c>
      <c r="AV1223" s="14" t="s">
        <v>82</v>
      </c>
      <c r="AW1223" s="14" t="s">
        <v>33</v>
      </c>
      <c r="AX1223" s="14" t="s">
        <v>72</v>
      </c>
      <c r="AY1223" s="257" t="s">
        <v>266</v>
      </c>
    </row>
    <row r="1224" spans="1:51" s="14" customFormat="1" ht="12">
      <c r="A1224" s="14"/>
      <c r="B1224" s="247"/>
      <c r="C1224" s="248"/>
      <c r="D1224" s="230" t="s">
        <v>279</v>
      </c>
      <c r="E1224" s="249" t="s">
        <v>19</v>
      </c>
      <c r="F1224" s="250" t="s">
        <v>1447</v>
      </c>
      <c r="G1224" s="248"/>
      <c r="H1224" s="251">
        <v>5.958</v>
      </c>
      <c r="I1224" s="252"/>
      <c r="J1224" s="248"/>
      <c r="K1224" s="248"/>
      <c r="L1224" s="253"/>
      <c r="M1224" s="254"/>
      <c r="N1224" s="255"/>
      <c r="O1224" s="255"/>
      <c r="P1224" s="255"/>
      <c r="Q1224" s="255"/>
      <c r="R1224" s="255"/>
      <c r="S1224" s="255"/>
      <c r="T1224" s="256"/>
      <c r="U1224" s="14"/>
      <c r="V1224" s="14"/>
      <c r="W1224" s="14"/>
      <c r="X1224" s="14"/>
      <c r="Y1224" s="14"/>
      <c r="Z1224" s="14"/>
      <c r="AA1224" s="14"/>
      <c r="AB1224" s="14"/>
      <c r="AC1224" s="14"/>
      <c r="AD1224" s="14"/>
      <c r="AE1224" s="14"/>
      <c r="AT1224" s="257" t="s">
        <v>279</v>
      </c>
      <c r="AU1224" s="257" t="s">
        <v>291</v>
      </c>
      <c r="AV1224" s="14" t="s">
        <v>82</v>
      </c>
      <c r="AW1224" s="14" t="s">
        <v>33</v>
      </c>
      <c r="AX1224" s="14" t="s">
        <v>72</v>
      </c>
      <c r="AY1224" s="257" t="s">
        <v>266</v>
      </c>
    </row>
    <row r="1225" spans="1:51" s="14" customFormat="1" ht="12">
      <c r="A1225" s="14"/>
      <c r="B1225" s="247"/>
      <c r="C1225" s="248"/>
      <c r="D1225" s="230" t="s">
        <v>279</v>
      </c>
      <c r="E1225" s="249" t="s">
        <v>19</v>
      </c>
      <c r="F1225" s="250" t="s">
        <v>1448</v>
      </c>
      <c r="G1225" s="248"/>
      <c r="H1225" s="251">
        <v>2.011</v>
      </c>
      <c r="I1225" s="252"/>
      <c r="J1225" s="248"/>
      <c r="K1225" s="248"/>
      <c r="L1225" s="253"/>
      <c r="M1225" s="254"/>
      <c r="N1225" s="255"/>
      <c r="O1225" s="255"/>
      <c r="P1225" s="255"/>
      <c r="Q1225" s="255"/>
      <c r="R1225" s="255"/>
      <c r="S1225" s="255"/>
      <c r="T1225" s="256"/>
      <c r="U1225" s="14"/>
      <c r="V1225" s="14"/>
      <c r="W1225" s="14"/>
      <c r="X1225" s="14"/>
      <c r="Y1225" s="14"/>
      <c r="Z1225" s="14"/>
      <c r="AA1225" s="14"/>
      <c r="AB1225" s="14"/>
      <c r="AC1225" s="14"/>
      <c r="AD1225" s="14"/>
      <c r="AE1225" s="14"/>
      <c r="AT1225" s="257" t="s">
        <v>279</v>
      </c>
      <c r="AU1225" s="257" t="s">
        <v>291</v>
      </c>
      <c r="AV1225" s="14" t="s">
        <v>82</v>
      </c>
      <c r="AW1225" s="14" t="s">
        <v>33</v>
      </c>
      <c r="AX1225" s="14" t="s">
        <v>72</v>
      </c>
      <c r="AY1225" s="257" t="s">
        <v>266</v>
      </c>
    </row>
    <row r="1226" spans="1:51" s="14" customFormat="1" ht="12">
      <c r="A1226" s="14"/>
      <c r="B1226" s="247"/>
      <c r="C1226" s="248"/>
      <c r="D1226" s="230" t="s">
        <v>279</v>
      </c>
      <c r="E1226" s="249" t="s">
        <v>19</v>
      </c>
      <c r="F1226" s="250" t="s">
        <v>1449</v>
      </c>
      <c r="G1226" s="248"/>
      <c r="H1226" s="251">
        <v>12.072</v>
      </c>
      <c r="I1226" s="252"/>
      <c r="J1226" s="248"/>
      <c r="K1226" s="248"/>
      <c r="L1226" s="253"/>
      <c r="M1226" s="254"/>
      <c r="N1226" s="255"/>
      <c r="O1226" s="255"/>
      <c r="P1226" s="255"/>
      <c r="Q1226" s="255"/>
      <c r="R1226" s="255"/>
      <c r="S1226" s="255"/>
      <c r="T1226" s="256"/>
      <c r="U1226" s="14"/>
      <c r="V1226" s="14"/>
      <c r="W1226" s="14"/>
      <c r="X1226" s="14"/>
      <c r="Y1226" s="14"/>
      <c r="Z1226" s="14"/>
      <c r="AA1226" s="14"/>
      <c r="AB1226" s="14"/>
      <c r="AC1226" s="14"/>
      <c r="AD1226" s="14"/>
      <c r="AE1226" s="14"/>
      <c r="AT1226" s="257" t="s">
        <v>279</v>
      </c>
      <c r="AU1226" s="257" t="s">
        <v>291</v>
      </c>
      <c r="AV1226" s="14" t="s">
        <v>82</v>
      </c>
      <c r="AW1226" s="14" t="s">
        <v>33</v>
      </c>
      <c r="AX1226" s="14" t="s">
        <v>72</v>
      </c>
      <c r="AY1226" s="257" t="s">
        <v>266</v>
      </c>
    </row>
    <row r="1227" spans="1:51" s="14" customFormat="1" ht="12">
      <c r="A1227" s="14"/>
      <c r="B1227" s="247"/>
      <c r="C1227" s="248"/>
      <c r="D1227" s="230" t="s">
        <v>279</v>
      </c>
      <c r="E1227" s="249" t="s">
        <v>19</v>
      </c>
      <c r="F1227" s="250" t="s">
        <v>1450</v>
      </c>
      <c r="G1227" s="248"/>
      <c r="H1227" s="251">
        <v>2.378</v>
      </c>
      <c r="I1227" s="252"/>
      <c r="J1227" s="248"/>
      <c r="K1227" s="248"/>
      <c r="L1227" s="253"/>
      <c r="M1227" s="254"/>
      <c r="N1227" s="255"/>
      <c r="O1227" s="255"/>
      <c r="P1227" s="255"/>
      <c r="Q1227" s="255"/>
      <c r="R1227" s="255"/>
      <c r="S1227" s="255"/>
      <c r="T1227" s="256"/>
      <c r="U1227" s="14"/>
      <c r="V1227" s="14"/>
      <c r="W1227" s="14"/>
      <c r="X1227" s="14"/>
      <c r="Y1227" s="14"/>
      <c r="Z1227" s="14"/>
      <c r="AA1227" s="14"/>
      <c r="AB1227" s="14"/>
      <c r="AC1227" s="14"/>
      <c r="AD1227" s="14"/>
      <c r="AE1227" s="14"/>
      <c r="AT1227" s="257" t="s">
        <v>279</v>
      </c>
      <c r="AU1227" s="257" t="s">
        <v>291</v>
      </c>
      <c r="AV1227" s="14" t="s">
        <v>82</v>
      </c>
      <c r="AW1227" s="14" t="s">
        <v>33</v>
      </c>
      <c r="AX1227" s="14" t="s">
        <v>72</v>
      </c>
      <c r="AY1227" s="257" t="s">
        <v>266</v>
      </c>
    </row>
    <row r="1228" spans="1:51" s="14" customFormat="1" ht="12">
      <c r="A1228" s="14"/>
      <c r="B1228" s="247"/>
      <c r="C1228" s="248"/>
      <c r="D1228" s="230" t="s">
        <v>279</v>
      </c>
      <c r="E1228" s="249" t="s">
        <v>19</v>
      </c>
      <c r="F1228" s="250" t="s">
        <v>1451</v>
      </c>
      <c r="G1228" s="248"/>
      <c r="H1228" s="251">
        <v>9.54</v>
      </c>
      <c r="I1228" s="252"/>
      <c r="J1228" s="248"/>
      <c r="K1228" s="248"/>
      <c r="L1228" s="253"/>
      <c r="M1228" s="254"/>
      <c r="N1228" s="255"/>
      <c r="O1228" s="255"/>
      <c r="P1228" s="255"/>
      <c r="Q1228" s="255"/>
      <c r="R1228" s="255"/>
      <c r="S1228" s="255"/>
      <c r="T1228" s="256"/>
      <c r="U1228" s="14"/>
      <c r="V1228" s="14"/>
      <c r="W1228" s="14"/>
      <c r="X1228" s="14"/>
      <c r="Y1228" s="14"/>
      <c r="Z1228" s="14"/>
      <c r="AA1228" s="14"/>
      <c r="AB1228" s="14"/>
      <c r="AC1228" s="14"/>
      <c r="AD1228" s="14"/>
      <c r="AE1228" s="14"/>
      <c r="AT1228" s="257" t="s">
        <v>279</v>
      </c>
      <c r="AU1228" s="257" t="s">
        <v>291</v>
      </c>
      <c r="AV1228" s="14" t="s">
        <v>82</v>
      </c>
      <c r="AW1228" s="14" t="s">
        <v>33</v>
      </c>
      <c r="AX1228" s="14" t="s">
        <v>72</v>
      </c>
      <c r="AY1228" s="257" t="s">
        <v>266</v>
      </c>
    </row>
    <row r="1229" spans="1:51" s="14" customFormat="1" ht="12">
      <c r="A1229" s="14"/>
      <c r="B1229" s="247"/>
      <c r="C1229" s="248"/>
      <c r="D1229" s="230" t="s">
        <v>279</v>
      </c>
      <c r="E1229" s="249" t="s">
        <v>19</v>
      </c>
      <c r="F1229" s="250" t="s">
        <v>1452</v>
      </c>
      <c r="G1229" s="248"/>
      <c r="H1229" s="251">
        <v>16.39</v>
      </c>
      <c r="I1229" s="252"/>
      <c r="J1229" s="248"/>
      <c r="K1229" s="248"/>
      <c r="L1229" s="253"/>
      <c r="M1229" s="254"/>
      <c r="N1229" s="255"/>
      <c r="O1229" s="255"/>
      <c r="P1229" s="255"/>
      <c r="Q1229" s="255"/>
      <c r="R1229" s="255"/>
      <c r="S1229" s="255"/>
      <c r="T1229" s="256"/>
      <c r="U1229" s="14"/>
      <c r="V1229" s="14"/>
      <c r="W1229" s="14"/>
      <c r="X1229" s="14"/>
      <c r="Y1229" s="14"/>
      <c r="Z1229" s="14"/>
      <c r="AA1229" s="14"/>
      <c r="AB1229" s="14"/>
      <c r="AC1229" s="14"/>
      <c r="AD1229" s="14"/>
      <c r="AE1229" s="14"/>
      <c r="AT1229" s="257" t="s">
        <v>279</v>
      </c>
      <c r="AU1229" s="257" t="s">
        <v>291</v>
      </c>
      <c r="AV1229" s="14" t="s">
        <v>82</v>
      </c>
      <c r="AW1229" s="14" t="s">
        <v>33</v>
      </c>
      <c r="AX1229" s="14" t="s">
        <v>72</v>
      </c>
      <c r="AY1229" s="257" t="s">
        <v>266</v>
      </c>
    </row>
    <row r="1230" spans="1:51" s="14" customFormat="1" ht="12">
      <c r="A1230" s="14"/>
      <c r="B1230" s="247"/>
      <c r="C1230" s="248"/>
      <c r="D1230" s="230" t="s">
        <v>279</v>
      </c>
      <c r="E1230" s="249" t="s">
        <v>19</v>
      </c>
      <c r="F1230" s="250" t="s">
        <v>1453</v>
      </c>
      <c r="G1230" s="248"/>
      <c r="H1230" s="251">
        <v>5.25</v>
      </c>
      <c r="I1230" s="252"/>
      <c r="J1230" s="248"/>
      <c r="K1230" s="248"/>
      <c r="L1230" s="253"/>
      <c r="M1230" s="254"/>
      <c r="N1230" s="255"/>
      <c r="O1230" s="255"/>
      <c r="P1230" s="255"/>
      <c r="Q1230" s="255"/>
      <c r="R1230" s="255"/>
      <c r="S1230" s="255"/>
      <c r="T1230" s="256"/>
      <c r="U1230" s="14"/>
      <c r="V1230" s="14"/>
      <c r="W1230" s="14"/>
      <c r="X1230" s="14"/>
      <c r="Y1230" s="14"/>
      <c r="Z1230" s="14"/>
      <c r="AA1230" s="14"/>
      <c r="AB1230" s="14"/>
      <c r="AC1230" s="14"/>
      <c r="AD1230" s="14"/>
      <c r="AE1230" s="14"/>
      <c r="AT1230" s="257" t="s">
        <v>279</v>
      </c>
      <c r="AU1230" s="257" t="s">
        <v>291</v>
      </c>
      <c r="AV1230" s="14" t="s">
        <v>82</v>
      </c>
      <c r="AW1230" s="14" t="s">
        <v>33</v>
      </c>
      <c r="AX1230" s="14" t="s">
        <v>72</v>
      </c>
      <c r="AY1230" s="257" t="s">
        <v>266</v>
      </c>
    </row>
    <row r="1231" spans="1:51" s="15" customFormat="1" ht="12">
      <c r="A1231" s="15"/>
      <c r="B1231" s="258"/>
      <c r="C1231" s="259"/>
      <c r="D1231" s="230" t="s">
        <v>279</v>
      </c>
      <c r="E1231" s="260" t="s">
        <v>19</v>
      </c>
      <c r="F1231" s="261" t="s">
        <v>282</v>
      </c>
      <c r="G1231" s="259"/>
      <c r="H1231" s="262">
        <v>92.405</v>
      </c>
      <c r="I1231" s="263"/>
      <c r="J1231" s="259"/>
      <c r="K1231" s="259"/>
      <c r="L1231" s="264"/>
      <c r="M1231" s="265"/>
      <c r="N1231" s="266"/>
      <c r="O1231" s="266"/>
      <c r="P1231" s="266"/>
      <c r="Q1231" s="266"/>
      <c r="R1231" s="266"/>
      <c r="S1231" s="266"/>
      <c r="T1231" s="267"/>
      <c r="U1231" s="15"/>
      <c r="V1231" s="15"/>
      <c r="W1231" s="15"/>
      <c r="X1231" s="15"/>
      <c r="Y1231" s="15"/>
      <c r="Z1231" s="15"/>
      <c r="AA1231" s="15"/>
      <c r="AB1231" s="15"/>
      <c r="AC1231" s="15"/>
      <c r="AD1231" s="15"/>
      <c r="AE1231" s="15"/>
      <c r="AT1231" s="268" t="s">
        <v>279</v>
      </c>
      <c r="AU1231" s="268" t="s">
        <v>291</v>
      </c>
      <c r="AV1231" s="15" t="s">
        <v>273</v>
      </c>
      <c r="AW1231" s="15" t="s">
        <v>33</v>
      </c>
      <c r="AX1231" s="15" t="s">
        <v>80</v>
      </c>
      <c r="AY1231" s="268" t="s">
        <v>266</v>
      </c>
    </row>
    <row r="1232" spans="1:65" s="2" customFormat="1" ht="24.15" customHeight="1">
      <c r="A1232" s="41"/>
      <c r="B1232" s="42"/>
      <c r="C1232" s="217" t="s">
        <v>1454</v>
      </c>
      <c r="D1232" s="217" t="s">
        <v>268</v>
      </c>
      <c r="E1232" s="218" t="s">
        <v>1455</v>
      </c>
      <c r="F1232" s="219" t="s">
        <v>1456</v>
      </c>
      <c r="G1232" s="220" t="s">
        <v>271</v>
      </c>
      <c r="H1232" s="221">
        <v>168.77</v>
      </c>
      <c r="I1232" s="222"/>
      <c r="J1232" s="223">
        <f>ROUND(I1232*H1232,2)</f>
        <v>0</v>
      </c>
      <c r="K1232" s="219" t="s">
        <v>272</v>
      </c>
      <c r="L1232" s="47"/>
      <c r="M1232" s="224" t="s">
        <v>19</v>
      </c>
      <c r="N1232" s="225" t="s">
        <v>43</v>
      </c>
      <c r="O1232" s="87"/>
      <c r="P1232" s="226">
        <f>O1232*H1232</f>
        <v>0</v>
      </c>
      <c r="Q1232" s="226">
        <v>0</v>
      </c>
      <c r="R1232" s="226">
        <f>Q1232*H1232</f>
        <v>0</v>
      </c>
      <c r="S1232" s="226">
        <v>0.09</v>
      </c>
      <c r="T1232" s="227">
        <f>S1232*H1232</f>
        <v>15.189300000000001</v>
      </c>
      <c r="U1232" s="41"/>
      <c r="V1232" s="41"/>
      <c r="W1232" s="41"/>
      <c r="X1232" s="41"/>
      <c r="Y1232" s="41"/>
      <c r="Z1232" s="41"/>
      <c r="AA1232" s="41"/>
      <c r="AB1232" s="41"/>
      <c r="AC1232" s="41"/>
      <c r="AD1232" s="41"/>
      <c r="AE1232" s="41"/>
      <c r="AR1232" s="228" t="s">
        <v>273</v>
      </c>
      <c r="AT1232" s="228" t="s">
        <v>268</v>
      </c>
      <c r="AU1232" s="228" t="s">
        <v>291</v>
      </c>
      <c r="AY1232" s="20" t="s">
        <v>266</v>
      </c>
      <c r="BE1232" s="229">
        <f>IF(N1232="základní",J1232,0)</f>
        <v>0</v>
      </c>
      <c r="BF1232" s="229">
        <f>IF(N1232="snížená",J1232,0)</f>
        <v>0</v>
      </c>
      <c r="BG1232" s="229">
        <f>IF(N1232="zákl. přenesená",J1232,0)</f>
        <v>0</v>
      </c>
      <c r="BH1232" s="229">
        <f>IF(N1232="sníž. přenesená",J1232,0)</f>
        <v>0</v>
      </c>
      <c r="BI1232" s="229">
        <f>IF(N1232="nulová",J1232,0)</f>
        <v>0</v>
      </c>
      <c r="BJ1232" s="20" t="s">
        <v>80</v>
      </c>
      <c r="BK1232" s="229">
        <f>ROUND(I1232*H1232,2)</f>
        <v>0</v>
      </c>
      <c r="BL1232" s="20" t="s">
        <v>273</v>
      </c>
      <c r="BM1232" s="228" t="s">
        <v>1457</v>
      </c>
    </row>
    <row r="1233" spans="1:47" s="2" customFormat="1" ht="12">
      <c r="A1233" s="41"/>
      <c r="B1233" s="42"/>
      <c r="C1233" s="43"/>
      <c r="D1233" s="230" t="s">
        <v>275</v>
      </c>
      <c r="E1233" s="43"/>
      <c r="F1233" s="231" t="s">
        <v>1458</v>
      </c>
      <c r="G1233" s="43"/>
      <c r="H1233" s="43"/>
      <c r="I1233" s="232"/>
      <c r="J1233" s="43"/>
      <c r="K1233" s="43"/>
      <c r="L1233" s="47"/>
      <c r="M1233" s="233"/>
      <c r="N1233" s="234"/>
      <c r="O1233" s="87"/>
      <c r="P1233" s="87"/>
      <c r="Q1233" s="87"/>
      <c r="R1233" s="87"/>
      <c r="S1233" s="87"/>
      <c r="T1233" s="88"/>
      <c r="U1233" s="41"/>
      <c r="V1233" s="41"/>
      <c r="W1233" s="41"/>
      <c r="X1233" s="41"/>
      <c r="Y1233" s="41"/>
      <c r="Z1233" s="41"/>
      <c r="AA1233" s="41"/>
      <c r="AB1233" s="41"/>
      <c r="AC1233" s="41"/>
      <c r="AD1233" s="41"/>
      <c r="AE1233" s="41"/>
      <c r="AT1233" s="20" t="s">
        <v>275</v>
      </c>
      <c r="AU1233" s="20" t="s">
        <v>291</v>
      </c>
    </row>
    <row r="1234" spans="1:47" s="2" customFormat="1" ht="12">
      <c r="A1234" s="41"/>
      <c r="B1234" s="42"/>
      <c r="C1234" s="43"/>
      <c r="D1234" s="235" t="s">
        <v>277</v>
      </c>
      <c r="E1234" s="43"/>
      <c r="F1234" s="236" t="s">
        <v>1459</v>
      </c>
      <c r="G1234" s="43"/>
      <c r="H1234" s="43"/>
      <c r="I1234" s="232"/>
      <c r="J1234" s="43"/>
      <c r="K1234" s="43"/>
      <c r="L1234" s="47"/>
      <c r="M1234" s="233"/>
      <c r="N1234" s="234"/>
      <c r="O1234" s="87"/>
      <c r="P1234" s="87"/>
      <c r="Q1234" s="87"/>
      <c r="R1234" s="87"/>
      <c r="S1234" s="87"/>
      <c r="T1234" s="88"/>
      <c r="U1234" s="41"/>
      <c r="V1234" s="41"/>
      <c r="W1234" s="41"/>
      <c r="X1234" s="41"/>
      <c r="Y1234" s="41"/>
      <c r="Z1234" s="41"/>
      <c r="AA1234" s="41"/>
      <c r="AB1234" s="41"/>
      <c r="AC1234" s="41"/>
      <c r="AD1234" s="41"/>
      <c r="AE1234" s="41"/>
      <c r="AT1234" s="20" t="s">
        <v>277</v>
      </c>
      <c r="AU1234" s="20" t="s">
        <v>291</v>
      </c>
    </row>
    <row r="1235" spans="1:51" s="14" customFormat="1" ht="12">
      <c r="A1235" s="14"/>
      <c r="B1235" s="247"/>
      <c r="C1235" s="248"/>
      <c r="D1235" s="230" t="s">
        <v>279</v>
      </c>
      <c r="E1235" s="249" t="s">
        <v>19</v>
      </c>
      <c r="F1235" s="250" t="s">
        <v>1460</v>
      </c>
      <c r="G1235" s="248"/>
      <c r="H1235" s="251">
        <v>168.77</v>
      </c>
      <c r="I1235" s="252"/>
      <c r="J1235" s="248"/>
      <c r="K1235" s="248"/>
      <c r="L1235" s="253"/>
      <c r="M1235" s="254"/>
      <c r="N1235" s="255"/>
      <c r="O1235" s="255"/>
      <c r="P1235" s="255"/>
      <c r="Q1235" s="255"/>
      <c r="R1235" s="255"/>
      <c r="S1235" s="255"/>
      <c r="T1235" s="256"/>
      <c r="U1235" s="14"/>
      <c r="V1235" s="14"/>
      <c r="W1235" s="14"/>
      <c r="X1235" s="14"/>
      <c r="Y1235" s="14"/>
      <c r="Z1235" s="14"/>
      <c r="AA1235" s="14"/>
      <c r="AB1235" s="14"/>
      <c r="AC1235" s="14"/>
      <c r="AD1235" s="14"/>
      <c r="AE1235" s="14"/>
      <c r="AT1235" s="257" t="s">
        <v>279</v>
      </c>
      <c r="AU1235" s="257" t="s">
        <v>291</v>
      </c>
      <c r="AV1235" s="14" t="s">
        <v>82</v>
      </c>
      <c r="AW1235" s="14" t="s">
        <v>33</v>
      </c>
      <c r="AX1235" s="14" t="s">
        <v>80</v>
      </c>
      <c r="AY1235" s="257" t="s">
        <v>266</v>
      </c>
    </row>
    <row r="1236" spans="1:65" s="2" customFormat="1" ht="33" customHeight="1">
      <c r="A1236" s="41"/>
      <c r="B1236" s="42"/>
      <c r="C1236" s="217" t="s">
        <v>1461</v>
      </c>
      <c r="D1236" s="217" t="s">
        <v>268</v>
      </c>
      <c r="E1236" s="218" t="s">
        <v>1462</v>
      </c>
      <c r="F1236" s="219" t="s">
        <v>1463</v>
      </c>
      <c r="G1236" s="220" t="s">
        <v>285</v>
      </c>
      <c r="H1236" s="221">
        <v>92.405</v>
      </c>
      <c r="I1236" s="222"/>
      <c r="J1236" s="223">
        <f>ROUND(I1236*H1236,2)</f>
        <v>0</v>
      </c>
      <c r="K1236" s="219" t="s">
        <v>272</v>
      </c>
      <c r="L1236" s="47"/>
      <c r="M1236" s="224" t="s">
        <v>19</v>
      </c>
      <c r="N1236" s="225" t="s">
        <v>43</v>
      </c>
      <c r="O1236" s="87"/>
      <c r="P1236" s="226">
        <f>O1236*H1236</f>
        <v>0</v>
      </c>
      <c r="Q1236" s="226">
        <v>0</v>
      </c>
      <c r="R1236" s="226">
        <f>Q1236*H1236</f>
        <v>0</v>
      </c>
      <c r="S1236" s="226">
        <v>0.029</v>
      </c>
      <c r="T1236" s="227">
        <f>S1236*H1236</f>
        <v>2.679745</v>
      </c>
      <c r="U1236" s="41"/>
      <c r="V1236" s="41"/>
      <c r="W1236" s="41"/>
      <c r="X1236" s="41"/>
      <c r="Y1236" s="41"/>
      <c r="Z1236" s="41"/>
      <c r="AA1236" s="41"/>
      <c r="AB1236" s="41"/>
      <c r="AC1236" s="41"/>
      <c r="AD1236" s="41"/>
      <c r="AE1236" s="41"/>
      <c r="AR1236" s="228" t="s">
        <v>273</v>
      </c>
      <c r="AT1236" s="228" t="s">
        <v>268</v>
      </c>
      <c r="AU1236" s="228" t="s">
        <v>291</v>
      </c>
      <c r="AY1236" s="20" t="s">
        <v>266</v>
      </c>
      <c r="BE1236" s="229">
        <f>IF(N1236="základní",J1236,0)</f>
        <v>0</v>
      </c>
      <c r="BF1236" s="229">
        <f>IF(N1236="snížená",J1236,0)</f>
        <v>0</v>
      </c>
      <c r="BG1236" s="229">
        <f>IF(N1236="zákl. přenesená",J1236,0)</f>
        <v>0</v>
      </c>
      <c r="BH1236" s="229">
        <f>IF(N1236="sníž. přenesená",J1236,0)</f>
        <v>0</v>
      </c>
      <c r="BI1236" s="229">
        <f>IF(N1236="nulová",J1236,0)</f>
        <v>0</v>
      </c>
      <c r="BJ1236" s="20" t="s">
        <v>80</v>
      </c>
      <c r="BK1236" s="229">
        <f>ROUND(I1236*H1236,2)</f>
        <v>0</v>
      </c>
      <c r="BL1236" s="20" t="s">
        <v>273</v>
      </c>
      <c r="BM1236" s="228" t="s">
        <v>1464</v>
      </c>
    </row>
    <row r="1237" spans="1:47" s="2" customFormat="1" ht="12">
      <c r="A1237" s="41"/>
      <c r="B1237" s="42"/>
      <c r="C1237" s="43"/>
      <c r="D1237" s="230" t="s">
        <v>275</v>
      </c>
      <c r="E1237" s="43"/>
      <c r="F1237" s="231" t="s">
        <v>1465</v>
      </c>
      <c r="G1237" s="43"/>
      <c r="H1237" s="43"/>
      <c r="I1237" s="232"/>
      <c r="J1237" s="43"/>
      <c r="K1237" s="43"/>
      <c r="L1237" s="47"/>
      <c r="M1237" s="233"/>
      <c r="N1237" s="234"/>
      <c r="O1237" s="87"/>
      <c r="P1237" s="87"/>
      <c r="Q1237" s="87"/>
      <c r="R1237" s="87"/>
      <c r="S1237" s="87"/>
      <c r="T1237" s="88"/>
      <c r="U1237" s="41"/>
      <c r="V1237" s="41"/>
      <c r="W1237" s="41"/>
      <c r="X1237" s="41"/>
      <c r="Y1237" s="41"/>
      <c r="Z1237" s="41"/>
      <c r="AA1237" s="41"/>
      <c r="AB1237" s="41"/>
      <c r="AC1237" s="41"/>
      <c r="AD1237" s="41"/>
      <c r="AE1237" s="41"/>
      <c r="AT1237" s="20" t="s">
        <v>275</v>
      </c>
      <c r="AU1237" s="20" t="s">
        <v>291</v>
      </c>
    </row>
    <row r="1238" spans="1:47" s="2" customFormat="1" ht="12">
      <c r="A1238" s="41"/>
      <c r="B1238" s="42"/>
      <c r="C1238" s="43"/>
      <c r="D1238" s="235" t="s">
        <v>277</v>
      </c>
      <c r="E1238" s="43"/>
      <c r="F1238" s="236" t="s">
        <v>1466</v>
      </c>
      <c r="G1238" s="43"/>
      <c r="H1238" s="43"/>
      <c r="I1238" s="232"/>
      <c r="J1238" s="43"/>
      <c r="K1238" s="43"/>
      <c r="L1238" s="47"/>
      <c r="M1238" s="233"/>
      <c r="N1238" s="234"/>
      <c r="O1238" s="87"/>
      <c r="P1238" s="87"/>
      <c r="Q1238" s="87"/>
      <c r="R1238" s="87"/>
      <c r="S1238" s="87"/>
      <c r="T1238" s="88"/>
      <c r="U1238" s="41"/>
      <c r="V1238" s="41"/>
      <c r="W1238" s="41"/>
      <c r="X1238" s="41"/>
      <c r="Y1238" s="41"/>
      <c r="Z1238" s="41"/>
      <c r="AA1238" s="41"/>
      <c r="AB1238" s="41"/>
      <c r="AC1238" s="41"/>
      <c r="AD1238" s="41"/>
      <c r="AE1238" s="41"/>
      <c r="AT1238" s="20" t="s">
        <v>277</v>
      </c>
      <c r="AU1238" s="20" t="s">
        <v>291</v>
      </c>
    </row>
    <row r="1239" spans="1:51" s="14" customFormat="1" ht="12">
      <c r="A1239" s="14"/>
      <c r="B1239" s="247"/>
      <c r="C1239" s="248"/>
      <c r="D1239" s="230" t="s">
        <v>279</v>
      </c>
      <c r="E1239" s="249" t="s">
        <v>19</v>
      </c>
      <c r="F1239" s="250" t="s">
        <v>1443</v>
      </c>
      <c r="G1239" s="248"/>
      <c r="H1239" s="251">
        <v>16.305</v>
      </c>
      <c r="I1239" s="252"/>
      <c r="J1239" s="248"/>
      <c r="K1239" s="248"/>
      <c r="L1239" s="253"/>
      <c r="M1239" s="254"/>
      <c r="N1239" s="255"/>
      <c r="O1239" s="255"/>
      <c r="P1239" s="255"/>
      <c r="Q1239" s="255"/>
      <c r="R1239" s="255"/>
      <c r="S1239" s="255"/>
      <c r="T1239" s="256"/>
      <c r="U1239" s="14"/>
      <c r="V1239" s="14"/>
      <c r="W1239" s="14"/>
      <c r="X1239" s="14"/>
      <c r="Y1239" s="14"/>
      <c r="Z1239" s="14"/>
      <c r="AA1239" s="14"/>
      <c r="AB1239" s="14"/>
      <c r="AC1239" s="14"/>
      <c r="AD1239" s="14"/>
      <c r="AE1239" s="14"/>
      <c r="AT1239" s="257" t="s">
        <v>279</v>
      </c>
      <c r="AU1239" s="257" t="s">
        <v>291</v>
      </c>
      <c r="AV1239" s="14" t="s">
        <v>82</v>
      </c>
      <c r="AW1239" s="14" t="s">
        <v>33</v>
      </c>
      <c r="AX1239" s="14" t="s">
        <v>72</v>
      </c>
      <c r="AY1239" s="257" t="s">
        <v>266</v>
      </c>
    </row>
    <row r="1240" spans="1:51" s="14" customFormat="1" ht="12">
      <c r="A1240" s="14"/>
      <c r="B1240" s="247"/>
      <c r="C1240" s="248"/>
      <c r="D1240" s="230" t="s">
        <v>279</v>
      </c>
      <c r="E1240" s="249" t="s">
        <v>19</v>
      </c>
      <c r="F1240" s="250" t="s">
        <v>1444</v>
      </c>
      <c r="G1240" s="248"/>
      <c r="H1240" s="251">
        <v>12.359</v>
      </c>
      <c r="I1240" s="252"/>
      <c r="J1240" s="248"/>
      <c r="K1240" s="248"/>
      <c r="L1240" s="253"/>
      <c r="M1240" s="254"/>
      <c r="N1240" s="255"/>
      <c r="O1240" s="255"/>
      <c r="P1240" s="255"/>
      <c r="Q1240" s="255"/>
      <c r="R1240" s="255"/>
      <c r="S1240" s="255"/>
      <c r="T1240" s="256"/>
      <c r="U1240" s="14"/>
      <c r="V1240" s="14"/>
      <c r="W1240" s="14"/>
      <c r="X1240" s="14"/>
      <c r="Y1240" s="14"/>
      <c r="Z1240" s="14"/>
      <c r="AA1240" s="14"/>
      <c r="AB1240" s="14"/>
      <c r="AC1240" s="14"/>
      <c r="AD1240" s="14"/>
      <c r="AE1240" s="14"/>
      <c r="AT1240" s="257" t="s">
        <v>279</v>
      </c>
      <c r="AU1240" s="257" t="s">
        <v>291</v>
      </c>
      <c r="AV1240" s="14" t="s">
        <v>82</v>
      </c>
      <c r="AW1240" s="14" t="s">
        <v>33</v>
      </c>
      <c r="AX1240" s="14" t="s">
        <v>72</v>
      </c>
      <c r="AY1240" s="257" t="s">
        <v>266</v>
      </c>
    </row>
    <row r="1241" spans="1:51" s="14" customFormat="1" ht="12">
      <c r="A1241" s="14"/>
      <c r="B1241" s="247"/>
      <c r="C1241" s="248"/>
      <c r="D1241" s="230" t="s">
        <v>279</v>
      </c>
      <c r="E1241" s="249" t="s">
        <v>19</v>
      </c>
      <c r="F1241" s="250" t="s">
        <v>1445</v>
      </c>
      <c r="G1241" s="248"/>
      <c r="H1241" s="251">
        <v>3.914</v>
      </c>
      <c r="I1241" s="252"/>
      <c r="J1241" s="248"/>
      <c r="K1241" s="248"/>
      <c r="L1241" s="253"/>
      <c r="M1241" s="254"/>
      <c r="N1241" s="255"/>
      <c r="O1241" s="255"/>
      <c r="P1241" s="255"/>
      <c r="Q1241" s="255"/>
      <c r="R1241" s="255"/>
      <c r="S1241" s="255"/>
      <c r="T1241" s="256"/>
      <c r="U1241" s="14"/>
      <c r="V1241" s="14"/>
      <c r="W1241" s="14"/>
      <c r="X1241" s="14"/>
      <c r="Y1241" s="14"/>
      <c r="Z1241" s="14"/>
      <c r="AA1241" s="14"/>
      <c r="AB1241" s="14"/>
      <c r="AC1241" s="14"/>
      <c r="AD1241" s="14"/>
      <c r="AE1241" s="14"/>
      <c r="AT1241" s="257" t="s">
        <v>279</v>
      </c>
      <c r="AU1241" s="257" t="s">
        <v>291</v>
      </c>
      <c r="AV1241" s="14" t="s">
        <v>82</v>
      </c>
      <c r="AW1241" s="14" t="s">
        <v>33</v>
      </c>
      <c r="AX1241" s="14" t="s">
        <v>72</v>
      </c>
      <c r="AY1241" s="257" t="s">
        <v>266</v>
      </c>
    </row>
    <row r="1242" spans="1:51" s="14" customFormat="1" ht="12">
      <c r="A1242" s="14"/>
      <c r="B1242" s="247"/>
      <c r="C1242" s="248"/>
      <c r="D1242" s="230" t="s">
        <v>279</v>
      </c>
      <c r="E1242" s="249" t="s">
        <v>19</v>
      </c>
      <c r="F1242" s="250" t="s">
        <v>1446</v>
      </c>
      <c r="G1242" s="248"/>
      <c r="H1242" s="251">
        <v>6.228</v>
      </c>
      <c r="I1242" s="252"/>
      <c r="J1242" s="248"/>
      <c r="K1242" s="248"/>
      <c r="L1242" s="253"/>
      <c r="M1242" s="254"/>
      <c r="N1242" s="255"/>
      <c r="O1242" s="255"/>
      <c r="P1242" s="255"/>
      <c r="Q1242" s="255"/>
      <c r="R1242" s="255"/>
      <c r="S1242" s="255"/>
      <c r="T1242" s="256"/>
      <c r="U1242" s="14"/>
      <c r="V1242" s="14"/>
      <c r="W1242" s="14"/>
      <c r="X1242" s="14"/>
      <c r="Y1242" s="14"/>
      <c r="Z1242" s="14"/>
      <c r="AA1242" s="14"/>
      <c r="AB1242" s="14"/>
      <c r="AC1242" s="14"/>
      <c r="AD1242" s="14"/>
      <c r="AE1242" s="14"/>
      <c r="AT1242" s="257" t="s">
        <v>279</v>
      </c>
      <c r="AU1242" s="257" t="s">
        <v>291</v>
      </c>
      <c r="AV1242" s="14" t="s">
        <v>82</v>
      </c>
      <c r="AW1242" s="14" t="s">
        <v>33</v>
      </c>
      <c r="AX1242" s="14" t="s">
        <v>72</v>
      </c>
      <c r="AY1242" s="257" t="s">
        <v>266</v>
      </c>
    </row>
    <row r="1243" spans="1:51" s="14" customFormat="1" ht="12">
      <c r="A1243" s="14"/>
      <c r="B1243" s="247"/>
      <c r="C1243" s="248"/>
      <c r="D1243" s="230" t="s">
        <v>279</v>
      </c>
      <c r="E1243" s="249" t="s">
        <v>19</v>
      </c>
      <c r="F1243" s="250" t="s">
        <v>1447</v>
      </c>
      <c r="G1243" s="248"/>
      <c r="H1243" s="251">
        <v>5.958</v>
      </c>
      <c r="I1243" s="252"/>
      <c r="J1243" s="248"/>
      <c r="K1243" s="248"/>
      <c r="L1243" s="253"/>
      <c r="M1243" s="254"/>
      <c r="N1243" s="255"/>
      <c r="O1243" s="255"/>
      <c r="P1243" s="255"/>
      <c r="Q1243" s="255"/>
      <c r="R1243" s="255"/>
      <c r="S1243" s="255"/>
      <c r="T1243" s="256"/>
      <c r="U1243" s="14"/>
      <c r="V1243" s="14"/>
      <c r="W1243" s="14"/>
      <c r="X1243" s="14"/>
      <c r="Y1243" s="14"/>
      <c r="Z1243" s="14"/>
      <c r="AA1243" s="14"/>
      <c r="AB1243" s="14"/>
      <c r="AC1243" s="14"/>
      <c r="AD1243" s="14"/>
      <c r="AE1243" s="14"/>
      <c r="AT1243" s="257" t="s">
        <v>279</v>
      </c>
      <c r="AU1243" s="257" t="s">
        <v>291</v>
      </c>
      <c r="AV1243" s="14" t="s">
        <v>82</v>
      </c>
      <c r="AW1243" s="14" t="s">
        <v>33</v>
      </c>
      <c r="AX1243" s="14" t="s">
        <v>72</v>
      </c>
      <c r="AY1243" s="257" t="s">
        <v>266</v>
      </c>
    </row>
    <row r="1244" spans="1:51" s="14" customFormat="1" ht="12">
      <c r="A1244" s="14"/>
      <c r="B1244" s="247"/>
      <c r="C1244" s="248"/>
      <c r="D1244" s="230" t="s">
        <v>279</v>
      </c>
      <c r="E1244" s="249" t="s">
        <v>19</v>
      </c>
      <c r="F1244" s="250" t="s">
        <v>1448</v>
      </c>
      <c r="G1244" s="248"/>
      <c r="H1244" s="251">
        <v>2.011</v>
      </c>
      <c r="I1244" s="252"/>
      <c r="J1244" s="248"/>
      <c r="K1244" s="248"/>
      <c r="L1244" s="253"/>
      <c r="M1244" s="254"/>
      <c r="N1244" s="255"/>
      <c r="O1244" s="255"/>
      <c r="P1244" s="255"/>
      <c r="Q1244" s="255"/>
      <c r="R1244" s="255"/>
      <c r="S1244" s="255"/>
      <c r="T1244" s="256"/>
      <c r="U1244" s="14"/>
      <c r="V1244" s="14"/>
      <c r="W1244" s="14"/>
      <c r="X1244" s="14"/>
      <c r="Y1244" s="14"/>
      <c r="Z1244" s="14"/>
      <c r="AA1244" s="14"/>
      <c r="AB1244" s="14"/>
      <c r="AC1244" s="14"/>
      <c r="AD1244" s="14"/>
      <c r="AE1244" s="14"/>
      <c r="AT1244" s="257" t="s">
        <v>279</v>
      </c>
      <c r="AU1244" s="257" t="s">
        <v>291</v>
      </c>
      <c r="AV1244" s="14" t="s">
        <v>82</v>
      </c>
      <c r="AW1244" s="14" t="s">
        <v>33</v>
      </c>
      <c r="AX1244" s="14" t="s">
        <v>72</v>
      </c>
      <c r="AY1244" s="257" t="s">
        <v>266</v>
      </c>
    </row>
    <row r="1245" spans="1:51" s="14" customFormat="1" ht="12">
      <c r="A1245" s="14"/>
      <c r="B1245" s="247"/>
      <c r="C1245" s="248"/>
      <c r="D1245" s="230" t="s">
        <v>279</v>
      </c>
      <c r="E1245" s="249" t="s">
        <v>19</v>
      </c>
      <c r="F1245" s="250" t="s">
        <v>1449</v>
      </c>
      <c r="G1245" s="248"/>
      <c r="H1245" s="251">
        <v>12.072</v>
      </c>
      <c r="I1245" s="252"/>
      <c r="J1245" s="248"/>
      <c r="K1245" s="248"/>
      <c r="L1245" s="253"/>
      <c r="M1245" s="254"/>
      <c r="N1245" s="255"/>
      <c r="O1245" s="255"/>
      <c r="P1245" s="255"/>
      <c r="Q1245" s="255"/>
      <c r="R1245" s="255"/>
      <c r="S1245" s="255"/>
      <c r="T1245" s="256"/>
      <c r="U1245" s="14"/>
      <c r="V1245" s="14"/>
      <c r="W1245" s="14"/>
      <c r="X1245" s="14"/>
      <c r="Y1245" s="14"/>
      <c r="Z1245" s="14"/>
      <c r="AA1245" s="14"/>
      <c r="AB1245" s="14"/>
      <c r="AC1245" s="14"/>
      <c r="AD1245" s="14"/>
      <c r="AE1245" s="14"/>
      <c r="AT1245" s="257" t="s">
        <v>279</v>
      </c>
      <c r="AU1245" s="257" t="s">
        <v>291</v>
      </c>
      <c r="AV1245" s="14" t="s">
        <v>82</v>
      </c>
      <c r="AW1245" s="14" t="s">
        <v>33</v>
      </c>
      <c r="AX1245" s="14" t="s">
        <v>72</v>
      </c>
      <c r="AY1245" s="257" t="s">
        <v>266</v>
      </c>
    </row>
    <row r="1246" spans="1:51" s="14" customFormat="1" ht="12">
      <c r="A1246" s="14"/>
      <c r="B1246" s="247"/>
      <c r="C1246" s="248"/>
      <c r="D1246" s="230" t="s">
        <v>279</v>
      </c>
      <c r="E1246" s="249" t="s">
        <v>19</v>
      </c>
      <c r="F1246" s="250" t="s">
        <v>1450</v>
      </c>
      <c r="G1246" s="248"/>
      <c r="H1246" s="251">
        <v>2.378</v>
      </c>
      <c r="I1246" s="252"/>
      <c r="J1246" s="248"/>
      <c r="K1246" s="248"/>
      <c r="L1246" s="253"/>
      <c r="M1246" s="254"/>
      <c r="N1246" s="255"/>
      <c r="O1246" s="255"/>
      <c r="P1246" s="255"/>
      <c r="Q1246" s="255"/>
      <c r="R1246" s="255"/>
      <c r="S1246" s="255"/>
      <c r="T1246" s="256"/>
      <c r="U1246" s="14"/>
      <c r="V1246" s="14"/>
      <c r="W1246" s="14"/>
      <c r="X1246" s="14"/>
      <c r="Y1246" s="14"/>
      <c r="Z1246" s="14"/>
      <c r="AA1246" s="14"/>
      <c r="AB1246" s="14"/>
      <c r="AC1246" s="14"/>
      <c r="AD1246" s="14"/>
      <c r="AE1246" s="14"/>
      <c r="AT1246" s="257" t="s">
        <v>279</v>
      </c>
      <c r="AU1246" s="257" t="s">
        <v>291</v>
      </c>
      <c r="AV1246" s="14" t="s">
        <v>82</v>
      </c>
      <c r="AW1246" s="14" t="s">
        <v>33</v>
      </c>
      <c r="AX1246" s="14" t="s">
        <v>72</v>
      </c>
      <c r="AY1246" s="257" t="s">
        <v>266</v>
      </c>
    </row>
    <row r="1247" spans="1:51" s="14" customFormat="1" ht="12">
      <c r="A1247" s="14"/>
      <c r="B1247" s="247"/>
      <c r="C1247" s="248"/>
      <c r="D1247" s="230" t="s">
        <v>279</v>
      </c>
      <c r="E1247" s="249" t="s">
        <v>19</v>
      </c>
      <c r="F1247" s="250" t="s">
        <v>1451</v>
      </c>
      <c r="G1247" s="248"/>
      <c r="H1247" s="251">
        <v>9.54</v>
      </c>
      <c r="I1247" s="252"/>
      <c r="J1247" s="248"/>
      <c r="K1247" s="248"/>
      <c r="L1247" s="253"/>
      <c r="M1247" s="254"/>
      <c r="N1247" s="255"/>
      <c r="O1247" s="255"/>
      <c r="P1247" s="255"/>
      <c r="Q1247" s="255"/>
      <c r="R1247" s="255"/>
      <c r="S1247" s="255"/>
      <c r="T1247" s="256"/>
      <c r="U1247" s="14"/>
      <c r="V1247" s="14"/>
      <c r="W1247" s="14"/>
      <c r="X1247" s="14"/>
      <c r="Y1247" s="14"/>
      <c r="Z1247" s="14"/>
      <c r="AA1247" s="14"/>
      <c r="AB1247" s="14"/>
      <c r="AC1247" s="14"/>
      <c r="AD1247" s="14"/>
      <c r="AE1247" s="14"/>
      <c r="AT1247" s="257" t="s">
        <v>279</v>
      </c>
      <c r="AU1247" s="257" t="s">
        <v>291</v>
      </c>
      <c r="AV1247" s="14" t="s">
        <v>82</v>
      </c>
      <c r="AW1247" s="14" t="s">
        <v>33</v>
      </c>
      <c r="AX1247" s="14" t="s">
        <v>72</v>
      </c>
      <c r="AY1247" s="257" t="s">
        <v>266</v>
      </c>
    </row>
    <row r="1248" spans="1:51" s="14" customFormat="1" ht="12">
      <c r="A1248" s="14"/>
      <c r="B1248" s="247"/>
      <c r="C1248" s="248"/>
      <c r="D1248" s="230" t="s">
        <v>279</v>
      </c>
      <c r="E1248" s="249" t="s">
        <v>19</v>
      </c>
      <c r="F1248" s="250" t="s">
        <v>1452</v>
      </c>
      <c r="G1248" s="248"/>
      <c r="H1248" s="251">
        <v>16.39</v>
      </c>
      <c r="I1248" s="252"/>
      <c r="J1248" s="248"/>
      <c r="K1248" s="248"/>
      <c r="L1248" s="253"/>
      <c r="M1248" s="254"/>
      <c r="N1248" s="255"/>
      <c r="O1248" s="255"/>
      <c r="P1248" s="255"/>
      <c r="Q1248" s="255"/>
      <c r="R1248" s="255"/>
      <c r="S1248" s="255"/>
      <c r="T1248" s="256"/>
      <c r="U1248" s="14"/>
      <c r="V1248" s="14"/>
      <c r="W1248" s="14"/>
      <c r="X1248" s="14"/>
      <c r="Y1248" s="14"/>
      <c r="Z1248" s="14"/>
      <c r="AA1248" s="14"/>
      <c r="AB1248" s="14"/>
      <c r="AC1248" s="14"/>
      <c r="AD1248" s="14"/>
      <c r="AE1248" s="14"/>
      <c r="AT1248" s="257" t="s">
        <v>279</v>
      </c>
      <c r="AU1248" s="257" t="s">
        <v>291</v>
      </c>
      <c r="AV1248" s="14" t="s">
        <v>82</v>
      </c>
      <c r="AW1248" s="14" t="s">
        <v>33</v>
      </c>
      <c r="AX1248" s="14" t="s">
        <v>72</v>
      </c>
      <c r="AY1248" s="257" t="s">
        <v>266</v>
      </c>
    </row>
    <row r="1249" spans="1:51" s="14" customFormat="1" ht="12">
      <c r="A1249" s="14"/>
      <c r="B1249" s="247"/>
      <c r="C1249" s="248"/>
      <c r="D1249" s="230" t="s">
        <v>279</v>
      </c>
      <c r="E1249" s="249" t="s">
        <v>19</v>
      </c>
      <c r="F1249" s="250" t="s">
        <v>1453</v>
      </c>
      <c r="G1249" s="248"/>
      <c r="H1249" s="251">
        <v>5.25</v>
      </c>
      <c r="I1249" s="252"/>
      <c r="J1249" s="248"/>
      <c r="K1249" s="248"/>
      <c r="L1249" s="253"/>
      <c r="M1249" s="254"/>
      <c r="N1249" s="255"/>
      <c r="O1249" s="255"/>
      <c r="P1249" s="255"/>
      <c r="Q1249" s="255"/>
      <c r="R1249" s="255"/>
      <c r="S1249" s="255"/>
      <c r="T1249" s="256"/>
      <c r="U1249" s="14"/>
      <c r="V1249" s="14"/>
      <c r="W1249" s="14"/>
      <c r="X1249" s="14"/>
      <c r="Y1249" s="14"/>
      <c r="Z1249" s="14"/>
      <c r="AA1249" s="14"/>
      <c r="AB1249" s="14"/>
      <c r="AC1249" s="14"/>
      <c r="AD1249" s="14"/>
      <c r="AE1249" s="14"/>
      <c r="AT1249" s="257" t="s">
        <v>279</v>
      </c>
      <c r="AU1249" s="257" t="s">
        <v>291</v>
      </c>
      <c r="AV1249" s="14" t="s">
        <v>82</v>
      </c>
      <c r="AW1249" s="14" t="s">
        <v>33</v>
      </c>
      <c r="AX1249" s="14" t="s">
        <v>72</v>
      </c>
      <c r="AY1249" s="257" t="s">
        <v>266</v>
      </c>
    </row>
    <row r="1250" spans="1:51" s="15" customFormat="1" ht="12">
      <c r="A1250" s="15"/>
      <c r="B1250" s="258"/>
      <c r="C1250" s="259"/>
      <c r="D1250" s="230" t="s">
        <v>279</v>
      </c>
      <c r="E1250" s="260" t="s">
        <v>19</v>
      </c>
      <c r="F1250" s="261" t="s">
        <v>282</v>
      </c>
      <c r="G1250" s="259"/>
      <c r="H1250" s="262">
        <v>92.405</v>
      </c>
      <c r="I1250" s="263"/>
      <c r="J1250" s="259"/>
      <c r="K1250" s="259"/>
      <c r="L1250" s="264"/>
      <c r="M1250" s="265"/>
      <c r="N1250" s="266"/>
      <c r="O1250" s="266"/>
      <c r="P1250" s="266"/>
      <c r="Q1250" s="266"/>
      <c r="R1250" s="266"/>
      <c r="S1250" s="266"/>
      <c r="T1250" s="267"/>
      <c r="U1250" s="15"/>
      <c r="V1250" s="15"/>
      <c r="W1250" s="15"/>
      <c r="X1250" s="15"/>
      <c r="Y1250" s="15"/>
      <c r="Z1250" s="15"/>
      <c r="AA1250" s="15"/>
      <c r="AB1250" s="15"/>
      <c r="AC1250" s="15"/>
      <c r="AD1250" s="15"/>
      <c r="AE1250" s="15"/>
      <c r="AT1250" s="268" t="s">
        <v>279</v>
      </c>
      <c r="AU1250" s="268" t="s">
        <v>291</v>
      </c>
      <c r="AV1250" s="15" t="s">
        <v>273</v>
      </c>
      <c r="AW1250" s="15" t="s">
        <v>33</v>
      </c>
      <c r="AX1250" s="15" t="s">
        <v>80</v>
      </c>
      <c r="AY1250" s="268" t="s">
        <v>266</v>
      </c>
    </row>
    <row r="1251" spans="1:65" s="2" customFormat="1" ht="24.15" customHeight="1">
      <c r="A1251" s="41"/>
      <c r="B1251" s="42"/>
      <c r="C1251" s="217" t="s">
        <v>1467</v>
      </c>
      <c r="D1251" s="217" t="s">
        <v>268</v>
      </c>
      <c r="E1251" s="218" t="s">
        <v>1468</v>
      </c>
      <c r="F1251" s="219" t="s">
        <v>1469</v>
      </c>
      <c r="G1251" s="220" t="s">
        <v>271</v>
      </c>
      <c r="H1251" s="221">
        <v>171.91</v>
      </c>
      <c r="I1251" s="222"/>
      <c r="J1251" s="223">
        <f>ROUND(I1251*H1251,2)</f>
        <v>0</v>
      </c>
      <c r="K1251" s="219" t="s">
        <v>272</v>
      </c>
      <c r="L1251" s="47"/>
      <c r="M1251" s="224" t="s">
        <v>19</v>
      </c>
      <c r="N1251" s="225" t="s">
        <v>43</v>
      </c>
      <c r="O1251" s="87"/>
      <c r="P1251" s="226">
        <f>O1251*H1251</f>
        <v>0</v>
      </c>
      <c r="Q1251" s="226">
        <v>0</v>
      </c>
      <c r="R1251" s="226">
        <f>Q1251*H1251</f>
        <v>0</v>
      </c>
      <c r="S1251" s="226">
        <v>0.035</v>
      </c>
      <c r="T1251" s="227">
        <f>S1251*H1251</f>
        <v>6.016850000000001</v>
      </c>
      <c r="U1251" s="41"/>
      <c r="V1251" s="41"/>
      <c r="W1251" s="41"/>
      <c r="X1251" s="41"/>
      <c r="Y1251" s="41"/>
      <c r="Z1251" s="41"/>
      <c r="AA1251" s="41"/>
      <c r="AB1251" s="41"/>
      <c r="AC1251" s="41"/>
      <c r="AD1251" s="41"/>
      <c r="AE1251" s="41"/>
      <c r="AR1251" s="228" t="s">
        <v>273</v>
      </c>
      <c r="AT1251" s="228" t="s">
        <v>268</v>
      </c>
      <c r="AU1251" s="228" t="s">
        <v>291</v>
      </c>
      <c r="AY1251" s="20" t="s">
        <v>266</v>
      </c>
      <c r="BE1251" s="229">
        <f>IF(N1251="základní",J1251,0)</f>
        <v>0</v>
      </c>
      <c r="BF1251" s="229">
        <f>IF(N1251="snížená",J1251,0)</f>
        <v>0</v>
      </c>
      <c r="BG1251" s="229">
        <f>IF(N1251="zákl. přenesená",J1251,0)</f>
        <v>0</v>
      </c>
      <c r="BH1251" s="229">
        <f>IF(N1251="sníž. přenesená",J1251,0)</f>
        <v>0</v>
      </c>
      <c r="BI1251" s="229">
        <f>IF(N1251="nulová",J1251,0)</f>
        <v>0</v>
      </c>
      <c r="BJ1251" s="20" t="s">
        <v>80</v>
      </c>
      <c r="BK1251" s="229">
        <f>ROUND(I1251*H1251,2)</f>
        <v>0</v>
      </c>
      <c r="BL1251" s="20" t="s">
        <v>273</v>
      </c>
      <c r="BM1251" s="228" t="s">
        <v>1470</v>
      </c>
    </row>
    <row r="1252" spans="1:47" s="2" customFormat="1" ht="12">
      <c r="A1252" s="41"/>
      <c r="B1252" s="42"/>
      <c r="C1252" s="43"/>
      <c r="D1252" s="230" t="s">
        <v>275</v>
      </c>
      <c r="E1252" s="43"/>
      <c r="F1252" s="231" t="s">
        <v>1471</v>
      </c>
      <c r="G1252" s="43"/>
      <c r="H1252" s="43"/>
      <c r="I1252" s="232"/>
      <c r="J1252" s="43"/>
      <c r="K1252" s="43"/>
      <c r="L1252" s="47"/>
      <c r="M1252" s="233"/>
      <c r="N1252" s="234"/>
      <c r="O1252" s="87"/>
      <c r="P1252" s="87"/>
      <c r="Q1252" s="87"/>
      <c r="R1252" s="87"/>
      <c r="S1252" s="87"/>
      <c r="T1252" s="88"/>
      <c r="U1252" s="41"/>
      <c r="V1252" s="41"/>
      <c r="W1252" s="41"/>
      <c r="X1252" s="41"/>
      <c r="Y1252" s="41"/>
      <c r="Z1252" s="41"/>
      <c r="AA1252" s="41"/>
      <c r="AB1252" s="41"/>
      <c r="AC1252" s="41"/>
      <c r="AD1252" s="41"/>
      <c r="AE1252" s="41"/>
      <c r="AT1252" s="20" t="s">
        <v>275</v>
      </c>
      <c r="AU1252" s="20" t="s">
        <v>291</v>
      </c>
    </row>
    <row r="1253" spans="1:47" s="2" customFormat="1" ht="12">
      <c r="A1253" s="41"/>
      <c r="B1253" s="42"/>
      <c r="C1253" s="43"/>
      <c r="D1253" s="235" t="s">
        <v>277</v>
      </c>
      <c r="E1253" s="43"/>
      <c r="F1253" s="236" t="s">
        <v>1472</v>
      </c>
      <c r="G1253" s="43"/>
      <c r="H1253" s="43"/>
      <c r="I1253" s="232"/>
      <c r="J1253" s="43"/>
      <c r="K1253" s="43"/>
      <c r="L1253" s="47"/>
      <c r="M1253" s="233"/>
      <c r="N1253" s="234"/>
      <c r="O1253" s="87"/>
      <c r="P1253" s="87"/>
      <c r="Q1253" s="87"/>
      <c r="R1253" s="87"/>
      <c r="S1253" s="87"/>
      <c r="T1253" s="88"/>
      <c r="U1253" s="41"/>
      <c r="V1253" s="41"/>
      <c r="W1253" s="41"/>
      <c r="X1253" s="41"/>
      <c r="Y1253" s="41"/>
      <c r="Z1253" s="41"/>
      <c r="AA1253" s="41"/>
      <c r="AB1253" s="41"/>
      <c r="AC1253" s="41"/>
      <c r="AD1253" s="41"/>
      <c r="AE1253" s="41"/>
      <c r="AT1253" s="20" t="s">
        <v>277</v>
      </c>
      <c r="AU1253" s="20" t="s">
        <v>291</v>
      </c>
    </row>
    <row r="1254" spans="1:51" s="13" customFormat="1" ht="12">
      <c r="A1254" s="13"/>
      <c r="B1254" s="237"/>
      <c r="C1254" s="238"/>
      <c r="D1254" s="230" t="s">
        <v>279</v>
      </c>
      <c r="E1254" s="239" t="s">
        <v>19</v>
      </c>
      <c r="F1254" s="240" t="s">
        <v>1473</v>
      </c>
      <c r="G1254" s="238"/>
      <c r="H1254" s="239" t="s">
        <v>19</v>
      </c>
      <c r="I1254" s="241"/>
      <c r="J1254" s="238"/>
      <c r="K1254" s="238"/>
      <c r="L1254" s="242"/>
      <c r="M1254" s="243"/>
      <c r="N1254" s="244"/>
      <c r="O1254" s="244"/>
      <c r="P1254" s="244"/>
      <c r="Q1254" s="244"/>
      <c r="R1254" s="244"/>
      <c r="S1254" s="244"/>
      <c r="T1254" s="245"/>
      <c r="U1254" s="13"/>
      <c r="V1254" s="13"/>
      <c r="W1254" s="13"/>
      <c r="X1254" s="13"/>
      <c r="Y1254" s="13"/>
      <c r="Z1254" s="13"/>
      <c r="AA1254" s="13"/>
      <c r="AB1254" s="13"/>
      <c r="AC1254" s="13"/>
      <c r="AD1254" s="13"/>
      <c r="AE1254" s="13"/>
      <c r="AT1254" s="246" t="s">
        <v>279</v>
      </c>
      <c r="AU1254" s="246" t="s">
        <v>291</v>
      </c>
      <c r="AV1254" s="13" t="s">
        <v>80</v>
      </c>
      <c r="AW1254" s="13" t="s">
        <v>33</v>
      </c>
      <c r="AX1254" s="13" t="s">
        <v>72</v>
      </c>
      <c r="AY1254" s="246" t="s">
        <v>266</v>
      </c>
    </row>
    <row r="1255" spans="1:51" s="14" customFormat="1" ht="12">
      <c r="A1255" s="14"/>
      <c r="B1255" s="247"/>
      <c r="C1255" s="248"/>
      <c r="D1255" s="230" t="s">
        <v>279</v>
      </c>
      <c r="E1255" s="249" t="s">
        <v>179</v>
      </c>
      <c r="F1255" s="250" t="s">
        <v>1474</v>
      </c>
      <c r="G1255" s="248"/>
      <c r="H1255" s="251">
        <v>50.17</v>
      </c>
      <c r="I1255" s="252"/>
      <c r="J1255" s="248"/>
      <c r="K1255" s="248"/>
      <c r="L1255" s="253"/>
      <c r="M1255" s="254"/>
      <c r="N1255" s="255"/>
      <c r="O1255" s="255"/>
      <c r="P1255" s="255"/>
      <c r="Q1255" s="255"/>
      <c r="R1255" s="255"/>
      <c r="S1255" s="255"/>
      <c r="T1255" s="256"/>
      <c r="U1255" s="14"/>
      <c r="V1255" s="14"/>
      <c r="W1255" s="14"/>
      <c r="X1255" s="14"/>
      <c r="Y1255" s="14"/>
      <c r="Z1255" s="14"/>
      <c r="AA1255" s="14"/>
      <c r="AB1255" s="14"/>
      <c r="AC1255" s="14"/>
      <c r="AD1255" s="14"/>
      <c r="AE1255" s="14"/>
      <c r="AT1255" s="257" t="s">
        <v>279</v>
      </c>
      <c r="AU1255" s="257" t="s">
        <v>291</v>
      </c>
      <c r="AV1255" s="14" t="s">
        <v>82</v>
      </c>
      <c r="AW1255" s="14" t="s">
        <v>33</v>
      </c>
      <c r="AX1255" s="14" t="s">
        <v>72</v>
      </c>
      <c r="AY1255" s="257" t="s">
        <v>266</v>
      </c>
    </row>
    <row r="1256" spans="1:51" s="14" customFormat="1" ht="12">
      <c r="A1256" s="14"/>
      <c r="B1256" s="247"/>
      <c r="C1256" s="248"/>
      <c r="D1256" s="230" t="s">
        <v>279</v>
      </c>
      <c r="E1256" s="249" t="s">
        <v>181</v>
      </c>
      <c r="F1256" s="250" t="s">
        <v>1475</v>
      </c>
      <c r="G1256" s="248"/>
      <c r="H1256" s="251">
        <v>39.29</v>
      </c>
      <c r="I1256" s="252"/>
      <c r="J1256" s="248"/>
      <c r="K1256" s="248"/>
      <c r="L1256" s="253"/>
      <c r="M1256" s="254"/>
      <c r="N1256" s="255"/>
      <c r="O1256" s="255"/>
      <c r="P1256" s="255"/>
      <c r="Q1256" s="255"/>
      <c r="R1256" s="255"/>
      <c r="S1256" s="255"/>
      <c r="T1256" s="256"/>
      <c r="U1256" s="14"/>
      <c r="V1256" s="14"/>
      <c r="W1256" s="14"/>
      <c r="X1256" s="14"/>
      <c r="Y1256" s="14"/>
      <c r="Z1256" s="14"/>
      <c r="AA1256" s="14"/>
      <c r="AB1256" s="14"/>
      <c r="AC1256" s="14"/>
      <c r="AD1256" s="14"/>
      <c r="AE1256" s="14"/>
      <c r="AT1256" s="257" t="s">
        <v>279</v>
      </c>
      <c r="AU1256" s="257" t="s">
        <v>291</v>
      </c>
      <c r="AV1256" s="14" t="s">
        <v>82</v>
      </c>
      <c r="AW1256" s="14" t="s">
        <v>33</v>
      </c>
      <c r="AX1256" s="14" t="s">
        <v>72</v>
      </c>
      <c r="AY1256" s="257" t="s">
        <v>266</v>
      </c>
    </row>
    <row r="1257" spans="1:51" s="14" customFormat="1" ht="12">
      <c r="A1257" s="14"/>
      <c r="B1257" s="247"/>
      <c r="C1257" s="248"/>
      <c r="D1257" s="230" t="s">
        <v>279</v>
      </c>
      <c r="E1257" s="249" t="s">
        <v>183</v>
      </c>
      <c r="F1257" s="250" t="s">
        <v>1476</v>
      </c>
      <c r="G1257" s="248"/>
      <c r="H1257" s="251">
        <v>15.57</v>
      </c>
      <c r="I1257" s="252"/>
      <c r="J1257" s="248"/>
      <c r="K1257" s="248"/>
      <c r="L1257" s="253"/>
      <c r="M1257" s="254"/>
      <c r="N1257" s="255"/>
      <c r="O1257" s="255"/>
      <c r="P1257" s="255"/>
      <c r="Q1257" s="255"/>
      <c r="R1257" s="255"/>
      <c r="S1257" s="255"/>
      <c r="T1257" s="256"/>
      <c r="U1257" s="14"/>
      <c r="V1257" s="14"/>
      <c r="W1257" s="14"/>
      <c r="X1257" s="14"/>
      <c r="Y1257" s="14"/>
      <c r="Z1257" s="14"/>
      <c r="AA1257" s="14"/>
      <c r="AB1257" s="14"/>
      <c r="AC1257" s="14"/>
      <c r="AD1257" s="14"/>
      <c r="AE1257" s="14"/>
      <c r="AT1257" s="257" t="s">
        <v>279</v>
      </c>
      <c r="AU1257" s="257" t="s">
        <v>291</v>
      </c>
      <c r="AV1257" s="14" t="s">
        <v>82</v>
      </c>
      <c r="AW1257" s="14" t="s">
        <v>33</v>
      </c>
      <c r="AX1257" s="14" t="s">
        <v>72</v>
      </c>
      <c r="AY1257" s="257" t="s">
        <v>266</v>
      </c>
    </row>
    <row r="1258" spans="1:51" s="14" customFormat="1" ht="12">
      <c r="A1258" s="14"/>
      <c r="B1258" s="247"/>
      <c r="C1258" s="248"/>
      <c r="D1258" s="230" t="s">
        <v>279</v>
      </c>
      <c r="E1258" s="249" t="s">
        <v>1477</v>
      </c>
      <c r="F1258" s="250" t="s">
        <v>1478</v>
      </c>
      <c r="G1258" s="248"/>
      <c r="H1258" s="251">
        <v>17.69</v>
      </c>
      <c r="I1258" s="252"/>
      <c r="J1258" s="248"/>
      <c r="K1258" s="248"/>
      <c r="L1258" s="253"/>
      <c r="M1258" s="254"/>
      <c r="N1258" s="255"/>
      <c r="O1258" s="255"/>
      <c r="P1258" s="255"/>
      <c r="Q1258" s="255"/>
      <c r="R1258" s="255"/>
      <c r="S1258" s="255"/>
      <c r="T1258" s="256"/>
      <c r="U1258" s="14"/>
      <c r="V1258" s="14"/>
      <c r="W1258" s="14"/>
      <c r="X1258" s="14"/>
      <c r="Y1258" s="14"/>
      <c r="Z1258" s="14"/>
      <c r="AA1258" s="14"/>
      <c r="AB1258" s="14"/>
      <c r="AC1258" s="14"/>
      <c r="AD1258" s="14"/>
      <c r="AE1258" s="14"/>
      <c r="AT1258" s="257" t="s">
        <v>279</v>
      </c>
      <c r="AU1258" s="257" t="s">
        <v>291</v>
      </c>
      <c r="AV1258" s="14" t="s">
        <v>82</v>
      </c>
      <c r="AW1258" s="14" t="s">
        <v>33</v>
      </c>
      <c r="AX1258" s="14" t="s">
        <v>72</v>
      </c>
      <c r="AY1258" s="257" t="s">
        <v>266</v>
      </c>
    </row>
    <row r="1259" spans="1:51" s="14" customFormat="1" ht="12">
      <c r="A1259" s="14"/>
      <c r="B1259" s="247"/>
      <c r="C1259" s="248"/>
      <c r="D1259" s="230" t="s">
        <v>279</v>
      </c>
      <c r="E1259" s="249" t="s">
        <v>185</v>
      </c>
      <c r="F1259" s="250" t="s">
        <v>1479</v>
      </c>
      <c r="G1259" s="248"/>
      <c r="H1259" s="251">
        <v>29.79</v>
      </c>
      <c r="I1259" s="252"/>
      <c r="J1259" s="248"/>
      <c r="K1259" s="248"/>
      <c r="L1259" s="253"/>
      <c r="M1259" s="254"/>
      <c r="N1259" s="255"/>
      <c r="O1259" s="255"/>
      <c r="P1259" s="255"/>
      <c r="Q1259" s="255"/>
      <c r="R1259" s="255"/>
      <c r="S1259" s="255"/>
      <c r="T1259" s="256"/>
      <c r="U1259" s="14"/>
      <c r="V1259" s="14"/>
      <c r="W1259" s="14"/>
      <c r="X1259" s="14"/>
      <c r="Y1259" s="14"/>
      <c r="Z1259" s="14"/>
      <c r="AA1259" s="14"/>
      <c r="AB1259" s="14"/>
      <c r="AC1259" s="14"/>
      <c r="AD1259" s="14"/>
      <c r="AE1259" s="14"/>
      <c r="AT1259" s="257" t="s">
        <v>279</v>
      </c>
      <c r="AU1259" s="257" t="s">
        <v>291</v>
      </c>
      <c r="AV1259" s="14" t="s">
        <v>82</v>
      </c>
      <c r="AW1259" s="14" t="s">
        <v>33</v>
      </c>
      <c r="AX1259" s="14" t="s">
        <v>72</v>
      </c>
      <c r="AY1259" s="257" t="s">
        <v>266</v>
      </c>
    </row>
    <row r="1260" spans="1:51" s="14" customFormat="1" ht="12">
      <c r="A1260" s="14"/>
      <c r="B1260" s="247"/>
      <c r="C1260" s="248"/>
      <c r="D1260" s="230" t="s">
        <v>279</v>
      </c>
      <c r="E1260" s="249" t="s">
        <v>187</v>
      </c>
      <c r="F1260" s="250" t="s">
        <v>1480</v>
      </c>
      <c r="G1260" s="248"/>
      <c r="H1260" s="251">
        <v>20.11</v>
      </c>
      <c r="I1260" s="252"/>
      <c r="J1260" s="248"/>
      <c r="K1260" s="248"/>
      <c r="L1260" s="253"/>
      <c r="M1260" s="254"/>
      <c r="N1260" s="255"/>
      <c r="O1260" s="255"/>
      <c r="P1260" s="255"/>
      <c r="Q1260" s="255"/>
      <c r="R1260" s="255"/>
      <c r="S1260" s="255"/>
      <c r="T1260" s="256"/>
      <c r="U1260" s="14"/>
      <c r="V1260" s="14"/>
      <c r="W1260" s="14"/>
      <c r="X1260" s="14"/>
      <c r="Y1260" s="14"/>
      <c r="Z1260" s="14"/>
      <c r="AA1260" s="14"/>
      <c r="AB1260" s="14"/>
      <c r="AC1260" s="14"/>
      <c r="AD1260" s="14"/>
      <c r="AE1260" s="14"/>
      <c r="AT1260" s="257" t="s">
        <v>279</v>
      </c>
      <c r="AU1260" s="257" t="s">
        <v>291</v>
      </c>
      <c r="AV1260" s="14" t="s">
        <v>82</v>
      </c>
      <c r="AW1260" s="14" t="s">
        <v>33</v>
      </c>
      <c r="AX1260" s="14" t="s">
        <v>72</v>
      </c>
      <c r="AY1260" s="257" t="s">
        <v>266</v>
      </c>
    </row>
    <row r="1261" spans="1:51" s="14" customFormat="1" ht="12">
      <c r="A1261" s="14"/>
      <c r="B1261" s="247"/>
      <c r="C1261" s="248"/>
      <c r="D1261" s="230" t="s">
        <v>279</v>
      </c>
      <c r="E1261" s="249" t="s">
        <v>189</v>
      </c>
      <c r="F1261" s="250" t="s">
        <v>1481</v>
      </c>
      <c r="G1261" s="248"/>
      <c r="H1261" s="251">
        <v>71.01</v>
      </c>
      <c r="I1261" s="252"/>
      <c r="J1261" s="248"/>
      <c r="K1261" s="248"/>
      <c r="L1261" s="253"/>
      <c r="M1261" s="254"/>
      <c r="N1261" s="255"/>
      <c r="O1261" s="255"/>
      <c r="P1261" s="255"/>
      <c r="Q1261" s="255"/>
      <c r="R1261" s="255"/>
      <c r="S1261" s="255"/>
      <c r="T1261" s="256"/>
      <c r="U1261" s="14"/>
      <c r="V1261" s="14"/>
      <c r="W1261" s="14"/>
      <c r="X1261" s="14"/>
      <c r="Y1261" s="14"/>
      <c r="Z1261" s="14"/>
      <c r="AA1261" s="14"/>
      <c r="AB1261" s="14"/>
      <c r="AC1261" s="14"/>
      <c r="AD1261" s="14"/>
      <c r="AE1261" s="14"/>
      <c r="AT1261" s="257" t="s">
        <v>279</v>
      </c>
      <c r="AU1261" s="257" t="s">
        <v>291</v>
      </c>
      <c r="AV1261" s="14" t="s">
        <v>82</v>
      </c>
      <c r="AW1261" s="14" t="s">
        <v>33</v>
      </c>
      <c r="AX1261" s="14" t="s">
        <v>72</v>
      </c>
      <c r="AY1261" s="257" t="s">
        <v>266</v>
      </c>
    </row>
    <row r="1262" spans="1:51" s="14" customFormat="1" ht="12">
      <c r="A1262" s="14"/>
      <c r="B1262" s="247"/>
      <c r="C1262" s="248"/>
      <c r="D1262" s="230" t="s">
        <v>279</v>
      </c>
      <c r="E1262" s="249" t="s">
        <v>191</v>
      </c>
      <c r="F1262" s="250" t="s">
        <v>1482</v>
      </c>
      <c r="G1262" s="248"/>
      <c r="H1262" s="251">
        <v>7.43</v>
      </c>
      <c r="I1262" s="252"/>
      <c r="J1262" s="248"/>
      <c r="K1262" s="248"/>
      <c r="L1262" s="253"/>
      <c r="M1262" s="254"/>
      <c r="N1262" s="255"/>
      <c r="O1262" s="255"/>
      <c r="P1262" s="255"/>
      <c r="Q1262" s="255"/>
      <c r="R1262" s="255"/>
      <c r="S1262" s="255"/>
      <c r="T1262" s="256"/>
      <c r="U1262" s="14"/>
      <c r="V1262" s="14"/>
      <c r="W1262" s="14"/>
      <c r="X1262" s="14"/>
      <c r="Y1262" s="14"/>
      <c r="Z1262" s="14"/>
      <c r="AA1262" s="14"/>
      <c r="AB1262" s="14"/>
      <c r="AC1262" s="14"/>
      <c r="AD1262" s="14"/>
      <c r="AE1262" s="14"/>
      <c r="AT1262" s="257" t="s">
        <v>279</v>
      </c>
      <c r="AU1262" s="257" t="s">
        <v>291</v>
      </c>
      <c r="AV1262" s="14" t="s">
        <v>82</v>
      </c>
      <c r="AW1262" s="14" t="s">
        <v>33</v>
      </c>
      <c r="AX1262" s="14" t="s">
        <v>72</v>
      </c>
      <c r="AY1262" s="257" t="s">
        <v>266</v>
      </c>
    </row>
    <row r="1263" spans="1:51" s="14" customFormat="1" ht="12">
      <c r="A1263" s="14"/>
      <c r="B1263" s="247"/>
      <c r="C1263" s="248"/>
      <c r="D1263" s="230" t="s">
        <v>279</v>
      </c>
      <c r="E1263" s="249" t="s">
        <v>193</v>
      </c>
      <c r="F1263" s="250" t="s">
        <v>1483</v>
      </c>
      <c r="G1263" s="248"/>
      <c r="H1263" s="251">
        <v>91.91</v>
      </c>
      <c r="I1263" s="252"/>
      <c r="J1263" s="248"/>
      <c r="K1263" s="248"/>
      <c r="L1263" s="253"/>
      <c r="M1263" s="254"/>
      <c r="N1263" s="255"/>
      <c r="O1263" s="255"/>
      <c r="P1263" s="255"/>
      <c r="Q1263" s="255"/>
      <c r="R1263" s="255"/>
      <c r="S1263" s="255"/>
      <c r="T1263" s="256"/>
      <c r="U1263" s="14"/>
      <c r="V1263" s="14"/>
      <c r="W1263" s="14"/>
      <c r="X1263" s="14"/>
      <c r="Y1263" s="14"/>
      <c r="Z1263" s="14"/>
      <c r="AA1263" s="14"/>
      <c r="AB1263" s="14"/>
      <c r="AC1263" s="14"/>
      <c r="AD1263" s="14"/>
      <c r="AE1263" s="14"/>
      <c r="AT1263" s="257" t="s">
        <v>279</v>
      </c>
      <c r="AU1263" s="257" t="s">
        <v>291</v>
      </c>
      <c r="AV1263" s="14" t="s">
        <v>82</v>
      </c>
      <c r="AW1263" s="14" t="s">
        <v>33</v>
      </c>
      <c r="AX1263" s="14" t="s">
        <v>72</v>
      </c>
      <c r="AY1263" s="257" t="s">
        <v>266</v>
      </c>
    </row>
    <row r="1264" spans="1:51" s="14" customFormat="1" ht="12">
      <c r="A1264" s="14"/>
      <c r="B1264" s="247"/>
      <c r="C1264" s="248"/>
      <c r="D1264" s="230" t="s">
        <v>279</v>
      </c>
      <c r="E1264" s="249" t="s">
        <v>162</v>
      </c>
      <c r="F1264" s="250" t="s">
        <v>1484</v>
      </c>
      <c r="G1264" s="248"/>
      <c r="H1264" s="251">
        <v>34.07</v>
      </c>
      <c r="I1264" s="252"/>
      <c r="J1264" s="248"/>
      <c r="K1264" s="248"/>
      <c r="L1264" s="253"/>
      <c r="M1264" s="254"/>
      <c r="N1264" s="255"/>
      <c r="O1264" s="255"/>
      <c r="P1264" s="255"/>
      <c r="Q1264" s="255"/>
      <c r="R1264" s="255"/>
      <c r="S1264" s="255"/>
      <c r="T1264" s="256"/>
      <c r="U1264" s="14"/>
      <c r="V1264" s="14"/>
      <c r="W1264" s="14"/>
      <c r="X1264" s="14"/>
      <c r="Y1264" s="14"/>
      <c r="Z1264" s="14"/>
      <c r="AA1264" s="14"/>
      <c r="AB1264" s="14"/>
      <c r="AC1264" s="14"/>
      <c r="AD1264" s="14"/>
      <c r="AE1264" s="14"/>
      <c r="AT1264" s="257" t="s">
        <v>279</v>
      </c>
      <c r="AU1264" s="257" t="s">
        <v>291</v>
      </c>
      <c r="AV1264" s="14" t="s">
        <v>82</v>
      </c>
      <c r="AW1264" s="14" t="s">
        <v>33</v>
      </c>
      <c r="AX1264" s="14" t="s">
        <v>72</v>
      </c>
      <c r="AY1264" s="257" t="s">
        <v>266</v>
      </c>
    </row>
    <row r="1265" spans="1:51" s="14" customFormat="1" ht="12">
      <c r="A1265" s="14"/>
      <c r="B1265" s="247"/>
      <c r="C1265" s="248"/>
      <c r="D1265" s="230" t="s">
        <v>279</v>
      </c>
      <c r="E1265" s="249" t="s">
        <v>164</v>
      </c>
      <c r="F1265" s="250" t="s">
        <v>1485</v>
      </c>
      <c r="G1265" s="248"/>
      <c r="H1265" s="251">
        <v>149</v>
      </c>
      <c r="I1265" s="252"/>
      <c r="J1265" s="248"/>
      <c r="K1265" s="248"/>
      <c r="L1265" s="253"/>
      <c r="M1265" s="254"/>
      <c r="N1265" s="255"/>
      <c r="O1265" s="255"/>
      <c r="P1265" s="255"/>
      <c r="Q1265" s="255"/>
      <c r="R1265" s="255"/>
      <c r="S1265" s="255"/>
      <c r="T1265" s="256"/>
      <c r="U1265" s="14"/>
      <c r="V1265" s="14"/>
      <c r="W1265" s="14"/>
      <c r="X1265" s="14"/>
      <c r="Y1265" s="14"/>
      <c r="Z1265" s="14"/>
      <c r="AA1265" s="14"/>
      <c r="AB1265" s="14"/>
      <c r="AC1265" s="14"/>
      <c r="AD1265" s="14"/>
      <c r="AE1265" s="14"/>
      <c r="AT1265" s="257" t="s">
        <v>279</v>
      </c>
      <c r="AU1265" s="257" t="s">
        <v>291</v>
      </c>
      <c r="AV1265" s="14" t="s">
        <v>82</v>
      </c>
      <c r="AW1265" s="14" t="s">
        <v>33</v>
      </c>
      <c r="AX1265" s="14" t="s">
        <v>72</v>
      </c>
      <c r="AY1265" s="257" t="s">
        <v>266</v>
      </c>
    </row>
    <row r="1266" spans="1:51" s="14" customFormat="1" ht="12">
      <c r="A1266" s="14"/>
      <c r="B1266" s="247"/>
      <c r="C1266" s="248"/>
      <c r="D1266" s="230" t="s">
        <v>279</v>
      </c>
      <c r="E1266" s="249" t="s">
        <v>166</v>
      </c>
      <c r="F1266" s="250" t="s">
        <v>1486</v>
      </c>
      <c r="G1266" s="248"/>
      <c r="H1266" s="251">
        <v>209.5</v>
      </c>
      <c r="I1266" s="252"/>
      <c r="J1266" s="248"/>
      <c r="K1266" s="248"/>
      <c r="L1266" s="253"/>
      <c r="M1266" s="254"/>
      <c r="N1266" s="255"/>
      <c r="O1266" s="255"/>
      <c r="P1266" s="255"/>
      <c r="Q1266" s="255"/>
      <c r="R1266" s="255"/>
      <c r="S1266" s="255"/>
      <c r="T1266" s="256"/>
      <c r="U1266" s="14"/>
      <c r="V1266" s="14"/>
      <c r="W1266" s="14"/>
      <c r="X1266" s="14"/>
      <c r="Y1266" s="14"/>
      <c r="Z1266" s="14"/>
      <c r="AA1266" s="14"/>
      <c r="AB1266" s="14"/>
      <c r="AC1266" s="14"/>
      <c r="AD1266" s="14"/>
      <c r="AE1266" s="14"/>
      <c r="AT1266" s="257" t="s">
        <v>279</v>
      </c>
      <c r="AU1266" s="257" t="s">
        <v>291</v>
      </c>
      <c r="AV1266" s="14" t="s">
        <v>82</v>
      </c>
      <c r="AW1266" s="14" t="s">
        <v>33</v>
      </c>
      <c r="AX1266" s="14" t="s">
        <v>72</v>
      </c>
      <c r="AY1266" s="257" t="s">
        <v>266</v>
      </c>
    </row>
    <row r="1267" spans="1:51" s="14" customFormat="1" ht="12">
      <c r="A1267" s="14"/>
      <c r="B1267" s="247"/>
      <c r="C1267" s="248"/>
      <c r="D1267" s="230" t="s">
        <v>279</v>
      </c>
      <c r="E1267" s="249" t="s">
        <v>168</v>
      </c>
      <c r="F1267" s="250" t="s">
        <v>1487</v>
      </c>
      <c r="G1267" s="248"/>
      <c r="H1267" s="251">
        <v>19.77</v>
      </c>
      <c r="I1267" s="252"/>
      <c r="J1267" s="248"/>
      <c r="K1267" s="248"/>
      <c r="L1267" s="253"/>
      <c r="M1267" s="254"/>
      <c r="N1267" s="255"/>
      <c r="O1267" s="255"/>
      <c r="P1267" s="255"/>
      <c r="Q1267" s="255"/>
      <c r="R1267" s="255"/>
      <c r="S1267" s="255"/>
      <c r="T1267" s="256"/>
      <c r="U1267" s="14"/>
      <c r="V1267" s="14"/>
      <c r="W1267" s="14"/>
      <c r="X1267" s="14"/>
      <c r="Y1267" s="14"/>
      <c r="Z1267" s="14"/>
      <c r="AA1267" s="14"/>
      <c r="AB1267" s="14"/>
      <c r="AC1267" s="14"/>
      <c r="AD1267" s="14"/>
      <c r="AE1267" s="14"/>
      <c r="AT1267" s="257" t="s">
        <v>279</v>
      </c>
      <c r="AU1267" s="257" t="s">
        <v>291</v>
      </c>
      <c r="AV1267" s="14" t="s">
        <v>82</v>
      </c>
      <c r="AW1267" s="14" t="s">
        <v>33</v>
      </c>
      <c r="AX1267" s="14" t="s">
        <v>72</v>
      </c>
      <c r="AY1267" s="257" t="s">
        <v>266</v>
      </c>
    </row>
    <row r="1268" spans="1:51" s="14" customFormat="1" ht="12">
      <c r="A1268" s="14"/>
      <c r="B1268" s="247"/>
      <c r="C1268" s="248"/>
      <c r="D1268" s="230" t="s">
        <v>279</v>
      </c>
      <c r="E1268" s="249" t="s">
        <v>170</v>
      </c>
      <c r="F1268" s="250" t="s">
        <v>1488</v>
      </c>
      <c r="G1268" s="248"/>
      <c r="H1268" s="251">
        <v>5.38</v>
      </c>
      <c r="I1268" s="252"/>
      <c r="J1268" s="248"/>
      <c r="K1268" s="248"/>
      <c r="L1268" s="253"/>
      <c r="M1268" s="254"/>
      <c r="N1268" s="255"/>
      <c r="O1268" s="255"/>
      <c r="P1268" s="255"/>
      <c r="Q1268" s="255"/>
      <c r="R1268" s="255"/>
      <c r="S1268" s="255"/>
      <c r="T1268" s="256"/>
      <c r="U1268" s="14"/>
      <c r="V1268" s="14"/>
      <c r="W1268" s="14"/>
      <c r="X1268" s="14"/>
      <c r="Y1268" s="14"/>
      <c r="Z1268" s="14"/>
      <c r="AA1268" s="14"/>
      <c r="AB1268" s="14"/>
      <c r="AC1268" s="14"/>
      <c r="AD1268" s="14"/>
      <c r="AE1268" s="14"/>
      <c r="AT1268" s="257" t="s">
        <v>279</v>
      </c>
      <c r="AU1268" s="257" t="s">
        <v>291</v>
      </c>
      <c r="AV1268" s="14" t="s">
        <v>82</v>
      </c>
      <c r="AW1268" s="14" t="s">
        <v>33</v>
      </c>
      <c r="AX1268" s="14" t="s">
        <v>72</v>
      </c>
      <c r="AY1268" s="257" t="s">
        <v>266</v>
      </c>
    </row>
    <row r="1269" spans="1:51" s="14" customFormat="1" ht="12">
      <c r="A1269" s="14"/>
      <c r="B1269" s="247"/>
      <c r="C1269" s="248"/>
      <c r="D1269" s="230" t="s">
        <v>279</v>
      </c>
      <c r="E1269" s="249" t="s">
        <v>172</v>
      </c>
      <c r="F1269" s="250" t="s">
        <v>1489</v>
      </c>
      <c r="G1269" s="248"/>
      <c r="H1269" s="251">
        <v>44.58</v>
      </c>
      <c r="I1269" s="252"/>
      <c r="J1269" s="248"/>
      <c r="K1269" s="248"/>
      <c r="L1269" s="253"/>
      <c r="M1269" s="254"/>
      <c r="N1269" s="255"/>
      <c r="O1269" s="255"/>
      <c r="P1269" s="255"/>
      <c r="Q1269" s="255"/>
      <c r="R1269" s="255"/>
      <c r="S1269" s="255"/>
      <c r="T1269" s="256"/>
      <c r="U1269" s="14"/>
      <c r="V1269" s="14"/>
      <c r="W1269" s="14"/>
      <c r="X1269" s="14"/>
      <c r="Y1269" s="14"/>
      <c r="Z1269" s="14"/>
      <c r="AA1269" s="14"/>
      <c r="AB1269" s="14"/>
      <c r="AC1269" s="14"/>
      <c r="AD1269" s="14"/>
      <c r="AE1269" s="14"/>
      <c r="AT1269" s="257" t="s">
        <v>279</v>
      </c>
      <c r="AU1269" s="257" t="s">
        <v>291</v>
      </c>
      <c r="AV1269" s="14" t="s">
        <v>82</v>
      </c>
      <c r="AW1269" s="14" t="s">
        <v>33</v>
      </c>
      <c r="AX1269" s="14" t="s">
        <v>72</v>
      </c>
      <c r="AY1269" s="257" t="s">
        <v>266</v>
      </c>
    </row>
    <row r="1270" spans="1:51" s="14" customFormat="1" ht="12">
      <c r="A1270" s="14"/>
      <c r="B1270" s="247"/>
      <c r="C1270" s="248"/>
      <c r="D1270" s="230" t="s">
        <v>279</v>
      </c>
      <c r="E1270" s="249" t="s">
        <v>174</v>
      </c>
      <c r="F1270" s="250" t="s">
        <v>1490</v>
      </c>
      <c r="G1270" s="248"/>
      <c r="H1270" s="251">
        <v>7.5</v>
      </c>
      <c r="I1270" s="252"/>
      <c r="J1270" s="248"/>
      <c r="K1270" s="248"/>
      <c r="L1270" s="253"/>
      <c r="M1270" s="254"/>
      <c r="N1270" s="255"/>
      <c r="O1270" s="255"/>
      <c r="P1270" s="255"/>
      <c r="Q1270" s="255"/>
      <c r="R1270" s="255"/>
      <c r="S1270" s="255"/>
      <c r="T1270" s="256"/>
      <c r="U1270" s="14"/>
      <c r="V1270" s="14"/>
      <c r="W1270" s="14"/>
      <c r="X1270" s="14"/>
      <c r="Y1270" s="14"/>
      <c r="Z1270" s="14"/>
      <c r="AA1270" s="14"/>
      <c r="AB1270" s="14"/>
      <c r="AC1270" s="14"/>
      <c r="AD1270" s="14"/>
      <c r="AE1270" s="14"/>
      <c r="AT1270" s="257" t="s">
        <v>279</v>
      </c>
      <c r="AU1270" s="257" t="s">
        <v>291</v>
      </c>
      <c r="AV1270" s="14" t="s">
        <v>82</v>
      </c>
      <c r="AW1270" s="14" t="s">
        <v>33</v>
      </c>
      <c r="AX1270" s="14" t="s">
        <v>72</v>
      </c>
      <c r="AY1270" s="257" t="s">
        <v>266</v>
      </c>
    </row>
    <row r="1271" spans="1:51" s="14" customFormat="1" ht="12">
      <c r="A1271" s="14"/>
      <c r="B1271" s="247"/>
      <c r="C1271" s="248"/>
      <c r="D1271" s="230" t="s">
        <v>279</v>
      </c>
      <c r="E1271" s="249" t="s">
        <v>178</v>
      </c>
      <c r="F1271" s="250" t="s">
        <v>1491</v>
      </c>
      <c r="G1271" s="248"/>
      <c r="H1271" s="251">
        <v>35</v>
      </c>
      <c r="I1271" s="252"/>
      <c r="J1271" s="248"/>
      <c r="K1271" s="248"/>
      <c r="L1271" s="253"/>
      <c r="M1271" s="254"/>
      <c r="N1271" s="255"/>
      <c r="O1271" s="255"/>
      <c r="P1271" s="255"/>
      <c r="Q1271" s="255"/>
      <c r="R1271" s="255"/>
      <c r="S1271" s="255"/>
      <c r="T1271" s="256"/>
      <c r="U1271" s="14"/>
      <c r="V1271" s="14"/>
      <c r="W1271" s="14"/>
      <c r="X1271" s="14"/>
      <c r="Y1271" s="14"/>
      <c r="Z1271" s="14"/>
      <c r="AA1271" s="14"/>
      <c r="AB1271" s="14"/>
      <c r="AC1271" s="14"/>
      <c r="AD1271" s="14"/>
      <c r="AE1271" s="14"/>
      <c r="AT1271" s="257" t="s">
        <v>279</v>
      </c>
      <c r="AU1271" s="257" t="s">
        <v>291</v>
      </c>
      <c r="AV1271" s="14" t="s">
        <v>82</v>
      </c>
      <c r="AW1271" s="14" t="s">
        <v>33</v>
      </c>
      <c r="AX1271" s="14" t="s">
        <v>72</v>
      </c>
      <c r="AY1271" s="257" t="s">
        <v>266</v>
      </c>
    </row>
    <row r="1272" spans="1:51" s="16" customFormat="1" ht="12">
      <c r="A1272" s="16"/>
      <c r="B1272" s="279"/>
      <c r="C1272" s="280"/>
      <c r="D1272" s="230" t="s">
        <v>279</v>
      </c>
      <c r="E1272" s="281" t="s">
        <v>19</v>
      </c>
      <c r="F1272" s="282" t="s">
        <v>705</v>
      </c>
      <c r="G1272" s="280"/>
      <c r="H1272" s="283">
        <v>847.77</v>
      </c>
      <c r="I1272" s="284"/>
      <c r="J1272" s="280"/>
      <c r="K1272" s="280"/>
      <c r="L1272" s="285"/>
      <c r="M1272" s="286"/>
      <c r="N1272" s="287"/>
      <c r="O1272" s="287"/>
      <c r="P1272" s="287"/>
      <c r="Q1272" s="287"/>
      <c r="R1272" s="287"/>
      <c r="S1272" s="287"/>
      <c r="T1272" s="288"/>
      <c r="U1272" s="16"/>
      <c r="V1272" s="16"/>
      <c r="W1272" s="16"/>
      <c r="X1272" s="16"/>
      <c r="Y1272" s="16"/>
      <c r="Z1272" s="16"/>
      <c r="AA1272" s="16"/>
      <c r="AB1272" s="16"/>
      <c r="AC1272" s="16"/>
      <c r="AD1272" s="16"/>
      <c r="AE1272" s="16"/>
      <c r="AT1272" s="289" t="s">
        <v>279</v>
      </c>
      <c r="AU1272" s="289" t="s">
        <v>291</v>
      </c>
      <c r="AV1272" s="16" t="s">
        <v>291</v>
      </c>
      <c r="AW1272" s="16" t="s">
        <v>33</v>
      </c>
      <c r="AX1272" s="16" t="s">
        <v>72</v>
      </c>
      <c r="AY1272" s="289" t="s">
        <v>266</v>
      </c>
    </row>
    <row r="1273" spans="1:51" s="14" customFormat="1" ht="12">
      <c r="A1273" s="14"/>
      <c r="B1273" s="247"/>
      <c r="C1273" s="248"/>
      <c r="D1273" s="230" t="s">
        <v>279</v>
      </c>
      <c r="E1273" s="249" t="s">
        <v>19</v>
      </c>
      <c r="F1273" s="250" t="s">
        <v>1492</v>
      </c>
      <c r="G1273" s="248"/>
      <c r="H1273" s="251">
        <v>171.91</v>
      </c>
      <c r="I1273" s="252"/>
      <c r="J1273" s="248"/>
      <c r="K1273" s="248"/>
      <c r="L1273" s="253"/>
      <c r="M1273" s="254"/>
      <c r="N1273" s="255"/>
      <c r="O1273" s="255"/>
      <c r="P1273" s="255"/>
      <c r="Q1273" s="255"/>
      <c r="R1273" s="255"/>
      <c r="S1273" s="255"/>
      <c r="T1273" s="256"/>
      <c r="U1273" s="14"/>
      <c r="V1273" s="14"/>
      <c r="W1273" s="14"/>
      <c r="X1273" s="14"/>
      <c r="Y1273" s="14"/>
      <c r="Z1273" s="14"/>
      <c r="AA1273" s="14"/>
      <c r="AB1273" s="14"/>
      <c r="AC1273" s="14"/>
      <c r="AD1273" s="14"/>
      <c r="AE1273" s="14"/>
      <c r="AT1273" s="257" t="s">
        <v>279</v>
      </c>
      <c r="AU1273" s="257" t="s">
        <v>291</v>
      </c>
      <c r="AV1273" s="14" t="s">
        <v>82</v>
      </c>
      <c r="AW1273" s="14" t="s">
        <v>33</v>
      </c>
      <c r="AX1273" s="14" t="s">
        <v>80</v>
      </c>
      <c r="AY1273" s="257" t="s">
        <v>266</v>
      </c>
    </row>
    <row r="1274" spans="1:65" s="2" customFormat="1" ht="21.75" customHeight="1">
      <c r="A1274" s="41"/>
      <c r="B1274" s="42"/>
      <c r="C1274" s="217" t="s">
        <v>1493</v>
      </c>
      <c r="D1274" s="217" t="s">
        <v>268</v>
      </c>
      <c r="E1274" s="218" t="s">
        <v>1494</v>
      </c>
      <c r="F1274" s="219" t="s">
        <v>1495</v>
      </c>
      <c r="G1274" s="220" t="s">
        <v>285</v>
      </c>
      <c r="H1274" s="221">
        <v>81.27</v>
      </c>
      <c r="I1274" s="222"/>
      <c r="J1274" s="223">
        <f>ROUND(I1274*H1274,2)</f>
        <v>0</v>
      </c>
      <c r="K1274" s="219" t="s">
        <v>272</v>
      </c>
      <c r="L1274" s="47"/>
      <c r="M1274" s="224" t="s">
        <v>19</v>
      </c>
      <c r="N1274" s="225" t="s">
        <v>43</v>
      </c>
      <c r="O1274" s="87"/>
      <c r="P1274" s="226">
        <f>O1274*H1274</f>
        <v>0</v>
      </c>
      <c r="Q1274" s="226">
        <v>0</v>
      </c>
      <c r="R1274" s="226">
        <f>Q1274*H1274</f>
        <v>0</v>
      </c>
      <c r="S1274" s="226">
        <v>1.4</v>
      </c>
      <c r="T1274" s="227">
        <f>S1274*H1274</f>
        <v>113.77799999999999</v>
      </c>
      <c r="U1274" s="41"/>
      <c r="V1274" s="41"/>
      <c r="W1274" s="41"/>
      <c r="X1274" s="41"/>
      <c r="Y1274" s="41"/>
      <c r="Z1274" s="41"/>
      <c r="AA1274" s="41"/>
      <c r="AB1274" s="41"/>
      <c r="AC1274" s="41"/>
      <c r="AD1274" s="41"/>
      <c r="AE1274" s="41"/>
      <c r="AR1274" s="228" t="s">
        <v>273</v>
      </c>
      <c r="AT1274" s="228" t="s">
        <v>268</v>
      </c>
      <c r="AU1274" s="228" t="s">
        <v>291</v>
      </c>
      <c r="AY1274" s="20" t="s">
        <v>266</v>
      </c>
      <c r="BE1274" s="229">
        <f>IF(N1274="základní",J1274,0)</f>
        <v>0</v>
      </c>
      <c r="BF1274" s="229">
        <f>IF(N1274="snížená",J1274,0)</f>
        <v>0</v>
      </c>
      <c r="BG1274" s="229">
        <f>IF(N1274="zákl. přenesená",J1274,0)</f>
        <v>0</v>
      </c>
      <c r="BH1274" s="229">
        <f>IF(N1274="sníž. přenesená",J1274,0)</f>
        <v>0</v>
      </c>
      <c r="BI1274" s="229">
        <f>IF(N1274="nulová",J1274,0)</f>
        <v>0</v>
      </c>
      <c r="BJ1274" s="20" t="s">
        <v>80</v>
      </c>
      <c r="BK1274" s="229">
        <f>ROUND(I1274*H1274,2)</f>
        <v>0</v>
      </c>
      <c r="BL1274" s="20" t="s">
        <v>273</v>
      </c>
      <c r="BM1274" s="228" t="s">
        <v>1496</v>
      </c>
    </row>
    <row r="1275" spans="1:47" s="2" customFormat="1" ht="12">
      <c r="A1275" s="41"/>
      <c r="B1275" s="42"/>
      <c r="C1275" s="43"/>
      <c r="D1275" s="230" t="s">
        <v>275</v>
      </c>
      <c r="E1275" s="43"/>
      <c r="F1275" s="231" t="s">
        <v>1497</v>
      </c>
      <c r="G1275" s="43"/>
      <c r="H1275" s="43"/>
      <c r="I1275" s="232"/>
      <c r="J1275" s="43"/>
      <c r="K1275" s="43"/>
      <c r="L1275" s="47"/>
      <c r="M1275" s="233"/>
      <c r="N1275" s="234"/>
      <c r="O1275" s="87"/>
      <c r="P1275" s="87"/>
      <c r="Q1275" s="87"/>
      <c r="R1275" s="87"/>
      <c r="S1275" s="87"/>
      <c r="T1275" s="88"/>
      <c r="U1275" s="41"/>
      <c r="V1275" s="41"/>
      <c r="W1275" s="41"/>
      <c r="X1275" s="41"/>
      <c r="Y1275" s="41"/>
      <c r="Z1275" s="41"/>
      <c r="AA1275" s="41"/>
      <c r="AB1275" s="41"/>
      <c r="AC1275" s="41"/>
      <c r="AD1275" s="41"/>
      <c r="AE1275" s="41"/>
      <c r="AT1275" s="20" t="s">
        <v>275</v>
      </c>
      <c r="AU1275" s="20" t="s">
        <v>291</v>
      </c>
    </row>
    <row r="1276" spans="1:47" s="2" customFormat="1" ht="12">
      <c r="A1276" s="41"/>
      <c r="B1276" s="42"/>
      <c r="C1276" s="43"/>
      <c r="D1276" s="235" t="s">
        <v>277</v>
      </c>
      <c r="E1276" s="43"/>
      <c r="F1276" s="236" t="s">
        <v>1498</v>
      </c>
      <c r="G1276" s="43"/>
      <c r="H1276" s="43"/>
      <c r="I1276" s="232"/>
      <c r="J1276" s="43"/>
      <c r="K1276" s="43"/>
      <c r="L1276" s="47"/>
      <c r="M1276" s="233"/>
      <c r="N1276" s="234"/>
      <c r="O1276" s="87"/>
      <c r="P1276" s="87"/>
      <c r="Q1276" s="87"/>
      <c r="R1276" s="87"/>
      <c r="S1276" s="87"/>
      <c r="T1276" s="88"/>
      <c r="U1276" s="41"/>
      <c r="V1276" s="41"/>
      <c r="W1276" s="41"/>
      <c r="X1276" s="41"/>
      <c r="Y1276" s="41"/>
      <c r="Z1276" s="41"/>
      <c r="AA1276" s="41"/>
      <c r="AB1276" s="41"/>
      <c r="AC1276" s="41"/>
      <c r="AD1276" s="41"/>
      <c r="AE1276" s="41"/>
      <c r="AT1276" s="20" t="s">
        <v>277</v>
      </c>
      <c r="AU1276" s="20" t="s">
        <v>291</v>
      </c>
    </row>
    <row r="1277" spans="1:51" s="14" customFormat="1" ht="12">
      <c r="A1277" s="14"/>
      <c r="B1277" s="247"/>
      <c r="C1277" s="248"/>
      <c r="D1277" s="230" t="s">
        <v>279</v>
      </c>
      <c r="E1277" s="249" t="s">
        <v>19</v>
      </c>
      <c r="F1277" s="250" t="s">
        <v>1499</v>
      </c>
      <c r="G1277" s="248"/>
      <c r="H1277" s="251">
        <v>17.129</v>
      </c>
      <c r="I1277" s="252"/>
      <c r="J1277" s="248"/>
      <c r="K1277" s="248"/>
      <c r="L1277" s="253"/>
      <c r="M1277" s="254"/>
      <c r="N1277" s="255"/>
      <c r="O1277" s="255"/>
      <c r="P1277" s="255"/>
      <c r="Q1277" s="255"/>
      <c r="R1277" s="255"/>
      <c r="S1277" s="255"/>
      <c r="T1277" s="256"/>
      <c r="U1277" s="14"/>
      <c r="V1277" s="14"/>
      <c r="W1277" s="14"/>
      <c r="X1277" s="14"/>
      <c r="Y1277" s="14"/>
      <c r="Z1277" s="14"/>
      <c r="AA1277" s="14"/>
      <c r="AB1277" s="14"/>
      <c r="AC1277" s="14"/>
      <c r="AD1277" s="14"/>
      <c r="AE1277" s="14"/>
      <c r="AT1277" s="257" t="s">
        <v>279</v>
      </c>
      <c r="AU1277" s="257" t="s">
        <v>291</v>
      </c>
      <c r="AV1277" s="14" t="s">
        <v>82</v>
      </c>
      <c r="AW1277" s="14" t="s">
        <v>33</v>
      </c>
      <c r="AX1277" s="14" t="s">
        <v>72</v>
      </c>
      <c r="AY1277" s="257" t="s">
        <v>266</v>
      </c>
    </row>
    <row r="1278" spans="1:51" s="14" customFormat="1" ht="12">
      <c r="A1278" s="14"/>
      <c r="B1278" s="247"/>
      <c r="C1278" s="248"/>
      <c r="D1278" s="230" t="s">
        <v>279</v>
      </c>
      <c r="E1278" s="249" t="s">
        <v>19</v>
      </c>
      <c r="F1278" s="250" t="s">
        <v>1500</v>
      </c>
      <c r="G1278" s="248"/>
      <c r="H1278" s="251">
        <v>6.184</v>
      </c>
      <c r="I1278" s="252"/>
      <c r="J1278" s="248"/>
      <c r="K1278" s="248"/>
      <c r="L1278" s="253"/>
      <c r="M1278" s="254"/>
      <c r="N1278" s="255"/>
      <c r="O1278" s="255"/>
      <c r="P1278" s="255"/>
      <c r="Q1278" s="255"/>
      <c r="R1278" s="255"/>
      <c r="S1278" s="255"/>
      <c r="T1278" s="256"/>
      <c r="U1278" s="14"/>
      <c r="V1278" s="14"/>
      <c r="W1278" s="14"/>
      <c r="X1278" s="14"/>
      <c r="Y1278" s="14"/>
      <c r="Z1278" s="14"/>
      <c r="AA1278" s="14"/>
      <c r="AB1278" s="14"/>
      <c r="AC1278" s="14"/>
      <c r="AD1278" s="14"/>
      <c r="AE1278" s="14"/>
      <c r="AT1278" s="257" t="s">
        <v>279</v>
      </c>
      <c r="AU1278" s="257" t="s">
        <v>291</v>
      </c>
      <c r="AV1278" s="14" t="s">
        <v>82</v>
      </c>
      <c r="AW1278" s="14" t="s">
        <v>33</v>
      </c>
      <c r="AX1278" s="14" t="s">
        <v>72</v>
      </c>
      <c r="AY1278" s="257" t="s">
        <v>266</v>
      </c>
    </row>
    <row r="1279" spans="1:51" s="13" customFormat="1" ht="12">
      <c r="A1279" s="13"/>
      <c r="B1279" s="237"/>
      <c r="C1279" s="238"/>
      <c r="D1279" s="230" t="s">
        <v>279</v>
      </c>
      <c r="E1279" s="239" t="s">
        <v>19</v>
      </c>
      <c r="F1279" s="240" t="s">
        <v>1501</v>
      </c>
      <c r="G1279" s="238"/>
      <c r="H1279" s="239" t="s">
        <v>19</v>
      </c>
      <c r="I1279" s="241"/>
      <c r="J1279" s="238"/>
      <c r="K1279" s="238"/>
      <c r="L1279" s="242"/>
      <c r="M1279" s="243"/>
      <c r="N1279" s="244"/>
      <c r="O1279" s="244"/>
      <c r="P1279" s="244"/>
      <c r="Q1279" s="244"/>
      <c r="R1279" s="244"/>
      <c r="S1279" s="244"/>
      <c r="T1279" s="245"/>
      <c r="U1279" s="13"/>
      <c r="V1279" s="13"/>
      <c r="W1279" s="13"/>
      <c r="X1279" s="13"/>
      <c r="Y1279" s="13"/>
      <c r="Z1279" s="13"/>
      <c r="AA1279" s="13"/>
      <c r="AB1279" s="13"/>
      <c r="AC1279" s="13"/>
      <c r="AD1279" s="13"/>
      <c r="AE1279" s="13"/>
      <c r="AT1279" s="246" t="s">
        <v>279</v>
      </c>
      <c r="AU1279" s="246" t="s">
        <v>291</v>
      </c>
      <c r="AV1279" s="13" t="s">
        <v>80</v>
      </c>
      <c r="AW1279" s="13" t="s">
        <v>33</v>
      </c>
      <c r="AX1279" s="13" t="s">
        <v>72</v>
      </c>
      <c r="AY1279" s="246" t="s">
        <v>266</v>
      </c>
    </row>
    <row r="1280" spans="1:51" s="14" customFormat="1" ht="12">
      <c r="A1280" s="14"/>
      <c r="B1280" s="247"/>
      <c r="C1280" s="248"/>
      <c r="D1280" s="230" t="s">
        <v>279</v>
      </c>
      <c r="E1280" s="249" t="s">
        <v>19</v>
      </c>
      <c r="F1280" s="250" t="s">
        <v>1502</v>
      </c>
      <c r="G1280" s="248"/>
      <c r="H1280" s="251">
        <v>2.636</v>
      </c>
      <c r="I1280" s="252"/>
      <c r="J1280" s="248"/>
      <c r="K1280" s="248"/>
      <c r="L1280" s="253"/>
      <c r="M1280" s="254"/>
      <c r="N1280" s="255"/>
      <c r="O1280" s="255"/>
      <c r="P1280" s="255"/>
      <c r="Q1280" s="255"/>
      <c r="R1280" s="255"/>
      <c r="S1280" s="255"/>
      <c r="T1280" s="256"/>
      <c r="U1280" s="14"/>
      <c r="V1280" s="14"/>
      <c r="W1280" s="14"/>
      <c r="X1280" s="14"/>
      <c r="Y1280" s="14"/>
      <c r="Z1280" s="14"/>
      <c r="AA1280" s="14"/>
      <c r="AB1280" s="14"/>
      <c r="AC1280" s="14"/>
      <c r="AD1280" s="14"/>
      <c r="AE1280" s="14"/>
      <c r="AT1280" s="257" t="s">
        <v>279</v>
      </c>
      <c r="AU1280" s="257" t="s">
        <v>291</v>
      </c>
      <c r="AV1280" s="14" t="s">
        <v>82</v>
      </c>
      <c r="AW1280" s="14" t="s">
        <v>33</v>
      </c>
      <c r="AX1280" s="14" t="s">
        <v>72</v>
      </c>
      <c r="AY1280" s="257" t="s">
        <v>266</v>
      </c>
    </row>
    <row r="1281" spans="1:51" s="13" customFormat="1" ht="12">
      <c r="A1281" s="13"/>
      <c r="B1281" s="237"/>
      <c r="C1281" s="238"/>
      <c r="D1281" s="230" t="s">
        <v>279</v>
      </c>
      <c r="E1281" s="239" t="s">
        <v>19</v>
      </c>
      <c r="F1281" s="240" t="s">
        <v>1503</v>
      </c>
      <c r="G1281" s="238"/>
      <c r="H1281" s="239" t="s">
        <v>19</v>
      </c>
      <c r="I1281" s="241"/>
      <c r="J1281" s="238"/>
      <c r="K1281" s="238"/>
      <c r="L1281" s="242"/>
      <c r="M1281" s="243"/>
      <c r="N1281" s="244"/>
      <c r="O1281" s="244"/>
      <c r="P1281" s="244"/>
      <c r="Q1281" s="244"/>
      <c r="R1281" s="244"/>
      <c r="S1281" s="244"/>
      <c r="T1281" s="245"/>
      <c r="U1281" s="13"/>
      <c r="V1281" s="13"/>
      <c r="W1281" s="13"/>
      <c r="X1281" s="13"/>
      <c r="Y1281" s="13"/>
      <c r="Z1281" s="13"/>
      <c r="AA1281" s="13"/>
      <c r="AB1281" s="13"/>
      <c r="AC1281" s="13"/>
      <c r="AD1281" s="13"/>
      <c r="AE1281" s="13"/>
      <c r="AT1281" s="246" t="s">
        <v>279</v>
      </c>
      <c r="AU1281" s="246" t="s">
        <v>291</v>
      </c>
      <c r="AV1281" s="13" t="s">
        <v>80</v>
      </c>
      <c r="AW1281" s="13" t="s">
        <v>33</v>
      </c>
      <c r="AX1281" s="13" t="s">
        <v>72</v>
      </c>
      <c r="AY1281" s="246" t="s">
        <v>266</v>
      </c>
    </row>
    <row r="1282" spans="1:51" s="14" customFormat="1" ht="12">
      <c r="A1282" s="14"/>
      <c r="B1282" s="247"/>
      <c r="C1282" s="248"/>
      <c r="D1282" s="230" t="s">
        <v>279</v>
      </c>
      <c r="E1282" s="249" t="s">
        <v>19</v>
      </c>
      <c r="F1282" s="250" t="s">
        <v>1504</v>
      </c>
      <c r="G1282" s="248"/>
      <c r="H1282" s="251">
        <v>3.709</v>
      </c>
      <c r="I1282" s="252"/>
      <c r="J1282" s="248"/>
      <c r="K1282" s="248"/>
      <c r="L1282" s="253"/>
      <c r="M1282" s="254"/>
      <c r="N1282" s="255"/>
      <c r="O1282" s="255"/>
      <c r="P1282" s="255"/>
      <c r="Q1282" s="255"/>
      <c r="R1282" s="255"/>
      <c r="S1282" s="255"/>
      <c r="T1282" s="256"/>
      <c r="U1282" s="14"/>
      <c r="V1282" s="14"/>
      <c r="W1282" s="14"/>
      <c r="X1282" s="14"/>
      <c r="Y1282" s="14"/>
      <c r="Z1282" s="14"/>
      <c r="AA1282" s="14"/>
      <c r="AB1282" s="14"/>
      <c r="AC1282" s="14"/>
      <c r="AD1282" s="14"/>
      <c r="AE1282" s="14"/>
      <c r="AT1282" s="257" t="s">
        <v>279</v>
      </c>
      <c r="AU1282" s="257" t="s">
        <v>291</v>
      </c>
      <c r="AV1282" s="14" t="s">
        <v>82</v>
      </c>
      <c r="AW1282" s="14" t="s">
        <v>33</v>
      </c>
      <c r="AX1282" s="14" t="s">
        <v>72</v>
      </c>
      <c r="AY1282" s="257" t="s">
        <v>266</v>
      </c>
    </row>
    <row r="1283" spans="1:51" s="13" customFormat="1" ht="12">
      <c r="A1283" s="13"/>
      <c r="B1283" s="237"/>
      <c r="C1283" s="238"/>
      <c r="D1283" s="230" t="s">
        <v>279</v>
      </c>
      <c r="E1283" s="239" t="s">
        <v>19</v>
      </c>
      <c r="F1283" s="240" t="s">
        <v>1505</v>
      </c>
      <c r="G1283" s="238"/>
      <c r="H1283" s="239" t="s">
        <v>19</v>
      </c>
      <c r="I1283" s="241"/>
      <c r="J1283" s="238"/>
      <c r="K1283" s="238"/>
      <c r="L1283" s="242"/>
      <c r="M1283" s="243"/>
      <c r="N1283" s="244"/>
      <c r="O1283" s="244"/>
      <c r="P1283" s="244"/>
      <c r="Q1283" s="244"/>
      <c r="R1283" s="244"/>
      <c r="S1283" s="244"/>
      <c r="T1283" s="245"/>
      <c r="U1283" s="13"/>
      <c r="V1283" s="13"/>
      <c r="W1283" s="13"/>
      <c r="X1283" s="13"/>
      <c r="Y1283" s="13"/>
      <c r="Z1283" s="13"/>
      <c r="AA1283" s="13"/>
      <c r="AB1283" s="13"/>
      <c r="AC1283" s="13"/>
      <c r="AD1283" s="13"/>
      <c r="AE1283" s="13"/>
      <c r="AT1283" s="246" t="s">
        <v>279</v>
      </c>
      <c r="AU1283" s="246" t="s">
        <v>291</v>
      </c>
      <c r="AV1283" s="13" t="s">
        <v>80</v>
      </c>
      <c r="AW1283" s="13" t="s">
        <v>33</v>
      </c>
      <c r="AX1283" s="13" t="s">
        <v>72</v>
      </c>
      <c r="AY1283" s="246" t="s">
        <v>266</v>
      </c>
    </row>
    <row r="1284" spans="1:51" s="14" customFormat="1" ht="12">
      <c r="A1284" s="14"/>
      <c r="B1284" s="247"/>
      <c r="C1284" s="248"/>
      <c r="D1284" s="230" t="s">
        <v>279</v>
      </c>
      <c r="E1284" s="249" t="s">
        <v>19</v>
      </c>
      <c r="F1284" s="250" t="s">
        <v>1506</v>
      </c>
      <c r="G1284" s="248"/>
      <c r="H1284" s="251">
        <v>4.417</v>
      </c>
      <c r="I1284" s="252"/>
      <c r="J1284" s="248"/>
      <c r="K1284" s="248"/>
      <c r="L1284" s="253"/>
      <c r="M1284" s="254"/>
      <c r="N1284" s="255"/>
      <c r="O1284" s="255"/>
      <c r="P1284" s="255"/>
      <c r="Q1284" s="255"/>
      <c r="R1284" s="255"/>
      <c r="S1284" s="255"/>
      <c r="T1284" s="256"/>
      <c r="U1284" s="14"/>
      <c r="V1284" s="14"/>
      <c r="W1284" s="14"/>
      <c r="X1284" s="14"/>
      <c r="Y1284" s="14"/>
      <c r="Z1284" s="14"/>
      <c r="AA1284" s="14"/>
      <c r="AB1284" s="14"/>
      <c r="AC1284" s="14"/>
      <c r="AD1284" s="14"/>
      <c r="AE1284" s="14"/>
      <c r="AT1284" s="257" t="s">
        <v>279</v>
      </c>
      <c r="AU1284" s="257" t="s">
        <v>291</v>
      </c>
      <c r="AV1284" s="14" t="s">
        <v>82</v>
      </c>
      <c r="AW1284" s="14" t="s">
        <v>33</v>
      </c>
      <c r="AX1284" s="14" t="s">
        <v>72</v>
      </c>
      <c r="AY1284" s="257" t="s">
        <v>266</v>
      </c>
    </row>
    <row r="1285" spans="1:51" s="13" customFormat="1" ht="12">
      <c r="A1285" s="13"/>
      <c r="B1285" s="237"/>
      <c r="C1285" s="238"/>
      <c r="D1285" s="230" t="s">
        <v>279</v>
      </c>
      <c r="E1285" s="239" t="s">
        <v>19</v>
      </c>
      <c r="F1285" s="240" t="s">
        <v>1507</v>
      </c>
      <c r="G1285" s="238"/>
      <c r="H1285" s="239" t="s">
        <v>19</v>
      </c>
      <c r="I1285" s="241"/>
      <c r="J1285" s="238"/>
      <c r="K1285" s="238"/>
      <c r="L1285" s="242"/>
      <c r="M1285" s="243"/>
      <c r="N1285" s="244"/>
      <c r="O1285" s="244"/>
      <c r="P1285" s="244"/>
      <c r="Q1285" s="244"/>
      <c r="R1285" s="244"/>
      <c r="S1285" s="244"/>
      <c r="T1285" s="245"/>
      <c r="U1285" s="13"/>
      <c r="V1285" s="13"/>
      <c r="W1285" s="13"/>
      <c r="X1285" s="13"/>
      <c r="Y1285" s="13"/>
      <c r="Z1285" s="13"/>
      <c r="AA1285" s="13"/>
      <c r="AB1285" s="13"/>
      <c r="AC1285" s="13"/>
      <c r="AD1285" s="13"/>
      <c r="AE1285" s="13"/>
      <c r="AT1285" s="246" t="s">
        <v>279</v>
      </c>
      <c r="AU1285" s="246" t="s">
        <v>291</v>
      </c>
      <c r="AV1285" s="13" t="s">
        <v>80</v>
      </c>
      <c r="AW1285" s="13" t="s">
        <v>33</v>
      </c>
      <c r="AX1285" s="13" t="s">
        <v>72</v>
      </c>
      <c r="AY1285" s="246" t="s">
        <v>266</v>
      </c>
    </row>
    <row r="1286" spans="1:51" s="14" customFormat="1" ht="12">
      <c r="A1286" s="14"/>
      <c r="B1286" s="247"/>
      <c r="C1286" s="248"/>
      <c r="D1286" s="230" t="s">
        <v>279</v>
      </c>
      <c r="E1286" s="249" t="s">
        <v>19</v>
      </c>
      <c r="F1286" s="250" t="s">
        <v>1508</v>
      </c>
      <c r="G1286" s="248"/>
      <c r="H1286" s="251">
        <v>5.174</v>
      </c>
      <c r="I1286" s="252"/>
      <c r="J1286" s="248"/>
      <c r="K1286" s="248"/>
      <c r="L1286" s="253"/>
      <c r="M1286" s="254"/>
      <c r="N1286" s="255"/>
      <c r="O1286" s="255"/>
      <c r="P1286" s="255"/>
      <c r="Q1286" s="255"/>
      <c r="R1286" s="255"/>
      <c r="S1286" s="255"/>
      <c r="T1286" s="256"/>
      <c r="U1286" s="14"/>
      <c r="V1286" s="14"/>
      <c r="W1286" s="14"/>
      <c r="X1286" s="14"/>
      <c r="Y1286" s="14"/>
      <c r="Z1286" s="14"/>
      <c r="AA1286" s="14"/>
      <c r="AB1286" s="14"/>
      <c r="AC1286" s="14"/>
      <c r="AD1286" s="14"/>
      <c r="AE1286" s="14"/>
      <c r="AT1286" s="257" t="s">
        <v>279</v>
      </c>
      <c r="AU1286" s="257" t="s">
        <v>291</v>
      </c>
      <c r="AV1286" s="14" t="s">
        <v>82</v>
      </c>
      <c r="AW1286" s="14" t="s">
        <v>33</v>
      </c>
      <c r="AX1286" s="14" t="s">
        <v>72</v>
      </c>
      <c r="AY1286" s="257" t="s">
        <v>266</v>
      </c>
    </row>
    <row r="1287" spans="1:51" s="13" customFormat="1" ht="12">
      <c r="A1287" s="13"/>
      <c r="B1287" s="237"/>
      <c r="C1287" s="238"/>
      <c r="D1287" s="230" t="s">
        <v>279</v>
      </c>
      <c r="E1287" s="239" t="s">
        <v>19</v>
      </c>
      <c r="F1287" s="240" t="s">
        <v>1509</v>
      </c>
      <c r="G1287" s="238"/>
      <c r="H1287" s="239" t="s">
        <v>19</v>
      </c>
      <c r="I1287" s="241"/>
      <c r="J1287" s="238"/>
      <c r="K1287" s="238"/>
      <c r="L1287" s="242"/>
      <c r="M1287" s="243"/>
      <c r="N1287" s="244"/>
      <c r="O1287" s="244"/>
      <c r="P1287" s="244"/>
      <c r="Q1287" s="244"/>
      <c r="R1287" s="244"/>
      <c r="S1287" s="244"/>
      <c r="T1287" s="245"/>
      <c r="U1287" s="13"/>
      <c r="V1287" s="13"/>
      <c r="W1287" s="13"/>
      <c r="X1287" s="13"/>
      <c r="Y1287" s="13"/>
      <c r="Z1287" s="13"/>
      <c r="AA1287" s="13"/>
      <c r="AB1287" s="13"/>
      <c r="AC1287" s="13"/>
      <c r="AD1287" s="13"/>
      <c r="AE1287" s="13"/>
      <c r="AT1287" s="246" t="s">
        <v>279</v>
      </c>
      <c r="AU1287" s="246" t="s">
        <v>291</v>
      </c>
      <c r="AV1287" s="13" t="s">
        <v>80</v>
      </c>
      <c r="AW1287" s="13" t="s">
        <v>33</v>
      </c>
      <c r="AX1287" s="13" t="s">
        <v>72</v>
      </c>
      <c r="AY1287" s="246" t="s">
        <v>266</v>
      </c>
    </row>
    <row r="1288" spans="1:51" s="14" customFormat="1" ht="12">
      <c r="A1288" s="14"/>
      <c r="B1288" s="247"/>
      <c r="C1288" s="248"/>
      <c r="D1288" s="230" t="s">
        <v>279</v>
      </c>
      <c r="E1288" s="249" t="s">
        <v>19</v>
      </c>
      <c r="F1288" s="250" t="s">
        <v>1510</v>
      </c>
      <c r="G1288" s="248"/>
      <c r="H1288" s="251">
        <v>3.281</v>
      </c>
      <c r="I1288" s="252"/>
      <c r="J1288" s="248"/>
      <c r="K1288" s="248"/>
      <c r="L1288" s="253"/>
      <c r="M1288" s="254"/>
      <c r="N1288" s="255"/>
      <c r="O1288" s="255"/>
      <c r="P1288" s="255"/>
      <c r="Q1288" s="255"/>
      <c r="R1288" s="255"/>
      <c r="S1288" s="255"/>
      <c r="T1288" s="256"/>
      <c r="U1288" s="14"/>
      <c r="V1288" s="14"/>
      <c r="W1288" s="14"/>
      <c r="X1288" s="14"/>
      <c r="Y1288" s="14"/>
      <c r="Z1288" s="14"/>
      <c r="AA1288" s="14"/>
      <c r="AB1288" s="14"/>
      <c r="AC1288" s="14"/>
      <c r="AD1288" s="14"/>
      <c r="AE1288" s="14"/>
      <c r="AT1288" s="257" t="s">
        <v>279</v>
      </c>
      <c r="AU1288" s="257" t="s">
        <v>291</v>
      </c>
      <c r="AV1288" s="14" t="s">
        <v>82</v>
      </c>
      <c r="AW1288" s="14" t="s">
        <v>33</v>
      </c>
      <c r="AX1288" s="14" t="s">
        <v>72</v>
      </c>
      <c r="AY1288" s="257" t="s">
        <v>266</v>
      </c>
    </row>
    <row r="1289" spans="1:51" s="14" customFormat="1" ht="12">
      <c r="A1289" s="14"/>
      <c r="B1289" s="247"/>
      <c r="C1289" s="248"/>
      <c r="D1289" s="230" t="s">
        <v>279</v>
      </c>
      <c r="E1289" s="249" t="s">
        <v>19</v>
      </c>
      <c r="F1289" s="250" t="s">
        <v>1511</v>
      </c>
      <c r="G1289" s="248"/>
      <c r="H1289" s="251">
        <v>38.74</v>
      </c>
      <c r="I1289" s="252"/>
      <c r="J1289" s="248"/>
      <c r="K1289" s="248"/>
      <c r="L1289" s="253"/>
      <c r="M1289" s="254"/>
      <c r="N1289" s="255"/>
      <c r="O1289" s="255"/>
      <c r="P1289" s="255"/>
      <c r="Q1289" s="255"/>
      <c r="R1289" s="255"/>
      <c r="S1289" s="255"/>
      <c r="T1289" s="256"/>
      <c r="U1289" s="14"/>
      <c r="V1289" s="14"/>
      <c r="W1289" s="14"/>
      <c r="X1289" s="14"/>
      <c r="Y1289" s="14"/>
      <c r="Z1289" s="14"/>
      <c r="AA1289" s="14"/>
      <c r="AB1289" s="14"/>
      <c r="AC1289" s="14"/>
      <c r="AD1289" s="14"/>
      <c r="AE1289" s="14"/>
      <c r="AT1289" s="257" t="s">
        <v>279</v>
      </c>
      <c r="AU1289" s="257" t="s">
        <v>291</v>
      </c>
      <c r="AV1289" s="14" t="s">
        <v>82</v>
      </c>
      <c r="AW1289" s="14" t="s">
        <v>33</v>
      </c>
      <c r="AX1289" s="14" t="s">
        <v>72</v>
      </c>
      <c r="AY1289" s="257" t="s">
        <v>266</v>
      </c>
    </row>
    <row r="1290" spans="1:51" s="15" customFormat="1" ht="12">
      <c r="A1290" s="15"/>
      <c r="B1290" s="258"/>
      <c r="C1290" s="259"/>
      <c r="D1290" s="230" t="s">
        <v>279</v>
      </c>
      <c r="E1290" s="260" t="s">
        <v>19</v>
      </c>
      <c r="F1290" s="261" t="s">
        <v>282</v>
      </c>
      <c r="G1290" s="259"/>
      <c r="H1290" s="262">
        <v>81.27</v>
      </c>
      <c r="I1290" s="263"/>
      <c r="J1290" s="259"/>
      <c r="K1290" s="259"/>
      <c r="L1290" s="264"/>
      <c r="M1290" s="265"/>
      <c r="N1290" s="266"/>
      <c r="O1290" s="266"/>
      <c r="P1290" s="266"/>
      <c r="Q1290" s="266"/>
      <c r="R1290" s="266"/>
      <c r="S1290" s="266"/>
      <c r="T1290" s="267"/>
      <c r="U1290" s="15"/>
      <c r="V1290" s="15"/>
      <c r="W1290" s="15"/>
      <c r="X1290" s="15"/>
      <c r="Y1290" s="15"/>
      <c r="Z1290" s="15"/>
      <c r="AA1290" s="15"/>
      <c r="AB1290" s="15"/>
      <c r="AC1290" s="15"/>
      <c r="AD1290" s="15"/>
      <c r="AE1290" s="15"/>
      <c r="AT1290" s="268" t="s">
        <v>279</v>
      </c>
      <c r="AU1290" s="268" t="s">
        <v>291</v>
      </c>
      <c r="AV1290" s="15" t="s">
        <v>273</v>
      </c>
      <c r="AW1290" s="15" t="s">
        <v>33</v>
      </c>
      <c r="AX1290" s="15" t="s">
        <v>80</v>
      </c>
      <c r="AY1290" s="268" t="s">
        <v>266</v>
      </c>
    </row>
    <row r="1291" spans="1:65" s="2" customFormat="1" ht="24.15" customHeight="1">
      <c r="A1291" s="41"/>
      <c r="B1291" s="42"/>
      <c r="C1291" s="217" t="s">
        <v>1512</v>
      </c>
      <c r="D1291" s="217" t="s">
        <v>268</v>
      </c>
      <c r="E1291" s="218" t="s">
        <v>1513</v>
      </c>
      <c r="F1291" s="219" t="s">
        <v>1514</v>
      </c>
      <c r="G1291" s="220" t="s">
        <v>285</v>
      </c>
      <c r="H1291" s="221">
        <v>92.18</v>
      </c>
      <c r="I1291" s="222"/>
      <c r="J1291" s="223">
        <f>ROUND(I1291*H1291,2)</f>
        <v>0</v>
      </c>
      <c r="K1291" s="219" t="s">
        <v>272</v>
      </c>
      <c r="L1291" s="47"/>
      <c r="M1291" s="224" t="s">
        <v>19</v>
      </c>
      <c r="N1291" s="225" t="s">
        <v>43</v>
      </c>
      <c r="O1291" s="87"/>
      <c r="P1291" s="226">
        <f>O1291*H1291</f>
        <v>0</v>
      </c>
      <c r="Q1291" s="226">
        <v>0</v>
      </c>
      <c r="R1291" s="226">
        <f>Q1291*H1291</f>
        <v>0</v>
      </c>
      <c r="S1291" s="226">
        <v>1.4</v>
      </c>
      <c r="T1291" s="227">
        <f>S1291*H1291</f>
        <v>129.052</v>
      </c>
      <c r="U1291" s="41"/>
      <c r="V1291" s="41"/>
      <c r="W1291" s="41"/>
      <c r="X1291" s="41"/>
      <c r="Y1291" s="41"/>
      <c r="Z1291" s="41"/>
      <c r="AA1291" s="41"/>
      <c r="AB1291" s="41"/>
      <c r="AC1291" s="41"/>
      <c r="AD1291" s="41"/>
      <c r="AE1291" s="41"/>
      <c r="AR1291" s="228" t="s">
        <v>273</v>
      </c>
      <c r="AT1291" s="228" t="s">
        <v>268</v>
      </c>
      <c r="AU1291" s="228" t="s">
        <v>291</v>
      </c>
      <c r="AY1291" s="20" t="s">
        <v>266</v>
      </c>
      <c r="BE1291" s="229">
        <f>IF(N1291="základní",J1291,0)</f>
        <v>0</v>
      </c>
      <c r="BF1291" s="229">
        <f>IF(N1291="snížená",J1291,0)</f>
        <v>0</v>
      </c>
      <c r="BG1291" s="229">
        <f>IF(N1291="zákl. přenesená",J1291,0)</f>
        <v>0</v>
      </c>
      <c r="BH1291" s="229">
        <f>IF(N1291="sníž. přenesená",J1291,0)</f>
        <v>0</v>
      </c>
      <c r="BI1291" s="229">
        <f>IF(N1291="nulová",J1291,0)</f>
        <v>0</v>
      </c>
      <c r="BJ1291" s="20" t="s">
        <v>80</v>
      </c>
      <c r="BK1291" s="229">
        <f>ROUND(I1291*H1291,2)</f>
        <v>0</v>
      </c>
      <c r="BL1291" s="20" t="s">
        <v>273</v>
      </c>
      <c r="BM1291" s="228" t="s">
        <v>1515</v>
      </c>
    </row>
    <row r="1292" spans="1:47" s="2" customFormat="1" ht="12">
      <c r="A1292" s="41"/>
      <c r="B1292" s="42"/>
      <c r="C1292" s="43"/>
      <c r="D1292" s="230" t="s">
        <v>275</v>
      </c>
      <c r="E1292" s="43"/>
      <c r="F1292" s="231" t="s">
        <v>1516</v>
      </c>
      <c r="G1292" s="43"/>
      <c r="H1292" s="43"/>
      <c r="I1292" s="232"/>
      <c r="J1292" s="43"/>
      <c r="K1292" s="43"/>
      <c r="L1292" s="47"/>
      <c r="M1292" s="233"/>
      <c r="N1292" s="234"/>
      <c r="O1292" s="87"/>
      <c r="P1292" s="87"/>
      <c r="Q1292" s="87"/>
      <c r="R1292" s="87"/>
      <c r="S1292" s="87"/>
      <c r="T1292" s="88"/>
      <c r="U1292" s="41"/>
      <c r="V1292" s="41"/>
      <c r="W1292" s="41"/>
      <c r="X1292" s="41"/>
      <c r="Y1292" s="41"/>
      <c r="Z1292" s="41"/>
      <c r="AA1292" s="41"/>
      <c r="AB1292" s="41"/>
      <c r="AC1292" s="41"/>
      <c r="AD1292" s="41"/>
      <c r="AE1292" s="41"/>
      <c r="AT1292" s="20" t="s">
        <v>275</v>
      </c>
      <c r="AU1292" s="20" t="s">
        <v>291</v>
      </c>
    </row>
    <row r="1293" spans="1:47" s="2" customFormat="1" ht="12">
      <c r="A1293" s="41"/>
      <c r="B1293" s="42"/>
      <c r="C1293" s="43"/>
      <c r="D1293" s="235" t="s">
        <v>277</v>
      </c>
      <c r="E1293" s="43"/>
      <c r="F1293" s="236" t="s">
        <v>1517</v>
      </c>
      <c r="G1293" s="43"/>
      <c r="H1293" s="43"/>
      <c r="I1293" s="232"/>
      <c r="J1293" s="43"/>
      <c r="K1293" s="43"/>
      <c r="L1293" s="47"/>
      <c r="M1293" s="233"/>
      <c r="N1293" s="234"/>
      <c r="O1293" s="87"/>
      <c r="P1293" s="87"/>
      <c r="Q1293" s="87"/>
      <c r="R1293" s="87"/>
      <c r="S1293" s="87"/>
      <c r="T1293" s="88"/>
      <c r="U1293" s="41"/>
      <c r="V1293" s="41"/>
      <c r="W1293" s="41"/>
      <c r="X1293" s="41"/>
      <c r="Y1293" s="41"/>
      <c r="Z1293" s="41"/>
      <c r="AA1293" s="41"/>
      <c r="AB1293" s="41"/>
      <c r="AC1293" s="41"/>
      <c r="AD1293" s="41"/>
      <c r="AE1293" s="41"/>
      <c r="AT1293" s="20" t="s">
        <v>277</v>
      </c>
      <c r="AU1293" s="20" t="s">
        <v>291</v>
      </c>
    </row>
    <row r="1294" spans="1:51" s="14" customFormat="1" ht="12">
      <c r="A1294" s="14"/>
      <c r="B1294" s="247"/>
      <c r="C1294" s="248"/>
      <c r="D1294" s="230" t="s">
        <v>279</v>
      </c>
      <c r="E1294" s="249" t="s">
        <v>19</v>
      </c>
      <c r="F1294" s="250" t="s">
        <v>1518</v>
      </c>
      <c r="G1294" s="248"/>
      <c r="H1294" s="251">
        <v>92.18</v>
      </c>
      <c r="I1294" s="252"/>
      <c r="J1294" s="248"/>
      <c r="K1294" s="248"/>
      <c r="L1294" s="253"/>
      <c r="M1294" s="254"/>
      <c r="N1294" s="255"/>
      <c r="O1294" s="255"/>
      <c r="P1294" s="255"/>
      <c r="Q1294" s="255"/>
      <c r="R1294" s="255"/>
      <c r="S1294" s="255"/>
      <c r="T1294" s="256"/>
      <c r="U1294" s="14"/>
      <c r="V1294" s="14"/>
      <c r="W1294" s="14"/>
      <c r="X1294" s="14"/>
      <c r="Y1294" s="14"/>
      <c r="Z1294" s="14"/>
      <c r="AA1294" s="14"/>
      <c r="AB1294" s="14"/>
      <c r="AC1294" s="14"/>
      <c r="AD1294" s="14"/>
      <c r="AE1294" s="14"/>
      <c r="AT1294" s="257" t="s">
        <v>279</v>
      </c>
      <c r="AU1294" s="257" t="s">
        <v>291</v>
      </c>
      <c r="AV1294" s="14" t="s">
        <v>82</v>
      </c>
      <c r="AW1294" s="14" t="s">
        <v>33</v>
      </c>
      <c r="AX1294" s="14" t="s">
        <v>80</v>
      </c>
      <c r="AY1294" s="257" t="s">
        <v>266</v>
      </c>
    </row>
    <row r="1295" spans="1:65" s="2" customFormat="1" ht="24.15" customHeight="1">
      <c r="A1295" s="41"/>
      <c r="B1295" s="42"/>
      <c r="C1295" s="217" t="s">
        <v>1519</v>
      </c>
      <c r="D1295" s="217" t="s">
        <v>268</v>
      </c>
      <c r="E1295" s="218" t="s">
        <v>1520</v>
      </c>
      <c r="F1295" s="219" t="s">
        <v>1521</v>
      </c>
      <c r="G1295" s="220" t="s">
        <v>423</v>
      </c>
      <c r="H1295" s="221">
        <v>22.07</v>
      </c>
      <c r="I1295" s="222"/>
      <c r="J1295" s="223">
        <f>ROUND(I1295*H1295,2)</f>
        <v>0</v>
      </c>
      <c r="K1295" s="219" t="s">
        <v>272</v>
      </c>
      <c r="L1295" s="47"/>
      <c r="M1295" s="224" t="s">
        <v>19</v>
      </c>
      <c r="N1295" s="225" t="s">
        <v>43</v>
      </c>
      <c r="O1295" s="87"/>
      <c r="P1295" s="226">
        <f>O1295*H1295</f>
        <v>0</v>
      </c>
      <c r="Q1295" s="226">
        <v>0</v>
      </c>
      <c r="R1295" s="226">
        <f>Q1295*H1295</f>
        <v>0</v>
      </c>
      <c r="S1295" s="226">
        <v>0.11</v>
      </c>
      <c r="T1295" s="227">
        <f>S1295*H1295</f>
        <v>2.4277</v>
      </c>
      <c r="U1295" s="41"/>
      <c r="V1295" s="41"/>
      <c r="W1295" s="41"/>
      <c r="X1295" s="41"/>
      <c r="Y1295" s="41"/>
      <c r="Z1295" s="41"/>
      <c r="AA1295" s="41"/>
      <c r="AB1295" s="41"/>
      <c r="AC1295" s="41"/>
      <c r="AD1295" s="41"/>
      <c r="AE1295" s="41"/>
      <c r="AR1295" s="228" t="s">
        <v>273</v>
      </c>
      <c r="AT1295" s="228" t="s">
        <v>268</v>
      </c>
      <c r="AU1295" s="228" t="s">
        <v>291</v>
      </c>
      <c r="AY1295" s="20" t="s">
        <v>266</v>
      </c>
      <c r="BE1295" s="229">
        <f>IF(N1295="základní",J1295,0)</f>
        <v>0</v>
      </c>
      <c r="BF1295" s="229">
        <f>IF(N1295="snížená",J1295,0)</f>
        <v>0</v>
      </c>
      <c r="BG1295" s="229">
        <f>IF(N1295="zákl. přenesená",J1295,0)</f>
        <v>0</v>
      </c>
      <c r="BH1295" s="229">
        <f>IF(N1295="sníž. přenesená",J1295,0)</f>
        <v>0</v>
      </c>
      <c r="BI1295" s="229">
        <f>IF(N1295="nulová",J1295,0)</f>
        <v>0</v>
      </c>
      <c r="BJ1295" s="20" t="s">
        <v>80</v>
      </c>
      <c r="BK1295" s="229">
        <f>ROUND(I1295*H1295,2)</f>
        <v>0</v>
      </c>
      <c r="BL1295" s="20" t="s">
        <v>273</v>
      </c>
      <c r="BM1295" s="228" t="s">
        <v>1522</v>
      </c>
    </row>
    <row r="1296" spans="1:47" s="2" customFormat="1" ht="12">
      <c r="A1296" s="41"/>
      <c r="B1296" s="42"/>
      <c r="C1296" s="43"/>
      <c r="D1296" s="230" t="s">
        <v>275</v>
      </c>
      <c r="E1296" s="43"/>
      <c r="F1296" s="231" t="s">
        <v>1523</v>
      </c>
      <c r="G1296" s="43"/>
      <c r="H1296" s="43"/>
      <c r="I1296" s="232"/>
      <c r="J1296" s="43"/>
      <c r="K1296" s="43"/>
      <c r="L1296" s="47"/>
      <c r="M1296" s="233"/>
      <c r="N1296" s="234"/>
      <c r="O1296" s="87"/>
      <c r="P1296" s="87"/>
      <c r="Q1296" s="87"/>
      <c r="R1296" s="87"/>
      <c r="S1296" s="87"/>
      <c r="T1296" s="88"/>
      <c r="U1296" s="41"/>
      <c r="V1296" s="41"/>
      <c r="W1296" s="41"/>
      <c r="X1296" s="41"/>
      <c r="Y1296" s="41"/>
      <c r="Z1296" s="41"/>
      <c r="AA1296" s="41"/>
      <c r="AB1296" s="41"/>
      <c r="AC1296" s="41"/>
      <c r="AD1296" s="41"/>
      <c r="AE1296" s="41"/>
      <c r="AT1296" s="20" t="s">
        <v>275</v>
      </c>
      <c r="AU1296" s="20" t="s">
        <v>291</v>
      </c>
    </row>
    <row r="1297" spans="1:47" s="2" customFormat="1" ht="12">
      <c r="A1297" s="41"/>
      <c r="B1297" s="42"/>
      <c r="C1297" s="43"/>
      <c r="D1297" s="235" t="s">
        <v>277</v>
      </c>
      <c r="E1297" s="43"/>
      <c r="F1297" s="236" t="s">
        <v>1524</v>
      </c>
      <c r="G1297" s="43"/>
      <c r="H1297" s="43"/>
      <c r="I1297" s="232"/>
      <c r="J1297" s="43"/>
      <c r="K1297" s="43"/>
      <c r="L1297" s="47"/>
      <c r="M1297" s="233"/>
      <c r="N1297" s="234"/>
      <c r="O1297" s="87"/>
      <c r="P1297" s="87"/>
      <c r="Q1297" s="87"/>
      <c r="R1297" s="87"/>
      <c r="S1297" s="87"/>
      <c r="T1297" s="88"/>
      <c r="U1297" s="41"/>
      <c r="V1297" s="41"/>
      <c r="W1297" s="41"/>
      <c r="X1297" s="41"/>
      <c r="Y1297" s="41"/>
      <c r="Z1297" s="41"/>
      <c r="AA1297" s="41"/>
      <c r="AB1297" s="41"/>
      <c r="AC1297" s="41"/>
      <c r="AD1297" s="41"/>
      <c r="AE1297" s="41"/>
      <c r="AT1297" s="20" t="s">
        <v>277</v>
      </c>
      <c r="AU1297" s="20" t="s">
        <v>291</v>
      </c>
    </row>
    <row r="1298" spans="1:51" s="14" customFormat="1" ht="12">
      <c r="A1298" s="14"/>
      <c r="B1298" s="247"/>
      <c r="C1298" s="248"/>
      <c r="D1298" s="230" t="s">
        <v>279</v>
      </c>
      <c r="E1298" s="249" t="s">
        <v>19</v>
      </c>
      <c r="F1298" s="250" t="s">
        <v>1525</v>
      </c>
      <c r="G1298" s="248"/>
      <c r="H1298" s="251">
        <v>22.07</v>
      </c>
      <c r="I1298" s="252"/>
      <c r="J1298" s="248"/>
      <c r="K1298" s="248"/>
      <c r="L1298" s="253"/>
      <c r="M1298" s="254"/>
      <c r="N1298" s="255"/>
      <c r="O1298" s="255"/>
      <c r="P1298" s="255"/>
      <c r="Q1298" s="255"/>
      <c r="R1298" s="255"/>
      <c r="S1298" s="255"/>
      <c r="T1298" s="256"/>
      <c r="U1298" s="14"/>
      <c r="V1298" s="14"/>
      <c r="W1298" s="14"/>
      <c r="X1298" s="14"/>
      <c r="Y1298" s="14"/>
      <c r="Z1298" s="14"/>
      <c r="AA1298" s="14"/>
      <c r="AB1298" s="14"/>
      <c r="AC1298" s="14"/>
      <c r="AD1298" s="14"/>
      <c r="AE1298" s="14"/>
      <c r="AT1298" s="257" t="s">
        <v>279</v>
      </c>
      <c r="AU1298" s="257" t="s">
        <v>291</v>
      </c>
      <c r="AV1298" s="14" t="s">
        <v>82</v>
      </c>
      <c r="AW1298" s="14" t="s">
        <v>33</v>
      </c>
      <c r="AX1298" s="14" t="s">
        <v>80</v>
      </c>
      <c r="AY1298" s="257" t="s">
        <v>266</v>
      </c>
    </row>
    <row r="1299" spans="1:65" s="2" customFormat="1" ht="24.15" customHeight="1">
      <c r="A1299" s="41"/>
      <c r="B1299" s="42"/>
      <c r="C1299" s="217" t="s">
        <v>1526</v>
      </c>
      <c r="D1299" s="217" t="s">
        <v>268</v>
      </c>
      <c r="E1299" s="218" t="s">
        <v>1527</v>
      </c>
      <c r="F1299" s="219" t="s">
        <v>1528</v>
      </c>
      <c r="G1299" s="220" t="s">
        <v>271</v>
      </c>
      <c r="H1299" s="221">
        <v>1.8</v>
      </c>
      <c r="I1299" s="222"/>
      <c r="J1299" s="223">
        <f>ROUND(I1299*H1299,2)</f>
        <v>0</v>
      </c>
      <c r="K1299" s="219" t="s">
        <v>272</v>
      </c>
      <c r="L1299" s="47"/>
      <c r="M1299" s="224" t="s">
        <v>19</v>
      </c>
      <c r="N1299" s="225" t="s">
        <v>43</v>
      </c>
      <c r="O1299" s="87"/>
      <c r="P1299" s="226">
        <f>O1299*H1299</f>
        <v>0</v>
      </c>
      <c r="Q1299" s="226">
        <v>0</v>
      </c>
      <c r="R1299" s="226">
        <f>Q1299*H1299</f>
        <v>0</v>
      </c>
      <c r="S1299" s="226">
        <v>0.048</v>
      </c>
      <c r="T1299" s="227">
        <f>S1299*H1299</f>
        <v>0.0864</v>
      </c>
      <c r="U1299" s="41"/>
      <c r="V1299" s="41"/>
      <c r="W1299" s="41"/>
      <c r="X1299" s="41"/>
      <c r="Y1299" s="41"/>
      <c r="Z1299" s="41"/>
      <c r="AA1299" s="41"/>
      <c r="AB1299" s="41"/>
      <c r="AC1299" s="41"/>
      <c r="AD1299" s="41"/>
      <c r="AE1299" s="41"/>
      <c r="AR1299" s="228" t="s">
        <v>273</v>
      </c>
      <c r="AT1299" s="228" t="s">
        <v>268</v>
      </c>
      <c r="AU1299" s="228" t="s">
        <v>291</v>
      </c>
      <c r="AY1299" s="20" t="s">
        <v>266</v>
      </c>
      <c r="BE1299" s="229">
        <f>IF(N1299="základní",J1299,0)</f>
        <v>0</v>
      </c>
      <c r="BF1299" s="229">
        <f>IF(N1299="snížená",J1299,0)</f>
        <v>0</v>
      </c>
      <c r="BG1299" s="229">
        <f>IF(N1299="zákl. přenesená",J1299,0)</f>
        <v>0</v>
      </c>
      <c r="BH1299" s="229">
        <f>IF(N1299="sníž. přenesená",J1299,0)</f>
        <v>0</v>
      </c>
      <c r="BI1299" s="229">
        <f>IF(N1299="nulová",J1299,0)</f>
        <v>0</v>
      </c>
      <c r="BJ1299" s="20" t="s">
        <v>80</v>
      </c>
      <c r="BK1299" s="229">
        <f>ROUND(I1299*H1299,2)</f>
        <v>0</v>
      </c>
      <c r="BL1299" s="20" t="s">
        <v>273</v>
      </c>
      <c r="BM1299" s="228" t="s">
        <v>1529</v>
      </c>
    </row>
    <row r="1300" spans="1:47" s="2" customFormat="1" ht="12">
      <c r="A1300" s="41"/>
      <c r="B1300" s="42"/>
      <c r="C1300" s="43"/>
      <c r="D1300" s="230" t="s">
        <v>275</v>
      </c>
      <c r="E1300" s="43"/>
      <c r="F1300" s="231" t="s">
        <v>1530</v>
      </c>
      <c r="G1300" s="43"/>
      <c r="H1300" s="43"/>
      <c r="I1300" s="232"/>
      <c r="J1300" s="43"/>
      <c r="K1300" s="43"/>
      <c r="L1300" s="47"/>
      <c r="M1300" s="233"/>
      <c r="N1300" s="234"/>
      <c r="O1300" s="87"/>
      <c r="P1300" s="87"/>
      <c r="Q1300" s="87"/>
      <c r="R1300" s="87"/>
      <c r="S1300" s="87"/>
      <c r="T1300" s="88"/>
      <c r="U1300" s="41"/>
      <c r="V1300" s="41"/>
      <c r="W1300" s="41"/>
      <c r="X1300" s="41"/>
      <c r="Y1300" s="41"/>
      <c r="Z1300" s="41"/>
      <c r="AA1300" s="41"/>
      <c r="AB1300" s="41"/>
      <c r="AC1300" s="41"/>
      <c r="AD1300" s="41"/>
      <c r="AE1300" s="41"/>
      <c r="AT1300" s="20" t="s">
        <v>275</v>
      </c>
      <c r="AU1300" s="20" t="s">
        <v>291</v>
      </c>
    </row>
    <row r="1301" spans="1:47" s="2" customFormat="1" ht="12">
      <c r="A1301" s="41"/>
      <c r="B1301" s="42"/>
      <c r="C1301" s="43"/>
      <c r="D1301" s="235" t="s">
        <v>277</v>
      </c>
      <c r="E1301" s="43"/>
      <c r="F1301" s="236" t="s">
        <v>1531</v>
      </c>
      <c r="G1301" s="43"/>
      <c r="H1301" s="43"/>
      <c r="I1301" s="232"/>
      <c r="J1301" s="43"/>
      <c r="K1301" s="43"/>
      <c r="L1301" s="47"/>
      <c r="M1301" s="233"/>
      <c r="N1301" s="234"/>
      <c r="O1301" s="87"/>
      <c r="P1301" s="87"/>
      <c r="Q1301" s="87"/>
      <c r="R1301" s="87"/>
      <c r="S1301" s="87"/>
      <c r="T1301" s="88"/>
      <c r="U1301" s="41"/>
      <c r="V1301" s="41"/>
      <c r="W1301" s="41"/>
      <c r="X1301" s="41"/>
      <c r="Y1301" s="41"/>
      <c r="Z1301" s="41"/>
      <c r="AA1301" s="41"/>
      <c r="AB1301" s="41"/>
      <c r="AC1301" s="41"/>
      <c r="AD1301" s="41"/>
      <c r="AE1301" s="41"/>
      <c r="AT1301" s="20" t="s">
        <v>277</v>
      </c>
      <c r="AU1301" s="20" t="s">
        <v>291</v>
      </c>
    </row>
    <row r="1302" spans="1:51" s="13" customFormat="1" ht="12">
      <c r="A1302" s="13"/>
      <c r="B1302" s="237"/>
      <c r="C1302" s="238"/>
      <c r="D1302" s="230" t="s">
        <v>279</v>
      </c>
      <c r="E1302" s="239" t="s">
        <v>19</v>
      </c>
      <c r="F1302" s="240" t="s">
        <v>789</v>
      </c>
      <c r="G1302" s="238"/>
      <c r="H1302" s="239" t="s">
        <v>19</v>
      </c>
      <c r="I1302" s="241"/>
      <c r="J1302" s="238"/>
      <c r="K1302" s="238"/>
      <c r="L1302" s="242"/>
      <c r="M1302" s="243"/>
      <c r="N1302" s="244"/>
      <c r="O1302" s="244"/>
      <c r="P1302" s="244"/>
      <c r="Q1302" s="244"/>
      <c r="R1302" s="244"/>
      <c r="S1302" s="244"/>
      <c r="T1302" s="245"/>
      <c r="U1302" s="13"/>
      <c r="V1302" s="13"/>
      <c r="W1302" s="13"/>
      <c r="X1302" s="13"/>
      <c r="Y1302" s="13"/>
      <c r="Z1302" s="13"/>
      <c r="AA1302" s="13"/>
      <c r="AB1302" s="13"/>
      <c r="AC1302" s="13"/>
      <c r="AD1302" s="13"/>
      <c r="AE1302" s="13"/>
      <c r="AT1302" s="246" t="s">
        <v>279</v>
      </c>
      <c r="AU1302" s="246" t="s">
        <v>291</v>
      </c>
      <c r="AV1302" s="13" t="s">
        <v>80</v>
      </c>
      <c r="AW1302" s="13" t="s">
        <v>33</v>
      </c>
      <c r="AX1302" s="13" t="s">
        <v>72</v>
      </c>
      <c r="AY1302" s="246" t="s">
        <v>266</v>
      </c>
    </row>
    <row r="1303" spans="1:51" s="14" customFormat="1" ht="12">
      <c r="A1303" s="14"/>
      <c r="B1303" s="247"/>
      <c r="C1303" s="248"/>
      <c r="D1303" s="230" t="s">
        <v>279</v>
      </c>
      <c r="E1303" s="249" t="s">
        <v>19</v>
      </c>
      <c r="F1303" s="250" t="s">
        <v>1532</v>
      </c>
      <c r="G1303" s="248"/>
      <c r="H1303" s="251">
        <v>0.9</v>
      </c>
      <c r="I1303" s="252"/>
      <c r="J1303" s="248"/>
      <c r="K1303" s="248"/>
      <c r="L1303" s="253"/>
      <c r="M1303" s="254"/>
      <c r="N1303" s="255"/>
      <c r="O1303" s="255"/>
      <c r="P1303" s="255"/>
      <c r="Q1303" s="255"/>
      <c r="R1303" s="255"/>
      <c r="S1303" s="255"/>
      <c r="T1303" s="256"/>
      <c r="U1303" s="14"/>
      <c r="V1303" s="14"/>
      <c r="W1303" s="14"/>
      <c r="X1303" s="14"/>
      <c r="Y1303" s="14"/>
      <c r="Z1303" s="14"/>
      <c r="AA1303" s="14"/>
      <c r="AB1303" s="14"/>
      <c r="AC1303" s="14"/>
      <c r="AD1303" s="14"/>
      <c r="AE1303" s="14"/>
      <c r="AT1303" s="257" t="s">
        <v>279</v>
      </c>
      <c r="AU1303" s="257" t="s">
        <v>291</v>
      </c>
      <c r="AV1303" s="14" t="s">
        <v>82</v>
      </c>
      <c r="AW1303" s="14" t="s">
        <v>33</v>
      </c>
      <c r="AX1303" s="14" t="s">
        <v>72</v>
      </c>
      <c r="AY1303" s="257" t="s">
        <v>266</v>
      </c>
    </row>
    <row r="1304" spans="1:51" s="13" customFormat="1" ht="12">
      <c r="A1304" s="13"/>
      <c r="B1304" s="237"/>
      <c r="C1304" s="238"/>
      <c r="D1304" s="230" t="s">
        <v>279</v>
      </c>
      <c r="E1304" s="239" t="s">
        <v>19</v>
      </c>
      <c r="F1304" s="240" t="s">
        <v>792</v>
      </c>
      <c r="G1304" s="238"/>
      <c r="H1304" s="239" t="s">
        <v>19</v>
      </c>
      <c r="I1304" s="241"/>
      <c r="J1304" s="238"/>
      <c r="K1304" s="238"/>
      <c r="L1304" s="242"/>
      <c r="M1304" s="243"/>
      <c r="N1304" s="244"/>
      <c r="O1304" s="244"/>
      <c r="P1304" s="244"/>
      <c r="Q1304" s="244"/>
      <c r="R1304" s="244"/>
      <c r="S1304" s="244"/>
      <c r="T1304" s="245"/>
      <c r="U1304" s="13"/>
      <c r="V1304" s="13"/>
      <c r="W1304" s="13"/>
      <c r="X1304" s="13"/>
      <c r="Y1304" s="13"/>
      <c r="Z1304" s="13"/>
      <c r="AA1304" s="13"/>
      <c r="AB1304" s="13"/>
      <c r="AC1304" s="13"/>
      <c r="AD1304" s="13"/>
      <c r="AE1304" s="13"/>
      <c r="AT1304" s="246" t="s">
        <v>279</v>
      </c>
      <c r="AU1304" s="246" t="s">
        <v>291</v>
      </c>
      <c r="AV1304" s="13" t="s">
        <v>80</v>
      </c>
      <c r="AW1304" s="13" t="s">
        <v>33</v>
      </c>
      <c r="AX1304" s="13" t="s">
        <v>72</v>
      </c>
      <c r="AY1304" s="246" t="s">
        <v>266</v>
      </c>
    </row>
    <row r="1305" spans="1:51" s="14" customFormat="1" ht="12">
      <c r="A1305" s="14"/>
      <c r="B1305" s="247"/>
      <c r="C1305" s="248"/>
      <c r="D1305" s="230" t="s">
        <v>279</v>
      </c>
      <c r="E1305" s="249" t="s">
        <v>19</v>
      </c>
      <c r="F1305" s="250" t="s">
        <v>1532</v>
      </c>
      <c r="G1305" s="248"/>
      <c r="H1305" s="251">
        <v>0.9</v>
      </c>
      <c r="I1305" s="252"/>
      <c r="J1305" s="248"/>
      <c r="K1305" s="248"/>
      <c r="L1305" s="253"/>
      <c r="M1305" s="254"/>
      <c r="N1305" s="255"/>
      <c r="O1305" s="255"/>
      <c r="P1305" s="255"/>
      <c r="Q1305" s="255"/>
      <c r="R1305" s="255"/>
      <c r="S1305" s="255"/>
      <c r="T1305" s="256"/>
      <c r="U1305" s="14"/>
      <c r="V1305" s="14"/>
      <c r="W1305" s="14"/>
      <c r="X1305" s="14"/>
      <c r="Y1305" s="14"/>
      <c r="Z1305" s="14"/>
      <c r="AA1305" s="14"/>
      <c r="AB1305" s="14"/>
      <c r="AC1305" s="14"/>
      <c r="AD1305" s="14"/>
      <c r="AE1305" s="14"/>
      <c r="AT1305" s="257" t="s">
        <v>279</v>
      </c>
      <c r="AU1305" s="257" t="s">
        <v>291</v>
      </c>
      <c r="AV1305" s="14" t="s">
        <v>82</v>
      </c>
      <c r="AW1305" s="14" t="s">
        <v>33</v>
      </c>
      <c r="AX1305" s="14" t="s">
        <v>72</v>
      </c>
      <c r="AY1305" s="257" t="s">
        <v>266</v>
      </c>
    </row>
    <row r="1306" spans="1:51" s="15" customFormat="1" ht="12">
      <c r="A1306" s="15"/>
      <c r="B1306" s="258"/>
      <c r="C1306" s="259"/>
      <c r="D1306" s="230" t="s">
        <v>279</v>
      </c>
      <c r="E1306" s="260" t="s">
        <v>19</v>
      </c>
      <c r="F1306" s="261" t="s">
        <v>282</v>
      </c>
      <c r="G1306" s="259"/>
      <c r="H1306" s="262">
        <v>1.8</v>
      </c>
      <c r="I1306" s="263"/>
      <c r="J1306" s="259"/>
      <c r="K1306" s="259"/>
      <c r="L1306" s="264"/>
      <c r="M1306" s="265"/>
      <c r="N1306" s="266"/>
      <c r="O1306" s="266"/>
      <c r="P1306" s="266"/>
      <c r="Q1306" s="266"/>
      <c r="R1306" s="266"/>
      <c r="S1306" s="266"/>
      <c r="T1306" s="267"/>
      <c r="U1306" s="15"/>
      <c r="V1306" s="15"/>
      <c r="W1306" s="15"/>
      <c r="X1306" s="15"/>
      <c r="Y1306" s="15"/>
      <c r="Z1306" s="15"/>
      <c r="AA1306" s="15"/>
      <c r="AB1306" s="15"/>
      <c r="AC1306" s="15"/>
      <c r="AD1306" s="15"/>
      <c r="AE1306" s="15"/>
      <c r="AT1306" s="268" t="s">
        <v>279</v>
      </c>
      <c r="AU1306" s="268" t="s">
        <v>291</v>
      </c>
      <c r="AV1306" s="15" t="s">
        <v>273</v>
      </c>
      <c r="AW1306" s="15" t="s">
        <v>33</v>
      </c>
      <c r="AX1306" s="15" t="s">
        <v>80</v>
      </c>
      <c r="AY1306" s="268" t="s">
        <v>266</v>
      </c>
    </row>
    <row r="1307" spans="1:65" s="2" customFormat="1" ht="24.15" customHeight="1">
      <c r="A1307" s="41"/>
      <c r="B1307" s="42"/>
      <c r="C1307" s="217" t="s">
        <v>1533</v>
      </c>
      <c r="D1307" s="217" t="s">
        <v>268</v>
      </c>
      <c r="E1307" s="218" t="s">
        <v>1534</v>
      </c>
      <c r="F1307" s="219" t="s">
        <v>1535</v>
      </c>
      <c r="G1307" s="220" t="s">
        <v>271</v>
      </c>
      <c r="H1307" s="221">
        <v>15.606</v>
      </c>
      <c r="I1307" s="222"/>
      <c r="J1307" s="223">
        <f>ROUND(I1307*H1307,2)</f>
        <v>0</v>
      </c>
      <c r="K1307" s="219" t="s">
        <v>272</v>
      </c>
      <c r="L1307" s="47"/>
      <c r="M1307" s="224" t="s">
        <v>19</v>
      </c>
      <c r="N1307" s="225" t="s">
        <v>43</v>
      </c>
      <c r="O1307" s="87"/>
      <c r="P1307" s="226">
        <f>O1307*H1307</f>
        <v>0</v>
      </c>
      <c r="Q1307" s="226">
        <v>0</v>
      </c>
      <c r="R1307" s="226">
        <f>Q1307*H1307</f>
        <v>0</v>
      </c>
      <c r="S1307" s="226">
        <v>0.038</v>
      </c>
      <c r="T1307" s="227">
        <f>S1307*H1307</f>
        <v>0.593028</v>
      </c>
      <c r="U1307" s="41"/>
      <c r="V1307" s="41"/>
      <c r="W1307" s="41"/>
      <c r="X1307" s="41"/>
      <c r="Y1307" s="41"/>
      <c r="Z1307" s="41"/>
      <c r="AA1307" s="41"/>
      <c r="AB1307" s="41"/>
      <c r="AC1307" s="41"/>
      <c r="AD1307" s="41"/>
      <c r="AE1307" s="41"/>
      <c r="AR1307" s="228" t="s">
        <v>273</v>
      </c>
      <c r="AT1307" s="228" t="s">
        <v>268</v>
      </c>
      <c r="AU1307" s="228" t="s">
        <v>291</v>
      </c>
      <c r="AY1307" s="20" t="s">
        <v>266</v>
      </c>
      <c r="BE1307" s="229">
        <f>IF(N1307="základní",J1307,0)</f>
        <v>0</v>
      </c>
      <c r="BF1307" s="229">
        <f>IF(N1307="snížená",J1307,0)</f>
        <v>0</v>
      </c>
      <c r="BG1307" s="229">
        <f>IF(N1307="zákl. přenesená",J1307,0)</f>
        <v>0</v>
      </c>
      <c r="BH1307" s="229">
        <f>IF(N1307="sníž. přenesená",J1307,0)</f>
        <v>0</v>
      </c>
      <c r="BI1307" s="229">
        <f>IF(N1307="nulová",J1307,0)</f>
        <v>0</v>
      </c>
      <c r="BJ1307" s="20" t="s">
        <v>80</v>
      </c>
      <c r="BK1307" s="229">
        <f>ROUND(I1307*H1307,2)</f>
        <v>0</v>
      </c>
      <c r="BL1307" s="20" t="s">
        <v>273</v>
      </c>
      <c r="BM1307" s="228" t="s">
        <v>1536</v>
      </c>
    </row>
    <row r="1308" spans="1:47" s="2" customFormat="1" ht="12">
      <c r="A1308" s="41"/>
      <c r="B1308" s="42"/>
      <c r="C1308" s="43"/>
      <c r="D1308" s="230" t="s">
        <v>275</v>
      </c>
      <c r="E1308" s="43"/>
      <c r="F1308" s="231" t="s">
        <v>1537</v>
      </c>
      <c r="G1308" s="43"/>
      <c r="H1308" s="43"/>
      <c r="I1308" s="232"/>
      <c r="J1308" s="43"/>
      <c r="K1308" s="43"/>
      <c r="L1308" s="47"/>
      <c r="M1308" s="233"/>
      <c r="N1308" s="234"/>
      <c r="O1308" s="87"/>
      <c r="P1308" s="87"/>
      <c r="Q1308" s="87"/>
      <c r="R1308" s="87"/>
      <c r="S1308" s="87"/>
      <c r="T1308" s="88"/>
      <c r="U1308" s="41"/>
      <c r="V1308" s="41"/>
      <c r="W1308" s="41"/>
      <c r="X1308" s="41"/>
      <c r="Y1308" s="41"/>
      <c r="Z1308" s="41"/>
      <c r="AA1308" s="41"/>
      <c r="AB1308" s="41"/>
      <c r="AC1308" s="41"/>
      <c r="AD1308" s="41"/>
      <c r="AE1308" s="41"/>
      <c r="AT1308" s="20" t="s">
        <v>275</v>
      </c>
      <c r="AU1308" s="20" t="s">
        <v>291</v>
      </c>
    </row>
    <row r="1309" spans="1:47" s="2" customFormat="1" ht="12">
      <c r="A1309" s="41"/>
      <c r="B1309" s="42"/>
      <c r="C1309" s="43"/>
      <c r="D1309" s="235" t="s">
        <v>277</v>
      </c>
      <c r="E1309" s="43"/>
      <c r="F1309" s="236" t="s">
        <v>1538</v>
      </c>
      <c r="G1309" s="43"/>
      <c r="H1309" s="43"/>
      <c r="I1309" s="232"/>
      <c r="J1309" s="43"/>
      <c r="K1309" s="43"/>
      <c r="L1309" s="47"/>
      <c r="M1309" s="233"/>
      <c r="N1309" s="234"/>
      <c r="O1309" s="87"/>
      <c r="P1309" s="87"/>
      <c r="Q1309" s="87"/>
      <c r="R1309" s="87"/>
      <c r="S1309" s="87"/>
      <c r="T1309" s="88"/>
      <c r="U1309" s="41"/>
      <c r="V1309" s="41"/>
      <c r="W1309" s="41"/>
      <c r="X1309" s="41"/>
      <c r="Y1309" s="41"/>
      <c r="Z1309" s="41"/>
      <c r="AA1309" s="41"/>
      <c r="AB1309" s="41"/>
      <c r="AC1309" s="41"/>
      <c r="AD1309" s="41"/>
      <c r="AE1309" s="41"/>
      <c r="AT1309" s="20" t="s">
        <v>277</v>
      </c>
      <c r="AU1309" s="20" t="s">
        <v>291</v>
      </c>
    </row>
    <row r="1310" spans="1:51" s="13" customFormat="1" ht="12">
      <c r="A1310" s="13"/>
      <c r="B1310" s="237"/>
      <c r="C1310" s="238"/>
      <c r="D1310" s="230" t="s">
        <v>279</v>
      </c>
      <c r="E1310" s="239" t="s">
        <v>19</v>
      </c>
      <c r="F1310" s="240" t="s">
        <v>789</v>
      </c>
      <c r="G1310" s="238"/>
      <c r="H1310" s="239" t="s">
        <v>19</v>
      </c>
      <c r="I1310" s="241"/>
      <c r="J1310" s="238"/>
      <c r="K1310" s="238"/>
      <c r="L1310" s="242"/>
      <c r="M1310" s="243"/>
      <c r="N1310" s="244"/>
      <c r="O1310" s="244"/>
      <c r="P1310" s="244"/>
      <c r="Q1310" s="244"/>
      <c r="R1310" s="244"/>
      <c r="S1310" s="244"/>
      <c r="T1310" s="245"/>
      <c r="U1310" s="13"/>
      <c r="V1310" s="13"/>
      <c r="W1310" s="13"/>
      <c r="X1310" s="13"/>
      <c r="Y1310" s="13"/>
      <c r="Z1310" s="13"/>
      <c r="AA1310" s="13"/>
      <c r="AB1310" s="13"/>
      <c r="AC1310" s="13"/>
      <c r="AD1310" s="13"/>
      <c r="AE1310" s="13"/>
      <c r="AT1310" s="246" t="s">
        <v>279</v>
      </c>
      <c r="AU1310" s="246" t="s">
        <v>291</v>
      </c>
      <c r="AV1310" s="13" t="s">
        <v>80</v>
      </c>
      <c r="AW1310" s="13" t="s">
        <v>33</v>
      </c>
      <c r="AX1310" s="13" t="s">
        <v>72</v>
      </c>
      <c r="AY1310" s="246" t="s">
        <v>266</v>
      </c>
    </row>
    <row r="1311" spans="1:51" s="14" customFormat="1" ht="12">
      <c r="A1311" s="14"/>
      <c r="B1311" s="247"/>
      <c r="C1311" s="248"/>
      <c r="D1311" s="230" t="s">
        <v>279</v>
      </c>
      <c r="E1311" s="249" t="s">
        <v>19</v>
      </c>
      <c r="F1311" s="250" t="s">
        <v>1539</v>
      </c>
      <c r="G1311" s="248"/>
      <c r="H1311" s="251">
        <v>1.584</v>
      </c>
      <c r="I1311" s="252"/>
      <c r="J1311" s="248"/>
      <c r="K1311" s="248"/>
      <c r="L1311" s="253"/>
      <c r="M1311" s="254"/>
      <c r="N1311" s="255"/>
      <c r="O1311" s="255"/>
      <c r="P1311" s="255"/>
      <c r="Q1311" s="255"/>
      <c r="R1311" s="255"/>
      <c r="S1311" s="255"/>
      <c r="T1311" s="256"/>
      <c r="U1311" s="14"/>
      <c r="V1311" s="14"/>
      <c r="W1311" s="14"/>
      <c r="X1311" s="14"/>
      <c r="Y1311" s="14"/>
      <c r="Z1311" s="14"/>
      <c r="AA1311" s="14"/>
      <c r="AB1311" s="14"/>
      <c r="AC1311" s="14"/>
      <c r="AD1311" s="14"/>
      <c r="AE1311" s="14"/>
      <c r="AT1311" s="257" t="s">
        <v>279</v>
      </c>
      <c r="AU1311" s="257" t="s">
        <v>291</v>
      </c>
      <c r="AV1311" s="14" t="s">
        <v>82</v>
      </c>
      <c r="AW1311" s="14" t="s">
        <v>33</v>
      </c>
      <c r="AX1311" s="14" t="s">
        <v>72</v>
      </c>
      <c r="AY1311" s="257" t="s">
        <v>266</v>
      </c>
    </row>
    <row r="1312" spans="1:51" s="14" customFormat="1" ht="12">
      <c r="A1312" s="14"/>
      <c r="B1312" s="247"/>
      <c r="C1312" s="248"/>
      <c r="D1312" s="230" t="s">
        <v>279</v>
      </c>
      <c r="E1312" s="249" t="s">
        <v>19</v>
      </c>
      <c r="F1312" s="250" t="s">
        <v>1539</v>
      </c>
      <c r="G1312" s="248"/>
      <c r="H1312" s="251">
        <v>1.584</v>
      </c>
      <c r="I1312" s="252"/>
      <c r="J1312" s="248"/>
      <c r="K1312" s="248"/>
      <c r="L1312" s="253"/>
      <c r="M1312" s="254"/>
      <c r="N1312" s="255"/>
      <c r="O1312" s="255"/>
      <c r="P1312" s="255"/>
      <c r="Q1312" s="255"/>
      <c r="R1312" s="255"/>
      <c r="S1312" s="255"/>
      <c r="T1312" s="256"/>
      <c r="U1312" s="14"/>
      <c r="V1312" s="14"/>
      <c r="W1312" s="14"/>
      <c r="X1312" s="14"/>
      <c r="Y1312" s="14"/>
      <c r="Z1312" s="14"/>
      <c r="AA1312" s="14"/>
      <c r="AB1312" s="14"/>
      <c r="AC1312" s="14"/>
      <c r="AD1312" s="14"/>
      <c r="AE1312" s="14"/>
      <c r="AT1312" s="257" t="s">
        <v>279</v>
      </c>
      <c r="AU1312" s="257" t="s">
        <v>291</v>
      </c>
      <c r="AV1312" s="14" t="s">
        <v>82</v>
      </c>
      <c r="AW1312" s="14" t="s">
        <v>33</v>
      </c>
      <c r="AX1312" s="14" t="s">
        <v>72</v>
      </c>
      <c r="AY1312" s="257" t="s">
        <v>266</v>
      </c>
    </row>
    <row r="1313" spans="1:51" s="14" customFormat="1" ht="12">
      <c r="A1313" s="14"/>
      <c r="B1313" s="247"/>
      <c r="C1313" s="248"/>
      <c r="D1313" s="230" t="s">
        <v>279</v>
      </c>
      <c r="E1313" s="249" t="s">
        <v>19</v>
      </c>
      <c r="F1313" s="250" t="s">
        <v>1540</v>
      </c>
      <c r="G1313" s="248"/>
      <c r="H1313" s="251">
        <v>1.89</v>
      </c>
      <c r="I1313" s="252"/>
      <c r="J1313" s="248"/>
      <c r="K1313" s="248"/>
      <c r="L1313" s="253"/>
      <c r="M1313" s="254"/>
      <c r="N1313" s="255"/>
      <c r="O1313" s="255"/>
      <c r="P1313" s="255"/>
      <c r="Q1313" s="255"/>
      <c r="R1313" s="255"/>
      <c r="S1313" s="255"/>
      <c r="T1313" s="256"/>
      <c r="U1313" s="14"/>
      <c r="V1313" s="14"/>
      <c r="W1313" s="14"/>
      <c r="X1313" s="14"/>
      <c r="Y1313" s="14"/>
      <c r="Z1313" s="14"/>
      <c r="AA1313" s="14"/>
      <c r="AB1313" s="14"/>
      <c r="AC1313" s="14"/>
      <c r="AD1313" s="14"/>
      <c r="AE1313" s="14"/>
      <c r="AT1313" s="257" t="s">
        <v>279</v>
      </c>
      <c r="AU1313" s="257" t="s">
        <v>291</v>
      </c>
      <c r="AV1313" s="14" t="s">
        <v>82</v>
      </c>
      <c r="AW1313" s="14" t="s">
        <v>33</v>
      </c>
      <c r="AX1313" s="14" t="s">
        <v>72</v>
      </c>
      <c r="AY1313" s="257" t="s">
        <v>266</v>
      </c>
    </row>
    <row r="1314" spans="1:51" s="14" customFormat="1" ht="12">
      <c r="A1314" s="14"/>
      <c r="B1314" s="247"/>
      <c r="C1314" s="248"/>
      <c r="D1314" s="230" t="s">
        <v>279</v>
      </c>
      <c r="E1314" s="249" t="s">
        <v>19</v>
      </c>
      <c r="F1314" s="250" t="s">
        <v>1540</v>
      </c>
      <c r="G1314" s="248"/>
      <c r="H1314" s="251">
        <v>1.89</v>
      </c>
      <c r="I1314" s="252"/>
      <c r="J1314" s="248"/>
      <c r="K1314" s="248"/>
      <c r="L1314" s="253"/>
      <c r="M1314" s="254"/>
      <c r="N1314" s="255"/>
      <c r="O1314" s="255"/>
      <c r="P1314" s="255"/>
      <c r="Q1314" s="255"/>
      <c r="R1314" s="255"/>
      <c r="S1314" s="255"/>
      <c r="T1314" s="256"/>
      <c r="U1314" s="14"/>
      <c r="V1314" s="14"/>
      <c r="W1314" s="14"/>
      <c r="X1314" s="14"/>
      <c r="Y1314" s="14"/>
      <c r="Z1314" s="14"/>
      <c r="AA1314" s="14"/>
      <c r="AB1314" s="14"/>
      <c r="AC1314" s="14"/>
      <c r="AD1314" s="14"/>
      <c r="AE1314" s="14"/>
      <c r="AT1314" s="257" t="s">
        <v>279</v>
      </c>
      <c r="AU1314" s="257" t="s">
        <v>291</v>
      </c>
      <c r="AV1314" s="14" t="s">
        <v>82</v>
      </c>
      <c r="AW1314" s="14" t="s">
        <v>33</v>
      </c>
      <c r="AX1314" s="14" t="s">
        <v>72</v>
      </c>
      <c r="AY1314" s="257" t="s">
        <v>266</v>
      </c>
    </row>
    <row r="1315" spans="1:51" s="13" customFormat="1" ht="12">
      <c r="A1315" s="13"/>
      <c r="B1315" s="237"/>
      <c r="C1315" s="238"/>
      <c r="D1315" s="230" t="s">
        <v>279</v>
      </c>
      <c r="E1315" s="239" t="s">
        <v>19</v>
      </c>
      <c r="F1315" s="240" t="s">
        <v>792</v>
      </c>
      <c r="G1315" s="238"/>
      <c r="H1315" s="239" t="s">
        <v>19</v>
      </c>
      <c r="I1315" s="241"/>
      <c r="J1315" s="238"/>
      <c r="K1315" s="238"/>
      <c r="L1315" s="242"/>
      <c r="M1315" s="243"/>
      <c r="N1315" s="244"/>
      <c r="O1315" s="244"/>
      <c r="P1315" s="244"/>
      <c r="Q1315" s="244"/>
      <c r="R1315" s="244"/>
      <c r="S1315" s="244"/>
      <c r="T1315" s="245"/>
      <c r="U1315" s="13"/>
      <c r="V1315" s="13"/>
      <c r="W1315" s="13"/>
      <c r="X1315" s="13"/>
      <c r="Y1315" s="13"/>
      <c r="Z1315" s="13"/>
      <c r="AA1315" s="13"/>
      <c r="AB1315" s="13"/>
      <c r="AC1315" s="13"/>
      <c r="AD1315" s="13"/>
      <c r="AE1315" s="13"/>
      <c r="AT1315" s="246" t="s">
        <v>279</v>
      </c>
      <c r="AU1315" s="246" t="s">
        <v>291</v>
      </c>
      <c r="AV1315" s="13" t="s">
        <v>80</v>
      </c>
      <c r="AW1315" s="13" t="s">
        <v>33</v>
      </c>
      <c r="AX1315" s="13" t="s">
        <v>72</v>
      </c>
      <c r="AY1315" s="246" t="s">
        <v>266</v>
      </c>
    </row>
    <row r="1316" spans="1:51" s="14" customFormat="1" ht="12">
      <c r="A1316" s="14"/>
      <c r="B1316" s="247"/>
      <c r="C1316" s="248"/>
      <c r="D1316" s="230" t="s">
        <v>279</v>
      </c>
      <c r="E1316" s="249" t="s">
        <v>19</v>
      </c>
      <c r="F1316" s="250" t="s">
        <v>1539</v>
      </c>
      <c r="G1316" s="248"/>
      <c r="H1316" s="251">
        <v>1.584</v>
      </c>
      <c r="I1316" s="252"/>
      <c r="J1316" s="248"/>
      <c r="K1316" s="248"/>
      <c r="L1316" s="253"/>
      <c r="M1316" s="254"/>
      <c r="N1316" s="255"/>
      <c r="O1316" s="255"/>
      <c r="P1316" s="255"/>
      <c r="Q1316" s="255"/>
      <c r="R1316" s="255"/>
      <c r="S1316" s="255"/>
      <c r="T1316" s="256"/>
      <c r="U1316" s="14"/>
      <c r="V1316" s="14"/>
      <c r="W1316" s="14"/>
      <c r="X1316" s="14"/>
      <c r="Y1316" s="14"/>
      <c r="Z1316" s="14"/>
      <c r="AA1316" s="14"/>
      <c r="AB1316" s="14"/>
      <c r="AC1316" s="14"/>
      <c r="AD1316" s="14"/>
      <c r="AE1316" s="14"/>
      <c r="AT1316" s="257" t="s">
        <v>279</v>
      </c>
      <c r="AU1316" s="257" t="s">
        <v>291</v>
      </c>
      <c r="AV1316" s="14" t="s">
        <v>82</v>
      </c>
      <c r="AW1316" s="14" t="s">
        <v>33</v>
      </c>
      <c r="AX1316" s="14" t="s">
        <v>72</v>
      </c>
      <c r="AY1316" s="257" t="s">
        <v>266</v>
      </c>
    </row>
    <row r="1317" spans="1:51" s="14" customFormat="1" ht="12">
      <c r="A1317" s="14"/>
      <c r="B1317" s="247"/>
      <c r="C1317" s="248"/>
      <c r="D1317" s="230" t="s">
        <v>279</v>
      </c>
      <c r="E1317" s="249" t="s">
        <v>19</v>
      </c>
      <c r="F1317" s="250" t="s">
        <v>1539</v>
      </c>
      <c r="G1317" s="248"/>
      <c r="H1317" s="251">
        <v>1.584</v>
      </c>
      <c r="I1317" s="252"/>
      <c r="J1317" s="248"/>
      <c r="K1317" s="248"/>
      <c r="L1317" s="253"/>
      <c r="M1317" s="254"/>
      <c r="N1317" s="255"/>
      <c r="O1317" s="255"/>
      <c r="P1317" s="255"/>
      <c r="Q1317" s="255"/>
      <c r="R1317" s="255"/>
      <c r="S1317" s="255"/>
      <c r="T1317" s="256"/>
      <c r="U1317" s="14"/>
      <c r="V1317" s="14"/>
      <c r="W1317" s="14"/>
      <c r="X1317" s="14"/>
      <c r="Y1317" s="14"/>
      <c r="Z1317" s="14"/>
      <c r="AA1317" s="14"/>
      <c r="AB1317" s="14"/>
      <c r="AC1317" s="14"/>
      <c r="AD1317" s="14"/>
      <c r="AE1317" s="14"/>
      <c r="AT1317" s="257" t="s">
        <v>279</v>
      </c>
      <c r="AU1317" s="257" t="s">
        <v>291</v>
      </c>
      <c r="AV1317" s="14" t="s">
        <v>82</v>
      </c>
      <c r="AW1317" s="14" t="s">
        <v>33</v>
      </c>
      <c r="AX1317" s="14" t="s">
        <v>72</v>
      </c>
      <c r="AY1317" s="257" t="s">
        <v>266</v>
      </c>
    </row>
    <row r="1318" spans="1:51" s="14" customFormat="1" ht="12">
      <c r="A1318" s="14"/>
      <c r="B1318" s="247"/>
      <c r="C1318" s="248"/>
      <c r="D1318" s="230" t="s">
        <v>279</v>
      </c>
      <c r="E1318" s="249" t="s">
        <v>19</v>
      </c>
      <c r="F1318" s="250" t="s">
        <v>1541</v>
      </c>
      <c r="G1318" s="248"/>
      <c r="H1318" s="251">
        <v>2.25</v>
      </c>
      <c r="I1318" s="252"/>
      <c r="J1318" s="248"/>
      <c r="K1318" s="248"/>
      <c r="L1318" s="253"/>
      <c r="M1318" s="254"/>
      <c r="N1318" s="255"/>
      <c r="O1318" s="255"/>
      <c r="P1318" s="255"/>
      <c r="Q1318" s="255"/>
      <c r="R1318" s="255"/>
      <c r="S1318" s="255"/>
      <c r="T1318" s="256"/>
      <c r="U1318" s="14"/>
      <c r="V1318" s="14"/>
      <c r="W1318" s="14"/>
      <c r="X1318" s="14"/>
      <c r="Y1318" s="14"/>
      <c r="Z1318" s="14"/>
      <c r="AA1318" s="14"/>
      <c r="AB1318" s="14"/>
      <c r="AC1318" s="14"/>
      <c r="AD1318" s="14"/>
      <c r="AE1318" s="14"/>
      <c r="AT1318" s="257" t="s">
        <v>279</v>
      </c>
      <c r="AU1318" s="257" t="s">
        <v>291</v>
      </c>
      <c r="AV1318" s="14" t="s">
        <v>82</v>
      </c>
      <c r="AW1318" s="14" t="s">
        <v>33</v>
      </c>
      <c r="AX1318" s="14" t="s">
        <v>72</v>
      </c>
      <c r="AY1318" s="257" t="s">
        <v>266</v>
      </c>
    </row>
    <row r="1319" spans="1:51" s="14" customFormat="1" ht="12">
      <c r="A1319" s="14"/>
      <c r="B1319" s="247"/>
      <c r="C1319" s="248"/>
      <c r="D1319" s="230" t="s">
        <v>279</v>
      </c>
      <c r="E1319" s="249" t="s">
        <v>19</v>
      </c>
      <c r="F1319" s="250" t="s">
        <v>1542</v>
      </c>
      <c r="G1319" s="248"/>
      <c r="H1319" s="251">
        <v>1.62</v>
      </c>
      <c r="I1319" s="252"/>
      <c r="J1319" s="248"/>
      <c r="K1319" s="248"/>
      <c r="L1319" s="253"/>
      <c r="M1319" s="254"/>
      <c r="N1319" s="255"/>
      <c r="O1319" s="255"/>
      <c r="P1319" s="255"/>
      <c r="Q1319" s="255"/>
      <c r="R1319" s="255"/>
      <c r="S1319" s="255"/>
      <c r="T1319" s="256"/>
      <c r="U1319" s="14"/>
      <c r="V1319" s="14"/>
      <c r="W1319" s="14"/>
      <c r="X1319" s="14"/>
      <c r="Y1319" s="14"/>
      <c r="Z1319" s="14"/>
      <c r="AA1319" s="14"/>
      <c r="AB1319" s="14"/>
      <c r="AC1319" s="14"/>
      <c r="AD1319" s="14"/>
      <c r="AE1319" s="14"/>
      <c r="AT1319" s="257" t="s">
        <v>279</v>
      </c>
      <c r="AU1319" s="257" t="s">
        <v>291</v>
      </c>
      <c r="AV1319" s="14" t="s">
        <v>82</v>
      </c>
      <c r="AW1319" s="14" t="s">
        <v>33</v>
      </c>
      <c r="AX1319" s="14" t="s">
        <v>72</v>
      </c>
      <c r="AY1319" s="257" t="s">
        <v>266</v>
      </c>
    </row>
    <row r="1320" spans="1:51" s="14" customFormat="1" ht="12">
      <c r="A1320" s="14"/>
      <c r="B1320" s="247"/>
      <c r="C1320" s="248"/>
      <c r="D1320" s="230" t="s">
        <v>279</v>
      </c>
      <c r="E1320" s="249" t="s">
        <v>19</v>
      </c>
      <c r="F1320" s="250" t="s">
        <v>1542</v>
      </c>
      <c r="G1320" s="248"/>
      <c r="H1320" s="251">
        <v>1.62</v>
      </c>
      <c r="I1320" s="252"/>
      <c r="J1320" s="248"/>
      <c r="K1320" s="248"/>
      <c r="L1320" s="253"/>
      <c r="M1320" s="254"/>
      <c r="N1320" s="255"/>
      <c r="O1320" s="255"/>
      <c r="P1320" s="255"/>
      <c r="Q1320" s="255"/>
      <c r="R1320" s="255"/>
      <c r="S1320" s="255"/>
      <c r="T1320" s="256"/>
      <c r="U1320" s="14"/>
      <c r="V1320" s="14"/>
      <c r="W1320" s="14"/>
      <c r="X1320" s="14"/>
      <c r="Y1320" s="14"/>
      <c r="Z1320" s="14"/>
      <c r="AA1320" s="14"/>
      <c r="AB1320" s="14"/>
      <c r="AC1320" s="14"/>
      <c r="AD1320" s="14"/>
      <c r="AE1320" s="14"/>
      <c r="AT1320" s="257" t="s">
        <v>279</v>
      </c>
      <c r="AU1320" s="257" t="s">
        <v>291</v>
      </c>
      <c r="AV1320" s="14" t="s">
        <v>82</v>
      </c>
      <c r="AW1320" s="14" t="s">
        <v>33</v>
      </c>
      <c r="AX1320" s="14" t="s">
        <v>72</v>
      </c>
      <c r="AY1320" s="257" t="s">
        <v>266</v>
      </c>
    </row>
    <row r="1321" spans="1:51" s="15" customFormat="1" ht="12">
      <c r="A1321" s="15"/>
      <c r="B1321" s="258"/>
      <c r="C1321" s="259"/>
      <c r="D1321" s="230" t="s">
        <v>279</v>
      </c>
      <c r="E1321" s="260" t="s">
        <v>19</v>
      </c>
      <c r="F1321" s="261" t="s">
        <v>282</v>
      </c>
      <c r="G1321" s="259"/>
      <c r="H1321" s="262">
        <v>15.606</v>
      </c>
      <c r="I1321" s="263"/>
      <c r="J1321" s="259"/>
      <c r="K1321" s="259"/>
      <c r="L1321" s="264"/>
      <c r="M1321" s="265"/>
      <c r="N1321" s="266"/>
      <c r="O1321" s="266"/>
      <c r="P1321" s="266"/>
      <c r="Q1321" s="266"/>
      <c r="R1321" s="266"/>
      <c r="S1321" s="266"/>
      <c r="T1321" s="267"/>
      <c r="U1321" s="15"/>
      <c r="V1321" s="15"/>
      <c r="W1321" s="15"/>
      <c r="X1321" s="15"/>
      <c r="Y1321" s="15"/>
      <c r="Z1321" s="15"/>
      <c r="AA1321" s="15"/>
      <c r="AB1321" s="15"/>
      <c r="AC1321" s="15"/>
      <c r="AD1321" s="15"/>
      <c r="AE1321" s="15"/>
      <c r="AT1321" s="268" t="s">
        <v>279</v>
      </c>
      <c r="AU1321" s="268" t="s">
        <v>291</v>
      </c>
      <c r="AV1321" s="15" t="s">
        <v>273</v>
      </c>
      <c r="AW1321" s="15" t="s">
        <v>33</v>
      </c>
      <c r="AX1321" s="15" t="s">
        <v>80</v>
      </c>
      <c r="AY1321" s="268" t="s">
        <v>266</v>
      </c>
    </row>
    <row r="1322" spans="1:65" s="2" customFormat="1" ht="24.15" customHeight="1">
      <c r="A1322" s="41"/>
      <c r="B1322" s="42"/>
      <c r="C1322" s="217" t="s">
        <v>1543</v>
      </c>
      <c r="D1322" s="217" t="s">
        <v>268</v>
      </c>
      <c r="E1322" s="218" t="s">
        <v>1544</v>
      </c>
      <c r="F1322" s="219" t="s">
        <v>1545</v>
      </c>
      <c r="G1322" s="220" t="s">
        <v>271</v>
      </c>
      <c r="H1322" s="221">
        <v>13.276</v>
      </c>
      <c r="I1322" s="222"/>
      <c r="J1322" s="223">
        <f>ROUND(I1322*H1322,2)</f>
        <v>0</v>
      </c>
      <c r="K1322" s="219" t="s">
        <v>272</v>
      </c>
      <c r="L1322" s="47"/>
      <c r="M1322" s="224" t="s">
        <v>19</v>
      </c>
      <c r="N1322" s="225" t="s">
        <v>43</v>
      </c>
      <c r="O1322" s="87"/>
      <c r="P1322" s="226">
        <f>O1322*H1322</f>
        <v>0</v>
      </c>
      <c r="Q1322" s="226">
        <v>0</v>
      </c>
      <c r="R1322" s="226">
        <f>Q1322*H1322</f>
        <v>0</v>
      </c>
      <c r="S1322" s="226">
        <v>0.034</v>
      </c>
      <c r="T1322" s="227">
        <f>S1322*H1322</f>
        <v>0.451384</v>
      </c>
      <c r="U1322" s="41"/>
      <c r="V1322" s="41"/>
      <c r="W1322" s="41"/>
      <c r="X1322" s="41"/>
      <c r="Y1322" s="41"/>
      <c r="Z1322" s="41"/>
      <c r="AA1322" s="41"/>
      <c r="AB1322" s="41"/>
      <c r="AC1322" s="41"/>
      <c r="AD1322" s="41"/>
      <c r="AE1322" s="41"/>
      <c r="AR1322" s="228" t="s">
        <v>273</v>
      </c>
      <c r="AT1322" s="228" t="s">
        <v>268</v>
      </c>
      <c r="AU1322" s="228" t="s">
        <v>291</v>
      </c>
      <c r="AY1322" s="20" t="s">
        <v>266</v>
      </c>
      <c r="BE1322" s="229">
        <f>IF(N1322="základní",J1322,0)</f>
        <v>0</v>
      </c>
      <c r="BF1322" s="229">
        <f>IF(N1322="snížená",J1322,0)</f>
        <v>0</v>
      </c>
      <c r="BG1322" s="229">
        <f>IF(N1322="zákl. přenesená",J1322,0)</f>
        <v>0</v>
      </c>
      <c r="BH1322" s="229">
        <f>IF(N1322="sníž. přenesená",J1322,0)</f>
        <v>0</v>
      </c>
      <c r="BI1322" s="229">
        <f>IF(N1322="nulová",J1322,0)</f>
        <v>0</v>
      </c>
      <c r="BJ1322" s="20" t="s">
        <v>80</v>
      </c>
      <c r="BK1322" s="229">
        <f>ROUND(I1322*H1322,2)</f>
        <v>0</v>
      </c>
      <c r="BL1322" s="20" t="s">
        <v>273</v>
      </c>
      <c r="BM1322" s="228" t="s">
        <v>1546</v>
      </c>
    </row>
    <row r="1323" spans="1:47" s="2" customFormat="1" ht="12">
      <c r="A1323" s="41"/>
      <c r="B1323" s="42"/>
      <c r="C1323" s="43"/>
      <c r="D1323" s="230" t="s">
        <v>275</v>
      </c>
      <c r="E1323" s="43"/>
      <c r="F1323" s="231" t="s">
        <v>1547</v>
      </c>
      <c r="G1323" s="43"/>
      <c r="H1323" s="43"/>
      <c r="I1323" s="232"/>
      <c r="J1323" s="43"/>
      <c r="K1323" s="43"/>
      <c r="L1323" s="47"/>
      <c r="M1323" s="233"/>
      <c r="N1323" s="234"/>
      <c r="O1323" s="87"/>
      <c r="P1323" s="87"/>
      <c r="Q1323" s="87"/>
      <c r="R1323" s="87"/>
      <c r="S1323" s="87"/>
      <c r="T1323" s="88"/>
      <c r="U1323" s="41"/>
      <c r="V1323" s="41"/>
      <c r="W1323" s="41"/>
      <c r="X1323" s="41"/>
      <c r="Y1323" s="41"/>
      <c r="Z1323" s="41"/>
      <c r="AA1323" s="41"/>
      <c r="AB1323" s="41"/>
      <c r="AC1323" s="41"/>
      <c r="AD1323" s="41"/>
      <c r="AE1323" s="41"/>
      <c r="AT1323" s="20" t="s">
        <v>275</v>
      </c>
      <c r="AU1323" s="20" t="s">
        <v>291</v>
      </c>
    </row>
    <row r="1324" spans="1:47" s="2" customFormat="1" ht="12">
      <c r="A1324" s="41"/>
      <c r="B1324" s="42"/>
      <c r="C1324" s="43"/>
      <c r="D1324" s="235" t="s">
        <v>277</v>
      </c>
      <c r="E1324" s="43"/>
      <c r="F1324" s="236" t="s">
        <v>1548</v>
      </c>
      <c r="G1324" s="43"/>
      <c r="H1324" s="43"/>
      <c r="I1324" s="232"/>
      <c r="J1324" s="43"/>
      <c r="K1324" s="43"/>
      <c r="L1324" s="47"/>
      <c r="M1324" s="233"/>
      <c r="N1324" s="234"/>
      <c r="O1324" s="87"/>
      <c r="P1324" s="87"/>
      <c r="Q1324" s="87"/>
      <c r="R1324" s="87"/>
      <c r="S1324" s="87"/>
      <c r="T1324" s="88"/>
      <c r="U1324" s="41"/>
      <c r="V1324" s="41"/>
      <c r="W1324" s="41"/>
      <c r="X1324" s="41"/>
      <c r="Y1324" s="41"/>
      <c r="Z1324" s="41"/>
      <c r="AA1324" s="41"/>
      <c r="AB1324" s="41"/>
      <c r="AC1324" s="41"/>
      <c r="AD1324" s="41"/>
      <c r="AE1324" s="41"/>
      <c r="AT1324" s="20" t="s">
        <v>277</v>
      </c>
      <c r="AU1324" s="20" t="s">
        <v>291</v>
      </c>
    </row>
    <row r="1325" spans="1:51" s="13" customFormat="1" ht="12">
      <c r="A1325" s="13"/>
      <c r="B1325" s="237"/>
      <c r="C1325" s="238"/>
      <c r="D1325" s="230" t="s">
        <v>279</v>
      </c>
      <c r="E1325" s="239" t="s">
        <v>19</v>
      </c>
      <c r="F1325" s="240" t="s">
        <v>789</v>
      </c>
      <c r="G1325" s="238"/>
      <c r="H1325" s="239" t="s">
        <v>19</v>
      </c>
      <c r="I1325" s="241"/>
      <c r="J1325" s="238"/>
      <c r="K1325" s="238"/>
      <c r="L1325" s="242"/>
      <c r="M1325" s="243"/>
      <c r="N1325" s="244"/>
      <c r="O1325" s="244"/>
      <c r="P1325" s="244"/>
      <c r="Q1325" s="244"/>
      <c r="R1325" s="244"/>
      <c r="S1325" s="244"/>
      <c r="T1325" s="245"/>
      <c r="U1325" s="13"/>
      <c r="V1325" s="13"/>
      <c r="W1325" s="13"/>
      <c r="X1325" s="13"/>
      <c r="Y1325" s="13"/>
      <c r="Z1325" s="13"/>
      <c r="AA1325" s="13"/>
      <c r="AB1325" s="13"/>
      <c r="AC1325" s="13"/>
      <c r="AD1325" s="13"/>
      <c r="AE1325" s="13"/>
      <c r="AT1325" s="246" t="s">
        <v>279</v>
      </c>
      <c r="AU1325" s="246" t="s">
        <v>291</v>
      </c>
      <c r="AV1325" s="13" t="s">
        <v>80</v>
      </c>
      <c r="AW1325" s="13" t="s">
        <v>33</v>
      </c>
      <c r="AX1325" s="13" t="s">
        <v>72</v>
      </c>
      <c r="AY1325" s="246" t="s">
        <v>266</v>
      </c>
    </row>
    <row r="1326" spans="1:51" s="14" customFormat="1" ht="12">
      <c r="A1326" s="14"/>
      <c r="B1326" s="247"/>
      <c r="C1326" s="248"/>
      <c r="D1326" s="230" t="s">
        <v>279</v>
      </c>
      <c r="E1326" s="249" t="s">
        <v>19</v>
      </c>
      <c r="F1326" s="250" t="s">
        <v>1541</v>
      </c>
      <c r="G1326" s="248"/>
      <c r="H1326" s="251">
        <v>2.25</v>
      </c>
      <c r="I1326" s="252"/>
      <c r="J1326" s="248"/>
      <c r="K1326" s="248"/>
      <c r="L1326" s="253"/>
      <c r="M1326" s="254"/>
      <c r="N1326" s="255"/>
      <c r="O1326" s="255"/>
      <c r="P1326" s="255"/>
      <c r="Q1326" s="255"/>
      <c r="R1326" s="255"/>
      <c r="S1326" s="255"/>
      <c r="T1326" s="256"/>
      <c r="U1326" s="14"/>
      <c r="V1326" s="14"/>
      <c r="W1326" s="14"/>
      <c r="X1326" s="14"/>
      <c r="Y1326" s="14"/>
      <c r="Z1326" s="14"/>
      <c r="AA1326" s="14"/>
      <c r="AB1326" s="14"/>
      <c r="AC1326" s="14"/>
      <c r="AD1326" s="14"/>
      <c r="AE1326" s="14"/>
      <c r="AT1326" s="257" t="s">
        <v>279</v>
      </c>
      <c r="AU1326" s="257" t="s">
        <v>291</v>
      </c>
      <c r="AV1326" s="14" t="s">
        <v>82</v>
      </c>
      <c r="AW1326" s="14" t="s">
        <v>33</v>
      </c>
      <c r="AX1326" s="14" t="s">
        <v>72</v>
      </c>
      <c r="AY1326" s="257" t="s">
        <v>266</v>
      </c>
    </row>
    <row r="1327" spans="1:51" s="14" customFormat="1" ht="12">
      <c r="A1327" s="14"/>
      <c r="B1327" s="247"/>
      <c r="C1327" s="248"/>
      <c r="D1327" s="230" t="s">
        <v>279</v>
      </c>
      <c r="E1327" s="249" t="s">
        <v>19</v>
      </c>
      <c r="F1327" s="250" t="s">
        <v>1549</v>
      </c>
      <c r="G1327" s="248"/>
      <c r="H1327" s="251">
        <v>2.128</v>
      </c>
      <c r="I1327" s="252"/>
      <c r="J1327" s="248"/>
      <c r="K1327" s="248"/>
      <c r="L1327" s="253"/>
      <c r="M1327" s="254"/>
      <c r="N1327" s="255"/>
      <c r="O1327" s="255"/>
      <c r="P1327" s="255"/>
      <c r="Q1327" s="255"/>
      <c r="R1327" s="255"/>
      <c r="S1327" s="255"/>
      <c r="T1327" s="256"/>
      <c r="U1327" s="14"/>
      <c r="V1327" s="14"/>
      <c r="W1327" s="14"/>
      <c r="X1327" s="14"/>
      <c r="Y1327" s="14"/>
      <c r="Z1327" s="14"/>
      <c r="AA1327" s="14"/>
      <c r="AB1327" s="14"/>
      <c r="AC1327" s="14"/>
      <c r="AD1327" s="14"/>
      <c r="AE1327" s="14"/>
      <c r="AT1327" s="257" t="s">
        <v>279</v>
      </c>
      <c r="AU1327" s="257" t="s">
        <v>291</v>
      </c>
      <c r="AV1327" s="14" t="s">
        <v>82</v>
      </c>
      <c r="AW1327" s="14" t="s">
        <v>33</v>
      </c>
      <c r="AX1327" s="14" t="s">
        <v>72</v>
      </c>
      <c r="AY1327" s="257" t="s">
        <v>266</v>
      </c>
    </row>
    <row r="1328" spans="1:51" s="13" customFormat="1" ht="12">
      <c r="A1328" s="13"/>
      <c r="B1328" s="237"/>
      <c r="C1328" s="238"/>
      <c r="D1328" s="230" t="s">
        <v>279</v>
      </c>
      <c r="E1328" s="239" t="s">
        <v>19</v>
      </c>
      <c r="F1328" s="240" t="s">
        <v>792</v>
      </c>
      <c r="G1328" s="238"/>
      <c r="H1328" s="239" t="s">
        <v>19</v>
      </c>
      <c r="I1328" s="241"/>
      <c r="J1328" s="238"/>
      <c r="K1328" s="238"/>
      <c r="L1328" s="242"/>
      <c r="M1328" s="243"/>
      <c r="N1328" s="244"/>
      <c r="O1328" s="244"/>
      <c r="P1328" s="244"/>
      <c r="Q1328" s="244"/>
      <c r="R1328" s="244"/>
      <c r="S1328" s="244"/>
      <c r="T1328" s="245"/>
      <c r="U1328" s="13"/>
      <c r="V1328" s="13"/>
      <c r="W1328" s="13"/>
      <c r="X1328" s="13"/>
      <c r="Y1328" s="13"/>
      <c r="Z1328" s="13"/>
      <c r="AA1328" s="13"/>
      <c r="AB1328" s="13"/>
      <c r="AC1328" s="13"/>
      <c r="AD1328" s="13"/>
      <c r="AE1328" s="13"/>
      <c r="AT1328" s="246" t="s">
        <v>279</v>
      </c>
      <c r="AU1328" s="246" t="s">
        <v>291</v>
      </c>
      <c r="AV1328" s="13" t="s">
        <v>80</v>
      </c>
      <c r="AW1328" s="13" t="s">
        <v>33</v>
      </c>
      <c r="AX1328" s="13" t="s">
        <v>72</v>
      </c>
      <c r="AY1328" s="246" t="s">
        <v>266</v>
      </c>
    </row>
    <row r="1329" spans="1:51" s="14" customFormat="1" ht="12">
      <c r="A1329" s="14"/>
      <c r="B1329" s="247"/>
      <c r="C1329" s="248"/>
      <c r="D1329" s="230" t="s">
        <v>279</v>
      </c>
      <c r="E1329" s="249" t="s">
        <v>19</v>
      </c>
      <c r="F1329" s="250" t="s">
        <v>1550</v>
      </c>
      <c r="G1329" s="248"/>
      <c r="H1329" s="251">
        <v>2.148</v>
      </c>
      <c r="I1329" s="252"/>
      <c r="J1329" s="248"/>
      <c r="K1329" s="248"/>
      <c r="L1329" s="253"/>
      <c r="M1329" s="254"/>
      <c r="N1329" s="255"/>
      <c r="O1329" s="255"/>
      <c r="P1329" s="255"/>
      <c r="Q1329" s="255"/>
      <c r="R1329" s="255"/>
      <c r="S1329" s="255"/>
      <c r="T1329" s="256"/>
      <c r="U1329" s="14"/>
      <c r="V1329" s="14"/>
      <c r="W1329" s="14"/>
      <c r="X1329" s="14"/>
      <c r="Y1329" s="14"/>
      <c r="Z1329" s="14"/>
      <c r="AA1329" s="14"/>
      <c r="AB1329" s="14"/>
      <c r="AC1329" s="14"/>
      <c r="AD1329" s="14"/>
      <c r="AE1329" s="14"/>
      <c r="AT1329" s="257" t="s">
        <v>279</v>
      </c>
      <c r="AU1329" s="257" t="s">
        <v>291</v>
      </c>
      <c r="AV1329" s="14" t="s">
        <v>82</v>
      </c>
      <c r="AW1329" s="14" t="s">
        <v>33</v>
      </c>
      <c r="AX1329" s="14" t="s">
        <v>72</v>
      </c>
      <c r="AY1329" s="257" t="s">
        <v>266</v>
      </c>
    </row>
    <row r="1330" spans="1:51" s="14" customFormat="1" ht="12">
      <c r="A1330" s="14"/>
      <c r="B1330" s="247"/>
      <c r="C1330" s="248"/>
      <c r="D1330" s="230" t="s">
        <v>279</v>
      </c>
      <c r="E1330" s="249" t="s">
        <v>19</v>
      </c>
      <c r="F1330" s="250" t="s">
        <v>1541</v>
      </c>
      <c r="G1330" s="248"/>
      <c r="H1330" s="251">
        <v>2.25</v>
      </c>
      <c r="I1330" s="252"/>
      <c r="J1330" s="248"/>
      <c r="K1330" s="248"/>
      <c r="L1330" s="253"/>
      <c r="M1330" s="254"/>
      <c r="N1330" s="255"/>
      <c r="O1330" s="255"/>
      <c r="P1330" s="255"/>
      <c r="Q1330" s="255"/>
      <c r="R1330" s="255"/>
      <c r="S1330" s="255"/>
      <c r="T1330" s="256"/>
      <c r="U1330" s="14"/>
      <c r="V1330" s="14"/>
      <c r="W1330" s="14"/>
      <c r="X1330" s="14"/>
      <c r="Y1330" s="14"/>
      <c r="Z1330" s="14"/>
      <c r="AA1330" s="14"/>
      <c r="AB1330" s="14"/>
      <c r="AC1330" s="14"/>
      <c r="AD1330" s="14"/>
      <c r="AE1330" s="14"/>
      <c r="AT1330" s="257" t="s">
        <v>279</v>
      </c>
      <c r="AU1330" s="257" t="s">
        <v>291</v>
      </c>
      <c r="AV1330" s="14" t="s">
        <v>82</v>
      </c>
      <c r="AW1330" s="14" t="s">
        <v>33</v>
      </c>
      <c r="AX1330" s="14" t="s">
        <v>72</v>
      </c>
      <c r="AY1330" s="257" t="s">
        <v>266</v>
      </c>
    </row>
    <row r="1331" spans="1:51" s="14" customFormat="1" ht="12">
      <c r="A1331" s="14"/>
      <c r="B1331" s="247"/>
      <c r="C1331" s="248"/>
      <c r="D1331" s="230" t="s">
        <v>279</v>
      </c>
      <c r="E1331" s="249" t="s">
        <v>19</v>
      </c>
      <c r="F1331" s="250" t="s">
        <v>1541</v>
      </c>
      <c r="G1331" s="248"/>
      <c r="H1331" s="251">
        <v>2.25</v>
      </c>
      <c r="I1331" s="252"/>
      <c r="J1331" s="248"/>
      <c r="K1331" s="248"/>
      <c r="L1331" s="253"/>
      <c r="M1331" s="254"/>
      <c r="N1331" s="255"/>
      <c r="O1331" s="255"/>
      <c r="P1331" s="255"/>
      <c r="Q1331" s="255"/>
      <c r="R1331" s="255"/>
      <c r="S1331" s="255"/>
      <c r="T1331" s="256"/>
      <c r="U1331" s="14"/>
      <c r="V1331" s="14"/>
      <c r="W1331" s="14"/>
      <c r="X1331" s="14"/>
      <c r="Y1331" s="14"/>
      <c r="Z1331" s="14"/>
      <c r="AA1331" s="14"/>
      <c r="AB1331" s="14"/>
      <c r="AC1331" s="14"/>
      <c r="AD1331" s="14"/>
      <c r="AE1331" s="14"/>
      <c r="AT1331" s="257" t="s">
        <v>279</v>
      </c>
      <c r="AU1331" s="257" t="s">
        <v>291</v>
      </c>
      <c r="AV1331" s="14" t="s">
        <v>82</v>
      </c>
      <c r="AW1331" s="14" t="s">
        <v>33</v>
      </c>
      <c r="AX1331" s="14" t="s">
        <v>72</v>
      </c>
      <c r="AY1331" s="257" t="s">
        <v>266</v>
      </c>
    </row>
    <row r="1332" spans="1:51" s="14" customFormat="1" ht="12">
      <c r="A1332" s="14"/>
      <c r="B1332" s="247"/>
      <c r="C1332" s="248"/>
      <c r="D1332" s="230" t="s">
        <v>279</v>
      </c>
      <c r="E1332" s="249" t="s">
        <v>19</v>
      </c>
      <c r="F1332" s="250" t="s">
        <v>1541</v>
      </c>
      <c r="G1332" s="248"/>
      <c r="H1332" s="251">
        <v>2.25</v>
      </c>
      <c r="I1332" s="252"/>
      <c r="J1332" s="248"/>
      <c r="K1332" s="248"/>
      <c r="L1332" s="253"/>
      <c r="M1332" s="254"/>
      <c r="N1332" s="255"/>
      <c r="O1332" s="255"/>
      <c r="P1332" s="255"/>
      <c r="Q1332" s="255"/>
      <c r="R1332" s="255"/>
      <c r="S1332" s="255"/>
      <c r="T1332" s="256"/>
      <c r="U1332" s="14"/>
      <c r="V1332" s="14"/>
      <c r="W1332" s="14"/>
      <c r="X1332" s="14"/>
      <c r="Y1332" s="14"/>
      <c r="Z1332" s="14"/>
      <c r="AA1332" s="14"/>
      <c r="AB1332" s="14"/>
      <c r="AC1332" s="14"/>
      <c r="AD1332" s="14"/>
      <c r="AE1332" s="14"/>
      <c r="AT1332" s="257" t="s">
        <v>279</v>
      </c>
      <c r="AU1332" s="257" t="s">
        <v>291</v>
      </c>
      <c r="AV1332" s="14" t="s">
        <v>82</v>
      </c>
      <c r="AW1332" s="14" t="s">
        <v>33</v>
      </c>
      <c r="AX1332" s="14" t="s">
        <v>72</v>
      </c>
      <c r="AY1332" s="257" t="s">
        <v>266</v>
      </c>
    </row>
    <row r="1333" spans="1:51" s="15" customFormat="1" ht="12">
      <c r="A1333" s="15"/>
      <c r="B1333" s="258"/>
      <c r="C1333" s="259"/>
      <c r="D1333" s="230" t="s">
        <v>279</v>
      </c>
      <c r="E1333" s="260" t="s">
        <v>19</v>
      </c>
      <c r="F1333" s="261" t="s">
        <v>282</v>
      </c>
      <c r="G1333" s="259"/>
      <c r="H1333" s="262">
        <v>13.276</v>
      </c>
      <c r="I1333" s="263"/>
      <c r="J1333" s="259"/>
      <c r="K1333" s="259"/>
      <c r="L1333" s="264"/>
      <c r="M1333" s="265"/>
      <c r="N1333" s="266"/>
      <c r="O1333" s="266"/>
      <c r="P1333" s="266"/>
      <c r="Q1333" s="266"/>
      <c r="R1333" s="266"/>
      <c r="S1333" s="266"/>
      <c r="T1333" s="267"/>
      <c r="U1333" s="15"/>
      <c r="V1333" s="15"/>
      <c r="W1333" s="15"/>
      <c r="X1333" s="15"/>
      <c r="Y1333" s="15"/>
      <c r="Z1333" s="15"/>
      <c r="AA1333" s="15"/>
      <c r="AB1333" s="15"/>
      <c r="AC1333" s="15"/>
      <c r="AD1333" s="15"/>
      <c r="AE1333" s="15"/>
      <c r="AT1333" s="268" t="s">
        <v>279</v>
      </c>
      <c r="AU1333" s="268" t="s">
        <v>291</v>
      </c>
      <c r="AV1333" s="15" t="s">
        <v>273</v>
      </c>
      <c r="AW1333" s="15" t="s">
        <v>33</v>
      </c>
      <c r="AX1333" s="15" t="s">
        <v>80</v>
      </c>
      <c r="AY1333" s="268" t="s">
        <v>266</v>
      </c>
    </row>
    <row r="1334" spans="1:65" s="2" customFormat="1" ht="21.75" customHeight="1">
      <c r="A1334" s="41"/>
      <c r="B1334" s="42"/>
      <c r="C1334" s="217" t="s">
        <v>1551</v>
      </c>
      <c r="D1334" s="217" t="s">
        <v>268</v>
      </c>
      <c r="E1334" s="218" t="s">
        <v>1552</v>
      </c>
      <c r="F1334" s="219" t="s">
        <v>1553</v>
      </c>
      <c r="G1334" s="220" t="s">
        <v>271</v>
      </c>
      <c r="H1334" s="221">
        <v>5.34</v>
      </c>
      <c r="I1334" s="222"/>
      <c r="J1334" s="223">
        <f>ROUND(I1334*H1334,2)</f>
        <v>0</v>
      </c>
      <c r="K1334" s="219" t="s">
        <v>272</v>
      </c>
      <c r="L1334" s="47"/>
      <c r="M1334" s="224" t="s">
        <v>19</v>
      </c>
      <c r="N1334" s="225" t="s">
        <v>43</v>
      </c>
      <c r="O1334" s="87"/>
      <c r="P1334" s="226">
        <f>O1334*H1334</f>
        <v>0</v>
      </c>
      <c r="Q1334" s="226">
        <v>0</v>
      </c>
      <c r="R1334" s="226">
        <f>Q1334*H1334</f>
        <v>0</v>
      </c>
      <c r="S1334" s="226">
        <v>0.067</v>
      </c>
      <c r="T1334" s="227">
        <f>S1334*H1334</f>
        <v>0.35778</v>
      </c>
      <c r="U1334" s="41"/>
      <c r="V1334" s="41"/>
      <c r="W1334" s="41"/>
      <c r="X1334" s="41"/>
      <c r="Y1334" s="41"/>
      <c r="Z1334" s="41"/>
      <c r="AA1334" s="41"/>
      <c r="AB1334" s="41"/>
      <c r="AC1334" s="41"/>
      <c r="AD1334" s="41"/>
      <c r="AE1334" s="41"/>
      <c r="AR1334" s="228" t="s">
        <v>273</v>
      </c>
      <c r="AT1334" s="228" t="s">
        <v>268</v>
      </c>
      <c r="AU1334" s="228" t="s">
        <v>291</v>
      </c>
      <c r="AY1334" s="20" t="s">
        <v>266</v>
      </c>
      <c r="BE1334" s="229">
        <f>IF(N1334="základní",J1334,0)</f>
        <v>0</v>
      </c>
      <c r="BF1334" s="229">
        <f>IF(N1334="snížená",J1334,0)</f>
        <v>0</v>
      </c>
      <c r="BG1334" s="229">
        <f>IF(N1334="zákl. přenesená",J1334,0)</f>
        <v>0</v>
      </c>
      <c r="BH1334" s="229">
        <f>IF(N1334="sníž. přenesená",J1334,0)</f>
        <v>0</v>
      </c>
      <c r="BI1334" s="229">
        <f>IF(N1334="nulová",J1334,0)</f>
        <v>0</v>
      </c>
      <c r="BJ1334" s="20" t="s">
        <v>80</v>
      </c>
      <c r="BK1334" s="229">
        <f>ROUND(I1334*H1334,2)</f>
        <v>0</v>
      </c>
      <c r="BL1334" s="20" t="s">
        <v>273</v>
      </c>
      <c r="BM1334" s="228" t="s">
        <v>1554</v>
      </c>
    </row>
    <row r="1335" spans="1:47" s="2" customFormat="1" ht="12">
      <c r="A1335" s="41"/>
      <c r="B1335" s="42"/>
      <c r="C1335" s="43"/>
      <c r="D1335" s="230" t="s">
        <v>275</v>
      </c>
      <c r="E1335" s="43"/>
      <c r="F1335" s="231" t="s">
        <v>1555</v>
      </c>
      <c r="G1335" s="43"/>
      <c r="H1335" s="43"/>
      <c r="I1335" s="232"/>
      <c r="J1335" s="43"/>
      <c r="K1335" s="43"/>
      <c r="L1335" s="47"/>
      <c r="M1335" s="233"/>
      <c r="N1335" s="234"/>
      <c r="O1335" s="87"/>
      <c r="P1335" s="87"/>
      <c r="Q1335" s="87"/>
      <c r="R1335" s="87"/>
      <c r="S1335" s="87"/>
      <c r="T1335" s="88"/>
      <c r="U1335" s="41"/>
      <c r="V1335" s="41"/>
      <c r="W1335" s="41"/>
      <c r="X1335" s="41"/>
      <c r="Y1335" s="41"/>
      <c r="Z1335" s="41"/>
      <c r="AA1335" s="41"/>
      <c r="AB1335" s="41"/>
      <c r="AC1335" s="41"/>
      <c r="AD1335" s="41"/>
      <c r="AE1335" s="41"/>
      <c r="AT1335" s="20" t="s">
        <v>275</v>
      </c>
      <c r="AU1335" s="20" t="s">
        <v>291</v>
      </c>
    </row>
    <row r="1336" spans="1:47" s="2" customFormat="1" ht="12">
      <c r="A1336" s="41"/>
      <c r="B1336" s="42"/>
      <c r="C1336" s="43"/>
      <c r="D1336" s="235" t="s">
        <v>277</v>
      </c>
      <c r="E1336" s="43"/>
      <c r="F1336" s="236" t="s">
        <v>1556</v>
      </c>
      <c r="G1336" s="43"/>
      <c r="H1336" s="43"/>
      <c r="I1336" s="232"/>
      <c r="J1336" s="43"/>
      <c r="K1336" s="43"/>
      <c r="L1336" s="47"/>
      <c r="M1336" s="233"/>
      <c r="N1336" s="234"/>
      <c r="O1336" s="87"/>
      <c r="P1336" s="87"/>
      <c r="Q1336" s="87"/>
      <c r="R1336" s="87"/>
      <c r="S1336" s="87"/>
      <c r="T1336" s="88"/>
      <c r="U1336" s="41"/>
      <c r="V1336" s="41"/>
      <c r="W1336" s="41"/>
      <c r="X1336" s="41"/>
      <c r="Y1336" s="41"/>
      <c r="Z1336" s="41"/>
      <c r="AA1336" s="41"/>
      <c r="AB1336" s="41"/>
      <c r="AC1336" s="41"/>
      <c r="AD1336" s="41"/>
      <c r="AE1336" s="41"/>
      <c r="AT1336" s="20" t="s">
        <v>277</v>
      </c>
      <c r="AU1336" s="20" t="s">
        <v>291</v>
      </c>
    </row>
    <row r="1337" spans="1:51" s="13" customFormat="1" ht="12">
      <c r="A1337" s="13"/>
      <c r="B1337" s="237"/>
      <c r="C1337" s="238"/>
      <c r="D1337" s="230" t="s">
        <v>279</v>
      </c>
      <c r="E1337" s="239" t="s">
        <v>19</v>
      </c>
      <c r="F1337" s="240" t="s">
        <v>789</v>
      </c>
      <c r="G1337" s="238"/>
      <c r="H1337" s="239" t="s">
        <v>19</v>
      </c>
      <c r="I1337" s="241"/>
      <c r="J1337" s="238"/>
      <c r="K1337" s="238"/>
      <c r="L1337" s="242"/>
      <c r="M1337" s="243"/>
      <c r="N1337" s="244"/>
      <c r="O1337" s="244"/>
      <c r="P1337" s="244"/>
      <c r="Q1337" s="244"/>
      <c r="R1337" s="244"/>
      <c r="S1337" s="244"/>
      <c r="T1337" s="245"/>
      <c r="U1337" s="13"/>
      <c r="V1337" s="13"/>
      <c r="W1337" s="13"/>
      <c r="X1337" s="13"/>
      <c r="Y1337" s="13"/>
      <c r="Z1337" s="13"/>
      <c r="AA1337" s="13"/>
      <c r="AB1337" s="13"/>
      <c r="AC1337" s="13"/>
      <c r="AD1337" s="13"/>
      <c r="AE1337" s="13"/>
      <c r="AT1337" s="246" t="s">
        <v>279</v>
      </c>
      <c r="AU1337" s="246" t="s">
        <v>291</v>
      </c>
      <c r="AV1337" s="13" t="s">
        <v>80</v>
      </c>
      <c r="AW1337" s="13" t="s">
        <v>33</v>
      </c>
      <c r="AX1337" s="13" t="s">
        <v>72</v>
      </c>
      <c r="AY1337" s="246" t="s">
        <v>266</v>
      </c>
    </row>
    <row r="1338" spans="1:51" s="14" customFormat="1" ht="12">
      <c r="A1338" s="14"/>
      <c r="B1338" s="247"/>
      <c r="C1338" s="248"/>
      <c r="D1338" s="230" t="s">
        <v>279</v>
      </c>
      <c r="E1338" s="249" t="s">
        <v>19</v>
      </c>
      <c r="F1338" s="250" t="s">
        <v>1557</v>
      </c>
      <c r="G1338" s="248"/>
      <c r="H1338" s="251">
        <v>2.64</v>
      </c>
      <c r="I1338" s="252"/>
      <c r="J1338" s="248"/>
      <c r="K1338" s="248"/>
      <c r="L1338" s="253"/>
      <c r="M1338" s="254"/>
      <c r="N1338" s="255"/>
      <c r="O1338" s="255"/>
      <c r="P1338" s="255"/>
      <c r="Q1338" s="255"/>
      <c r="R1338" s="255"/>
      <c r="S1338" s="255"/>
      <c r="T1338" s="256"/>
      <c r="U1338" s="14"/>
      <c r="V1338" s="14"/>
      <c r="W1338" s="14"/>
      <c r="X1338" s="14"/>
      <c r="Y1338" s="14"/>
      <c r="Z1338" s="14"/>
      <c r="AA1338" s="14"/>
      <c r="AB1338" s="14"/>
      <c r="AC1338" s="14"/>
      <c r="AD1338" s="14"/>
      <c r="AE1338" s="14"/>
      <c r="AT1338" s="257" t="s">
        <v>279</v>
      </c>
      <c r="AU1338" s="257" t="s">
        <v>291</v>
      </c>
      <c r="AV1338" s="14" t="s">
        <v>82</v>
      </c>
      <c r="AW1338" s="14" t="s">
        <v>33</v>
      </c>
      <c r="AX1338" s="14" t="s">
        <v>72</v>
      </c>
      <c r="AY1338" s="257" t="s">
        <v>266</v>
      </c>
    </row>
    <row r="1339" spans="1:51" s="14" customFormat="1" ht="12">
      <c r="A1339" s="14"/>
      <c r="B1339" s="247"/>
      <c r="C1339" s="248"/>
      <c r="D1339" s="230" t="s">
        <v>279</v>
      </c>
      <c r="E1339" s="249" t="s">
        <v>19</v>
      </c>
      <c r="F1339" s="250" t="s">
        <v>1558</v>
      </c>
      <c r="G1339" s="248"/>
      <c r="H1339" s="251">
        <v>2.7</v>
      </c>
      <c r="I1339" s="252"/>
      <c r="J1339" s="248"/>
      <c r="K1339" s="248"/>
      <c r="L1339" s="253"/>
      <c r="M1339" s="254"/>
      <c r="N1339" s="255"/>
      <c r="O1339" s="255"/>
      <c r="P1339" s="255"/>
      <c r="Q1339" s="255"/>
      <c r="R1339" s="255"/>
      <c r="S1339" s="255"/>
      <c r="T1339" s="256"/>
      <c r="U1339" s="14"/>
      <c r="V1339" s="14"/>
      <c r="W1339" s="14"/>
      <c r="X1339" s="14"/>
      <c r="Y1339" s="14"/>
      <c r="Z1339" s="14"/>
      <c r="AA1339" s="14"/>
      <c r="AB1339" s="14"/>
      <c r="AC1339" s="14"/>
      <c r="AD1339" s="14"/>
      <c r="AE1339" s="14"/>
      <c r="AT1339" s="257" t="s">
        <v>279</v>
      </c>
      <c r="AU1339" s="257" t="s">
        <v>291</v>
      </c>
      <c r="AV1339" s="14" t="s">
        <v>82</v>
      </c>
      <c r="AW1339" s="14" t="s">
        <v>33</v>
      </c>
      <c r="AX1339" s="14" t="s">
        <v>72</v>
      </c>
      <c r="AY1339" s="257" t="s">
        <v>266</v>
      </c>
    </row>
    <row r="1340" spans="1:51" s="15" customFormat="1" ht="12">
      <c r="A1340" s="15"/>
      <c r="B1340" s="258"/>
      <c r="C1340" s="259"/>
      <c r="D1340" s="230" t="s">
        <v>279</v>
      </c>
      <c r="E1340" s="260" t="s">
        <v>19</v>
      </c>
      <c r="F1340" s="261" t="s">
        <v>282</v>
      </c>
      <c r="G1340" s="259"/>
      <c r="H1340" s="262">
        <v>5.34</v>
      </c>
      <c r="I1340" s="263"/>
      <c r="J1340" s="259"/>
      <c r="K1340" s="259"/>
      <c r="L1340" s="264"/>
      <c r="M1340" s="265"/>
      <c r="N1340" s="266"/>
      <c r="O1340" s="266"/>
      <c r="P1340" s="266"/>
      <c r="Q1340" s="266"/>
      <c r="R1340" s="266"/>
      <c r="S1340" s="266"/>
      <c r="T1340" s="267"/>
      <c r="U1340" s="15"/>
      <c r="V1340" s="15"/>
      <c r="W1340" s="15"/>
      <c r="X1340" s="15"/>
      <c r="Y1340" s="15"/>
      <c r="Z1340" s="15"/>
      <c r="AA1340" s="15"/>
      <c r="AB1340" s="15"/>
      <c r="AC1340" s="15"/>
      <c r="AD1340" s="15"/>
      <c r="AE1340" s="15"/>
      <c r="AT1340" s="268" t="s">
        <v>279</v>
      </c>
      <c r="AU1340" s="268" t="s">
        <v>291</v>
      </c>
      <c r="AV1340" s="15" t="s">
        <v>273</v>
      </c>
      <c r="AW1340" s="15" t="s">
        <v>33</v>
      </c>
      <c r="AX1340" s="15" t="s">
        <v>80</v>
      </c>
      <c r="AY1340" s="268" t="s">
        <v>266</v>
      </c>
    </row>
    <row r="1341" spans="1:65" s="2" customFormat="1" ht="24.15" customHeight="1">
      <c r="A1341" s="41"/>
      <c r="B1341" s="42"/>
      <c r="C1341" s="217" t="s">
        <v>1559</v>
      </c>
      <c r="D1341" s="217" t="s">
        <v>268</v>
      </c>
      <c r="E1341" s="218" t="s">
        <v>1560</v>
      </c>
      <c r="F1341" s="219" t="s">
        <v>1561</v>
      </c>
      <c r="G1341" s="220" t="s">
        <v>271</v>
      </c>
      <c r="H1341" s="221">
        <v>1.5</v>
      </c>
      <c r="I1341" s="222"/>
      <c r="J1341" s="223">
        <f>ROUND(I1341*H1341,2)</f>
        <v>0</v>
      </c>
      <c r="K1341" s="219" t="s">
        <v>272</v>
      </c>
      <c r="L1341" s="47"/>
      <c r="M1341" s="224" t="s">
        <v>19</v>
      </c>
      <c r="N1341" s="225" t="s">
        <v>43</v>
      </c>
      <c r="O1341" s="87"/>
      <c r="P1341" s="226">
        <f>O1341*H1341</f>
        <v>0</v>
      </c>
      <c r="Q1341" s="226">
        <v>0</v>
      </c>
      <c r="R1341" s="226">
        <f>Q1341*H1341</f>
        <v>0</v>
      </c>
      <c r="S1341" s="226">
        <v>0.089</v>
      </c>
      <c r="T1341" s="227">
        <f>S1341*H1341</f>
        <v>0.1335</v>
      </c>
      <c r="U1341" s="41"/>
      <c r="V1341" s="41"/>
      <c r="W1341" s="41"/>
      <c r="X1341" s="41"/>
      <c r="Y1341" s="41"/>
      <c r="Z1341" s="41"/>
      <c r="AA1341" s="41"/>
      <c r="AB1341" s="41"/>
      <c r="AC1341" s="41"/>
      <c r="AD1341" s="41"/>
      <c r="AE1341" s="41"/>
      <c r="AR1341" s="228" t="s">
        <v>273</v>
      </c>
      <c r="AT1341" s="228" t="s">
        <v>268</v>
      </c>
      <c r="AU1341" s="228" t="s">
        <v>291</v>
      </c>
      <c r="AY1341" s="20" t="s">
        <v>266</v>
      </c>
      <c r="BE1341" s="229">
        <f>IF(N1341="základní",J1341,0)</f>
        <v>0</v>
      </c>
      <c r="BF1341" s="229">
        <f>IF(N1341="snížená",J1341,0)</f>
        <v>0</v>
      </c>
      <c r="BG1341" s="229">
        <f>IF(N1341="zákl. přenesená",J1341,0)</f>
        <v>0</v>
      </c>
      <c r="BH1341" s="229">
        <f>IF(N1341="sníž. přenesená",J1341,0)</f>
        <v>0</v>
      </c>
      <c r="BI1341" s="229">
        <f>IF(N1341="nulová",J1341,0)</f>
        <v>0</v>
      </c>
      <c r="BJ1341" s="20" t="s">
        <v>80</v>
      </c>
      <c r="BK1341" s="229">
        <f>ROUND(I1341*H1341,2)</f>
        <v>0</v>
      </c>
      <c r="BL1341" s="20" t="s">
        <v>273</v>
      </c>
      <c r="BM1341" s="228" t="s">
        <v>1562</v>
      </c>
    </row>
    <row r="1342" spans="1:47" s="2" customFormat="1" ht="12">
      <c r="A1342" s="41"/>
      <c r="B1342" s="42"/>
      <c r="C1342" s="43"/>
      <c r="D1342" s="230" t="s">
        <v>275</v>
      </c>
      <c r="E1342" s="43"/>
      <c r="F1342" s="231" t="s">
        <v>1563</v>
      </c>
      <c r="G1342" s="43"/>
      <c r="H1342" s="43"/>
      <c r="I1342" s="232"/>
      <c r="J1342" s="43"/>
      <c r="K1342" s="43"/>
      <c r="L1342" s="47"/>
      <c r="M1342" s="233"/>
      <c r="N1342" s="234"/>
      <c r="O1342" s="87"/>
      <c r="P1342" s="87"/>
      <c r="Q1342" s="87"/>
      <c r="R1342" s="87"/>
      <c r="S1342" s="87"/>
      <c r="T1342" s="88"/>
      <c r="U1342" s="41"/>
      <c r="V1342" s="41"/>
      <c r="W1342" s="41"/>
      <c r="X1342" s="41"/>
      <c r="Y1342" s="41"/>
      <c r="Z1342" s="41"/>
      <c r="AA1342" s="41"/>
      <c r="AB1342" s="41"/>
      <c r="AC1342" s="41"/>
      <c r="AD1342" s="41"/>
      <c r="AE1342" s="41"/>
      <c r="AT1342" s="20" t="s">
        <v>275</v>
      </c>
      <c r="AU1342" s="20" t="s">
        <v>291</v>
      </c>
    </row>
    <row r="1343" spans="1:47" s="2" customFormat="1" ht="12">
      <c r="A1343" s="41"/>
      <c r="B1343" s="42"/>
      <c r="C1343" s="43"/>
      <c r="D1343" s="235" t="s">
        <v>277</v>
      </c>
      <c r="E1343" s="43"/>
      <c r="F1343" s="236" t="s">
        <v>1564</v>
      </c>
      <c r="G1343" s="43"/>
      <c r="H1343" s="43"/>
      <c r="I1343" s="232"/>
      <c r="J1343" s="43"/>
      <c r="K1343" s="43"/>
      <c r="L1343" s="47"/>
      <c r="M1343" s="233"/>
      <c r="N1343" s="234"/>
      <c r="O1343" s="87"/>
      <c r="P1343" s="87"/>
      <c r="Q1343" s="87"/>
      <c r="R1343" s="87"/>
      <c r="S1343" s="87"/>
      <c r="T1343" s="88"/>
      <c r="U1343" s="41"/>
      <c r="V1343" s="41"/>
      <c r="W1343" s="41"/>
      <c r="X1343" s="41"/>
      <c r="Y1343" s="41"/>
      <c r="Z1343" s="41"/>
      <c r="AA1343" s="41"/>
      <c r="AB1343" s="41"/>
      <c r="AC1343" s="41"/>
      <c r="AD1343" s="41"/>
      <c r="AE1343" s="41"/>
      <c r="AT1343" s="20" t="s">
        <v>277</v>
      </c>
      <c r="AU1343" s="20" t="s">
        <v>291</v>
      </c>
    </row>
    <row r="1344" spans="1:51" s="13" customFormat="1" ht="12">
      <c r="A1344" s="13"/>
      <c r="B1344" s="237"/>
      <c r="C1344" s="238"/>
      <c r="D1344" s="230" t="s">
        <v>279</v>
      </c>
      <c r="E1344" s="239" t="s">
        <v>19</v>
      </c>
      <c r="F1344" s="240" t="s">
        <v>352</v>
      </c>
      <c r="G1344" s="238"/>
      <c r="H1344" s="239" t="s">
        <v>19</v>
      </c>
      <c r="I1344" s="241"/>
      <c r="J1344" s="238"/>
      <c r="K1344" s="238"/>
      <c r="L1344" s="242"/>
      <c r="M1344" s="243"/>
      <c r="N1344" s="244"/>
      <c r="O1344" s="244"/>
      <c r="P1344" s="244"/>
      <c r="Q1344" s="244"/>
      <c r="R1344" s="244"/>
      <c r="S1344" s="244"/>
      <c r="T1344" s="245"/>
      <c r="U1344" s="13"/>
      <c r="V1344" s="13"/>
      <c r="W1344" s="13"/>
      <c r="X1344" s="13"/>
      <c r="Y1344" s="13"/>
      <c r="Z1344" s="13"/>
      <c r="AA1344" s="13"/>
      <c r="AB1344" s="13"/>
      <c r="AC1344" s="13"/>
      <c r="AD1344" s="13"/>
      <c r="AE1344" s="13"/>
      <c r="AT1344" s="246" t="s">
        <v>279</v>
      </c>
      <c r="AU1344" s="246" t="s">
        <v>291</v>
      </c>
      <c r="AV1344" s="13" t="s">
        <v>80</v>
      </c>
      <c r="AW1344" s="13" t="s">
        <v>33</v>
      </c>
      <c r="AX1344" s="13" t="s">
        <v>72</v>
      </c>
      <c r="AY1344" s="246" t="s">
        <v>266</v>
      </c>
    </row>
    <row r="1345" spans="1:51" s="14" customFormat="1" ht="12">
      <c r="A1345" s="14"/>
      <c r="B1345" s="247"/>
      <c r="C1345" s="248"/>
      <c r="D1345" s="230" t="s">
        <v>279</v>
      </c>
      <c r="E1345" s="249" t="s">
        <v>19</v>
      </c>
      <c r="F1345" s="250" t="s">
        <v>1565</v>
      </c>
      <c r="G1345" s="248"/>
      <c r="H1345" s="251">
        <v>1.5</v>
      </c>
      <c r="I1345" s="252"/>
      <c r="J1345" s="248"/>
      <c r="K1345" s="248"/>
      <c r="L1345" s="253"/>
      <c r="M1345" s="254"/>
      <c r="N1345" s="255"/>
      <c r="O1345" s="255"/>
      <c r="P1345" s="255"/>
      <c r="Q1345" s="255"/>
      <c r="R1345" s="255"/>
      <c r="S1345" s="255"/>
      <c r="T1345" s="256"/>
      <c r="U1345" s="14"/>
      <c r="V1345" s="14"/>
      <c r="W1345" s="14"/>
      <c r="X1345" s="14"/>
      <c r="Y1345" s="14"/>
      <c r="Z1345" s="14"/>
      <c r="AA1345" s="14"/>
      <c r="AB1345" s="14"/>
      <c r="AC1345" s="14"/>
      <c r="AD1345" s="14"/>
      <c r="AE1345" s="14"/>
      <c r="AT1345" s="257" t="s">
        <v>279</v>
      </c>
      <c r="AU1345" s="257" t="s">
        <v>291</v>
      </c>
      <c r="AV1345" s="14" t="s">
        <v>82</v>
      </c>
      <c r="AW1345" s="14" t="s">
        <v>33</v>
      </c>
      <c r="AX1345" s="14" t="s">
        <v>72</v>
      </c>
      <c r="AY1345" s="257" t="s">
        <v>266</v>
      </c>
    </row>
    <row r="1346" spans="1:51" s="15" customFormat="1" ht="12">
      <c r="A1346" s="15"/>
      <c r="B1346" s="258"/>
      <c r="C1346" s="259"/>
      <c r="D1346" s="230" t="s">
        <v>279</v>
      </c>
      <c r="E1346" s="260" t="s">
        <v>19</v>
      </c>
      <c r="F1346" s="261" t="s">
        <v>282</v>
      </c>
      <c r="G1346" s="259"/>
      <c r="H1346" s="262">
        <v>1.5</v>
      </c>
      <c r="I1346" s="263"/>
      <c r="J1346" s="259"/>
      <c r="K1346" s="259"/>
      <c r="L1346" s="264"/>
      <c r="M1346" s="265"/>
      <c r="N1346" s="266"/>
      <c r="O1346" s="266"/>
      <c r="P1346" s="266"/>
      <c r="Q1346" s="266"/>
      <c r="R1346" s="266"/>
      <c r="S1346" s="266"/>
      <c r="T1346" s="267"/>
      <c r="U1346" s="15"/>
      <c r="V1346" s="15"/>
      <c r="W1346" s="15"/>
      <c r="X1346" s="15"/>
      <c r="Y1346" s="15"/>
      <c r="Z1346" s="15"/>
      <c r="AA1346" s="15"/>
      <c r="AB1346" s="15"/>
      <c r="AC1346" s="15"/>
      <c r="AD1346" s="15"/>
      <c r="AE1346" s="15"/>
      <c r="AT1346" s="268" t="s">
        <v>279</v>
      </c>
      <c r="AU1346" s="268" t="s">
        <v>291</v>
      </c>
      <c r="AV1346" s="15" t="s">
        <v>273</v>
      </c>
      <c r="AW1346" s="15" t="s">
        <v>33</v>
      </c>
      <c r="AX1346" s="15" t="s">
        <v>80</v>
      </c>
      <c r="AY1346" s="268" t="s">
        <v>266</v>
      </c>
    </row>
    <row r="1347" spans="1:65" s="2" customFormat="1" ht="21.75" customHeight="1">
      <c r="A1347" s="41"/>
      <c r="B1347" s="42"/>
      <c r="C1347" s="217" t="s">
        <v>1566</v>
      </c>
      <c r="D1347" s="217" t="s">
        <v>268</v>
      </c>
      <c r="E1347" s="218" t="s">
        <v>1567</v>
      </c>
      <c r="F1347" s="219" t="s">
        <v>1568</v>
      </c>
      <c r="G1347" s="220" t="s">
        <v>271</v>
      </c>
      <c r="H1347" s="221">
        <v>18.884</v>
      </c>
      <c r="I1347" s="222"/>
      <c r="J1347" s="223">
        <f>ROUND(I1347*H1347,2)</f>
        <v>0</v>
      </c>
      <c r="K1347" s="219" t="s">
        <v>272</v>
      </c>
      <c r="L1347" s="47"/>
      <c r="M1347" s="224" t="s">
        <v>19</v>
      </c>
      <c r="N1347" s="225" t="s">
        <v>43</v>
      </c>
      <c r="O1347" s="87"/>
      <c r="P1347" s="226">
        <f>O1347*H1347</f>
        <v>0</v>
      </c>
      <c r="Q1347" s="226">
        <v>0</v>
      </c>
      <c r="R1347" s="226">
        <f>Q1347*H1347</f>
        <v>0</v>
      </c>
      <c r="S1347" s="226">
        <v>0.076</v>
      </c>
      <c r="T1347" s="227">
        <f>S1347*H1347</f>
        <v>1.435184</v>
      </c>
      <c r="U1347" s="41"/>
      <c r="V1347" s="41"/>
      <c r="W1347" s="41"/>
      <c r="X1347" s="41"/>
      <c r="Y1347" s="41"/>
      <c r="Z1347" s="41"/>
      <c r="AA1347" s="41"/>
      <c r="AB1347" s="41"/>
      <c r="AC1347" s="41"/>
      <c r="AD1347" s="41"/>
      <c r="AE1347" s="41"/>
      <c r="AR1347" s="228" t="s">
        <v>273</v>
      </c>
      <c r="AT1347" s="228" t="s">
        <v>268</v>
      </c>
      <c r="AU1347" s="228" t="s">
        <v>291</v>
      </c>
      <c r="AY1347" s="20" t="s">
        <v>266</v>
      </c>
      <c r="BE1347" s="229">
        <f>IF(N1347="základní",J1347,0)</f>
        <v>0</v>
      </c>
      <c r="BF1347" s="229">
        <f>IF(N1347="snížená",J1347,0)</f>
        <v>0</v>
      </c>
      <c r="BG1347" s="229">
        <f>IF(N1347="zákl. přenesená",J1347,0)</f>
        <v>0</v>
      </c>
      <c r="BH1347" s="229">
        <f>IF(N1347="sníž. přenesená",J1347,0)</f>
        <v>0</v>
      </c>
      <c r="BI1347" s="229">
        <f>IF(N1347="nulová",J1347,0)</f>
        <v>0</v>
      </c>
      <c r="BJ1347" s="20" t="s">
        <v>80</v>
      </c>
      <c r="BK1347" s="229">
        <f>ROUND(I1347*H1347,2)</f>
        <v>0</v>
      </c>
      <c r="BL1347" s="20" t="s">
        <v>273</v>
      </c>
      <c r="BM1347" s="228" t="s">
        <v>1569</v>
      </c>
    </row>
    <row r="1348" spans="1:47" s="2" customFormat="1" ht="12">
      <c r="A1348" s="41"/>
      <c r="B1348" s="42"/>
      <c r="C1348" s="43"/>
      <c r="D1348" s="230" t="s">
        <v>275</v>
      </c>
      <c r="E1348" s="43"/>
      <c r="F1348" s="231" t="s">
        <v>1570</v>
      </c>
      <c r="G1348" s="43"/>
      <c r="H1348" s="43"/>
      <c r="I1348" s="232"/>
      <c r="J1348" s="43"/>
      <c r="K1348" s="43"/>
      <c r="L1348" s="47"/>
      <c r="M1348" s="233"/>
      <c r="N1348" s="234"/>
      <c r="O1348" s="87"/>
      <c r="P1348" s="87"/>
      <c r="Q1348" s="87"/>
      <c r="R1348" s="87"/>
      <c r="S1348" s="87"/>
      <c r="T1348" s="88"/>
      <c r="U1348" s="41"/>
      <c r="V1348" s="41"/>
      <c r="W1348" s="41"/>
      <c r="X1348" s="41"/>
      <c r="Y1348" s="41"/>
      <c r="Z1348" s="41"/>
      <c r="AA1348" s="41"/>
      <c r="AB1348" s="41"/>
      <c r="AC1348" s="41"/>
      <c r="AD1348" s="41"/>
      <c r="AE1348" s="41"/>
      <c r="AT1348" s="20" t="s">
        <v>275</v>
      </c>
      <c r="AU1348" s="20" t="s">
        <v>291</v>
      </c>
    </row>
    <row r="1349" spans="1:47" s="2" customFormat="1" ht="12">
      <c r="A1349" s="41"/>
      <c r="B1349" s="42"/>
      <c r="C1349" s="43"/>
      <c r="D1349" s="235" t="s">
        <v>277</v>
      </c>
      <c r="E1349" s="43"/>
      <c r="F1349" s="236" t="s">
        <v>1571</v>
      </c>
      <c r="G1349" s="43"/>
      <c r="H1349" s="43"/>
      <c r="I1349" s="232"/>
      <c r="J1349" s="43"/>
      <c r="K1349" s="43"/>
      <c r="L1349" s="47"/>
      <c r="M1349" s="233"/>
      <c r="N1349" s="234"/>
      <c r="O1349" s="87"/>
      <c r="P1349" s="87"/>
      <c r="Q1349" s="87"/>
      <c r="R1349" s="87"/>
      <c r="S1349" s="87"/>
      <c r="T1349" s="88"/>
      <c r="U1349" s="41"/>
      <c r="V1349" s="41"/>
      <c r="W1349" s="41"/>
      <c r="X1349" s="41"/>
      <c r="Y1349" s="41"/>
      <c r="Z1349" s="41"/>
      <c r="AA1349" s="41"/>
      <c r="AB1349" s="41"/>
      <c r="AC1349" s="41"/>
      <c r="AD1349" s="41"/>
      <c r="AE1349" s="41"/>
      <c r="AT1349" s="20" t="s">
        <v>277</v>
      </c>
      <c r="AU1349" s="20" t="s">
        <v>291</v>
      </c>
    </row>
    <row r="1350" spans="1:51" s="13" customFormat="1" ht="12">
      <c r="A1350" s="13"/>
      <c r="B1350" s="237"/>
      <c r="C1350" s="238"/>
      <c r="D1350" s="230" t="s">
        <v>279</v>
      </c>
      <c r="E1350" s="239" t="s">
        <v>19</v>
      </c>
      <c r="F1350" s="240" t="s">
        <v>352</v>
      </c>
      <c r="G1350" s="238"/>
      <c r="H1350" s="239" t="s">
        <v>19</v>
      </c>
      <c r="I1350" s="241"/>
      <c r="J1350" s="238"/>
      <c r="K1350" s="238"/>
      <c r="L1350" s="242"/>
      <c r="M1350" s="243"/>
      <c r="N1350" s="244"/>
      <c r="O1350" s="244"/>
      <c r="P1350" s="244"/>
      <c r="Q1350" s="244"/>
      <c r="R1350" s="244"/>
      <c r="S1350" s="244"/>
      <c r="T1350" s="245"/>
      <c r="U1350" s="13"/>
      <c r="V1350" s="13"/>
      <c r="W1350" s="13"/>
      <c r="X1350" s="13"/>
      <c r="Y1350" s="13"/>
      <c r="Z1350" s="13"/>
      <c r="AA1350" s="13"/>
      <c r="AB1350" s="13"/>
      <c r="AC1350" s="13"/>
      <c r="AD1350" s="13"/>
      <c r="AE1350" s="13"/>
      <c r="AT1350" s="246" t="s">
        <v>279</v>
      </c>
      <c r="AU1350" s="246" t="s">
        <v>291</v>
      </c>
      <c r="AV1350" s="13" t="s">
        <v>80</v>
      </c>
      <c r="AW1350" s="13" t="s">
        <v>33</v>
      </c>
      <c r="AX1350" s="13" t="s">
        <v>72</v>
      </c>
      <c r="AY1350" s="246" t="s">
        <v>266</v>
      </c>
    </row>
    <row r="1351" spans="1:51" s="14" customFormat="1" ht="12">
      <c r="A1351" s="14"/>
      <c r="B1351" s="247"/>
      <c r="C1351" s="248"/>
      <c r="D1351" s="230" t="s">
        <v>279</v>
      </c>
      <c r="E1351" s="249" t="s">
        <v>19</v>
      </c>
      <c r="F1351" s="250" t="s">
        <v>1572</v>
      </c>
      <c r="G1351" s="248"/>
      <c r="H1351" s="251">
        <v>4.503</v>
      </c>
      <c r="I1351" s="252"/>
      <c r="J1351" s="248"/>
      <c r="K1351" s="248"/>
      <c r="L1351" s="253"/>
      <c r="M1351" s="254"/>
      <c r="N1351" s="255"/>
      <c r="O1351" s="255"/>
      <c r="P1351" s="255"/>
      <c r="Q1351" s="255"/>
      <c r="R1351" s="255"/>
      <c r="S1351" s="255"/>
      <c r="T1351" s="256"/>
      <c r="U1351" s="14"/>
      <c r="V1351" s="14"/>
      <c r="W1351" s="14"/>
      <c r="X1351" s="14"/>
      <c r="Y1351" s="14"/>
      <c r="Z1351" s="14"/>
      <c r="AA1351" s="14"/>
      <c r="AB1351" s="14"/>
      <c r="AC1351" s="14"/>
      <c r="AD1351" s="14"/>
      <c r="AE1351" s="14"/>
      <c r="AT1351" s="257" t="s">
        <v>279</v>
      </c>
      <c r="AU1351" s="257" t="s">
        <v>291</v>
      </c>
      <c r="AV1351" s="14" t="s">
        <v>82</v>
      </c>
      <c r="AW1351" s="14" t="s">
        <v>33</v>
      </c>
      <c r="AX1351" s="14" t="s">
        <v>72</v>
      </c>
      <c r="AY1351" s="257" t="s">
        <v>266</v>
      </c>
    </row>
    <row r="1352" spans="1:51" s="13" customFormat="1" ht="12">
      <c r="A1352" s="13"/>
      <c r="B1352" s="237"/>
      <c r="C1352" s="238"/>
      <c r="D1352" s="230" t="s">
        <v>279</v>
      </c>
      <c r="E1352" s="239" t="s">
        <v>19</v>
      </c>
      <c r="F1352" s="240" t="s">
        <v>789</v>
      </c>
      <c r="G1352" s="238"/>
      <c r="H1352" s="239" t="s">
        <v>19</v>
      </c>
      <c r="I1352" s="241"/>
      <c r="J1352" s="238"/>
      <c r="K1352" s="238"/>
      <c r="L1352" s="242"/>
      <c r="M1352" s="243"/>
      <c r="N1352" s="244"/>
      <c r="O1352" s="244"/>
      <c r="P1352" s="244"/>
      <c r="Q1352" s="244"/>
      <c r="R1352" s="244"/>
      <c r="S1352" s="244"/>
      <c r="T1352" s="245"/>
      <c r="U1352" s="13"/>
      <c r="V1352" s="13"/>
      <c r="W1352" s="13"/>
      <c r="X1352" s="13"/>
      <c r="Y1352" s="13"/>
      <c r="Z1352" s="13"/>
      <c r="AA1352" s="13"/>
      <c r="AB1352" s="13"/>
      <c r="AC1352" s="13"/>
      <c r="AD1352" s="13"/>
      <c r="AE1352" s="13"/>
      <c r="AT1352" s="246" t="s">
        <v>279</v>
      </c>
      <c r="AU1352" s="246" t="s">
        <v>291</v>
      </c>
      <c r="AV1352" s="13" t="s">
        <v>80</v>
      </c>
      <c r="AW1352" s="13" t="s">
        <v>33</v>
      </c>
      <c r="AX1352" s="13" t="s">
        <v>72</v>
      </c>
      <c r="AY1352" s="246" t="s">
        <v>266</v>
      </c>
    </row>
    <row r="1353" spans="1:51" s="14" customFormat="1" ht="12">
      <c r="A1353" s="14"/>
      <c r="B1353" s="247"/>
      <c r="C1353" s="248"/>
      <c r="D1353" s="230" t="s">
        <v>279</v>
      </c>
      <c r="E1353" s="249" t="s">
        <v>19</v>
      </c>
      <c r="F1353" s="250" t="s">
        <v>1573</v>
      </c>
      <c r="G1353" s="248"/>
      <c r="H1353" s="251">
        <v>14.381</v>
      </c>
      <c r="I1353" s="252"/>
      <c r="J1353" s="248"/>
      <c r="K1353" s="248"/>
      <c r="L1353" s="253"/>
      <c r="M1353" s="254"/>
      <c r="N1353" s="255"/>
      <c r="O1353" s="255"/>
      <c r="P1353" s="255"/>
      <c r="Q1353" s="255"/>
      <c r="R1353" s="255"/>
      <c r="S1353" s="255"/>
      <c r="T1353" s="256"/>
      <c r="U1353" s="14"/>
      <c r="V1353" s="14"/>
      <c r="W1353" s="14"/>
      <c r="X1353" s="14"/>
      <c r="Y1353" s="14"/>
      <c r="Z1353" s="14"/>
      <c r="AA1353" s="14"/>
      <c r="AB1353" s="14"/>
      <c r="AC1353" s="14"/>
      <c r="AD1353" s="14"/>
      <c r="AE1353" s="14"/>
      <c r="AT1353" s="257" t="s">
        <v>279</v>
      </c>
      <c r="AU1353" s="257" t="s">
        <v>291</v>
      </c>
      <c r="AV1353" s="14" t="s">
        <v>82</v>
      </c>
      <c r="AW1353" s="14" t="s">
        <v>33</v>
      </c>
      <c r="AX1353" s="14" t="s">
        <v>72</v>
      </c>
      <c r="AY1353" s="257" t="s">
        <v>266</v>
      </c>
    </row>
    <row r="1354" spans="1:51" s="15" customFormat="1" ht="12">
      <c r="A1354" s="15"/>
      <c r="B1354" s="258"/>
      <c r="C1354" s="259"/>
      <c r="D1354" s="230" t="s">
        <v>279</v>
      </c>
      <c r="E1354" s="260" t="s">
        <v>19</v>
      </c>
      <c r="F1354" s="261" t="s">
        <v>282</v>
      </c>
      <c r="G1354" s="259"/>
      <c r="H1354" s="262">
        <v>18.884</v>
      </c>
      <c r="I1354" s="263"/>
      <c r="J1354" s="259"/>
      <c r="K1354" s="259"/>
      <c r="L1354" s="264"/>
      <c r="M1354" s="265"/>
      <c r="N1354" s="266"/>
      <c r="O1354" s="266"/>
      <c r="P1354" s="266"/>
      <c r="Q1354" s="266"/>
      <c r="R1354" s="266"/>
      <c r="S1354" s="266"/>
      <c r="T1354" s="267"/>
      <c r="U1354" s="15"/>
      <c r="V1354" s="15"/>
      <c r="W1354" s="15"/>
      <c r="X1354" s="15"/>
      <c r="Y1354" s="15"/>
      <c r="Z1354" s="15"/>
      <c r="AA1354" s="15"/>
      <c r="AB1354" s="15"/>
      <c r="AC1354" s="15"/>
      <c r="AD1354" s="15"/>
      <c r="AE1354" s="15"/>
      <c r="AT1354" s="268" t="s">
        <v>279</v>
      </c>
      <c r="AU1354" s="268" t="s">
        <v>291</v>
      </c>
      <c r="AV1354" s="15" t="s">
        <v>273</v>
      </c>
      <c r="AW1354" s="15" t="s">
        <v>33</v>
      </c>
      <c r="AX1354" s="15" t="s">
        <v>80</v>
      </c>
      <c r="AY1354" s="268" t="s">
        <v>266</v>
      </c>
    </row>
    <row r="1355" spans="1:63" s="12" customFormat="1" ht="20.85" customHeight="1">
      <c r="A1355" s="12"/>
      <c r="B1355" s="201"/>
      <c r="C1355" s="202"/>
      <c r="D1355" s="203" t="s">
        <v>71</v>
      </c>
      <c r="E1355" s="215" t="s">
        <v>1070</v>
      </c>
      <c r="F1355" s="215" t="s">
        <v>1574</v>
      </c>
      <c r="G1355" s="202"/>
      <c r="H1355" s="202"/>
      <c r="I1355" s="205"/>
      <c r="J1355" s="216">
        <f>BK1355</f>
        <v>0</v>
      </c>
      <c r="K1355" s="202"/>
      <c r="L1355" s="207"/>
      <c r="M1355" s="208"/>
      <c r="N1355" s="209"/>
      <c r="O1355" s="209"/>
      <c r="P1355" s="210">
        <f>SUM(P1356:P1487)</f>
        <v>0</v>
      </c>
      <c r="Q1355" s="209"/>
      <c r="R1355" s="210">
        <f>SUM(R1356:R1487)</f>
        <v>0.10965375000000001</v>
      </c>
      <c r="S1355" s="209"/>
      <c r="T1355" s="211">
        <f>SUM(T1356:T1487)</f>
        <v>76.14065599999999</v>
      </c>
      <c r="U1355" s="12"/>
      <c r="V1355" s="12"/>
      <c r="W1355" s="12"/>
      <c r="X1355" s="12"/>
      <c r="Y1355" s="12"/>
      <c r="Z1355" s="12"/>
      <c r="AA1355" s="12"/>
      <c r="AB1355" s="12"/>
      <c r="AC1355" s="12"/>
      <c r="AD1355" s="12"/>
      <c r="AE1355" s="12"/>
      <c r="AR1355" s="212" t="s">
        <v>80</v>
      </c>
      <c r="AT1355" s="213" t="s">
        <v>71</v>
      </c>
      <c r="AU1355" s="213" t="s">
        <v>82</v>
      </c>
      <c r="AY1355" s="212" t="s">
        <v>266</v>
      </c>
      <c r="BK1355" s="214">
        <f>SUM(BK1356:BK1487)</f>
        <v>0</v>
      </c>
    </row>
    <row r="1356" spans="1:65" s="2" customFormat="1" ht="24.15" customHeight="1">
      <c r="A1356" s="41"/>
      <c r="B1356" s="42"/>
      <c r="C1356" s="217" t="s">
        <v>1575</v>
      </c>
      <c r="D1356" s="217" t="s">
        <v>268</v>
      </c>
      <c r="E1356" s="218" t="s">
        <v>1576</v>
      </c>
      <c r="F1356" s="219" t="s">
        <v>1577</v>
      </c>
      <c r="G1356" s="220" t="s">
        <v>481</v>
      </c>
      <c r="H1356" s="221">
        <v>1</v>
      </c>
      <c r="I1356" s="222"/>
      <c r="J1356" s="223">
        <f>ROUND(I1356*H1356,2)</f>
        <v>0</v>
      </c>
      <c r="K1356" s="219" t="s">
        <v>272</v>
      </c>
      <c r="L1356" s="47"/>
      <c r="M1356" s="224" t="s">
        <v>19</v>
      </c>
      <c r="N1356" s="225" t="s">
        <v>43</v>
      </c>
      <c r="O1356" s="87"/>
      <c r="P1356" s="226">
        <f>O1356*H1356</f>
        <v>0</v>
      </c>
      <c r="Q1356" s="226">
        <v>0</v>
      </c>
      <c r="R1356" s="226">
        <f>Q1356*H1356</f>
        <v>0</v>
      </c>
      <c r="S1356" s="226">
        <v>0.276</v>
      </c>
      <c r="T1356" s="227">
        <f>S1356*H1356</f>
        <v>0.276</v>
      </c>
      <c r="U1356" s="41"/>
      <c r="V1356" s="41"/>
      <c r="W1356" s="41"/>
      <c r="X1356" s="41"/>
      <c r="Y1356" s="41"/>
      <c r="Z1356" s="41"/>
      <c r="AA1356" s="41"/>
      <c r="AB1356" s="41"/>
      <c r="AC1356" s="41"/>
      <c r="AD1356" s="41"/>
      <c r="AE1356" s="41"/>
      <c r="AR1356" s="228" t="s">
        <v>273</v>
      </c>
      <c r="AT1356" s="228" t="s">
        <v>268</v>
      </c>
      <c r="AU1356" s="228" t="s">
        <v>291</v>
      </c>
      <c r="AY1356" s="20" t="s">
        <v>266</v>
      </c>
      <c r="BE1356" s="229">
        <f>IF(N1356="základní",J1356,0)</f>
        <v>0</v>
      </c>
      <c r="BF1356" s="229">
        <f>IF(N1356="snížená",J1356,0)</f>
        <v>0</v>
      </c>
      <c r="BG1356" s="229">
        <f>IF(N1356="zákl. přenesená",J1356,0)</f>
        <v>0</v>
      </c>
      <c r="BH1356" s="229">
        <f>IF(N1356="sníž. přenesená",J1356,0)</f>
        <v>0</v>
      </c>
      <c r="BI1356" s="229">
        <f>IF(N1356="nulová",J1356,0)</f>
        <v>0</v>
      </c>
      <c r="BJ1356" s="20" t="s">
        <v>80</v>
      </c>
      <c r="BK1356" s="229">
        <f>ROUND(I1356*H1356,2)</f>
        <v>0</v>
      </c>
      <c r="BL1356" s="20" t="s">
        <v>273</v>
      </c>
      <c r="BM1356" s="228" t="s">
        <v>1578</v>
      </c>
    </row>
    <row r="1357" spans="1:47" s="2" customFormat="1" ht="12">
      <c r="A1357" s="41"/>
      <c r="B1357" s="42"/>
      <c r="C1357" s="43"/>
      <c r="D1357" s="230" t="s">
        <v>275</v>
      </c>
      <c r="E1357" s="43"/>
      <c r="F1357" s="231" t="s">
        <v>1579</v>
      </c>
      <c r="G1357" s="43"/>
      <c r="H1357" s="43"/>
      <c r="I1357" s="232"/>
      <c r="J1357" s="43"/>
      <c r="K1357" s="43"/>
      <c r="L1357" s="47"/>
      <c r="M1357" s="233"/>
      <c r="N1357" s="234"/>
      <c r="O1357" s="87"/>
      <c r="P1357" s="87"/>
      <c r="Q1357" s="87"/>
      <c r="R1357" s="87"/>
      <c r="S1357" s="87"/>
      <c r="T1357" s="88"/>
      <c r="U1357" s="41"/>
      <c r="V1357" s="41"/>
      <c r="W1357" s="41"/>
      <c r="X1357" s="41"/>
      <c r="Y1357" s="41"/>
      <c r="Z1357" s="41"/>
      <c r="AA1357" s="41"/>
      <c r="AB1357" s="41"/>
      <c r="AC1357" s="41"/>
      <c r="AD1357" s="41"/>
      <c r="AE1357" s="41"/>
      <c r="AT1357" s="20" t="s">
        <v>275</v>
      </c>
      <c r="AU1357" s="20" t="s">
        <v>291</v>
      </c>
    </row>
    <row r="1358" spans="1:47" s="2" customFormat="1" ht="12">
      <c r="A1358" s="41"/>
      <c r="B1358" s="42"/>
      <c r="C1358" s="43"/>
      <c r="D1358" s="235" t="s">
        <v>277</v>
      </c>
      <c r="E1358" s="43"/>
      <c r="F1358" s="236" t="s">
        <v>1580</v>
      </c>
      <c r="G1358" s="43"/>
      <c r="H1358" s="43"/>
      <c r="I1358" s="232"/>
      <c r="J1358" s="43"/>
      <c r="K1358" s="43"/>
      <c r="L1358" s="47"/>
      <c r="M1358" s="233"/>
      <c r="N1358" s="234"/>
      <c r="O1358" s="87"/>
      <c r="P1358" s="87"/>
      <c r="Q1358" s="87"/>
      <c r="R1358" s="87"/>
      <c r="S1358" s="87"/>
      <c r="T1358" s="88"/>
      <c r="U1358" s="41"/>
      <c r="V1358" s="41"/>
      <c r="W1358" s="41"/>
      <c r="X1358" s="41"/>
      <c r="Y1358" s="41"/>
      <c r="Z1358" s="41"/>
      <c r="AA1358" s="41"/>
      <c r="AB1358" s="41"/>
      <c r="AC1358" s="41"/>
      <c r="AD1358" s="41"/>
      <c r="AE1358" s="41"/>
      <c r="AT1358" s="20" t="s">
        <v>277</v>
      </c>
      <c r="AU1358" s="20" t="s">
        <v>291</v>
      </c>
    </row>
    <row r="1359" spans="1:51" s="14" customFormat="1" ht="12">
      <c r="A1359" s="14"/>
      <c r="B1359" s="247"/>
      <c r="C1359" s="248"/>
      <c r="D1359" s="230" t="s">
        <v>279</v>
      </c>
      <c r="E1359" s="249" t="s">
        <v>19</v>
      </c>
      <c r="F1359" s="250" t="s">
        <v>1581</v>
      </c>
      <c r="G1359" s="248"/>
      <c r="H1359" s="251">
        <v>1</v>
      </c>
      <c r="I1359" s="252"/>
      <c r="J1359" s="248"/>
      <c r="K1359" s="248"/>
      <c r="L1359" s="253"/>
      <c r="M1359" s="254"/>
      <c r="N1359" s="255"/>
      <c r="O1359" s="255"/>
      <c r="P1359" s="255"/>
      <c r="Q1359" s="255"/>
      <c r="R1359" s="255"/>
      <c r="S1359" s="255"/>
      <c r="T1359" s="256"/>
      <c r="U1359" s="14"/>
      <c r="V1359" s="14"/>
      <c r="W1359" s="14"/>
      <c r="X1359" s="14"/>
      <c r="Y1359" s="14"/>
      <c r="Z1359" s="14"/>
      <c r="AA1359" s="14"/>
      <c r="AB1359" s="14"/>
      <c r="AC1359" s="14"/>
      <c r="AD1359" s="14"/>
      <c r="AE1359" s="14"/>
      <c r="AT1359" s="257" t="s">
        <v>279</v>
      </c>
      <c r="AU1359" s="257" t="s">
        <v>291</v>
      </c>
      <c r="AV1359" s="14" t="s">
        <v>82</v>
      </c>
      <c r="AW1359" s="14" t="s">
        <v>33</v>
      </c>
      <c r="AX1359" s="14" t="s">
        <v>80</v>
      </c>
      <c r="AY1359" s="257" t="s">
        <v>266</v>
      </c>
    </row>
    <row r="1360" spans="1:65" s="2" customFormat="1" ht="24.15" customHeight="1">
      <c r="A1360" s="41"/>
      <c r="B1360" s="42"/>
      <c r="C1360" s="217" t="s">
        <v>1582</v>
      </c>
      <c r="D1360" s="217" t="s">
        <v>268</v>
      </c>
      <c r="E1360" s="218" t="s">
        <v>1583</v>
      </c>
      <c r="F1360" s="219" t="s">
        <v>1584</v>
      </c>
      <c r="G1360" s="220" t="s">
        <v>285</v>
      </c>
      <c r="H1360" s="221">
        <v>4.985</v>
      </c>
      <c r="I1360" s="222"/>
      <c r="J1360" s="223">
        <f>ROUND(I1360*H1360,2)</f>
        <v>0</v>
      </c>
      <c r="K1360" s="219" t="s">
        <v>272</v>
      </c>
      <c r="L1360" s="47"/>
      <c r="M1360" s="224" t="s">
        <v>19</v>
      </c>
      <c r="N1360" s="225" t="s">
        <v>43</v>
      </c>
      <c r="O1360" s="87"/>
      <c r="P1360" s="226">
        <f>O1360*H1360</f>
        <v>0</v>
      </c>
      <c r="Q1360" s="226">
        <v>0</v>
      </c>
      <c r="R1360" s="226">
        <f>Q1360*H1360</f>
        <v>0</v>
      </c>
      <c r="S1360" s="226">
        <v>1.8</v>
      </c>
      <c r="T1360" s="227">
        <f>S1360*H1360</f>
        <v>8.973</v>
      </c>
      <c r="U1360" s="41"/>
      <c r="V1360" s="41"/>
      <c r="W1360" s="41"/>
      <c r="X1360" s="41"/>
      <c r="Y1360" s="41"/>
      <c r="Z1360" s="41"/>
      <c r="AA1360" s="41"/>
      <c r="AB1360" s="41"/>
      <c r="AC1360" s="41"/>
      <c r="AD1360" s="41"/>
      <c r="AE1360" s="41"/>
      <c r="AR1360" s="228" t="s">
        <v>273</v>
      </c>
      <c r="AT1360" s="228" t="s">
        <v>268</v>
      </c>
      <c r="AU1360" s="228" t="s">
        <v>291</v>
      </c>
      <c r="AY1360" s="20" t="s">
        <v>266</v>
      </c>
      <c r="BE1360" s="229">
        <f>IF(N1360="základní",J1360,0)</f>
        <v>0</v>
      </c>
      <c r="BF1360" s="229">
        <f>IF(N1360="snížená",J1360,0)</f>
        <v>0</v>
      </c>
      <c r="BG1360" s="229">
        <f>IF(N1360="zákl. přenesená",J1360,0)</f>
        <v>0</v>
      </c>
      <c r="BH1360" s="229">
        <f>IF(N1360="sníž. přenesená",J1360,0)</f>
        <v>0</v>
      </c>
      <c r="BI1360" s="229">
        <f>IF(N1360="nulová",J1360,0)</f>
        <v>0</v>
      </c>
      <c r="BJ1360" s="20" t="s">
        <v>80</v>
      </c>
      <c r="BK1360" s="229">
        <f>ROUND(I1360*H1360,2)</f>
        <v>0</v>
      </c>
      <c r="BL1360" s="20" t="s">
        <v>273</v>
      </c>
      <c r="BM1360" s="228" t="s">
        <v>1585</v>
      </c>
    </row>
    <row r="1361" spans="1:47" s="2" customFormat="1" ht="12">
      <c r="A1361" s="41"/>
      <c r="B1361" s="42"/>
      <c r="C1361" s="43"/>
      <c r="D1361" s="230" t="s">
        <v>275</v>
      </c>
      <c r="E1361" s="43"/>
      <c r="F1361" s="231" t="s">
        <v>1586</v>
      </c>
      <c r="G1361" s="43"/>
      <c r="H1361" s="43"/>
      <c r="I1361" s="232"/>
      <c r="J1361" s="43"/>
      <c r="K1361" s="43"/>
      <c r="L1361" s="47"/>
      <c r="M1361" s="233"/>
      <c r="N1361" s="234"/>
      <c r="O1361" s="87"/>
      <c r="P1361" s="87"/>
      <c r="Q1361" s="87"/>
      <c r="R1361" s="87"/>
      <c r="S1361" s="87"/>
      <c r="T1361" s="88"/>
      <c r="U1361" s="41"/>
      <c r="V1361" s="41"/>
      <c r="W1361" s="41"/>
      <c r="X1361" s="41"/>
      <c r="Y1361" s="41"/>
      <c r="Z1361" s="41"/>
      <c r="AA1361" s="41"/>
      <c r="AB1361" s="41"/>
      <c r="AC1361" s="41"/>
      <c r="AD1361" s="41"/>
      <c r="AE1361" s="41"/>
      <c r="AT1361" s="20" t="s">
        <v>275</v>
      </c>
      <c r="AU1361" s="20" t="s">
        <v>291</v>
      </c>
    </row>
    <row r="1362" spans="1:47" s="2" customFormat="1" ht="12">
      <c r="A1362" s="41"/>
      <c r="B1362" s="42"/>
      <c r="C1362" s="43"/>
      <c r="D1362" s="235" t="s">
        <v>277</v>
      </c>
      <c r="E1362" s="43"/>
      <c r="F1362" s="236" t="s">
        <v>1587</v>
      </c>
      <c r="G1362" s="43"/>
      <c r="H1362" s="43"/>
      <c r="I1362" s="232"/>
      <c r="J1362" s="43"/>
      <c r="K1362" s="43"/>
      <c r="L1362" s="47"/>
      <c r="M1362" s="233"/>
      <c r="N1362" s="234"/>
      <c r="O1362" s="87"/>
      <c r="P1362" s="87"/>
      <c r="Q1362" s="87"/>
      <c r="R1362" s="87"/>
      <c r="S1362" s="87"/>
      <c r="T1362" s="88"/>
      <c r="U1362" s="41"/>
      <c r="V1362" s="41"/>
      <c r="W1362" s="41"/>
      <c r="X1362" s="41"/>
      <c r="Y1362" s="41"/>
      <c r="Z1362" s="41"/>
      <c r="AA1362" s="41"/>
      <c r="AB1362" s="41"/>
      <c r="AC1362" s="41"/>
      <c r="AD1362" s="41"/>
      <c r="AE1362" s="41"/>
      <c r="AT1362" s="20" t="s">
        <v>277</v>
      </c>
      <c r="AU1362" s="20" t="s">
        <v>291</v>
      </c>
    </row>
    <row r="1363" spans="1:51" s="13" customFormat="1" ht="12">
      <c r="A1363" s="13"/>
      <c r="B1363" s="237"/>
      <c r="C1363" s="238"/>
      <c r="D1363" s="230" t="s">
        <v>279</v>
      </c>
      <c r="E1363" s="239" t="s">
        <v>19</v>
      </c>
      <c r="F1363" s="240" t="s">
        <v>352</v>
      </c>
      <c r="G1363" s="238"/>
      <c r="H1363" s="239" t="s">
        <v>19</v>
      </c>
      <c r="I1363" s="241"/>
      <c r="J1363" s="238"/>
      <c r="K1363" s="238"/>
      <c r="L1363" s="242"/>
      <c r="M1363" s="243"/>
      <c r="N1363" s="244"/>
      <c r="O1363" s="244"/>
      <c r="P1363" s="244"/>
      <c r="Q1363" s="244"/>
      <c r="R1363" s="244"/>
      <c r="S1363" s="244"/>
      <c r="T1363" s="245"/>
      <c r="U1363" s="13"/>
      <c r="V1363" s="13"/>
      <c r="W1363" s="13"/>
      <c r="X1363" s="13"/>
      <c r="Y1363" s="13"/>
      <c r="Z1363" s="13"/>
      <c r="AA1363" s="13"/>
      <c r="AB1363" s="13"/>
      <c r="AC1363" s="13"/>
      <c r="AD1363" s="13"/>
      <c r="AE1363" s="13"/>
      <c r="AT1363" s="246" t="s">
        <v>279</v>
      </c>
      <c r="AU1363" s="246" t="s">
        <v>291</v>
      </c>
      <c r="AV1363" s="13" t="s">
        <v>80</v>
      </c>
      <c r="AW1363" s="13" t="s">
        <v>33</v>
      </c>
      <c r="AX1363" s="13" t="s">
        <v>72</v>
      </c>
      <c r="AY1363" s="246" t="s">
        <v>266</v>
      </c>
    </row>
    <row r="1364" spans="1:51" s="14" customFormat="1" ht="12">
      <c r="A1364" s="14"/>
      <c r="B1364" s="247"/>
      <c r="C1364" s="248"/>
      <c r="D1364" s="230" t="s">
        <v>279</v>
      </c>
      <c r="E1364" s="249" t="s">
        <v>19</v>
      </c>
      <c r="F1364" s="250" t="s">
        <v>1588</v>
      </c>
      <c r="G1364" s="248"/>
      <c r="H1364" s="251">
        <v>0.48</v>
      </c>
      <c r="I1364" s="252"/>
      <c r="J1364" s="248"/>
      <c r="K1364" s="248"/>
      <c r="L1364" s="253"/>
      <c r="M1364" s="254"/>
      <c r="N1364" s="255"/>
      <c r="O1364" s="255"/>
      <c r="P1364" s="255"/>
      <c r="Q1364" s="255"/>
      <c r="R1364" s="255"/>
      <c r="S1364" s="255"/>
      <c r="T1364" s="256"/>
      <c r="U1364" s="14"/>
      <c r="V1364" s="14"/>
      <c r="W1364" s="14"/>
      <c r="X1364" s="14"/>
      <c r="Y1364" s="14"/>
      <c r="Z1364" s="14"/>
      <c r="AA1364" s="14"/>
      <c r="AB1364" s="14"/>
      <c r="AC1364" s="14"/>
      <c r="AD1364" s="14"/>
      <c r="AE1364" s="14"/>
      <c r="AT1364" s="257" t="s">
        <v>279</v>
      </c>
      <c r="AU1364" s="257" t="s">
        <v>291</v>
      </c>
      <c r="AV1364" s="14" t="s">
        <v>82</v>
      </c>
      <c r="AW1364" s="14" t="s">
        <v>33</v>
      </c>
      <c r="AX1364" s="14" t="s">
        <v>72</v>
      </c>
      <c r="AY1364" s="257" t="s">
        <v>266</v>
      </c>
    </row>
    <row r="1365" spans="1:51" s="13" customFormat="1" ht="12">
      <c r="A1365" s="13"/>
      <c r="B1365" s="237"/>
      <c r="C1365" s="238"/>
      <c r="D1365" s="230" t="s">
        <v>279</v>
      </c>
      <c r="E1365" s="239" t="s">
        <v>19</v>
      </c>
      <c r="F1365" s="240" t="s">
        <v>789</v>
      </c>
      <c r="G1365" s="238"/>
      <c r="H1365" s="239" t="s">
        <v>19</v>
      </c>
      <c r="I1365" s="241"/>
      <c r="J1365" s="238"/>
      <c r="K1365" s="238"/>
      <c r="L1365" s="242"/>
      <c r="M1365" s="243"/>
      <c r="N1365" s="244"/>
      <c r="O1365" s="244"/>
      <c r="P1365" s="244"/>
      <c r="Q1365" s="244"/>
      <c r="R1365" s="244"/>
      <c r="S1365" s="244"/>
      <c r="T1365" s="245"/>
      <c r="U1365" s="13"/>
      <c r="V1365" s="13"/>
      <c r="W1365" s="13"/>
      <c r="X1365" s="13"/>
      <c r="Y1365" s="13"/>
      <c r="Z1365" s="13"/>
      <c r="AA1365" s="13"/>
      <c r="AB1365" s="13"/>
      <c r="AC1365" s="13"/>
      <c r="AD1365" s="13"/>
      <c r="AE1365" s="13"/>
      <c r="AT1365" s="246" t="s">
        <v>279</v>
      </c>
      <c r="AU1365" s="246" t="s">
        <v>291</v>
      </c>
      <c r="AV1365" s="13" t="s">
        <v>80</v>
      </c>
      <c r="AW1365" s="13" t="s">
        <v>33</v>
      </c>
      <c r="AX1365" s="13" t="s">
        <v>72</v>
      </c>
      <c r="AY1365" s="246" t="s">
        <v>266</v>
      </c>
    </row>
    <row r="1366" spans="1:51" s="14" customFormat="1" ht="12">
      <c r="A1366" s="14"/>
      <c r="B1366" s="247"/>
      <c r="C1366" s="248"/>
      <c r="D1366" s="230" t="s">
        <v>279</v>
      </c>
      <c r="E1366" s="249" t="s">
        <v>19</v>
      </c>
      <c r="F1366" s="250" t="s">
        <v>1589</v>
      </c>
      <c r="G1366" s="248"/>
      <c r="H1366" s="251">
        <v>0.55</v>
      </c>
      <c r="I1366" s="252"/>
      <c r="J1366" s="248"/>
      <c r="K1366" s="248"/>
      <c r="L1366" s="253"/>
      <c r="M1366" s="254"/>
      <c r="N1366" s="255"/>
      <c r="O1366" s="255"/>
      <c r="P1366" s="255"/>
      <c r="Q1366" s="255"/>
      <c r="R1366" s="255"/>
      <c r="S1366" s="255"/>
      <c r="T1366" s="256"/>
      <c r="U1366" s="14"/>
      <c r="V1366" s="14"/>
      <c r="W1366" s="14"/>
      <c r="X1366" s="14"/>
      <c r="Y1366" s="14"/>
      <c r="Z1366" s="14"/>
      <c r="AA1366" s="14"/>
      <c r="AB1366" s="14"/>
      <c r="AC1366" s="14"/>
      <c r="AD1366" s="14"/>
      <c r="AE1366" s="14"/>
      <c r="AT1366" s="257" t="s">
        <v>279</v>
      </c>
      <c r="AU1366" s="257" t="s">
        <v>291</v>
      </c>
      <c r="AV1366" s="14" t="s">
        <v>82</v>
      </c>
      <c r="AW1366" s="14" t="s">
        <v>33</v>
      </c>
      <c r="AX1366" s="14" t="s">
        <v>72</v>
      </c>
      <c r="AY1366" s="257" t="s">
        <v>266</v>
      </c>
    </row>
    <row r="1367" spans="1:51" s="13" customFormat="1" ht="12">
      <c r="A1367" s="13"/>
      <c r="B1367" s="237"/>
      <c r="C1367" s="238"/>
      <c r="D1367" s="230" t="s">
        <v>279</v>
      </c>
      <c r="E1367" s="239" t="s">
        <v>19</v>
      </c>
      <c r="F1367" s="240" t="s">
        <v>792</v>
      </c>
      <c r="G1367" s="238"/>
      <c r="H1367" s="239" t="s">
        <v>19</v>
      </c>
      <c r="I1367" s="241"/>
      <c r="J1367" s="238"/>
      <c r="K1367" s="238"/>
      <c r="L1367" s="242"/>
      <c r="M1367" s="243"/>
      <c r="N1367" s="244"/>
      <c r="O1367" s="244"/>
      <c r="P1367" s="244"/>
      <c r="Q1367" s="244"/>
      <c r="R1367" s="244"/>
      <c r="S1367" s="244"/>
      <c r="T1367" s="245"/>
      <c r="U1367" s="13"/>
      <c r="V1367" s="13"/>
      <c r="W1367" s="13"/>
      <c r="X1367" s="13"/>
      <c r="Y1367" s="13"/>
      <c r="Z1367" s="13"/>
      <c r="AA1367" s="13"/>
      <c r="AB1367" s="13"/>
      <c r="AC1367" s="13"/>
      <c r="AD1367" s="13"/>
      <c r="AE1367" s="13"/>
      <c r="AT1367" s="246" t="s">
        <v>279</v>
      </c>
      <c r="AU1367" s="246" t="s">
        <v>291</v>
      </c>
      <c r="AV1367" s="13" t="s">
        <v>80</v>
      </c>
      <c r="AW1367" s="13" t="s">
        <v>33</v>
      </c>
      <c r="AX1367" s="13" t="s">
        <v>72</v>
      </c>
      <c r="AY1367" s="246" t="s">
        <v>266</v>
      </c>
    </row>
    <row r="1368" spans="1:51" s="14" customFormat="1" ht="12">
      <c r="A1368" s="14"/>
      <c r="B1368" s="247"/>
      <c r="C1368" s="248"/>
      <c r="D1368" s="230" t="s">
        <v>279</v>
      </c>
      <c r="E1368" s="249" t="s">
        <v>19</v>
      </c>
      <c r="F1368" s="250" t="s">
        <v>1590</v>
      </c>
      <c r="G1368" s="248"/>
      <c r="H1368" s="251">
        <v>0.63</v>
      </c>
      <c r="I1368" s="252"/>
      <c r="J1368" s="248"/>
      <c r="K1368" s="248"/>
      <c r="L1368" s="253"/>
      <c r="M1368" s="254"/>
      <c r="N1368" s="255"/>
      <c r="O1368" s="255"/>
      <c r="P1368" s="255"/>
      <c r="Q1368" s="255"/>
      <c r="R1368" s="255"/>
      <c r="S1368" s="255"/>
      <c r="T1368" s="256"/>
      <c r="U1368" s="14"/>
      <c r="V1368" s="14"/>
      <c r="W1368" s="14"/>
      <c r="X1368" s="14"/>
      <c r="Y1368" s="14"/>
      <c r="Z1368" s="14"/>
      <c r="AA1368" s="14"/>
      <c r="AB1368" s="14"/>
      <c r="AC1368" s="14"/>
      <c r="AD1368" s="14"/>
      <c r="AE1368" s="14"/>
      <c r="AT1368" s="257" t="s">
        <v>279</v>
      </c>
      <c r="AU1368" s="257" t="s">
        <v>291</v>
      </c>
      <c r="AV1368" s="14" t="s">
        <v>82</v>
      </c>
      <c r="AW1368" s="14" t="s">
        <v>33</v>
      </c>
      <c r="AX1368" s="14" t="s">
        <v>72</v>
      </c>
      <c r="AY1368" s="257" t="s">
        <v>266</v>
      </c>
    </row>
    <row r="1369" spans="1:51" s="14" customFormat="1" ht="12">
      <c r="A1369" s="14"/>
      <c r="B1369" s="247"/>
      <c r="C1369" s="248"/>
      <c r="D1369" s="230" t="s">
        <v>279</v>
      </c>
      <c r="E1369" s="249" t="s">
        <v>19</v>
      </c>
      <c r="F1369" s="250" t="s">
        <v>1591</v>
      </c>
      <c r="G1369" s="248"/>
      <c r="H1369" s="251">
        <v>0.535</v>
      </c>
      <c r="I1369" s="252"/>
      <c r="J1369" s="248"/>
      <c r="K1369" s="248"/>
      <c r="L1369" s="253"/>
      <c r="M1369" s="254"/>
      <c r="N1369" s="255"/>
      <c r="O1369" s="255"/>
      <c r="P1369" s="255"/>
      <c r="Q1369" s="255"/>
      <c r="R1369" s="255"/>
      <c r="S1369" s="255"/>
      <c r="T1369" s="256"/>
      <c r="U1369" s="14"/>
      <c r="V1369" s="14"/>
      <c r="W1369" s="14"/>
      <c r="X1369" s="14"/>
      <c r="Y1369" s="14"/>
      <c r="Z1369" s="14"/>
      <c r="AA1369" s="14"/>
      <c r="AB1369" s="14"/>
      <c r="AC1369" s="14"/>
      <c r="AD1369" s="14"/>
      <c r="AE1369" s="14"/>
      <c r="AT1369" s="257" t="s">
        <v>279</v>
      </c>
      <c r="AU1369" s="257" t="s">
        <v>291</v>
      </c>
      <c r="AV1369" s="14" t="s">
        <v>82</v>
      </c>
      <c r="AW1369" s="14" t="s">
        <v>33</v>
      </c>
      <c r="AX1369" s="14" t="s">
        <v>72</v>
      </c>
      <c r="AY1369" s="257" t="s">
        <v>266</v>
      </c>
    </row>
    <row r="1370" spans="1:51" s="14" customFormat="1" ht="12">
      <c r="A1370" s="14"/>
      <c r="B1370" s="247"/>
      <c r="C1370" s="248"/>
      <c r="D1370" s="230" t="s">
        <v>279</v>
      </c>
      <c r="E1370" s="249" t="s">
        <v>19</v>
      </c>
      <c r="F1370" s="250" t="s">
        <v>1592</v>
      </c>
      <c r="G1370" s="248"/>
      <c r="H1370" s="251">
        <v>0.36</v>
      </c>
      <c r="I1370" s="252"/>
      <c r="J1370" s="248"/>
      <c r="K1370" s="248"/>
      <c r="L1370" s="253"/>
      <c r="M1370" s="254"/>
      <c r="N1370" s="255"/>
      <c r="O1370" s="255"/>
      <c r="P1370" s="255"/>
      <c r="Q1370" s="255"/>
      <c r="R1370" s="255"/>
      <c r="S1370" s="255"/>
      <c r="T1370" s="256"/>
      <c r="U1370" s="14"/>
      <c r="V1370" s="14"/>
      <c r="W1370" s="14"/>
      <c r="X1370" s="14"/>
      <c r="Y1370" s="14"/>
      <c r="Z1370" s="14"/>
      <c r="AA1370" s="14"/>
      <c r="AB1370" s="14"/>
      <c r="AC1370" s="14"/>
      <c r="AD1370" s="14"/>
      <c r="AE1370" s="14"/>
      <c r="AT1370" s="257" t="s">
        <v>279</v>
      </c>
      <c r="AU1370" s="257" t="s">
        <v>291</v>
      </c>
      <c r="AV1370" s="14" t="s">
        <v>82</v>
      </c>
      <c r="AW1370" s="14" t="s">
        <v>33</v>
      </c>
      <c r="AX1370" s="14" t="s">
        <v>72</v>
      </c>
      <c r="AY1370" s="257" t="s">
        <v>266</v>
      </c>
    </row>
    <row r="1371" spans="1:51" s="14" customFormat="1" ht="12">
      <c r="A1371" s="14"/>
      <c r="B1371" s="247"/>
      <c r="C1371" s="248"/>
      <c r="D1371" s="230" t="s">
        <v>279</v>
      </c>
      <c r="E1371" s="249" t="s">
        <v>19</v>
      </c>
      <c r="F1371" s="250" t="s">
        <v>1593</v>
      </c>
      <c r="G1371" s="248"/>
      <c r="H1371" s="251">
        <v>1.98</v>
      </c>
      <c r="I1371" s="252"/>
      <c r="J1371" s="248"/>
      <c r="K1371" s="248"/>
      <c r="L1371" s="253"/>
      <c r="M1371" s="254"/>
      <c r="N1371" s="255"/>
      <c r="O1371" s="255"/>
      <c r="P1371" s="255"/>
      <c r="Q1371" s="255"/>
      <c r="R1371" s="255"/>
      <c r="S1371" s="255"/>
      <c r="T1371" s="256"/>
      <c r="U1371" s="14"/>
      <c r="V1371" s="14"/>
      <c r="W1371" s="14"/>
      <c r="X1371" s="14"/>
      <c r="Y1371" s="14"/>
      <c r="Z1371" s="14"/>
      <c r="AA1371" s="14"/>
      <c r="AB1371" s="14"/>
      <c r="AC1371" s="14"/>
      <c r="AD1371" s="14"/>
      <c r="AE1371" s="14"/>
      <c r="AT1371" s="257" t="s">
        <v>279</v>
      </c>
      <c r="AU1371" s="257" t="s">
        <v>291</v>
      </c>
      <c r="AV1371" s="14" t="s">
        <v>82</v>
      </c>
      <c r="AW1371" s="14" t="s">
        <v>33</v>
      </c>
      <c r="AX1371" s="14" t="s">
        <v>72</v>
      </c>
      <c r="AY1371" s="257" t="s">
        <v>266</v>
      </c>
    </row>
    <row r="1372" spans="1:51" s="14" customFormat="1" ht="12">
      <c r="A1372" s="14"/>
      <c r="B1372" s="247"/>
      <c r="C1372" s="248"/>
      <c r="D1372" s="230" t="s">
        <v>279</v>
      </c>
      <c r="E1372" s="249" t="s">
        <v>19</v>
      </c>
      <c r="F1372" s="250" t="s">
        <v>1594</v>
      </c>
      <c r="G1372" s="248"/>
      <c r="H1372" s="251">
        <v>0.45</v>
      </c>
      <c r="I1372" s="252"/>
      <c r="J1372" s="248"/>
      <c r="K1372" s="248"/>
      <c r="L1372" s="253"/>
      <c r="M1372" s="254"/>
      <c r="N1372" s="255"/>
      <c r="O1372" s="255"/>
      <c r="P1372" s="255"/>
      <c r="Q1372" s="255"/>
      <c r="R1372" s="255"/>
      <c r="S1372" s="255"/>
      <c r="T1372" s="256"/>
      <c r="U1372" s="14"/>
      <c r="V1372" s="14"/>
      <c r="W1372" s="14"/>
      <c r="X1372" s="14"/>
      <c r="Y1372" s="14"/>
      <c r="Z1372" s="14"/>
      <c r="AA1372" s="14"/>
      <c r="AB1372" s="14"/>
      <c r="AC1372" s="14"/>
      <c r="AD1372" s="14"/>
      <c r="AE1372" s="14"/>
      <c r="AT1372" s="257" t="s">
        <v>279</v>
      </c>
      <c r="AU1372" s="257" t="s">
        <v>291</v>
      </c>
      <c r="AV1372" s="14" t="s">
        <v>82</v>
      </c>
      <c r="AW1372" s="14" t="s">
        <v>33</v>
      </c>
      <c r="AX1372" s="14" t="s">
        <v>72</v>
      </c>
      <c r="AY1372" s="257" t="s">
        <v>266</v>
      </c>
    </row>
    <row r="1373" spans="1:51" s="15" customFormat="1" ht="12">
      <c r="A1373" s="15"/>
      <c r="B1373" s="258"/>
      <c r="C1373" s="259"/>
      <c r="D1373" s="230" t="s">
        <v>279</v>
      </c>
      <c r="E1373" s="260" t="s">
        <v>19</v>
      </c>
      <c r="F1373" s="261" t="s">
        <v>282</v>
      </c>
      <c r="G1373" s="259"/>
      <c r="H1373" s="262">
        <v>4.985</v>
      </c>
      <c r="I1373" s="263"/>
      <c r="J1373" s="259"/>
      <c r="K1373" s="259"/>
      <c r="L1373" s="264"/>
      <c r="M1373" s="265"/>
      <c r="N1373" s="266"/>
      <c r="O1373" s="266"/>
      <c r="P1373" s="266"/>
      <c r="Q1373" s="266"/>
      <c r="R1373" s="266"/>
      <c r="S1373" s="266"/>
      <c r="T1373" s="267"/>
      <c r="U1373" s="15"/>
      <c r="V1373" s="15"/>
      <c r="W1373" s="15"/>
      <c r="X1373" s="15"/>
      <c r="Y1373" s="15"/>
      <c r="Z1373" s="15"/>
      <c r="AA1373" s="15"/>
      <c r="AB1373" s="15"/>
      <c r="AC1373" s="15"/>
      <c r="AD1373" s="15"/>
      <c r="AE1373" s="15"/>
      <c r="AT1373" s="268" t="s">
        <v>279</v>
      </c>
      <c r="AU1373" s="268" t="s">
        <v>291</v>
      </c>
      <c r="AV1373" s="15" t="s">
        <v>273</v>
      </c>
      <c r="AW1373" s="15" t="s">
        <v>33</v>
      </c>
      <c r="AX1373" s="15" t="s">
        <v>80</v>
      </c>
      <c r="AY1373" s="268" t="s">
        <v>266</v>
      </c>
    </row>
    <row r="1374" spans="1:65" s="2" customFormat="1" ht="24.15" customHeight="1">
      <c r="A1374" s="41"/>
      <c r="B1374" s="42"/>
      <c r="C1374" s="217" t="s">
        <v>1595</v>
      </c>
      <c r="D1374" s="217" t="s">
        <v>268</v>
      </c>
      <c r="E1374" s="218" t="s">
        <v>1596</v>
      </c>
      <c r="F1374" s="219" t="s">
        <v>1597</v>
      </c>
      <c r="G1374" s="220" t="s">
        <v>285</v>
      </c>
      <c r="H1374" s="221">
        <v>2.291</v>
      </c>
      <c r="I1374" s="222"/>
      <c r="J1374" s="223">
        <f>ROUND(I1374*H1374,2)</f>
        <v>0</v>
      </c>
      <c r="K1374" s="219" t="s">
        <v>272</v>
      </c>
      <c r="L1374" s="47"/>
      <c r="M1374" s="224" t="s">
        <v>19</v>
      </c>
      <c r="N1374" s="225" t="s">
        <v>43</v>
      </c>
      <c r="O1374" s="87"/>
      <c r="P1374" s="226">
        <f>O1374*H1374</f>
        <v>0</v>
      </c>
      <c r="Q1374" s="226">
        <v>0</v>
      </c>
      <c r="R1374" s="226">
        <f>Q1374*H1374</f>
        <v>0</v>
      </c>
      <c r="S1374" s="226">
        <v>1.8</v>
      </c>
      <c r="T1374" s="227">
        <f>S1374*H1374</f>
        <v>4.1238</v>
      </c>
      <c r="U1374" s="41"/>
      <c r="V1374" s="41"/>
      <c r="W1374" s="41"/>
      <c r="X1374" s="41"/>
      <c r="Y1374" s="41"/>
      <c r="Z1374" s="41"/>
      <c r="AA1374" s="41"/>
      <c r="AB1374" s="41"/>
      <c r="AC1374" s="41"/>
      <c r="AD1374" s="41"/>
      <c r="AE1374" s="41"/>
      <c r="AR1374" s="228" t="s">
        <v>273</v>
      </c>
      <c r="AT1374" s="228" t="s">
        <v>268</v>
      </c>
      <c r="AU1374" s="228" t="s">
        <v>291</v>
      </c>
      <c r="AY1374" s="20" t="s">
        <v>266</v>
      </c>
      <c r="BE1374" s="229">
        <f>IF(N1374="základní",J1374,0)</f>
        <v>0</v>
      </c>
      <c r="BF1374" s="229">
        <f>IF(N1374="snížená",J1374,0)</f>
        <v>0</v>
      </c>
      <c r="BG1374" s="229">
        <f>IF(N1374="zákl. přenesená",J1374,0)</f>
        <v>0</v>
      </c>
      <c r="BH1374" s="229">
        <f>IF(N1374="sníž. přenesená",J1374,0)</f>
        <v>0</v>
      </c>
      <c r="BI1374" s="229">
        <f>IF(N1374="nulová",J1374,0)</f>
        <v>0</v>
      </c>
      <c r="BJ1374" s="20" t="s">
        <v>80</v>
      </c>
      <c r="BK1374" s="229">
        <f>ROUND(I1374*H1374,2)</f>
        <v>0</v>
      </c>
      <c r="BL1374" s="20" t="s">
        <v>273</v>
      </c>
      <c r="BM1374" s="228" t="s">
        <v>1598</v>
      </c>
    </row>
    <row r="1375" spans="1:47" s="2" customFormat="1" ht="12">
      <c r="A1375" s="41"/>
      <c r="B1375" s="42"/>
      <c r="C1375" s="43"/>
      <c r="D1375" s="230" t="s">
        <v>275</v>
      </c>
      <c r="E1375" s="43"/>
      <c r="F1375" s="231" t="s">
        <v>1599</v>
      </c>
      <c r="G1375" s="43"/>
      <c r="H1375" s="43"/>
      <c r="I1375" s="232"/>
      <c r="J1375" s="43"/>
      <c r="K1375" s="43"/>
      <c r="L1375" s="47"/>
      <c r="M1375" s="233"/>
      <c r="N1375" s="234"/>
      <c r="O1375" s="87"/>
      <c r="P1375" s="87"/>
      <c r="Q1375" s="87"/>
      <c r="R1375" s="87"/>
      <c r="S1375" s="87"/>
      <c r="T1375" s="88"/>
      <c r="U1375" s="41"/>
      <c r="V1375" s="41"/>
      <c r="W1375" s="41"/>
      <c r="X1375" s="41"/>
      <c r="Y1375" s="41"/>
      <c r="Z1375" s="41"/>
      <c r="AA1375" s="41"/>
      <c r="AB1375" s="41"/>
      <c r="AC1375" s="41"/>
      <c r="AD1375" s="41"/>
      <c r="AE1375" s="41"/>
      <c r="AT1375" s="20" t="s">
        <v>275</v>
      </c>
      <c r="AU1375" s="20" t="s">
        <v>291</v>
      </c>
    </row>
    <row r="1376" spans="1:47" s="2" customFormat="1" ht="12">
      <c r="A1376" s="41"/>
      <c r="B1376" s="42"/>
      <c r="C1376" s="43"/>
      <c r="D1376" s="235" t="s">
        <v>277</v>
      </c>
      <c r="E1376" s="43"/>
      <c r="F1376" s="236" t="s">
        <v>1600</v>
      </c>
      <c r="G1376" s="43"/>
      <c r="H1376" s="43"/>
      <c r="I1376" s="232"/>
      <c r="J1376" s="43"/>
      <c r="K1376" s="43"/>
      <c r="L1376" s="47"/>
      <c r="M1376" s="233"/>
      <c r="N1376" s="234"/>
      <c r="O1376" s="87"/>
      <c r="P1376" s="87"/>
      <c r="Q1376" s="87"/>
      <c r="R1376" s="87"/>
      <c r="S1376" s="87"/>
      <c r="T1376" s="88"/>
      <c r="U1376" s="41"/>
      <c r="V1376" s="41"/>
      <c r="W1376" s="41"/>
      <c r="X1376" s="41"/>
      <c r="Y1376" s="41"/>
      <c r="Z1376" s="41"/>
      <c r="AA1376" s="41"/>
      <c r="AB1376" s="41"/>
      <c r="AC1376" s="41"/>
      <c r="AD1376" s="41"/>
      <c r="AE1376" s="41"/>
      <c r="AT1376" s="20" t="s">
        <v>277</v>
      </c>
      <c r="AU1376" s="20" t="s">
        <v>291</v>
      </c>
    </row>
    <row r="1377" spans="1:51" s="13" customFormat="1" ht="12">
      <c r="A1377" s="13"/>
      <c r="B1377" s="237"/>
      <c r="C1377" s="238"/>
      <c r="D1377" s="230" t="s">
        <v>279</v>
      </c>
      <c r="E1377" s="239" t="s">
        <v>19</v>
      </c>
      <c r="F1377" s="240" t="s">
        <v>789</v>
      </c>
      <c r="G1377" s="238"/>
      <c r="H1377" s="239" t="s">
        <v>19</v>
      </c>
      <c r="I1377" s="241"/>
      <c r="J1377" s="238"/>
      <c r="K1377" s="238"/>
      <c r="L1377" s="242"/>
      <c r="M1377" s="243"/>
      <c r="N1377" s="244"/>
      <c r="O1377" s="244"/>
      <c r="P1377" s="244"/>
      <c r="Q1377" s="244"/>
      <c r="R1377" s="244"/>
      <c r="S1377" s="244"/>
      <c r="T1377" s="245"/>
      <c r="U1377" s="13"/>
      <c r="V1377" s="13"/>
      <c r="W1377" s="13"/>
      <c r="X1377" s="13"/>
      <c r="Y1377" s="13"/>
      <c r="Z1377" s="13"/>
      <c r="AA1377" s="13"/>
      <c r="AB1377" s="13"/>
      <c r="AC1377" s="13"/>
      <c r="AD1377" s="13"/>
      <c r="AE1377" s="13"/>
      <c r="AT1377" s="246" t="s">
        <v>279</v>
      </c>
      <c r="AU1377" s="246" t="s">
        <v>291</v>
      </c>
      <c r="AV1377" s="13" t="s">
        <v>80</v>
      </c>
      <c r="AW1377" s="13" t="s">
        <v>33</v>
      </c>
      <c r="AX1377" s="13" t="s">
        <v>72</v>
      </c>
      <c r="AY1377" s="246" t="s">
        <v>266</v>
      </c>
    </row>
    <row r="1378" spans="1:51" s="14" customFormat="1" ht="12">
      <c r="A1378" s="14"/>
      <c r="B1378" s="247"/>
      <c r="C1378" s="248"/>
      <c r="D1378" s="230" t="s">
        <v>279</v>
      </c>
      <c r="E1378" s="249" t="s">
        <v>19</v>
      </c>
      <c r="F1378" s="250" t="s">
        <v>1601</v>
      </c>
      <c r="G1378" s="248"/>
      <c r="H1378" s="251">
        <v>0.536</v>
      </c>
      <c r="I1378" s="252"/>
      <c r="J1378" s="248"/>
      <c r="K1378" s="248"/>
      <c r="L1378" s="253"/>
      <c r="M1378" s="254"/>
      <c r="N1378" s="255"/>
      <c r="O1378" s="255"/>
      <c r="P1378" s="255"/>
      <c r="Q1378" s="255"/>
      <c r="R1378" s="255"/>
      <c r="S1378" s="255"/>
      <c r="T1378" s="256"/>
      <c r="U1378" s="14"/>
      <c r="V1378" s="14"/>
      <c r="W1378" s="14"/>
      <c r="X1378" s="14"/>
      <c r="Y1378" s="14"/>
      <c r="Z1378" s="14"/>
      <c r="AA1378" s="14"/>
      <c r="AB1378" s="14"/>
      <c r="AC1378" s="14"/>
      <c r="AD1378" s="14"/>
      <c r="AE1378" s="14"/>
      <c r="AT1378" s="257" t="s">
        <v>279</v>
      </c>
      <c r="AU1378" s="257" t="s">
        <v>291</v>
      </c>
      <c r="AV1378" s="14" t="s">
        <v>82</v>
      </c>
      <c r="AW1378" s="14" t="s">
        <v>33</v>
      </c>
      <c r="AX1378" s="14" t="s">
        <v>72</v>
      </c>
      <c r="AY1378" s="257" t="s">
        <v>266</v>
      </c>
    </row>
    <row r="1379" spans="1:51" s="14" customFormat="1" ht="12">
      <c r="A1379" s="14"/>
      <c r="B1379" s="247"/>
      <c r="C1379" s="248"/>
      <c r="D1379" s="230" t="s">
        <v>279</v>
      </c>
      <c r="E1379" s="249" t="s">
        <v>19</v>
      </c>
      <c r="F1379" s="250" t="s">
        <v>1602</v>
      </c>
      <c r="G1379" s="248"/>
      <c r="H1379" s="251">
        <v>1.755</v>
      </c>
      <c r="I1379" s="252"/>
      <c r="J1379" s="248"/>
      <c r="K1379" s="248"/>
      <c r="L1379" s="253"/>
      <c r="M1379" s="254"/>
      <c r="N1379" s="255"/>
      <c r="O1379" s="255"/>
      <c r="P1379" s="255"/>
      <c r="Q1379" s="255"/>
      <c r="R1379" s="255"/>
      <c r="S1379" s="255"/>
      <c r="T1379" s="256"/>
      <c r="U1379" s="14"/>
      <c r="V1379" s="14"/>
      <c r="W1379" s="14"/>
      <c r="X1379" s="14"/>
      <c r="Y1379" s="14"/>
      <c r="Z1379" s="14"/>
      <c r="AA1379" s="14"/>
      <c r="AB1379" s="14"/>
      <c r="AC1379" s="14"/>
      <c r="AD1379" s="14"/>
      <c r="AE1379" s="14"/>
      <c r="AT1379" s="257" t="s">
        <v>279</v>
      </c>
      <c r="AU1379" s="257" t="s">
        <v>291</v>
      </c>
      <c r="AV1379" s="14" t="s">
        <v>82</v>
      </c>
      <c r="AW1379" s="14" t="s">
        <v>33</v>
      </c>
      <c r="AX1379" s="14" t="s">
        <v>72</v>
      </c>
      <c r="AY1379" s="257" t="s">
        <v>266</v>
      </c>
    </row>
    <row r="1380" spans="1:51" s="15" customFormat="1" ht="12">
      <c r="A1380" s="15"/>
      <c r="B1380" s="258"/>
      <c r="C1380" s="259"/>
      <c r="D1380" s="230" t="s">
        <v>279</v>
      </c>
      <c r="E1380" s="260" t="s">
        <v>19</v>
      </c>
      <c r="F1380" s="261" t="s">
        <v>282</v>
      </c>
      <c r="G1380" s="259"/>
      <c r="H1380" s="262">
        <v>2.291</v>
      </c>
      <c r="I1380" s="263"/>
      <c r="J1380" s="259"/>
      <c r="K1380" s="259"/>
      <c r="L1380" s="264"/>
      <c r="M1380" s="265"/>
      <c r="N1380" s="266"/>
      <c r="O1380" s="266"/>
      <c r="P1380" s="266"/>
      <c r="Q1380" s="266"/>
      <c r="R1380" s="266"/>
      <c r="S1380" s="266"/>
      <c r="T1380" s="267"/>
      <c r="U1380" s="15"/>
      <c r="V1380" s="15"/>
      <c r="W1380" s="15"/>
      <c r="X1380" s="15"/>
      <c r="Y1380" s="15"/>
      <c r="Z1380" s="15"/>
      <c r="AA1380" s="15"/>
      <c r="AB1380" s="15"/>
      <c r="AC1380" s="15"/>
      <c r="AD1380" s="15"/>
      <c r="AE1380" s="15"/>
      <c r="AT1380" s="268" t="s">
        <v>279</v>
      </c>
      <c r="AU1380" s="268" t="s">
        <v>291</v>
      </c>
      <c r="AV1380" s="15" t="s">
        <v>273</v>
      </c>
      <c r="AW1380" s="15" t="s">
        <v>33</v>
      </c>
      <c r="AX1380" s="15" t="s">
        <v>80</v>
      </c>
      <c r="AY1380" s="268" t="s">
        <v>266</v>
      </c>
    </row>
    <row r="1381" spans="1:65" s="2" customFormat="1" ht="24.15" customHeight="1">
      <c r="A1381" s="41"/>
      <c r="B1381" s="42"/>
      <c r="C1381" s="217" t="s">
        <v>1603</v>
      </c>
      <c r="D1381" s="217" t="s">
        <v>268</v>
      </c>
      <c r="E1381" s="218" t="s">
        <v>1604</v>
      </c>
      <c r="F1381" s="219" t="s">
        <v>1605</v>
      </c>
      <c r="G1381" s="220" t="s">
        <v>423</v>
      </c>
      <c r="H1381" s="221">
        <v>6.075</v>
      </c>
      <c r="I1381" s="222"/>
      <c r="J1381" s="223">
        <f>ROUND(I1381*H1381,2)</f>
        <v>0</v>
      </c>
      <c r="K1381" s="219" t="s">
        <v>272</v>
      </c>
      <c r="L1381" s="47"/>
      <c r="M1381" s="224" t="s">
        <v>19</v>
      </c>
      <c r="N1381" s="225" t="s">
        <v>43</v>
      </c>
      <c r="O1381" s="87"/>
      <c r="P1381" s="226">
        <f>O1381*H1381</f>
        <v>0</v>
      </c>
      <c r="Q1381" s="226">
        <v>0.01805</v>
      </c>
      <c r="R1381" s="226">
        <f>Q1381*H1381</f>
        <v>0.10965375000000001</v>
      </c>
      <c r="S1381" s="226">
        <v>0</v>
      </c>
      <c r="T1381" s="227">
        <f>S1381*H1381</f>
        <v>0</v>
      </c>
      <c r="U1381" s="41"/>
      <c r="V1381" s="41"/>
      <c r="W1381" s="41"/>
      <c r="X1381" s="41"/>
      <c r="Y1381" s="41"/>
      <c r="Z1381" s="41"/>
      <c r="AA1381" s="41"/>
      <c r="AB1381" s="41"/>
      <c r="AC1381" s="41"/>
      <c r="AD1381" s="41"/>
      <c r="AE1381" s="41"/>
      <c r="AR1381" s="228" t="s">
        <v>273</v>
      </c>
      <c r="AT1381" s="228" t="s">
        <v>268</v>
      </c>
      <c r="AU1381" s="228" t="s">
        <v>291</v>
      </c>
      <c r="AY1381" s="20" t="s">
        <v>266</v>
      </c>
      <c r="BE1381" s="229">
        <f>IF(N1381="základní",J1381,0)</f>
        <v>0</v>
      </c>
      <c r="BF1381" s="229">
        <f>IF(N1381="snížená",J1381,0)</f>
        <v>0</v>
      </c>
      <c r="BG1381" s="229">
        <f>IF(N1381="zákl. přenesená",J1381,0)</f>
        <v>0</v>
      </c>
      <c r="BH1381" s="229">
        <f>IF(N1381="sníž. přenesená",J1381,0)</f>
        <v>0</v>
      </c>
      <c r="BI1381" s="229">
        <f>IF(N1381="nulová",J1381,0)</f>
        <v>0</v>
      </c>
      <c r="BJ1381" s="20" t="s">
        <v>80</v>
      </c>
      <c r="BK1381" s="229">
        <f>ROUND(I1381*H1381,2)</f>
        <v>0</v>
      </c>
      <c r="BL1381" s="20" t="s">
        <v>273</v>
      </c>
      <c r="BM1381" s="228" t="s">
        <v>1606</v>
      </c>
    </row>
    <row r="1382" spans="1:47" s="2" customFormat="1" ht="12">
      <c r="A1382" s="41"/>
      <c r="B1382" s="42"/>
      <c r="C1382" s="43"/>
      <c r="D1382" s="230" t="s">
        <v>275</v>
      </c>
      <c r="E1382" s="43"/>
      <c r="F1382" s="231" t="s">
        <v>1607</v>
      </c>
      <c r="G1382" s="43"/>
      <c r="H1382" s="43"/>
      <c r="I1382" s="232"/>
      <c r="J1382" s="43"/>
      <c r="K1382" s="43"/>
      <c r="L1382" s="47"/>
      <c r="M1382" s="233"/>
      <c r="N1382" s="234"/>
      <c r="O1382" s="87"/>
      <c r="P1382" s="87"/>
      <c r="Q1382" s="87"/>
      <c r="R1382" s="87"/>
      <c r="S1382" s="87"/>
      <c r="T1382" s="88"/>
      <c r="U1382" s="41"/>
      <c r="V1382" s="41"/>
      <c r="W1382" s="41"/>
      <c r="X1382" s="41"/>
      <c r="Y1382" s="41"/>
      <c r="Z1382" s="41"/>
      <c r="AA1382" s="41"/>
      <c r="AB1382" s="41"/>
      <c r="AC1382" s="41"/>
      <c r="AD1382" s="41"/>
      <c r="AE1382" s="41"/>
      <c r="AT1382" s="20" t="s">
        <v>275</v>
      </c>
      <c r="AU1382" s="20" t="s">
        <v>291</v>
      </c>
    </row>
    <row r="1383" spans="1:47" s="2" customFormat="1" ht="12">
      <c r="A1383" s="41"/>
      <c r="B1383" s="42"/>
      <c r="C1383" s="43"/>
      <c r="D1383" s="235" t="s">
        <v>277</v>
      </c>
      <c r="E1383" s="43"/>
      <c r="F1383" s="236" t="s">
        <v>1608</v>
      </c>
      <c r="G1383" s="43"/>
      <c r="H1383" s="43"/>
      <c r="I1383" s="232"/>
      <c r="J1383" s="43"/>
      <c r="K1383" s="43"/>
      <c r="L1383" s="47"/>
      <c r="M1383" s="233"/>
      <c r="N1383" s="234"/>
      <c r="O1383" s="87"/>
      <c r="P1383" s="87"/>
      <c r="Q1383" s="87"/>
      <c r="R1383" s="87"/>
      <c r="S1383" s="87"/>
      <c r="T1383" s="88"/>
      <c r="U1383" s="41"/>
      <c r="V1383" s="41"/>
      <c r="W1383" s="41"/>
      <c r="X1383" s="41"/>
      <c r="Y1383" s="41"/>
      <c r="Z1383" s="41"/>
      <c r="AA1383" s="41"/>
      <c r="AB1383" s="41"/>
      <c r="AC1383" s="41"/>
      <c r="AD1383" s="41"/>
      <c r="AE1383" s="41"/>
      <c r="AT1383" s="20" t="s">
        <v>277</v>
      </c>
      <c r="AU1383" s="20" t="s">
        <v>291</v>
      </c>
    </row>
    <row r="1384" spans="1:51" s="13" customFormat="1" ht="12">
      <c r="A1384" s="13"/>
      <c r="B1384" s="237"/>
      <c r="C1384" s="238"/>
      <c r="D1384" s="230" t="s">
        <v>279</v>
      </c>
      <c r="E1384" s="239" t="s">
        <v>19</v>
      </c>
      <c r="F1384" s="240" t="s">
        <v>1609</v>
      </c>
      <c r="G1384" s="238"/>
      <c r="H1384" s="239" t="s">
        <v>19</v>
      </c>
      <c r="I1384" s="241"/>
      <c r="J1384" s="238"/>
      <c r="K1384" s="238"/>
      <c r="L1384" s="242"/>
      <c r="M1384" s="243"/>
      <c r="N1384" s="244"/>
      <c r="O1384" s="244"/>
      <c r="P1384" s="244"/>
      <c r="Q1384" s="244"/>
      <c r="R1384" s="244"/>
      <c r="S1384" s="244"/>
      <c r="T1384" s="245"/>
      <c r="U1384" s="13"/>
      <c r="V1384" s="13"/>
      <c r="W1384" s="13"/>
      <c r="X1384" s="13"/>
      <c r="Y1384" s="13"/>
      <c r="Z1384" s="13"/>
      <c r="AA1384" s="13"/>
      <c r="AB1384" s="13"/>
      <c r="AC1384" s="13"/>
      <c r="AD1384" s="13"/>
      <c r="AE1384" s="13"/>
      <c r="AT1384" s="246" t="s">
        <v>279</v>
      </c>
      <c r="AU1384" s="246" t="s">
        <v>291</v>
      </c>
      <c r="AV1384" s="13" t="s">
        <v>80</v>
      </c>
      <c r="AW1384" s="13" t="s">
        <v>33</v>
      </c>
      <c r="AX1384" s="13" t="s">
        <v>72</v>
      </c>
      <c r="AY1384" s="246" t="s">
        <v>266</v>
      </c>
    </row>
    <row r="1385" spans="1:51" s="14" customFormat="1" ht="12">
      <c r="A1385" s="14"/>
      <c r="B1385" s="247"/>
      <c r="C1385" s="248"/>
      <c r="D1385" s="230" t="s">
        <v>279</v>
      </c>
      <c r="E1385" s="249" t="s">
        <v>19</v>
      </c>
      <c r="F1385" s="250" t="s">
        <v>1610</v>
      </c>
      <c r="G1385" s="248"/>
      <c r="H1385" s="251">
        <v>6.075</v>
      </c>
      <c r="I1385" s="252"/>
      <c r="J1385" s="248"/>
      <c r="K1385" s="248"/>
      <c r="L1385" s="253"/>
      <c r="M1385" s="254"/>
      <c r="N1385" s="255"/>
      <c r="O1385" s="255"/>
      <c r="P1385" s="255"/>
      <c r="Q1385" s="255"/>
      <c r="R1385" s="255"/>
      <c r="S1385" s="255"/>
      <c r="T1385" s="256"/>
      <c r="U1385" s="14"/>
      <c r="V1385" s="14"/>
      <c r="W1385" s="14"/>
      <c r="X1385" s="14"/>
      <c r="Y1385" s="14"/>
      <c r="Z1385" s="14"/>
      <c r="AA1385" s="14"/>
      <c r="AB1385" s="14"/>
      <c r="AC1385" s="14"/>
      <c r="AD1385" s="14"/>
      <c r="AE1385" s="14"/>
      <c r="AT1385" s="257" t="s">
        <v>279</v>
      </c>
      <c r="AU1385" s="257" t="s">
        <v>291</v>
      </c>
      <c r="AV1385" s="14" t="s">
        <v>82</v>
      </c>
      <c r="AW1385" s="14" t="s">
        <v>33</v>
      </c>
      <c r="AX1385" s="14" t="s">
        <v>72</v>
      </c>
      <c r="AY1385" s="257" t="s">
        <v>266</v>
      </c>
    </row>
    <row r="1386" spans="1:51" s="15" customFormat="1" ht="12">
      <c r="A1386" s="15"/>
      <c r="B1386" s="258"/>
      <c r="C1386" s="259"/>
      <c r="D1386" s="230" t="s">
        <v>279</v>
      </c>
      <c r="E1386" s="260" t="s">
        <v>19</v>
      </c>
      <c r="F1386" s="261" t="s">
        <v>282</v>
      </c>
      <c r="G1386" s="259"/>
      <c r="H1386" s="262">
        <v>6.075</v>
      </c>
      <c r="I1386" s="263"/>
      <c r="J1386" s="259"/>
      <c r="K1386" s="259"/>
      <c r="L1386" s="264"/>
      <c r="M1386" s="265"/>
      <c r="N1386" s="266"/>
      <c r="O1386" s="266"/>
      <c r="P1386" s="266"/>
      <c r="Q1386" s="266"/>
      <c r="R1386" s="266"/>
      <c r="S1386" s="266"/>
      <c r="T1386" s="267"/>
      <c r="U1386" s="15"/>
      <c r="V1386" s="15"/>
      <c r="W1386" s="15"/>
      <c r="X1386" s="15"/>
      <c r="Y1386" s="15"/>
      <c r="Z1386" s="15"/>
      <c r="AA1386" s="15"/>
      <c r="AB1386" s="15"/>
      <c r="AC1386" s="15"/>
      <c r="AD1386" s="15"/>
      <c r="AE1386" s="15"/>
      <c r="AT1386" s="268" t="s">
        <v>279</v>
      </c>
      <c r="AU1386" s="268" t="s">
        <v>291</v>
      </c>
      <c r="AV1386" s="15" t="s">
        <v>273</v>
      </c>
      <c r="AW1386" s="15" t="s">
        <v>33</v>
      </c>
      <c r="AX1386" s="15" t="s">
        <v>80</v>
      </c>
      <c r="AY1386" s="268" t="s">
        <v>266</v>
      </c>
    </row>
    <row r="1387" spans="1:65" s="2" customFormat="1" ht="37.8" customHeight="1">
      <c r="A1387" s="41"/>
      <c r="B1387" s="42"/>
      <c r="C1387" s="217" t="s">
        <v>1611</v>
      </c>
      <c r="D1387" s="217" t="s">
        <v>268</v>
      </c>
      <c r="E1387" s="218" t="s">
        <v>1612</v>
      </c>
      <c r="F1387" s="219" t="s">
        <v>1613</v>
      </c>
      <c r="G1387" s="220" t="s">
        <v>271</v>
      </c>
      <c r="H1387" s="221">
        <v>77.363</v>
      </c>
      <c r="I1387" s="222"/>
      <c r="J1387" s="223">
        <f>ROUND(I1387*H1387,2)</f>
        <v>0</v>
      </c>
      <c r="K1387" s="219" t="s">
        <v>272</v>
      </c>
      <c r="L1387" s="47"/>
      <c r="M1387" s="224" t="s">
        <v>19</v>
      </c>
      <c r="N1387" s="225" t="s">
        <v>43</v>
      </c>
      <c r="O1387" s="87"/>
      <c r="P1387" s="226">
        <f>O1387*H1387</f>
        <v>0</v>
      </c>
      <c r="Q1387" s="226">
        <v>0</v>
      </c>
      <c r="R1387" s="226">
        <f>Q1387*H1387</f>
        <v>0</v>
      </c>
      <c r="S1387" s="226">
        <v>0.05</v>
      </c>
      <c r="T1387" s="227">
        <f>S1387*H1387</f>
        <v>3.86815</v>
      </c>
      <c r="U1387" s="41"/>
      <c r="V1387" s="41"/>
      <c r="W1387" s="41"/>
      <c r="X1387" s="41"/>
      <c r="Y1387" s="41"/>
      <c r="Z1387" s="41"/>
      <c r="AA1387" s="41"/>
      <c r="AB1387" s="41"/>
      <c r="AC1387" s="41"/>
      <c r="AD1387" s="41"/>
      <c r="AE1387" s="41"/>
      <c r="AR1387" s="228" t="s">
        <v>273</v>
      </c>
      <c r="AT1387" s="228" t="s">
        <v>268</v>
      </c>
      <c r="AU1387" s="228" t="s">
        <v>291</v>
      </c>
      <c r="AY1387" s="20" t="s">
        <v>266</v>
      </c>
      <c r="BE1387" s="229">
        <f>IF(N1387="základní",J1387,0)</f>
        <v>0</v>
      </c>
      <c r="BF1387" s="229">
        <f>IF(N1387="snížená",J1387,0)</f>
        <v>0</v>
      </c>
      <c r="BG1387" s="229">
        <f>IF(N1387="zákl. přenesená",J1387,0)</f>
        <v>0</v>
      </c>
      <c r="BH1387" s="229">
        <f>IF(N1387="sníž. přenesená",J1387,0)</f>
        <v>0</v>
      </c>
      <c r="BI1387" s="229">
        <f>IF(N1387="nulová",J1387,0)</f>
        <v>0</v>
      </c>
      <c r="BJ1387" s="20" t="s">
        <v>80</v>
      </c>
      <c r="BK1387" s="229">
        <f>ROUND(I1387*H1387,2)</f>
        <v>0</v>
      </c>
      <c r="BL1387" s="20" t="s">
        <v>273</v>
      </c>
      <c r="BM1387" s="228" t="s">
        <v>1614</v>
      </c>
    </row>
    <row r="1388" spans="1:47" s="2" customFormat="1" ht="12">
      <c r="A1388" s="41"/>
      <c r="B1388" s="42"/>
      <c r="C1388" s="43"/>
      <c r="D1388" s="230" t="s">
        <v>275</v>
      </c>
      <c r="E1388" s="43"/>
      <c r="F1388" s="231" t="s">
        <v>1615</v>
      </c>
      <c r="G1388" s="43"/>
      <c r="H1388" s="43"/>
      <c r="I1388" s="232"/>
      <c r="J1388" s="43"/>
      <c r="K1388" s="43"/>
      <c r="L1388" s="47"/>
      <c r="M1388" s="233"/>
      <c r="N1388" s="234"/>
      <c r="O1388" s="87"/>
      <c r="P1388" s="87"/>
      <c r="Q1388" s="87"/>
      <c r="R1388" s="87"/>
      <c r="S1388" s="87"/>
      <c r="T1388" s="88"/>
      <c r="U1388" s="41"/>
      <c r="V1388" s="41"/>
      <c r="W1388" s="41"/>
      <c r="X1388" s="41"/>
      <c r="Y1388" s="41"/>
      <c r="Z1388" s="41"/>
      <c r="AA1388" s="41"/>
      <c r="AB1388" s="41"/>
      <c r="AC1388" s="41"/>
      <c r="AD1388" s="41"/>
      <c r="AE1388" s="41"/>
      <c r="AT1388" s="20" t="s">
        <v>275</v>
      </c>
      <c r="AU1388" s="20" t="s">
        <v>291</v>
      </c>
    </row>
    <row r="1389" spans="1:47" s="2" customFormat="1" ht="12">
      <c r="A1389" s="41"/>
      <c r="B1389" s="42"/>
      <c r="C1389" s="43"/>
      <c r="D1389" s="235" t="s">
        <v>277</v>
      </c>
      <c r="E1389" s="43"/>
      <c r="F1389" s="236" t="s">
        <v>1616</v>
      </c>
      <c r="G1389" s="43"/>
      <c r="H1389" s="43"/>
      <c r="I1389" s="232"/>
      <c r="J1389" s="43"/>
      <c r="K1389" s="43"/>
      <c r="L1389" s="47"/>
      <c r="M1389" s="233"/>
      <c r="N1389" s="234"/>
      <c r="O1389" s="87"/>
      <c r="P1389" s="87"/>
      <c r="Q1389" s="87"/>
      <c r="R1389" s="87"/>
      <c r="S1389" s="87"/>
      <c r="T1389" s="88"/>
      <c r="U1389" s="41"/>
      <c r="V1389" s="41"/>
      <c r="W1389" s="41"/>
      <c r="X1389" s="41"/>
      <c r="Y1389" s="41"/>
      <c r="Z1389" s="41"/>
      <c r="AA1389" s="41"/>
      <c r="AB1389" s="41"/>
      <c r="AC1389" s="41"/>
      <c r="AD1389" s="41"/>
      <c r="AE1389" s="41"/>
      <c r="AT1389" s="20" t="s">
        <v>277</v>
      </c>
      <c r="AU1389" s="20" t="s">
        <v>291</v>
      </c>
    </row>
    <row r="1390" spans="1:51" s="13" customFormat="1" ht="12">
      <c r="A1390" s="13"/>
      <c r="B1390" s="237"/>
      <c r="C1390" s="238"/>
      <c r="D1390" s="230" t="s">
        <v>279</v>
      </c>
      <c r="E1390" s="239" t="s">
        <v>19</v>
      </c>
      <c r="F1390" s="240" t="s">
        <v>641</v>
      </c>
      <c r="G1390" s="238"/>
      <c r="H1390" s="239" t="s">
        <v>19</v>
      </c>
      <c r="I1390" s="241"/>
      <c r="J1390" s="238"/>
      <c r="K1390" s="238"/>
      <c r="L1390" s="242"/>
      <c r="M1390" s="243"/>
      <c r="N1390" s="244"/>
      <c r="O1390" s="244"/>
      <c r="P1390" s="244"/>
      <c r="Q1390" s="244"/>
      <c r="R1390" s="244"/>
      <c r="S1390" s="244"/>
      <c r="T1390" s="245"/>
      <c r="U1390" s="13"/>
      <c r="V1390" s="13"/>
      <c r="W1390" s="13"/>
      <c r="X1390" s="13"/>
      <c r="Y1390" s="13"/>
      <c r="Z1390" s="13"/>
      <c r="AA1390" s="13"/>
      <c r="AB1390" s="13"/>
      <c r="AC1390" s="13"/>
      <c r="AD1390" s="13"/>
      <c r="AE1390" s="13"/>
      <c r="AT1390" s="246" t="s">
        <v>279</v>
      </c>
      <c r="AU1390" s="246" t="s">
        <v>291</v>
      </c>
      <c r="AV1390" s="13" t="s">
        <v>80</v>
      </c>
      <c r="AW1390" s="13" t="s">
        <v>33</v>
      </c>
      <c r="AX1390" s="13" t="s">
        <v>72</v>
      </c>
      <c r="AY1390" s="246" t="s">
        <v>266</v>
      </c>
    </row>
    <row r="1391" spans="1:51" s="13" customFormat="1" ht="12">
      <c r="A1391" s="13"/>
      <c r="B1391" s="237"/>
      <c r="C1391" s="238"/>
      <c r="D1391" s="230" t="s">
        <v>279</v>
      </c>
      <c r="E1391" s="239" t="s">
        <v>19</v>
      </c>
      <c r="F1391" s="240" t="s">
        <v>642</v>
      </c>
      <c r="G1391" s="238"/>
      <c r="H1391" s="239" t="s">
        <v>19</v>
      </c>
      <c r="I1391" s="241"/>
      <c r="J1391" s="238"/>
      <c r="K1391" s="238"/>
      <c r="L1391" s="242"/>
      <c r="M1391" s="243"/>
      <c r="N1391" s="244"/>
      <c r="O1391" s="244"/>
      <c r="P1391" s="244"/>
      <c r="Q1391" s="244"/>
      <c r="R1391" s="244"/>
      <c r="S1391" s="244"/>
      <c r="T1391" s="245"/>
      <c r="U1391" s="13"/>
      <c r="V1391" s="13"/>
      <c r="W1391" s="13"/>
      <c r="X1391" s="13"/>
      <c r="Y1391" s="13"/>
      <c r="Z1391" s="13"/>
      <c r="AA1391" s="13"/>
      <c r="AB1391" s="13"/>
      <c r="AC1391" s="13"/>
      <c r="AD1391" s="13"/>
      <c r="AE1391" s="13"/>
      <c r="AT1391" s="246" t="s">
        <v>279</v>
      </c>
      <c r="AU1391" s="246" t="s">
        <v>291</v>
      </c>
      <c r="AV1391" s="13" t="s">
        <v>80</v>
      </c>
      <c r="AW1391" s="13" t="s">
        <v>33</v>
      </c>
      <c r="AX1391" s="13" t="s">
        <v>72</v>
      </c>
      <c r="AY1391" s="246" t="s">
        <v>266</v>
      </c>
    </row>
    <row r="1392" spans="1:51" s="14" customFormat="1" ht="12">
      <c r="A1392" s="14"/>
      <c r="B1392" s="247"/>
      <c r="C1392" s="248"/>
      <c r="D1392" s="230" t="s">
        <v>279</v>
      </c>
      <c r="E1392" s="249" t="s">
        <v>19</v>
      </c>
      <c r="F1392" s="250" t="s">
        <v>643</v>
      </c>
      <c r="G1392" s="248"/>
      <c r="H1392" s="251">
        <v>10.777</v>
      </c>
      <c r="I1392" s="252"/>
      <c r="J1392" s="248"/>
      <c r="K1392" s="248"/>
      <c r="L1392" s="253"/>
      <c r="M1392" s="254"/>
      <c r="N1392" s="255"/>
      <c r="O1392" s="255"/>
      <c r="P1392" s="255"/>
      <c r="Q1392" s="255"/>
      <c r="R1392" s="255"/>
      <c r="S1392" s="255"/>
      <c r="T1392" s="256"/>
      <c r="U1392" s="14"/>
      <c r="V1392" s="14"/>
      <c r="W1392" s="14"/>
      <c r="X1392" s="14"/>
      <c r="Y1392" s="14"/>
      <c r="Z1392" s="14"/>
      <c r="AA1392" s="14"/>
      <c r="AB1392" s="14"/>
      <c r="AC1392" s="14"/>
      <c r="AD1392" s="14"/>
      <c r="AE1392" s="14"/>
      <c r="AT1392" s="257" t="s">
        <v>279</v>
      </c>
      <c r="AU1392" s="257" t="s">
        <v>291</v>
      </c>
      <c r="AV1392" s="14" t="s">
        <v>82</v>
      </c>
      <c r="AW1392" s="14" t="s">
        <v>33</v>
      </c>
      <c r="AX1392" s="14" t="s">
        <v>72</v>
      </c>
      <c r="AY1392" s="257" t="s">
        <v>266</v>
      </c>
    </row>
    <row r="1393" spans="1:51" s="13" customFormat="1" ht="12">
      <c r="A1393" s="13"/>
      <c r="B1393" s="237"/>
      <c r="C1393" s="238"/>
      <c r="D1393" s="230" t="s">
        <v>279</v>
      </c>
      <c r="E1393" s="239" t="s">
        <v>19</v>
      </c>
      <c r="F1393" s="240" t="s">
        <v>644</v>
      </c>
      <c r="G1393" s="238"/>
      <c r="H1393" s="239" t="s">
        <v>19</v>
      </c>
      <c r="I1393" s="241"/>
      <c r="J1393" s="238"/>
      <c r="K1393" s="238"/>
      <c r="L1393" s="242"/>
      <c r="M1393" s="243"/>
      <c r="N1393" s="244"/>
      <c r="O1393" s="244"/>
      <c r="P1393" s="244"/>
      <c r="Q1393" s="244"/>
      <c r="R1393" s="244"/>
      <c r="S1393" s="244"/>
      <c r="T1393" s="245"/>
      <c r="U1393" s="13"/>
      <c r="V1393" s="13"/>
      <c r="W1393" s="13"/>
      <c r="X1393" s="13"/>
      <c r="Y1393" s="13"/>
      <c r="Z1393" s="13"/>
      <c r="AA1393" s="13"/>
      <c r="AB1393" s="13"/>
      <c r="AC1393" s="13"/>
      <c r="AD1393" s="13"/>
      <c r="AE1393" s="13"/>
      <c r="AT1393" s="246" t="s">
        <v>279</v>
      </c>
      <c r="AU1393" s="246" t="s">
        <v>291</v>
      </c>
      <c r="AV1393" s="13" t="s">
        <v>80</v>
      </c>
      <c r="AW1393" s="13" t="s">
        <v>33</v>
      </c>
      <c r="AX1393" s="13" t="s">
        <v>72</v>
      </c>
      <c r="AY1393" s="246" t="s">
        <v>266</v>
      </c>
    </row>
    <row r="1394" spans="1:51" s="14" customFormat="1" ht="12">
      <c r="A1394" s="14"/>
      <c r="B1394" s="247"/>
      <c r="C1394" s="248"/>
      <c r="D1394" s="230" t="s">
        <v>279</v>
      </c>
      <c r="E1394" s="249" t="s">
        <v>19</v>
      </c>
      <c r="F1394" s="250" t="s">
        <v>645</v>
      </c>
      <c r="G1394" s="248"/>
      <c r="H1394" s="251">
        <v>19.149</v>
      </c>
      <c r="I1394" s="252"/>
      <c r="J1394" s="248"/>
      <c r="K1394" s="248"/>
      <c r="L1394" s="253"/>
      <c r="M1394" s="254"/>
      <c r="N1394" s="255"/>
      <c r="O1394" s="255"/>
      <c r="P1394" s="255"/>
      <c r="Q1394" s="255"/>
      <c r="R1394" s="255"/>
      <c r="S1394" s="255"/>
      <c r="T1394" s="256"/>
      <c r="U1394" s="14"/>
      <c r="V1394" s="14"/>
      <c r="W1394" s="14"/>
      <c r="X1394" s="14"/>
      <c r="Y1394" s="14"/>
      <c r="Z1394" s="14"/>
      <c r="AA1394" s="14"/>
      <c r="AB1394" s="14"/>
      <c r="AC1394" s="14"/>
      <c r="AD1394" s="14"/>
      <c r="AE1394" s="14"/>
      <c r="AT1394" s="257" t="s">
        <v>279</v>
      </c>
      <c r="AU1394" s="257" t="s">
        <v>291</v>
      </c>
      <c r="AV1394" s="14" t="s">
        <v>82</v>
      </c>
      <c r="AW1394" s="14" t="s">
        <v>33</v>
      </c>
      <c r="AX1394" s="14" t="s">
        <v>72</v>
      </c>
      <c r="AY1394" s="257" t="s">
        <v>266</v>
      </c>
    </row>
    <row r="1395" spans="1:51" s="13" customFormat="1" ht="12">
      <c r="A1395" s="13"/>
      <c r="B1395" s="237"/>
      <c r="C1395" s="238"/>
      <c r="D1395" s="230" t="s">
        <v>279</v>
      </c>
      <c r="E1395" s="239" t="s">
        <v>19</v>
      </c>
      <c r="F1395" s="240" t="s">
        <v>646</v>
      </c>
      <c r="G1395" s="238"/>
      <c r="H1395" s="239" t="s">
        <v>19</v>
      </c>
      <c r="I1395" s="241"/>
      <c r="J1395" s="238"/>
      <c r="K1395" s="238"/>
      <c r="L1395" s="242"/>
      <c r="M1395" s="243"/>
      <c r="N1395" s="244"/>
      <c r="O1395" s="244"/>
      <c r="P1395" s="244"/>
      <c r="Q1395" s="244"/>
      <c r="R1395" s="244"/>
      <c r="S1395" s="244"/>
      <c r="T1395" s="245"/>
      <c r="U1395" s="13"/>
      <c r="V1395" s="13"/>
      <c r="W1395" s="13"/>
      <c r="X1395" s="13"/>
      <c r="Y1395" s="13"/>
      <c r="Z1395" s="13"/>
      <c r="AA1395" s="13"/>
      <c r="AB1395" s="13"/>
      <c r="AC1395" s="13"/>
      <c r="AD1395" s="13"/>
      <c r="AE1395" s="13"/>
      <c r="AT1395" s="246" t="s">
        <v>279</v>
      </c>
      <c r="AU1395" s="246" t="s">
        <v>291</v>
      </c>
      <c r="AV1395" s="13" t="s">
        <v>80</v>
      </c>
      <c r="AW1395" s="13" t="s">
        <v>33</v>
      </c>
      <c r="AX1395" s="13" t="s">
        <v>72</v>
      </c>
      <c r="AY1395" s="246" t="s">
        <v>266</v>
      </c>
    </row>
    <row r="1396" spans="1:51" s="14" customFormat="1" ht="12">
      <c r="A1396" s="14"/>
      <c r="B1396" s="247"/>
      <c r="C1396" s="248"/>
      <c r="D1396" s="230" t="s">
        <v>279</v>
      </c>
      <c r="E1396" s="249" t="s">
        <v>19</v>
      </c>
      <c r="F1396" s="250" t="s">
        <v>647</v>
      </c>
      <c r="G1396" s="248"/>
      <c r="H1396" s="251">
        <v>18.512</v>
      </c>
      <c r="I1396" s="252"/>
      <c r="J1396" s="248"/>
      <c r="K1396" s="248"/>
      <c r="L1396" s="253"/>
      <c r="M1396" s="254"/>
      <c r="N1396" s="255"/>
      <c r="O1396" s="255"/>
      <c r="P1396" s="255"/>
      <c r="Q1396" s="255"/>
      <c r="R1396" s="255"/>
      <c r="S1396" s="255"/>
      <c r="T1396" s="256"/>
      <c r="U1396" s="14"/>
      <c r="V1396" s="14"/>
      <c r="W1396" s="14"/>
      <c r="X1396" s="14"/>
      <c r="Y1396" s="14"/>
      <c r="Z1396" s="14"/>
      <c r="AA1396" s="14"/>
      <c r="AB1396" s="14"/>
      <c r="AC1396" s="14"/>
      <c r="AD1396" s="14"/>
      <c r="AE1396" s="14"/>
      <c r="AT1396" s="257" t="s">
        <v>279</v>
      </c>
      <c r="AU1396" s="257" t="s">
        <v>291</v>
      </c>
      <c r="AV1396" s="14" t="s">
        <v>82</v>
      </c>
      <c r="AW1396" s="14" t="s">
        <v>33</v>
      </c>
      <c r="AX1396" s="14" t="s">
        <v>72</v>
      </c>
      <c r="AY1396" s="257" t="s">
        <v>266</v>
      </c>
    </row>
    <row r="1397" spans="1:51" s="13" customFormat="1" ht="12">
      <c r="A1397" s="13"/>
      <c r="B1397" s="237"/>
      <c r="C1397" s="238"/>
      <c r="D1397" s="230" t="s">
        <v>279</v>
      </c>
      <c r="E1397" s="239" t="s">
        <v>19</v>
      </c>
      <c r="F1397" s="240" t="s">
        <v>648</v>
      </c>
      <c r="G1397" s="238"/>
      <c r="H1397" s="239" t="s">
        <v>19</v>
      </c>
      <c r="I1397" s="241"/>
      <c r="J1397" s="238"/>
      <c r="K1397" s="238"/>
      <c r="L1397" s="242"/>
      <c r="M1397" s="243"/>
      <c r="N1397" s="244"/>
      <c r="O1397" s="244"/>
      <c r="P1397" s="244"/>
      <c r="Q1397" s="244"/>
      <c r="R1397" s="244"/>
      <c r="S1397" s="244"/>
      <c r="T1397" s="245"/>
      <c r="U1397" s="13"/>
      <c r="V1397" s="13"/>
      <c r="W1397" s="13"/>
      <c r="X1397" s="13"/>
      <c r="Y1397" s="13"/>
      <c r="Z1397" s="13"/>
      <c r="AA1397" s="13"/>
      <c r="AB1397" s="13"/>
      <c r="AC1397" s="13"/>
      <c r="AD1397" s="13"/>
      <c r="AE1397" s="13"/>
      <c r="AT1397" s="246" t="s">
        <v>279</v>
      </c>
      <c r="AU1397" s="246" t="s">
        <v>291</v>
      </c>
      <c r="AV1397" s="13" t="s">
        <v>80</v>
      </c>
      <c r="AW1397" s="13" t="s">
        <v>33</v>
      </c>
      <c r="AX1397" s="13" t="s">
        <v>72</v>
      </c>
      <c r="AY1397" s="246" t="s">
        <v>266</v>
      </c>
    </row>
    <row r="1398" spans="1:51" s="14" customFormat="1" ht="12">
      <c r="A1398" s="14"/>
      <c r="B1398" s="247"/>
      <c r="C1398" s="248"/>
      <c r="D1398" s="230" t="s">
        <v>279</v>
      </c>
      <c r="E1398" s="249" t="s">
        <v>19</v>
      </c>
      <c r="F1398" s="250" t="s">
        <v>649</v>
      </c>
      <c r="G1398" s="248"/>
      <c r="H1398" s="251">
        <v>9.88</v>
      </c>
      <c r="I1398" s="252"/>
      <c r="J1398" s="248"/>
      <c r="K1398" s="248"/>
      <c r="L1398" s="253"/>
      <c r="M1398" s="254"/>
      <c r="N1398" s="255"/>
      <c r="O1398" s="255"/>
      <c r="P1398" s="255"/>
      <c r="Q1398" s="255"/>
      <c r="R1398" s="255"/>
      <c r="S1398" s="255"/>
      <c r="T1398" s="256"/>
      <c r="U1398" s="14"/>
      <c r="V1398" s="14"/>
      <c r="W1398" s="14"/>
      <c r="X1398" s="14"/>
      <c r="Y1398" s="14"/>
      <c r="Z1398" s="14"/>
      <c r="AA1398" s="14"/>
      <c r="AB1398" s="14"/>
      <c r="AC1398" s="14"/>
      <c r="AD1398" s="14"/>
      <c r="AE1398" s="14"/>
      <c r="AT1398" s="257" t="s">
        <v>279</v>
      </c>
      <c r="AU1398" s="257" t="s">
        <v>291</v>
      </c>
      <c r="AV1398" s="14" t="s">
        <v>82</v>
      </c>
      <c r="AW1398" s="14" t="s">
        <v>33</v>
      </c>
      <c r="AX1398" s="14" t="s">
        <v>72</v>
      </c>
      <c r="AY1398" s="257" t="s">
        <v>266</v>
      </c>
    </row>
    <row r="1399" spans="1:51" s="13" customFormat="1" ht="12">
      <c r="A1399" s="13"/>
      <c r="B1399" s="237"/>
      <c r="C1399" s="238"/>
      <c r="D1399" s="230" t="s">
        <v>279</v>
      </c>
      <c r="E1399" s="239" t="s">
        <v>19</v>
      </c>
      <c r="F1399" s="240" t="s">
        <v>650</v>
      </c>
      <c r="G1399" s="238"/>
      <c r="H1399" s="239" t="s">
        <v>19</v>
      </c>
      <c r="I1399" s="241"/>
      <c r="J1399" s="238"/>
      <c r="K1399" s="238"/>
      <c r="L1399" s="242"/>
      <c r="M1399" s="243"/>
      <c r="N1399" s="244"/>
      <c r="O1399" s="244"/>
      <c r="P1399" s="244"/>
      <c r="Q1399" s="244"/>
      <c r="R1399" s="244"/>
      <c r="S1399" s="244"/>
      <c r="T1399" s="245"/>
      <c r="U1399" s="13"/>
      <c r="V1399" s="13"/>
      <c r="W1399" s="13"/>
      <c r="X1399" s="13"/>
      <c r="Y1399" s="13"/>
      <c r="Z1399" s="13"/>
      <c r="AA1399" s="13"/>
      <c r="AB1399" s="13"/>
      <c r="AC1399" s="13"/>
      <c r="AD1399" s="13"/>
      <c r="AE1399" s="13"/>
      <c r="AT1399" s="246" t="s">
        <v>279</v>
      </c>
      <c r="AU1399" s="246" t="s">
        <v>291</v>
      </c>
      <c r="AV1399" s="13" t="s">
        <v>80</v>
      </c>
      <c r="AW1399" s="13" t="s">
        <v>33</v>
      </c>
      <c r="AX1399" s="13" t="s">
        <v>72</v>
      </c>
      <c r="AY1399" s="246" t="s">
        <v>266</v>
      </c>
    </row>
    <row r="1400" spans="1:51" s="14" customFormat="1" ht="12">
      <c r="A1400" s="14"/>
      <c r="B1400" s="247"/>
      <c r="C1400" s="248"/>
      <c r="D1400" s="230" t="s">
        <v>279</v>
      </c>
      <c r="E1400" s="249" t="s">
        <v>19</v>
      </c>
      <c r="F1400" s="250" t="s">
        <v>651</v>
      </c>
      <c r="G1400" s="248"/>
      <c r="H1400" s="251">
        <v>19.045</v>
      </c>
      <c r="I1400" s="252"/>
      <c r="J1400" s="248"/>
      <c r="K1400" s="248"/>
      <c r="L1400" s="253"/>
      <c r="M1400" s="254"/>
      <c r="N1400" s="255"/>
      <c r="O1400" s="255"/>
      <c r="P1400" s="255"/>
      <c r="Q1400" s="255"/>
      <c r="R1400" s="255"/>
      <c r="S1400" s="255"/>
      <c r="T1400" s="256"/>
      <c r="U1400" s="14"/>
      <c r="V1400" s="14"/>
      <c r="W1400" s="14"/>
      <c r="X1400" s="14"/>
      <c r="Y1400" s="14"/>
      <c r="Z1400" s="14"/>
      <c r="AA1400" s="14"/>
      <c r="AB1400" s="14"/>
      <c r="AC1400" s="14"/>
      <c r="AD1400" s="14"/>
      <c r="AE1400" s="14"/>
      <c r="AT1400" s="257" t="s">
        <v>279</v>
      </c>
      <c r="AU1400" s="257" t="s">
        <v>291</v>
      </c>
      <c r="AV1400" s="14" t="s">
        <v>82</v>
      </c>
      <c r="AW1400" s="14" t="s">
        <v>33</v>
      </c>
      <c r="AX1400" s="14" t="s">
        <v>72</v>
      </c>
      <c r="AY1400" s="257" t="s">
        <v>266</v>
      </c>
    </row>
    <row r="1401" spans="1:51" s="15" customFormat="1" ht="12">
      <c r="A1401" s="15"/>
      <c r="B1401" s="258"/>
      <c r="C1401" s="259"/>
      <c r="D1401" s="230" t="s">
        <v>279</v>
      </c>
      <c r="E1401" s="260" t="s">
        <v>19</v>
      </c>
      <c r="F1401" s="261" t="s">
        <v>282</v>
      </c>
      <c r="G1401" s="259"/>
      <c r="H1401" s="262">
        <v>77.363</v>
      </c>
      <c r="I1401" s="263"/>
      <c r="J1401" s="259"/>
      <c r="K1401" s="259"/>
      <c r="L1401" s="264"/>
      <c r="M1401" s="265"/>
      <c r="N1401" s="266"/>
      <c r="O1401" s="266"/>
      <c r="P1401" s="266"/>
      <c r="Q1401" s="266"/>
      <c r="R1401" s="266"/>
      <c r="S1401" s="266"/>
      <c r="T1401" s="267"/>
      <c r="U1401" s="15"/>
      <c r="V1401" s="15"/>
      <c r="W1401" s="15"/>
      <c r="X1401" s="15"/>
      <c r="Y1401" s="15"/>
      <c r="Z1401" s="15"/>
      <c r="AA1401" s="15"/>
      <c r="AB1401" s="15"/>
      <c r="AC1401" s="15"/>
      <c r="AD1401" s="15"/>
      <c r="AE1401" s="15"/>
      <c r="AT1401" s="268" t="s">
        <v>279</v>
      </c>
      <c r="AU1401" s="268" t="s">
        <v>291</v>
      </c>
      <c r="AV1401" s="15" t="s">
        <v>273</v>
      </c>
      <c r="AW1401" s="15" t="s">
        <v>33</v>
      </c>
      <c r="AX1401" s="15" t="s">
        <v>80</v>
      </c>
      <c r="AY1401" s="268" t="s">
        <v>266</v>
      </c>
    </row>
    <row r="1402" spans="1:65" s="2" customFormat="1" ht="37.8" customHeight="1">
      <c r="A1402" s="41"/>
      <c r="B1402" s="42"/>
      <c r="C1402" s="217" t="s">
        <v>1617</v>
      </c>
      <c r="D1402" s="217" t="s">
        <v>268</v>
      </c>
      <c r="E1402" s="218" t="s">
        <v>1618</v>
      </c>
      <c r="F1402" s="219" t="s">
        <v>1619</v>
      </c>
      <c r="G1402" s="220" t="s">
        <v>271</v>
      </c>
      <c r="H1402" s="221">
        <v>1206.697</v>
      </c>
      <c r="I1402" s="222"/>
      <c r="J1402" s="223">
        <f>ROUND(I1402*H1402,2)</f>
        <v>0</v>
      </c>
      <c r="K1402" s="219" t="s">
        <v>272</v>
      </c>
      <c r="L1402" s="47"/>
      <c r="M1402" s="224" t="s">
        <v>19</v>
      </c>
      <c r="N1402" s="225" t="s">
        <v>43</v>
      </c>
      <c r="O1402" s="87"/>
      <c r="P1402" s="226">
        <f>O1402*H1402</f>
        <v>0</v>
      </c>
      <c r="Q1402" s="226">
        <v>0</v>
      </c>
      <c r="R1402" s="226">
        <f>Q1402*H1402</f>
        <v>0</v>
      </c>
      <c r="S1402" s="226">
        <v>0.046</v>
      </c>
      <c r="T1402" s="227">
        <f>S1402*H1402</f>
        <v>55.508061999999995</v>
      </c>
      <c r="U1402" s="41"/>
      <c r="V1402" s="41"/>
      <c r="W1402" s="41"/>
      <c r="X1402" s="41"/>
      <c r="Y1402" s="41"/>
      <c r="Z1402" s="41"/>
      <c r="AA1402" s="41"/>
      <c r="AB1402" s="41"/>
      <c r="AC1402" s="41"/>
      <c r="AD1402" s="41"/>
      <c r="AE1402" s="41"/>
      <c r="AR1402" s="228" t="s">
        <v>273</v>
      </c>
      <c r="AT1402" s="228" t="s">
        <v>268</v>
      </c>
      <c r="AU1402" s="228" t="s">
        <v>291</v>
      </c>
      <c r="AY1402" s="20" t="s">
        <v>266</v>
      </c>
      <c r="BE1402" s="229">
        <f>IF(N1402="základní",J1402,0)</f>
        <v>0</v>
      </c>
      <c r="BF1402" s="229">
        <f>IF(N1402="snížená",J1402,0)</f>
        <v>0</v>
      </c>
      <c r="BG1402" s="229">
        <f>IF(N1402="zákl. přenesená",J1402,0)</f>
        <v>0</v>
      </c>
      <c r="BH1402" s="229">
        <f>IF(N1402="sníž. přenesená",J1402,0)</f>
        <v>0</v>
      </c>
      <c r="BI1402" s="229">
        <f>IF(N1402="nulová",J1402,0)</f>
        <v>0</v>
      </c>
      <c r="BJ1402" s="20" t="s">
        <v>80</v>
      </c>
      <c r="BK1402" s="229">
        <f>ROUND(I1402*H1402,2)</f>
        <v>0</v>
      </c>
      <c r="BL1402" s="20" t="s">
        <v>273</v>
      </c>
      <c r="BM1402" s="228" t="s">
        <v>1620</v>
      </c>
    </row>
    <row r="1403" spans="1:47" s="2" customFormat="1" ht="12">
      <c r="A1403" s="41"/>
      <c r="B1403" s="42"/>
      <c r="C1403" s="43"/>
      <c r="D1403" s="230" t="s">
        <v>275</v>
      </c>
      <c r="E1403" s="43"/>
      <c r="F1403" s="231" t="s">
        <v>1621</v>
      </c>
      <c r="G1403" s="43"/>
      <c r="H1403" s="43"/>
      <c r="I1403" s="232"/>
      <c r="J1403" s="43"/>
      <c r="K1403" s="43"/>
      <c r="L1403" s="47"/>
      <c r="M1403" s="233"/>
      <c r="N1403" s="234"/>
      <c r="O1403" s="87"/>
      <c r="P1403" s="87"/>
      <c r="Q1403" s="87"/>
      <c r="R1403" s="87"/>
      <c r="S1403" s="87"/>
      <c r="T1403" s="88"/>
      <c r="U1403" s="41"/>
      <c r="V1403" s="41"/>
      <c r="W1403" s="41"/>
      <c r="X1403" s="41"/>
      <c r="Y1403" s="41"/>
      <c r="Z1403" s="41"/>
      <c r="AA1403" s="41"/>
      <c r="AB1403" s="41"/>
      <c r="AC1403" s="41"/>
      <c r="AD1403" s="41"/>
      <c r="AE1403" s="41"/>
      <c r="AT1403" s="20" t="s">
        <v>275</v>
      </c>
      <c r="AU1403" s="20" t="s">
        <v>291</v>
      </c>
    </row>
    <row r="1404" spans="1:47" s="2" customFormat="1" ht="12">
      <c r="A1404" s="41"/>
      <c r="B1404" s="42"/>
      <c r="C1404" s="43"/>
      <c r="D1404" s="235" t="s">
        <v>277</v>
      </c>
      <c r="E1404" s="43"/>
      <c r="F1404" s="236" t="s">
        <v>1622</v>
      </c>
      <c r="G1404" s="43"/>
      <c r="H1404" s="43"/>
      <c r="I1404" s="232"/>
      <c r="J1404" s="43"/>
      <c r="K1404" s="43"/>
      <c r="L1404" s="47"/>
      <c r="M1404" s="233"/>
      <c r="N1404" s="234"/>
      <c r="O1404" s="87"/>
      <c r="P1404" s="87"/>
      <c r="Q1404" s="87"/>
      <c r="R1404" s="87"/>
      <c r="S1404" s="87"/>
      <c r="T1404" s="88"/>
      <c r="U1404" s="41"/>
      <c r="V1404" s="41"/>
      <c r="W1404" s="41"/>
      <c r="X1404" s="41"/>
      <c r="Y1404" s="41"/>
      <c r="Z1404" s="41"/>
      <c r="AA1404" s="41"/>
      <c r="AB1404" s="41"/>
      <c r="AC1404" s="41"/>
      <c r="AD1404" s="41"/>
      <c r="AE1404" s="41"/>
      <c r="AT1404" s="20" t="s">
        <v>277</v>
      </c>
      <c r="AU1404" s="20" t="s">
        <v>291</v>
      </c>
    </row>
    <row r="1405" spans="1:51" s="13" customFormat="1" ht="12">
      <c r="A1405" s="13"/>
      <c r="B1405" s="237"/>
      <c r="C1405" s="238"/>
      <c r="D1405" s="230" t="s">
        <v>279</v>
      </c>
      <c r="E1405" s="239" t="s">
        <v>19</v>
      </c>
      <c r="F1405" s="240" t="s">
        <v>642</v>
      </c>
      <c r="G1405" s="238"/>
      <c r="H1405" s="239" t="s">
        <v>19</v>
      </c>
      <c r="I1405" s="241"/>
      <c r="J1405" s="238"/>
      <c r="K1405" s="238"/>
      <c r="L1405" s="242"/>
      <c r="M1405" s="243"/>
      <c r="N1405" s="244"/>
      <c r="O1405" s="244"/>
      <c r="P1405" s="244"/>
      <c r="Q1405" s="244"/>
      <c r="R1405" s="244"/>
      <c r="S1405" s="244"/>
      <c r="T1405" s="245"/>
      <c r="U1405" s="13"/>
      <c r="V1405" s="13"/>
      <c r="W1405" s="13"/>
      <c r="X1405" s="13"/>
      <c r="Y1405" s="13"/>
      <c r="Z1405" s="13"/>
      <c r="AA1405" s="13"/>
      <c r="AB1405" s="13"/>
      <c r="AC1405" s="13"/>
      <c r="AD1405" s="13"/>
      <c r="AE1405" s="13"/>
      <c r="AT1405" s="246" t="s">
        <v>279</v>
      </c>
      <c r="AU1405" s="246" t="s">
        <v>291</v>
      </c>
      <c r="AV1405" s="13" t="s">
        <v>80</v>
      </c>
      <c r="AW1405" s="13" t="s">
        <v>33</v>
      </c>
      <c r="AX1405" s="13" t="s">
        <v>72</v>
      </c>
      <c r="AY1405" s="246" t="s">
        <v>266</v>
      </c>
    </row>
    <row r="1406" spans="1:51" s="14" customFormat="1" ht="12">
      <c r="A1406" s="14"/>
      <c r="B1406" s="247"/>
      <c r="C1406" s="248"/>
      <c r="D1406" s="230" t="s">
        <v>279</v>
      </c>
      <c r="E1406" s="249" t="s">
        <v>19</v>
      </c>
      <c r="F1406" s="250" t="s">
        <v>773</v>
      </c>
      <c r="G1406" s="248"/>
      <c r="H1406" s="251">
        <v>41.693</v>
      </c>
      <c r="I1406" s="252"/>
      <c r="J1406" s="248"/>
      <c r="K1406" s="248"/>
      <c r="L1406" s="253"/>
      <c r="M1406" s="254"/>
      <c r="N1406" s="255"/>
      <c r="O1406" s="255"/>
      <c r="P1406" s="255"/>
      <c r="Q1406" s="255"/>
      <c r="R1406" s="255"/>
      <c r="S1406" s="255"/>
      <c r="T1406" s="256"/>
      <c r="U1406" s="14"/>
      <c r="V1406" s="14"/>
      <c r="W1406" s="14"/>
      <c r="X1406" s="14"/>
      <c r="Y1406" s="14"/>
      <c r="Z1406" s="14"/>
      <c r="AA1406" s="14"/>
      <c r="AB1406" s="14"/>
      <c r="AC1406" s="14"/>
      <c r="AD1406" s="14"/>
      <c r="AE1406" s="14"/>
      <c r="AT1406" s="257" t="s">
        <v>279</v>
      </c>
      <c r="AU1406" s="257" t="s">
        <v>291</v>
      </c>
      <c r="AV1406" s="14" t="s">
        <v>82</v>
      </c>
      <c r="AW1406" s="14" t="s">
        <v>33</v>
      </c>
      <c r="AX1406" s="14" t="s">
        <v>72</v>
      </c>
      <c r="AY1406" s="257" t="s">
        <v>266</v>
      </c>
    </row>
    <row r="1407" spans="1:51" s="13" customFormat="1" ht="12">
      <c r="A1407" s="13"/>
      <c r="B1407" s="237"/>
      <c r="C1407" s="238"/>
      <c r="D1407" s="230" t="s">
        <v>279</v>
      </c>
      <c r="E1407" s="239" t="s">
        <v>19</v>
      </c>
      <c r="F1407" s="240" t="s">
        <v>774</v>
      </c>
      <c r="G1407" s="238"/>
      <c r="H1407" s="239" t="s">
        <v>19</v>
      </c>
      <c r="I1407" s="241"/>
      <c r="J1407" s="238"/>
      <c r="K1407" s="238"/>
      <c r="L1407" s="242"/>
      <c r="M1407" s="243"/>
      <c r="N1407" s="244"/>
      <c r="O1407" s="244"/>
      <c r="P1407" s="244"/>
      <c r="Q1407" s="244"/>
      <c r="R1407" s="244"/>
      <c r="S1407" s="244"/>
      <c r="T1407" s="245"/>
      <c r="U1407" s="13"/>
      <c r="V1407" s="13"/>
      <c r="W1407" s="13"/>
      <c r="X1407" s="13"/>
      <c r="Y1407" s="13"/>
      <c r="Z1407" s="13"/>
      <c r="AA1407" s="13"/>
      <c r="AB1407" s="13"/>
      <c r="AC1407" s="13"/>
      <c r="AD1407" s="13"/>
      <c r="AE1407" s="13"/>
      <c r="AT1407" s="246" t="s">
        <v>279</v>
      </c>
      <c r="AU1407" s="246" t="s">
        <v>291</v>
      </c>
      <c r="AV1407" s="13" t="s">
        <v>80</v>
      </c>
      <c r="AW1407" s="13" t="s">
        <v>33</v>
      </c>
      <c r="AX1407" s="13" t="s">
        <v>72</v>
      </c>
      <c r="AY1407" s="246" t="s">
        <v>266</v>
      </c>
    </row>
    <row r="1408" spans="1:51" s="14" customFormat="1" ht="12">
      <c r="A1408" s="14"/>
      <c r="B1408" s="247"/>
      <c r="C1408" s="248"/>
      <c r="D1408" s="230" t="s">
        <v>279</v>
      </c>
      <c r="E1408" s="249" t="s">
        <v>19</v>
      </c>
      <c r="F1408" s="250" t="s">
        <v>775</v>
      </c>
      <c r="G1408" s="248"/>
      <c r="H1408" s="251">
        <v>32.385</v>
      </c>
      <c r="I1408" s="252"/>
      <c r="J1408" s="248"/>
      <c r="K1408" s="248"/>
      <c r="L1408" s="253"/>
      <c r="M1408" s="254"/>
      <c r="N1408" s="255"/>
      <c r="O1408" s="255"/>
      <c r="P1408" s="255"/>
      <c r="Q1408" s="255"/>
      <c r="R1408" s="255"/>
      <c r="S1408" s="255"/>
      <c r="T1408" s="256"/>
      <c r="U1408" s="14"/>
      <c r="V1408" s="14"/>
      <c r="W1408" s="14"/>
      <c r="X1408" s="14"/>
      <c r="Y1408" s="14"/>
      <c r="Z1408" s="14"/>
      <c r="AA1408" s="14"/>
      <c r="AB1408" s="14"/>
      <c r="AC1408" s="14"/>
      <c r="AD1408" s="14"/>
      <c r="AE1408" s="14"/>
      <c r="AT1408" s="257" t="s">
        <v>279</v>
      </c>
      <c r="AU1408" s="257" t="s">
        <v>291</v>
      </c>
      <c r="AV1408" s="14" t="s">
        <v>82</v>
      </c>
      <c r="AW1408" s="14" t="s">
        <v>33</v>
      </c>
      <c r="AX1408" s="14" t="s">
        <v>72</v>
      </c>
      <c r="AY1408" s="257" t="s">
        <v>266</v>
      </c>
    </row>
    <row r="1409" spans="1:51" s="13" customFormat="1" ht="12">
      <c r="A1409" s="13"/>
      <c r="B1409" s="237"/>
      <c r="C1409" s="238"/>
      <c r="D1409" s="230" t="s">
        <v>279</v>
      </c>
      <c r="E1409" s="239" t="s">
        <v>19</v>
      </c>
      <c r="F1409" s="240" t="s">
        <v>644</v>
      </c>
      <c r="G1409" s="238"/>
      <c r="H1409" s="239" t="s">
        <v>19</v>
      </c>
      <c r="I1409" s="241"/>
      <c r="J1409" s="238"/>
      <c r="K1409" s="238"/>
      <c r="L1409" s="242"/>
      <c r="M1409" s="243"/>
      <c r="N1409" s="244"/>
      <c r="O1409" s="244"/>
      <c r="P1409" s="244"/>
      <c r="Q1409" s="244"/>
      <c r="R1409" s="244"/>
      <c r="S1409" s="244"/>
      <c r="T1409" s="245"/>
      <c r="U1409" s="13"/>
      <c r="V1409" s="13"/>
      <c r="W1409" s="13"/>
      <c r="X1409" s="13"/>
      <c r="Y1409" s="13"/>
      <c r="Z1409" s="13"/>
      <c r="AA1409" s="13"/>
      <c r="AB1409" s="13"/>
      <c r="AC1409" s="13"/>
      <c r="AD1409" s="13"/>
      <c r="AE1409" s="13"/>
      <c r="AT1409" s="246" t="s">
        <v>279</v>
      </c>
      <c r="AU1409" s="246" t="s">
        <v>291</v>
      </c>
      <c r="AV1409" s="13" t="s">
        <v>80</v>
      </c>
      <c r="AW1409" s="13" t="s">
        <v>33</v>
      </c>
      <c r="AX1409" s="13" t="s">
        <v>72</v>
      </c>
      <c r="AY1409" s="246" t="s">
        <v>266</v>
      </c>
    </row>
    <row r="1410" spans="1:51" s="14" customFormat="1" ht="12">
      <c r="A1410" s="14"/>
      <c r="B1410" s="247"/>
      <c r="C1410" s="248"/>
      <c r="D1410" s="230" t="s">
        <v>279</v>
      </c>
      <c r="E1410" s="249" t="s">
        <v>19</v>
      </c>
      <c r="F1410" s="250" t="s">
        <v>776</v>
      </c>
      <c r="G1410" s="248"/>
      <c r="H1410" s="251">
        <v>40.29</v>
      </c>
      <c r="I1410" s="252"/>
      <c r="J1410" s="248"/>
      <c r="K1410" s="248"/>
      <c r="L1410" s="253"/>
      <c r="M1410" s="254"/>
      <c r="N1410" s="255"/>
      <c r="O1410" s="255"/>
      <c r="P1410" s="255"/>
      <c r="Q1410" s="255"/>
      <c r="R1410" s="255"/>
      <c r="S1410" s="255"/>
      <c r="T1410" s="256"/>
      <c r="U1410" s="14"/>
      <c r="V1410" s="14"/>
      <c r="W1410" s="14"/>
      <c r="X1410" s="14"/>
      <c r="Y1410" s="14"/>
      <c r="Z1410" s="14"/>
      <c r="AA1410" s="14"/>
      <c r="AB1410" s="14"/>
      <c r="AC1410" s="14"/>
      <c r="AD1410" s="14"/>
      <c r="AE1410" s="14"/>
      <c r="AT1410" s="257" t="s">
        <v>279</v>
      </c>
      <c r="AU1410" s="257" t="s">
        <v>291</v>
      </c>
      <c r="AV1410" s="14" t="s">
        <v>82</v>
      </c>
      <c r="AW1410" s="14" t="s">
        <v>33</v>
      </c>
      <c r="AX1410" s="14" t="s">
        <v>72</v>
      </c>
      <c r="AY1410" s="257" t="s">
        <v>266</v>
      </c>
    </row>
    <row r="1411" spans="1:51" s="13" customFormat="1" ht="12">
      <c r="A1411" s="13"/>
      <c r="B1411" s="237"/>
      <c r="C1411" s="238"/>
      <c r="D1411" s="230" t="s">
        <v>279</v>
      </c>
      <c r="E1411" s="239" t="s">
        <v>19</v>
      </c>
      <c r="F1411" s="240" t="s">
        <v>646</v>
      </c>
      <c r="G1411" s="238"/>
      <c r="H1411" s="239" t="s">
        <v>19</v>
      </c>
      <c r="I1411" s="241"/>
      <c r="J1411" s="238"/>
      <c r="K1411" s="238"/>
      <c r="L1411" s="242"/>
      <c r="M1411" s="243"/>
      <c r="N1411" s="244"/>
      <c r="O1411" s="244"/>
      <c r="P1411" s="244"/>
      <c r="Q1411" s="244"/>
      <c r="R1411" s="244"/>
      <c r="S1411" s="244"/>
      <c r="T1411" s="245"/>
      <c r="U1411" s="13"/>
      <c r="V1411" s="13"/>
      <c r="W1411" s="13"/>
      <c r="X1411" s="13"/>
      <c r="Y1411" s="13"/>
      <c r="Z1411" s="13"/>
      <c r="AA1411" s="13"/>
      <c r="AB1411" s="13"/>
      <c r="AC1411" s="13"/>
      <c r="AD1411" s="13"/>
      <c r="AE1411" s="13"/>
      <c r="AT1411" s="246" t="s">
        <v>279</v>
      </c>
      <c r="AU1411" s="246" t="s">
        <v>291</v>
      </c>
      <c r="AV1411" s="13" t="s">
        <v>80</v>
      </c>
      <c r="AW1411" s="13" t="s">
        <v>33</v>
      </c>
      <c r="AX1411" s="13" t="s">
        <v>72</v>
      </c>
      <c r="AY1411" s="246" t="s">
        <v>266</v>
      </c>
    </row>
    <row r="1412" spans="1:51" s="14" customFormat="1" ht="12">
      <c r="A1412" s="14"/>
      <c r="B1412" s="247"/>
      <c r="C1412" s="248"/>
      <c r="D1412" s="230" t="s">
        <v>279</v>
      </c>
      <c r="E1412" s="249" t="s">
        <v>19</v>
      </c>
      <c r="F1412" s="250" t="s">
        <v>777</v>
      </c>
      <c r="G1412" s="248"/>
      <c r="H1412" s="251">
        <v>40.086</v>
      </c>
      <c r="I1412" s="252"/>
      <c r="J1412" s="248"/>
      <c r="K1412" s="248"/>
      <c r="L1412" s="253"/>
      <c r="M1412" s="254"/>
      <c r="N1412" s="255"/>
      <c r="O1412" s="255"/>
      <c r="P1412" s="255"/>
      <c r="Q1412" s="255"/>
      <c r="R1412" s="255"/>
      <c r="S1412" s="255"/>
      <c r="T1412" s="256"/>
      <c r="U1412" s="14"/>
      <c r="V1412" s="14"/>
      <c r="W1412" s="14"/>
      <c r="X1412" s="14"/>
      <c r="Y1412" s="14"/>
      <c r="Z1412" s="14"/>
      <c r="AA1412" s="14"/>
      <c r="AB1412" s="14"/>
      <c r="AC1412" s="14"/>
      <c r="AD1412" s="14"/>
      <c r="AE1412" s="14"/>
      <c r="AT1412" s="257" t="s">
        <v>279</v>
      </c>
      <c r="AU1412" s="257" t="s">
        <v>291</v>
      </c>
      <c r="AV1412" s="14" t="s">
        <v>82</v>
      </c>
      <c r="AW1412" s="14" t="s">
        <v>33</v>
      </c>
      <c r="AX1412" s="14" t="s">
        <v>72</v>
      </c>
      <c r="AY1412" s="257" t="s">
        <v>266</v>
      </c>
    </row>
    <row r="1413" spans="1:51" s="13" customFormat="1" ht="12">
      <c r="A1413" s="13"/>
      <c r="B1413" s="237"/>
      <c r="C1413" s="238"/>
      <c r="D1413" s="230" t="s">
        <v>279</v>
      </c>
      <c r="E1413" s="239" t="s">
        <v>19</v>
      </c>
      <c r="F1413" s="240" t="s">
        <v>648</v>
      </c>
      <c r="G1413" s="238"/>
      <c r="H1413" s="239" t="s">
        <v>19</v>
      </c>
      <c r="I1413" s="241"/>
      <c r="J1413" s="238"/>
      <c r="K1413" s="238"/>
      <c r="L1413" s="242"/>
      <c r="M1413" s="243"/>
      <c r="N1413" s="244"/>
      <c r="O1413" s="244"/>
      <c r="P1413" s="244"/>
      <c r="Q1413" s="244"/>
      <c r="R1413" s="244"/>
      <c r="S1413" s="244"/>
      <c r="T1413" s="245"/>
      <c r="U1413" s="13"/>
      <c r="V1413" s="13"/>
      <c r="W1413" s="13"/>
      <c r="X1413" s="13"/>
      <c r="Y1413" s="13"/>
      <c r="Z1413" s="13"/>
      <c r="AA1413" s="13"/>
      <c r="AB1413" s="13"/>
      <c r="AC1413" s="13"/>
      <c r="AD1413" s="13"/>
      <c r="AE1413" s="13"/>
      <c r="AT1413" s="246" t="s">
        <v>279</v>
      </c>
      <c r="AU1413" s="246" t="s">
        <v>291</v>
      </c>
      <c r="AV1413" s="13" t="s">
        <v>80</v>
      </c>
      <c r="AW1413" s="13" t="s">
        <v>33</v>
      </c>
      <c r="AX1413" s="13" t="s">
        <v>72</v>
      </c>
      <c r="AY1413" s="246" t="s">
        <v>266</v>
      </c>
    </row>
    <row r="1414" spans="1:51" s="14" customFormat="1" ht="12">
      <c r="A1414" s="14"/>
      <c r="B1414" s="247"/>
      <c r="C1414" s="248"/>
      <c r="D1414" s="230" t="s">
        <v>279</v>
      </c>
      <c r="E1414" s="249" t="s">
        <v>19</v>
      </c>
      <c r="F1414" s="250" t="s">
        <v>778</v>
      </c>
      <c r="G1414" s="248"/>
      <c r="H1414" s="251">
        <v>35.981</v>
      </c>
      <c r="I1414" s="252"/>
      <c r="J1414" s="248"/>
      <c r="K1414" s="248"/>
      <c r="L1414" s="253"/>
      <c r="M1414" s="254"/>
      <c r="N1414" s="255"/>
      <c r="O1414" s="255"/>
      <c r="P1414" s="255"/>
      <c r="Q1414" s="255"/>
      <c r="R1414" s="255"/>
      <c r="S1414" s="255"/>
      <c r="T1414" s="256"/>
      <c r="U1414" s="14"/>
      <c r="V1414" s="14"/>
      <c r="W1414" s="14"/>
      <c r="X1414" s="14"/>
      <c r="Y1414" s="14"/>
      <c r="Z1414" s="14"/>
      <c r="AA1414" s="14"/>
      <c r="AB1414" s="14"/>
      <c r="AC1414" s="14"/>
      <c r="AD1414" s="14"/>
      <c r="AE1414" s="14"/>
      <c r="AT1414" s="257" t="s">
        <v>279</v>
      </c>
      <c r="AU1414" s="257" t="s">
        <v>291</v>
      </c>
      <c r="AV1414" s="14" t="s">
        <v>82</v>
      </c>
      <c r="AW1414" s="14" t="s">
        <v>33</v>
      </c>
      <c r="AX1414" s="14" t="s">
        <v>72</v>
      </c>
      <c r="AY1414" s="257" t="s">
        <v>266</v>
      </c>
    </row>
    <row r="1415" spans="1:51" s="13" customFormat="1" ht="12">
      <c r="A1415" s="13"/>
      <c r="B1415" s="237"/>
      <c r="C1415" s="238"/>
      <c r="D1415" s="230" t="s">
        <v>279</v>
      </c>
      <c r="E1415" s="239" t="s">
        <v>19</v>
      </c>
      <c r="F1415" s="240" t="s">
        <v>779</v>
      </c>
      <c r="G1415" s="238"/>
      <c r="H1415" s="239" t="s">
        <v>19</v>
      </c>
      <c r="I1415" s="241"/>
      <c r="J1415" s="238"/>
      <c r="K1415" s="238"/>
      <c r="L1415" s="242"/>
      <c r="M1415" s="243"/>
      <c r="N1415" s="244"/>
      <c r="O1415" s="244"/>
      <c r="P1415" s="244"/>
      <c r="Q1415" s="244"/>
      <c r="R1415" s="244"/>
      <c r="S1415" s="244"/>
      <c r="T1415" s="245"/>
      <c r="U1415" s="13"/>
      <c r="V1415" s="13"/>
      <c r="W1415" s="13"/>
      <c r="X1415" s="13"/>
      <c r="Y1415" s="13"/>
      <c r="Z1415" s="13"/>
      <c r="AA1415" s="13"/>
      <c r="AB1415" s="13"/>
      <c r="AC1415" s="13"/>
      <c r="AD1415" s="13"/>
      <c r="AE1415" s="13"/>
      <c r="AT1415" s="246" t="s">
        <v>279</v>
      </c>
      <c r="AU1415" s="246" t="s">
        <v>291</v>
      </c>
      <c r="AV1415" s="13" t="s">
        <v>80</v>
      </c>
      <c r="AW1415" s="13" t="s">
        <v>33</v>
      </c>
      <c r="AX1415" s="13" t="s">
        <v>72</v>
      </c>
      <c r="AY1415" s="246" t="s">
        <v>266</v>
      </c>
    </row>
    <row r="1416" spans="1:51" s="14" customFormat="1" ht="12">
      <c r="A1416" s="14"/>
      <c r="B1416" s="247"/>
      <c r="C1416" s="248"/>
      <c r="D1416" s="230" t="s">
        <v>279</v>
      </c>
      <c r="E1416" s="249" t="s">
        <v>19</v>
      </c>
      <c r="F1416" s="250" t="s">
        <v>780</v>
      </c>
      <c r="G1416" s="248"/>
      <c r="H1416" s="251">
        <v>57.936</v>
      </c>
      <c r="I1416" s="252"/>
      <c r="J1416" s="248"/>
      <c r="K1416" s="248"/>
      <c r="L1416" s="253"/>
      <c r="M1416" s="254"/>
      <c r="N1416" s="255"/>
      <c r="O1416" s="255"/>
      <c r="P1416" s="255"/>
      <c r="Q1416" s="255"/>
      <c r="R1416" s="255"/>
      <c r="S1416" s="255"/>
      <c r="T1416" s="256"/>
      <c r="U1416" s="14"/>
      <c r="V1416" s="14"/>
      <c r="W1416" s="14"/>
      <c r="X1416" s="14"/>
      <c r="Y1416" s="14"/>
      <c r="Z1416" s="14"/>
      <c r="AA1416" s="14"/>
      <c r="AB1416" s="14"/>
      <c r="AC1416" s="14"/>
      <c r="AD1416" s="14"/>
      <c r="AE1416" s="14"/>
      <c r="AT1416" s="257" t="s">
        <v>279</v>
      </c>
      <c r="AU1416" s="257" t="s">
        <v>291</v>
      </c>
      <c r="AV1416" s="14" t="s">
        <v>82</v>
      </c>
      <c r="AW1416" s="14" t="s">
        <v>33</v>
      </c>
      <c r="AX1416" s="14" t="s">
        <v>72</v>
      </c>
      <c r="AY1416" s="257" t="s">
        <v>266</v>
      </c>
    </row>
    <row r="1417" spans="1:51" s="13" customFormat="1" ht="12">
      <c r="A1417" s="13"/>
      <c r="B1417" s="237"/>
      <c r="C1417" s="238"/>
      <c r="D1417" s="230" t="s">
        <v>279</v>
      </c>
      <c r="E1417" s="239" t="s">
        <v>19</v>
      </c>
      <c r="F1417" s="240" t="s">
        <v>781</v>
      </c>
      <c r="G1417" s="238"/>
      <c r="H1417" s="239" t="s">
        <v>19</v>
      </c>
      <c r="I1417" s="241"/>
      <c r="J1417" s="238"/>
      <c r="K1417" s="238"/>
      <c r="L1417" s="242"/>
      <c r="M1417" s="243"/>
      <c r="N1417" s="244"/>
      <c r="O1417" s="244"/>
      <c r="P1417" s="244"/>
      <c r="Q1417" s="244"/>
      <c r="R1417" s="244"/>
      <c r="S1417" s="244"/>
      <c r="T1417" s="245"/>
      <c r="U1417" s="13"/>
      <c r="V1417" s="13"/>
      <c r="W1417" s="13"/>
      <c r="X1417" s="13"/>
      <c r="Y1417" s="13"/>
      <c r="Z1417" s="13"/>
      <c r="AA1417" s="13"/>
      <c r="AB1417" s="13"/>
      <c r="AC1417" s="13"/>
      <c r="AD1417" s="13"/>
      <c r="AE1417" s="13"/>
      <c r="AT1417" s="246" t="s">
        <v>279</v>
      </c>
      <c r="AU1417" s="246" t="s">
        <v>291</v>
      </c>
      <c r="AV1417" s="13" t="s">
        <v>80</v>
      </c>
      <c r="AW1417" s="13" t="s">
        <v>33</v>
      </c>
      <c r="AX1417" s="13" t="s">
        <v>72</v>
      </c>
      <c r="AY1417" s="246" t="s">
        <v>266</v>
      </c>
    </row>
    <row r="1418" spans="1:51" s="14" customFormat="1" ht="12">
      <c r="A1418" s="14"/>
      <c r="B1418" s="247"/>
      <c r="C1418" s="248"/>
      <c r="D1418" s="230" t="s">
        <v>279</v>
      </c>
      <c r="E1418" s="249" t="s">
        <v>19</v>
      </c>
      <c r="F1418" s="250" t="s">
        <v>782</v>
      </c>
      <c r="G1418" s="248"/>
      <c r="H1418" s="251">
        <v>42.075</v>
      </c>
      <c r="I1418" s="252"/>
      <c r="J1418" s="248"/>
      <c r="K1418" s="248"/>
      <c r="L1418" s="253"/>
      <c r="M1418" s="254"/>
      <c r="N1418" s="255"/>
      <c r="O1418" s="255"/>
      <c r="P1418" s="255"/>
      <c r="Q1418" s="255"/>
      <c r="R1418" s="255"/>
      <c r="S1418" s="255"/>
      <c r="T1418" s="256"/>
      <c r="U1418" s="14"/>
      <c r="V1418" s="14"/>
      <c r="W1418" s="14"/>
      <c r="X1418" s="14"/>
      <c r="Y1418" s="14"/>
      <c r="Z1418" s="14"/>
      <c r="AA1418" s="14"/>
      <c r="AB1418" s="14"/>
      <c r="AC1418" s="14"/>
      <c r="AD1418" s="14"/>
      <c r="AE1418" s="14"/>
      <c r="AT1418" s="257" t="s">
        <v>279</v>
      </c>
      <c r="AU1418" s="257" t="s">
        <v>291</v>
      </c>
      <c r="AV1418" s="14" t="s">
        <v>82</v>
      </c>
      <c r="AW1418" s="14" t="s">
        <v>33</v>
      </c>
      <c r="AX1418" s="14" t="s">
        <v>72</v>
      </c>
      <c r="AY1418" s="257" t="s">
        <v>266</v>
      </c>
    </row>
    <row r="1419" spans="1:51" s="13" customFormat="1" ht="12">
      <c r="A1419" s="13"/>
      <c r="B1419" s="237"/>
      <c r="C1419" s="238"/>
      <c r="D1419" s="230" t="s">
        <v>279</v>
      </c>
      <c r="E1419" s="239" t="s">
        <v>19</v>
      </c>
      <c r="F1419" s="240" t="s">
        <v>650</v>
      </c>
      <c r="G1419" s="238"/>
      <c r="H1419" s="239" t="s">
        <v>19</v>
      </c>
      <c r="I1419" s="241"/>
      <c r="J1419" s="238"/>
      <c r="K1419" s="238"/>
      <c r="L1419" s="242"/>
      <c r="M1419" s="243"/>
      <c r="N1419" s="244"/>
      <c r="O1419" s="244"/>
      <c r="P1419" s="244"/>
      <c r="Q1419" s="244"/>
      <c r="R1419" s="244"/>
      <c r="S1419" s="244"/>
      <c r="T1419" s="245"/>
      <c r="U1419" s="13"/>
      <c r="V1419" s="13"/>
      <c r="W1419" s="13"/>
      <c r="X1419" s="13"/>
      <c r="Y1419" s="13"/>
      <c r="Z1419" s="13"/>
      <c r="AA1419" s="13"/>
      <c r="AB1419" s="13"/>
      <c r="AC1419" s="13"/>
      <c r="AD1419" s="13"/>
      <c r="AE1419" s="13"/>
      <c r="AT1419" s="246" t="s">
        <v>279</v>
      </c>
      <c r="AU1419" s="246" t="s">
        <v>291</v>
      </c>
      <c r="AV1419" s="13" t="s">
        <v>80</v>
      </c>
      <c r="AW1419" s="13" t="s">
        <v>33</v>
      </c>
      <c r="AX1419" s="13" t="s">
        <v>72</v>
      </c>
      <c r="AY1419" s="246" t="s">
        <v>266</v>
      </c>
    </row>
    <row r="1420" spans="1:51" s="14" customFormat="1" ht="12">
      <c r="A1420" s="14"/>
      <c r="B1420" s="247"/>
      <c r="C1420" s="248"/>
      <c r="D1420" s="230" t="s">
        <v>279</v>
      </c>
      <c r="E1420" s="249" t="s">
        <v>19</v>
      </c>
      <c r="F1420" s="250" t="s">
        <v>783</v>
      </c>
      <c r="G1420" s="248"/>
      <c r="H1420" s="251">
        <v>42.458</v>
      </c>
      <c r="I1420" s="252"/>
      <c r="J1420" s="248"/>
      <c r="K1420" s="248"/>
      <c r="L1420" s="253"/>
      <c r="M1420" s="254"/>
      <c r="N1420" s="255"/>
      <c r="O1420" s="255"/>
      <c r="P1420" s="255"/>
      <c r="Q1420" s="255"/>
      <c r="R1420" s="255"/>
      <c r="S1420" s="255"/>
      <c r="T1420" s="256"/>
      <c r="U1420" s="14"/>
      <c r="V1420" s="14"/>
      <c r="W1420" s="14"/>
      <c r="X1420" s="14"/>
      <c r="Y1420" s="14"/>
      <c r="Z1420" s="14"/>
      <c r="AA1420" s="14"/>
      <c r="AB1420" s="14"/>
      <c r="AC1420" s="14"/>
      <c r="AD1420" s="14"/>
      <c r="AE1420" s="14"/>
      <c r="AT1420" s="257" t="s">
        <v>279</v>
      </c>
      <c r="AU1420" s="257" t="s">
        <v>291</v>
      </c>
      <c r="AV1420" s="14" t="s">
        <v>82</v>
      </c>
      <c r="AW1420" s="14" t="s">
        <v>33</v>
      </c>
      <c r="AX1420" s="14" t="s">
        <v>72</v>
      </c>
      <c r="AY1420" s="257" t="s">
        <v>266</v>
      </c>
    </row>
    <row r="1421" spans="1:51" s="16" customFormat="1" ht="12">
      <c r="A1421" s="16"/>
      <c r="B1421" s="279"/>
      <c r="C1421" s="280"/>
      <c r="D1421" s="230" t="s">
        <v>279</v>
      </c>
      <c r="E1421" s="281" t="s">
        <v>19</v>
      </c>
      <c r="F1421" s="282" t="s">
        <v>705</v>
      </c>
      <c r="G1421" s="280"/>
      <c r="H1421" s="283">
        <v>332.904</v>
      </c>
      <c r="I1421" s="284"/>
      <c r="J1421" s="280"/>
      <c r="K1421" s="280"/>
      <c r="L1421" s="285"/>
      <c r="M1421" s="286"/>
      <c r="N1421" s="287"/>
      <c r="O1421" s="287"/>
      <c r="P1421" s="287"/>
      <c r="Q1421" s="287"/>
      <c r="R1421" s="287"/>
      <c r="S1421" s="287"/>
      <c r="T1421" s="288"/>
      <c r="U1421" s="16"/>
      <c r="V1421" s="16"/>
      <c r="W1421" s="16"/>
      <c r="X1421" s="16"/>
      <c r="Y1421" s="16"/>
      <c r="Z1421" s="16"/>
      <c r="AA1421" s="16"/>
      <c r="AB1421" s="16"/>
      <c r="AC1421" s="16"/>
      <c r="AD1421" s="16"/>
      <c r="AE1421" s="16"/>
      <c r="AT1421" s="289" t="s">
        <v>279</v>
      </c>
      <c r="AU1421" s="289" t="s">
        <v>291</v>
      </c>
      <c r="AV1421" s="16" t="s">
        <v>291</v>
      </c>
      <c r="AW1421" s="16" t="s">
        <v>33</v>
      </c>
      <c r="AX1421" s="16" t="s">
        <v>72</v>
      </c>
      <c r="AY1421" s="289" t="s">
        <v>266</v>
      </c>
    </row>
    <row r="1422" spans="1:51" s="13" customFormat="1" ht="12">
      <c r="A1422" s="13"/>
      <c r="B1422" s="237"/>
      <c r="C1422" s="238"/>
      <c r="D1422" s="230" t="s">
        <v>279</v>
      </c>
      <c r="E1422" s="239" t="s">
        <v>19</v>
      </c>
      <c r="F1422" s="240" t="s">
        <v>682</v>
      </c>
      <c r="G1422" s="238"/>
      <c r="H1422" s="239" t="s">
        <v>19</v>
      </c>
      <c r="I1422" s="241"/>
      <c r="J1422" s="238"/>
      <c r="K1422" s="238"/>
      <c r="L1422" s="242"/>
      <c r="M1422" s="243"/>
      <c r="N1422" s="244"/>
      <c r="O1422" s="244"/>
      <c r="P1422" s="244"/>
      <c r="Q1422" s="244"/>
      <c r="R1422" s="244"/>
      <c r="S1422" s="244"/>
      <c r="T1422" s="245"/>
      <c r="U1422" s="13"/>
      <c r="V1422" s="13"/>
      <c r="W1422" s="13"/>
      <c r="X1422" s="13"/>
      <c r="Y1422" s="13"/>
      <c r="Z1422" s="13"/>
      <c r="AA1422" s="13"/>
      <c r="AB1422" s="13"/>
      <c r="AC1422" s="13"/>
      <c r="AD1422" s="13"/>
      <c r="AE1422" s="13"/>
      <c r="AT1422" s="246" t="s">
        <v>279</v>
      </c>
      <c r="AU1422" s="246" t="s">
        <v>291</v>
      </c>
      <c r="AV1422" s="13" t="s">
        <v>80</v>
      </c>
      <c r="AW1422" s="13" t="s">
        <v>33</v>
      </c>
      <c r="AX1422" s="13" t="s">
        <v>72</v>
      </c>
      <c r="AY1422" s="246" t="s">
        <v>266</v>
      </c>
    </row>
    <row r="1423" spans="1:51" s="14" customFormat="1" ht="12">
      <c r="A1423" s="14"/>
      <c r="B1423" s="247"/>
      <c r="C1423" s="248"/>
      <c r="D1423" s="230" t="s">
        <v>279</v>
      </c>
      <c r="E1423" s="249" t="s">
        <v>19</v>
      </c>
      <c r="F1423" s="250" t="s">
        <v>683</v>
      </c>
      <c r="G1423" s="248"/>
      <c r="H1423" s="251">
        <v>61.974</v>
      </c>
      <c r="I1423" s="252"/>
      <c r="J1423" s="248"/>
      <c r="K1423" s="248"/>
      <c r="L1423" s="253"/>
      <c r="M1423" s="254"/>
      <c r="N1423" s="255"/>
      <c r="O1423" s="255"/>
      <c r="P1423" s="255"/>
      <c r="Q1423" s="255"/>
      <c r="R1423" s="255"/>
      <c r="S1423" s="255"/>
      <c r="T1423" s="256"/>
      <c r="U1423" s="14"/>
      <c r="V1423" s="14"/>
      <c r="W1423" s="14"/>
      <c r="X1423" s="14"/>
      <c r="Y1423" s="14"/>
      <c r="Z1423" s="14"/>
      <c r="AA1423" s="14"/>
      <c r="AB1423" s="14"/>
      <c r="AC1423" s="14"/>
      <c r="AD1423" s="14"/>
      <c r="AE1423" s="14"/>
      <c r="AT1423" s="257" t="s">
        <v>279</v>
      </c>
      <c r="AU1423" s="257" t="s">
        <v>291</v>
      </c>
      <c r="AV1423" s="14" t="s">
        <v>82</v>
      </c>
      <c r="AW1423" s="14" t="s">
        <v>33</v>
      </c>
      <c r="AX1423" s="14" t="s">
        <v>72</v>
      </c>
      <c r="AY1423" s="257" t="s">
        <v>266</v>
      </c>
    </row>
    <row r="1424" spans="1:51" s="13" customFormat="1" ht="12">
      <c r="A1424" s="13"/>
      <c r="B1424" s="237"/>
      <c r="C1424" s="238"/>
      <c r="D1424" s="230" t="s">
        <v>279</v>
      </c>
      <c r="E1424" s="239" t="s">
        <v>19</v>
      </c>
      <c r="F1424" s="240" t="s">
        <v>684</v>
      </c>
      <c r="G1424" s="238"/>
      <c r="H1424" s="239" t="s">
        <v>19</v>
      </c>
      <c r="I1424" s="241"/>
      <c r="J1424" s="238"/>
      <c r="K1424" s="238"/>
      <c r="L1424" s="242"/>
      <c r="M1424" s="243"/>
      <c r="N1424" s="244"/>
      <c r="O1424" s="244"/>
      <c r="P1424" s="244"/>
      <c r="Q1424" s="244"/>
      <c r="R1424" s="244"/>
      <c r="S1424" s="244"/>
      <c r="T1424" s="245"/>
      <c r="U1424" s="13"/>
      <c r="V1424" s="13"/>
      <c r="W1424" s="13"/>
      <c r="X1424" s="13"/>
      <c r="Y1424" s="13"/>
      <c r="Z1424" s="13"/>
      <c r="AA1424" s="13"/>
      <c r="AB1424" s="13"/>
      <c r="AC1424" s="13"/>
      <c r="AD1424" s="13"/>
      <c r="AE1424" s="13"/>
      <c r="AT1424" s="246" t="s">
        <v>279</v>
      </c>
      <c r="AU1424" s="246" t="s">
        <v>291</v>
      </c>
      <c r="AV1424" s="13" t="s">
        <v>80</v>
      </c>
      <c r="AW1424" s="13" t="s">
        <v>33</v>
      </c>
      <c r="AX1424" s="13" t="s">
        <v>72</v>
      </c>
      <c r="AY1424" s="246" t="s">
        <v>266</v>
      </c>
    </row>
    <row r="1425" spans="1:51" s="14" customFormat="1" ht="12">
      <c r="A1425" s="14"/>
      <c r="B1425" s="247"/>
      <c r="C1425" s="248"/>
      <c r="D1425" s="230" t="s">
        <v>279</v>
      </c>
      <c r="E1425" s="249" t="s">
        <v>19</v>
      </c>
      <c r="F1425" s="250" t="s">
        <v>685</v>
      </c>
      <c r="G1425" s="248"/>
      <c r="H1425" s="251">
        <v>27.857</v>
      </c>
      <c r="I1425" s="252"/>
      <c r="J1425" s="248"/>
      <c r="K1425" s="248"/>
      <c r="L1425" s="253"/>
      <c r="M1425" s="254"/>
      <c r="N1425" s="255"/>
      <c r="O1425" s="255"/>
      <c r="P1425" s="255"/>
      <c r="Q1425" s="255"/>
      <c r="R1425" s="255"/>
      <c r="S1425" s="255"/>
      <c r="T1425" s="256"/>
      <c r="U1425" s="14"/>
      <c r="V1425" s="14"/>
      <c r="W1425" s="14"/>
      <c r="X1425" s="14"/>
      <c r="Y1425" s="14"/>
      <c r="Z1425" s="14"/>
      <c r="AA1425" s="14"/>
      <c r="AB1425" s="14"/>
      <c r="AC1425" s="14"/>
      <c r="AD1425" s="14"/>
      <c r="AE1425" s="14"/>
      <c r="AT1425" s="257" t="s">
        <v>279</v>
      </c>
      <c r="AU1425" s="257" t="s">
        <v>291</v>
      </c>
      <c r="AV1425" s="14" t="s">
        <v>82</v>
      </c>
      <c r="AW1425" s="14" t="s">
        <v>33</v>
      </c>
      <c r="AX1425" s="14" t="s">
        <v>72</v>
      </c>
      <c r="AY1425" s="257" t="s">
        <v>266</v>
      </c>
    </row>
    <row r="1426" spans="1:51" s="13" customFormat="1" ht="12">
      <c r="A1426" s="13"/>
      <c r="B1426" s="237"/>
      <c r="C1426" s="238"/>
      <c r="D1426" s="230" t="s">
        <v>279</v>
      </c>
      <c r="E1426" s="239" t="s">
        <v>19</v>
      </c>
      <c r="F1426" s="240" t="s">
        <v>686</v>
      </c>
      <c r="G1426" s="238"/>
      <c r="H1426" s="239" t="s">
        <v>19</v>
      </c>
      <c r="I1426" s="241"/>
      <c r="J1426" s="238"/>
      <c r="K1426" s="238"/>
      <c r="L1426" s="242"/>
      <c r="M1426" s="243"/>
      <c r="N1426" s="244"/>
      <c r="O1426" s="244"/>
      <c r="P1426" s="244"/>
      <c r="Q1426" s="244"/>
      <c r="R1426" s="244"/>
      <c r="S1426" s="244"/>
      <c r="T1426" s="245"/>
      <c r="U1426" s="13"/>
      <c r="V1426" s="13"/>
      <c r="W1426" s="13"/>
      <c r="X1426" s="13"/>
      <c r="Y1426" s="13"/>
      <c r="Z1426" s="13"/>
      <c r="AA1426" s="13"/>
      <c r="AB1426" s="13"/>
      <c r="AC1426" s="13"/>
      <c r="AD1426" s="13"/>
      <c r="AE1426" s="13"/>
      <c r="AT1426" s="246" t="s">
        <v>279</v>
      </c>
      <c r="AU1426" s="246" t="s">
        <v>291</v>
      </c>
      <c r="AV1426" s="13" t="s">
        <v>80</v>
      </c>
      <c r="AW1426" s="13" t="s">
        <v>33</v>
      </c>
      <c r="AX1426" s="13" t="s">
        <v>72</v>
      </c>
      <c r="AY1426" s="246" t="s">
        <v>266</v>
      </c>
    </row>
    <row r="1427" spans="1:51" s="14" customFormat="1" ht="12">
      <c r="A1427" s="14"/>
      <c r="B1427" s="247"/>
      <c r="C1427" s="248"/>
      <c r="D1427" s="230" t="s">
        <v>279</v>
      </c>
      <c r="E1427" s="249" t="s">
        <v>19</v>
      </c>
      <c r="F1427" s="250" t="s">
        <v>687</v>
      </c>
      <c r="G1427" s="248"/>
      <c r="H1427" s="251">
        <v>13.334</v>
      </c>
      <c r="I1427" s="252"/>
      <c r="J1427" s="248"/>
      <c r="K1427" s="248"/>
      <c r="L1427" s="253"/>
      <c r="M1427" s="254"/>
      <c r="N1427" s="255"/>
      <c r="O1427" s="255"/>
      <c r="P1427" s="255"/>
      <c r="Q1427" s="255"/>
      <c r="R1427" s="255"/>
      <c r="S1427" s="255"/>
      <c r="T1427" s="256"/>
      <c r="U1427" s="14"/>
      <c r="V1427" s="14"/>
      <c r="W1427" s="14"/>
      <c r="X1427" s="14"/>
      <c r="Y1427" s="14"/>
      <c r="Z1427" s="14"/>
      <c r="AA1427" s="14"/>
      <c r="AB1427" s="14"/>
      <c r="AC1427" s="14"/>
      <c r="AD1427" s="14"/>
      <c r="AE1427" s="14"/>
      <c r="AT1427" s="257" t="s">
        <v>279</v>
      </c>
      <c r="AU1427" s="257" t="s">
        <v>291</v>
      </c>
      <c r="AV1427" s="14" t="s">
        <v>82</v>
      </c>
      <c r="AW1427" s="14" t="s">
        <v>33</v>
      </c>
      <c r="AX1427" s="14" t="s">
        <v>72</v>
      </c>
      <c r="AY1427" s="257" t="s">
        <v>266</v>
      </c>
    </row>
    <row r="1428" spans="1:51" s="13" customFormat="1" ht="12">
      <c r="A1428" s="13"/>
      <c r="B1428" s="237"/>
      <c r="C1428" s="238"/>
      <c r="D1428" s="230" t="s">
        <v>279</v>
      </c>
      <c r="E1428" s="239" t="s">
        <v>19</v>
      </c>
      <c r="F1428" s="240" t="s">
        <v>688</v>
      </c>
      <c r="G1428" s="238"/>
      <c r="H1428" s="239" t="s">
        <v>19</v>
      </c>
      <c r="I1428" s="241"/>
      <c r="J1428" s="238"/>
      <c r="K1428" s="238"/>
      <c r="L1428" s="242"/>
      <c r="M1428" s="243"/>
      <c r="N1428" s="244"/>
      <c r="O1428" s="244"/>
      <c r="P1428" s="244"/>
      <c r="Q1428" s="244"/>
      <c r="R1428" s="244"/>
      <c r="S1428" s="244"/>
      <c r="T1428" s="245"/>
      <c r="U1428" s="13"/>
      <c r="V1428" s="13"/>
      <c r="W1428" s="13"/>
      <c r="X1428" s="13"/>
      <c r="Y1428" s="13"/>
      <c r="Z1428" s="13"/>
      <c r="AA1428" s="13"/>
      <c r="AB1428" s="13"/>
      <c r="AC1428" s="13"/>
      <c r="AD1428" s="13"/>
      <c r="AE1428" s="13"/>
      <c r="AT1428" s="246" t="s">
        <v>279</v>
      </c>
      <c r="AU1428" s="246" t="s">
        <v>291</v>
      </c>
      <c r="AV1428" s="13" t="s">
        <v>80</v>
      </c>
      <c r="AW1428" s="13" t="s">
        <v>33</v>
      </c>
      <c r="AX1428" s="13" t="s">
        <v>72</v>
      </c>
      <c r="AY1428" s="246" t="s">
        <v>266</v>
      </c>
    </row>
    <row r="1429" spans="1:51" s="14" customFormat="1" ht="12">
      <c r="A1429" s="14"/>
      <c r="B1429" s="247"/>
      <c r="C1429" s="248"/>
      <c r="D1429" s="230" t="s">
        <v>279</v>
      </c>
      <c r="E1429" s="249" t="s">
        <v>19</v>
      </c>
      <c r="F1429" s="250" t="s">
        <v>689</v>
      </c>
      <c r="G1429" s="248"/>
      <c r="H1429" s="251">
        <v>13.897</v>
      </c>
      <c r="I1429" s="252"/>
      <c r="J1429" s="248"/>
      <c r="K1429" s="248"/>
      <c r="L1429" s="253"/>
      <c r="M1429" s="254"/>
      <c r="N1429" s="255"/>
      <c r="O1429" s="255"/>
      <c r="P1429" s="255"/>
      <c r="Q1429" s="255"/>
      <c r="R1429" s="255"/>
      <c r="S1429" s="255"/>
      <c r="T1429" s="256"/>
      <c r="U1429" s="14"/>
      <c r="V1429" s="14"/>
      <c r="W1429" s="14"/>
      <c r="X1429" s="14"/>
      <c r="Y1429" s="14"/>
      <c r="Z1429" s="14"/>
      <c r="AA1429" s="14"/>
      <c r="AB1429" s="14"/>
      <c r="AC1429" s="14"/>
      <c r="AD1429" s="14"/>
      <c r="AE1429" s="14"/>
      <c r="AT1429" s="257" t="s">
        <v>279</v>
      </c>
      <c r="AU1429" s="257" t="s">
        <v>291</v>
      </c>
      <c r="AV1429" s="14" t="s">
        <v>82</v>
      </c>
      <c r="AW1429" s="14" t="s">
        <v>33</v>
      </c>
      <c r="AX1429" s="14" t="s">
        <v>72</v>
      </c>
      <c r="AY1429" s="257" t="s">
        <v>266</v>
      </c>
    </row>
    <row r="1430" spans="1:51" s="13" customFormat="1" ht="12">
      <c r="A1430" s="13"/>
      <c r="B1430" s="237"/>
      <c r="C1430" s="238"/>
      <c r="D1430" s="230" t="s">
        <v>279</v>
      </c>
      <c r="E1430" s="239" t="s">
        <v>19</v>
      </c>
      <c r="F1430" s="240" t="s">
        <v>690</v>
      </c>
      <c r="G1430" s="238"/>
      <c r="H1430" s="239" t="s">
        <v>19</v>
      </c>
      <c r="I1430" s="241"/>
      <c r="J1430" s="238"/>
      <c r="K1430" s="238"/>
      <c r="L1430" s="242"/>
      <c r="M1430" s="243"/>
      <c r="N1430" s="244"/>
      <c r="O1430" s="244"/>
      <c r="P1430" s="244"/>
      <c r="Q1430" s="244"/>
      <c r="R1430" s="244"/>
      <c r="S1430" s="244"/>
      <c r="T1430" s="245"/>
      <c r="U1430" s="13"/>
      <c r="V1430" s="13"/>
      <c r="W1430" s="13"/>
      <c r="X1430" s="13"/>
      <c r="Y1430" s="13"/>
      <c r="Z1430" s="13"/>
      <c r="AA1430" s="13"/>
      <c r="AB1430" s="13"/>
      <c r="AC1430" s="13"/>
      <c r="AD1430" s="13"/>
      <c r="AE1430" s="13"/>
      <c r="AT1430" s="246" t="s">
        <v>279</v>
      </c>
      <c r="AU1430" s="246" t="s">
        <v>291</v>
      </c>
      <c r="AV1430" s="13" t="s">
        <v>80</v>
      </c>
      <c r="AW1430" s="13" t="s">
        <v>33</v>
      </c>
      <c r="AX1430" s="13" t="s">
        <v>72</v>
      </c>
      <c r="AY1430" s="246" t="s">
        <v>266</v>
      </c>
    </row>
    <row r="1431" spans="1:51" s="14" customFormat="1" ht="12">
      <c r="A1431" s="14"/>
      <c r="B1431" s="247"/>
      <c r="C1431" s="248"/>
      <c r="D1431" s="230" t="s">
        <v>279</v>
      </c>
      <c r="E1431" s="249" t="s">
        <v>19</v>
      </c>
      <c r="F1431" s="250" t="s">
        <v>691</v>
      </c>
      <c r="G1431" s="248"/>
      <c r="H1431" s="251">
        <v>15.65</v>
      </c>
      <c r="I1431" s="252"/>
      <c r="J1431" s="248"/>
      <c r="K1431" s="248"/>
      <c r="L1431" s="253"/>
      <c r="M1431" s="254"/>
      <c r="N1431" s="255"/>
      <c r="O1431" s="255"/>
      <c r="P1431" s="255"/>
      <c r="Q1431" s="255"/>
      <c r="R1431" s="255"/>
      <c r="S1431" s="255"/>
      <c r="T1431" s="256"/>
      <c r="U1431" s="14"/>
      <c r="V1431" s="14"/>
      <c r="W1431" s="14"/>
      <c r="X1431" s="14"/>
      <c r="Y1431" s="14"/>
      <c r="Z1431" s="14"/>
      <c r="AA1431" s="14"/>
      <c r="AB1431" s="14"/>
      <c r="AC1431" s="14"/>
      <c r="AD1431" s="14"/>
      <c r="AE1431" s="14"/>
      <c r="AT1431" s="257" t="s">
        <v>279</v>
      </c>
      <c r="AU1431" s="257" t="s">
        <v>291</v>
      </c>
      <c r="AV1431" s="14" t="s">
        <v>82</v>
      </c>
      <c r="AW1431" s="14" t="s">
        <v>33</v>
      </c>
      <c r="AX1431" s="14" t="s">
        <v>72</v>
      </c>
      <c r="AY1431" s="257" t="s">
        <v>266</v>
      </c>
    </row>
    <row r="1432" spans="1:51" s="13" customFormat="1" ht="12">
      <c r="A1432" s="13"/>
      <c r="B1432" s="237"/>
      <c r="C1432" s="238"/>
      <c r="D1432" s="230" t="s">
        <v>279</v>
      </c>
      <c r="E1432" s="239" t="s">
        <v>19</v>
      </c>
      <c r="F1432" s="240" t="s">
        <v>692</v>
      </c>
      <c r="G1432" s="238"/>
      <c r="H1432" s="239" t="s">
        <v>19</v>
      </c>
      <c r="I1432" s="241"/>
      <c r="J1432" s="238"/>
      <c r="K1432" s="238"/>
      <c r="L1432" s="242"/>
      <c r="M1432" s="243"/>
      <c r="N1432" s="244"/>
      <c r="O1432" s="244"/>
      <c r="P1432" s="244"/>
      <c r="Q1432" s="244"/>
      <c r="R1432" s="244"/>
      <c r="S1432" s="244"/>
      <c r="T1432" s="245"/>
      <c r="U1432" s="13"/>
      <c r="V1432" s="13"/>
      <c r="W1432" s="13"/>
      <c r="X1432" s="13"/>
      <c r="Y1432" s="13"/>
      <c r="Z1432" s="13"/>
      <c r="AA1432" s="13"/>
      <c r="AB1432" s="13"/>
      <c r="AC1432" s="13"/>
      <c r="AD1432" s="13"/>
      <c r="AE1432" s="13"/>
      <c r="AT1432" s="246" t="s">
        <v>279</v>
      </c>
      <c r="AU1432" s="246" t="s">
        <v>291</v>
      </c>
      <c r="AV1432" s="13" t="s">
        <v>80</v>
      </c>
      <c r="AW1432" s="13" t="s">
        <v>33</v>
      </c>
      <c r="AX1432" s="13" t="s">
        <v>72</v>
      </c>
      <c r="AY1432" s="246" t="s">
        <v>266</v>
      </c>
    </row>
    <row r="1433" spans="1:51" s="14" customFormat="1" ht="12">
      <c r="A1433" s="14"/>
      <c r="B1433" s="247"/>
      <c r="C1433" s="248"/>
      <c r="D1433" s="230" t="s">
        <v>279</v>
      </c>
      <c r="E1433" s="249" t="s">
        <v>19</v>
      </c>
      <c r="F1433" s="250" t="s">
        <v>693</v>
      </c>
      <c r="G1433" s="248"/>
      <c r="H1433" s="251">
        <v>13.303</v>
      </c>
      <c r="I1433" s="252"/>
      <c r="J1433" s="248"/>
      <c r="K1433" s="248"/>
      <c r="L1433" s="253"/>
      <c r="M1433" s="254"/>
      <c r="N1433" s="255"/>
      <c r="O1433" s="255"/>
      <c r="P1433" s="255"/>
      <c r="Q1433" s="255"/>
      <c r="R1433" s="255"/>
      <c r="S1433" s="255"/>
      <c r="T1433" s="256"/>
      <c r="U1433" s="14"/>
      <c r="V1433" s="14"/>
      <c r="W1433" s="14"/>
      <c r="X1433" s="14"/>
      <c r="Y1433" s="14"/>
      <c r="Z1433" s="14"/>
      <c r="AA1433" s="14"/>
      <c r="AB1433" s="14"/>
      <c r="AC1433" s="14"/>
      <c r="AD1433" s="14"/>
      <c r="AE1433" s="14"/>
      <c r="AT1433" s="257" t="s">
        <v>279</v>
      </c>
      <c r="AU1433" s="257" t="s">
        <v>291</v>
      </c>
      <c r="AV1433" s="14" t="s">
        <v>82</v>
      </c>
      <c r="AW1433" s="14" t="s">
        <v>33</v>
      </c>
      <c r="AX1433" s="14" t="s">
        <v>72</v>
      </c>
      <c r="AY1433" s="257" t="s">
        <v>266</v>
      </c>
    </row>
    <row r="1434" spans="1:51" s="13" customFormat="1" ht="12">
      <c r="A1434" s="13"/>
      <c r="B1434" s="237"/>
      <c r="C1434" s="238"/>
      <c r="D1434" s="230" t="s">
        <v>279</v>
      </c>
      <c r="E1434" s="239" t="s">
        <v>19</v>
      </c>
      <c r="F1434" s="240" t="s">
        <v>694</v>
      </c>
      <c r="G1434" s="238"/>
      <c r="H1434" s="239" t="s">
        <v>19</v>
      </c>
      <c r="I1434" s="241"/>
      <c r="J1434" s="238"/>
      <c r="K1434" s="238"/>
      <c r="L1434" s="242"/>
      <c r="M1434" s="243"/>
      <c r="N1434" s="244"/>
      <c r="O1434" s="244"/>
      <c r="P1434" s="244"/>
      <c r="Q1434" s="244"/>
      <c r="R1434" s="244"/>
      <c r="S1434" s="244"/>
      <c r="T1434" s="245"/>
      <c r="U1434" s="13"/>
      <c r="V1434" s="13"/>
      <c r="W1434" s="13"/>
      <c r="X1434" s="13"/>
      <c r="Y1434" s="13"/>
      <c r="Z1434" s="13"/>
      <c r="AA1434" s="13"/>
      <c r="AB1434" s="13"/>
      <c r="AC1434" s="13"/>
      <c r="AD1434" s="13"/>
      <c r="AE1434" s="13"/>
      <c r="AT1434" s="246" t="s">
        <v>279</v>
      </c>
      <c r="AU1434" s="246" t="s">
        <v>291</v>
      </c>
      <c r="AV1434" s="13" t="s">
        <v>80</v>
      </c>
      <c r="AW1434" s="13" t="s">
        <v>33</v>
      </c>
      <c r="AX1434" s="13" t="s">
        <v>72</v>
      </c>
      <c r="AY1434" s="246" t="s">
        <v>266</v>
      </c>
    </row>
    <row r="1435" spans="1:51" s="14" customFormat="1" ht="12">
      <c r="A1435" s="14"/>
      <c r="B1435" s="247"/>
      <c r="C1435" s="248"/>
      <c r="D1435" s="230" t="s">
        <v>279</v>
      </c>
      <c r="E1435" s="249" t="s">
        <v>19</v>
      </c>
      <c r="F1435" s="250" t="s">
        <v>695</v>
      </c>
      <c r="G1435" s="248"/>
      <c r="H1435" s="251">
        <v>44.759</v>
      </c>
      <c r="I1435" s="252"/>
      <c r="J1435" s="248"/>
      <c r="K1435" s="248"/>
      <c r="L1435" s="253"/>
      <c r="M1435" s="254"/>
      <c r="N1435" s="255"/>
      <c r="O1435" s="255"/>
      <c r="P1435" s="255"/>
      <c r="Q1435" s="255"/>
      <c r="R1435" s="255"/>
      <c r="S1435" s="255"/>
      <c r="T1435" s="256"/>
      <c r="U1435" s="14"/>
      <c r="V1435" s="14"/>
      <c r="W1435" s="14"/>
      <c r="X1435" s="14"/>
      <c r="Y1435" s="14"/>
      <c r="Z1435" s="14"/>
      <c r="AA1435" s="14"/>
      <c r="AB1435" s="14"/>
      <c r="AC1435" s="14"/>
      <c r="AD1435" s="14"/>
      <c r="AE1435" s="14"/>
      <c r="AT1435" s="257" t="s">
        <v>279</v>
      </c>
      <c r="AU1435" s="257" t="s">
        <v>291</v>
      </c>
      <c r="AV1435" s="14" t="s">
        <v>82</v>
      </c>
      <c r="AW1435" s="14" t="s">
        <v>33</v>
      </c>
      <c r="AX1435" s="14" t="s">
        <v>72</v>
      </c>
      <c r="AY1435" s="257" t="s">
        <v>266</v>
      </c>
    </row>
    <row r="1436" spans="1:51" s="13" customFormat="1" ht="12">
      <c r="A1436" s="13"/>
      <c r="B1436" s="237"/>
      <c r="C1436" s="238"/>
      <c r="D1436" s="230" t="s">
        <v>279</v>
      </c>
      <c r="E1436" s="239" t="s">
        <v>19</v>
      </c>
      <c r="F1436" s="240" t="s">
        <v>696</v>
      </c>
      <c r="G1436" s="238"/>
      <c r="H1436" s="239" t="s">
        <v>19</v>
      </c>
      <c r="I1436" s="241"/>
      <c r="J1436" s="238"/>
      <c r="K1436" s="238"/>
      <c r="L1436" s="242"/>
      <c r="M1436" s="243"/>
      <c r="N1436" s="244"/>
      <c r="O1436" s="244"/>
      <c r="P1436" s="244"/>
      <c r="Q1436" s="244"/>
      <c r="R1436" s="244"/>
      <c r="S1436" s="244"/>
      <c r="T1436" s="245"/>
      <c r="U1436" s="13"/>
      <c r="V1436" s="13"/>
      <c r="W1436" s="13"/>
      <c r="X1436" s="13"/>
      <c r="Y1436" s="13"/>
      <c r="Z1436" s="13"/>
      <c r="AA1436" s="13"/>
      <c r="AB1436" s="13"/>
      <c r="AC1436" s="13"/>
      <c r="AD1436" s="13"/>
      <c r="AE1436" s="13"/>
      <c r="AT1436" s="246" t="s">
        <v>279</v>
      </c>
      <c r="AU1436" s="246" t="s">
        <v>291</v>
      </c>
      <c r="AV1436" s="13" t="s">
        <v>80</v>
      </c>
      <c r="AW1436" s="13" t="s">
        <v>33</v>
      </c>
      <c r="AX1436" s="13" t="s">
        <v>72</v>
      </c>
      <c r="AY1436" s="246" t="s">
        <v>266</v>
      </c>
    </row>
    <row r="1437" spans="1:51" s="14" customFormat="1" ht="12">
      <c r="A1437" s="14"/>
      <c r="B1437" s="247"/>
      <c r="C1437" s="248"/>
      <c r="D1437" s="230" t="s">
        <v>279</v>
      </c>
      <c r="E1437" s="249" t="s">
        <v>19</v>
      </c>
      <c r="F1437" s="250" t="s">
        <v>697</v>
      </c>
      <c r="G1437" s="248"/>
      <c r="H1437" s="251">
        <v>52.897</v>
      </c>
      <c r="I1437" s="252"/>
      <c r="J1437" s="248"/>
      <c r="K1437" s="248"/>
      <c r="L1437" s="253"/>
      <c r="M1437" s="254"/>
      <c r="N1437" s="255"/>
      <c r="O1437" s="255"/>
      <c r="P1437" s="255"/>
      <c r="Q1437" s="255"/>
      <c r="R1437" s="255"/>
      <c r="S1437" s="255"/>
      <c r="T1437" s="256"/>
      <c r="U1437" s="14"/>
      <c r="V1437" s="14"/>
      <c r="W1437" s="14"/>
      <c r="X1437" s="14"/>
      <c r="Y1437" s="14"/>
      <c r="Z1437" s="14"/>
      <c r="AA1437" s="14"/>
      <c r="AB1437" s="14"/>
      <c r="AC1437" s="14"/>
      <c r="AD1437" s="14"/>
      <c r="AE1437" s="14"/>
      <c r="AT1437" s="257" t="s">
        <v>279</v>
      </c>
      <c r="AU1437" s="257" t="s">
        <v>291</v>
      </c>
      <c r="AV1437" s="14" t="s">
        <v>82</v>
      </c>
      <c r="AW1437" s="14" t="s">
        <v>33</v>
      </c>
      <c r="AX1437" s="14" t="s">
        <v>72</v>
      </c>
      <c r="AY1437" s="257" t="s">
        <v>266</v>
      </c>
    </row>
    <row r="1438" spans="1:51" s="13" customFormat="1" ht="12">
      <c r="A1438" s="13"/>
      <c r="B1438" s="237"/>
      <c r="C1438" s="238"/>
      <c r="D1438" s="230" t="s">
        <v>279</v>
      </c>
      <c r="E1438" s="239" t="s">
        <v>19</v>
      </c>
      <c r="F1438" s="240" t="s">
        <v>698</v>
      </c>
      <c r="G1438" s="238"/>
      <c r="H1438" s="239" t="s">
        <v>19</v>
      </c>
      <c r="I1438" s="241"/>
      <c r="J1438" s="238"/>
      <c r="K1438" s="238"/>
      <c r="L1438" s="242"/>
      <c r="M1438" s="243"/>
      <c r="N1438" s="244"/>
      <c r="O1438" s="244"/>
      <c r="P1438" s="244"/>
      <c r="Q1438" s="244"/>
      <c r="R1438" s="244"/>
      <c r="S1438" s="244"/>
      <c r="T1438" s="245"/>
      <c r="U1438" s="13"/>
      <c r="V1438" s="13"/>
      <c r="W1438" s="13"/>
      <c r="X1438" s="13"/>
      <c r="Y1438" s="13"/>
      <c r="Z1438" s="13"/>
      <c r="AA1438" s="13"/>
      <c r="AB1438" s="13"/>
      <c r="AC1438" s="13"/>
      <c r="AD1438" s="13"/>
      <c r="AE1438" s="13"/>
      <c r="AT1438" s="246" t="s">
        <v>279</v>
      </c>
      <c r="AU1438" s="246" t="s">
        <v>291</v>
      </c>
      <c r="AV1438" s="13" t="s">
        <v>80</v>
      </c>
      <c r="AW1438" s="13" t="s">
        <v>33</v>
      </c>
      <c r="AX1438" s="13" t="s">
        <v>72</v>
      </c>
      <c r="AY1438" s="246" t="s">
        <v>266</v>
      </c>
    </row>
    <row r="1439" spans="1:51" s="14" customFormat="1" ht="12">
      <c r="A1439" s="14"/>
      <c r="B1439" s="247"/>
      <c r="C1439" s="248"/>
      <c r="D1439" s="230" t="s">
        <v>279</v>
      </c>
      <c r="E1439" s="249" t="s">
        <v>19</v>
      </c>
      <c r="F1439" s="250" t="s">
        <v>699</v>
      </c>
      <c r="G1439" s="248"/>
      <c r="H1439" s="251">
        <v>31.3</v>
      </c>
      <c r="I1439" s="252"/>
      <c r="J1439" s="248"/>
      <c r="K1439" s="248"/>
      <c r="L1439" s="253"/>
      <c r="M1439" s="254"/>
      <c r="N1439" s="255"/>
      <c r="O1439" s="255"/>
      <c r="P1439" s="255"/>
      <c r="Q1439" s="255"/>
      <c r="R1439" s="255"/>
      <c r="S1439" s="255"/>
      <c r="T1439" s="256"/>
      <c r="U1439" s="14"/>
      <c r="V1439" s="14"/>
      <c r="W1439" s="14"/>
      <c r="X1439" s="14"/>
      <c r="Y1439" s="14"/>
      <c r="Z1439" s="14"/>
      <c r="AA1439" s="14"/>
      <c r="AB1439" s="14"/>
      <c r="AC1439" s="14"/>
      <c r="AD1439" s="14"/>
      <c r="AE1439" s="14"/>
      <c r="AT1439" s="257" t="s">
        <v>279</v>
      </c>
      <c r="AU1439" s="257" t="s">
        <v>291</v>
      </c>
      <c r="AV1439" s="14" t="s">
        <v>82</v>
      </c>
      <c r="AW1439" s="14" t="s">
        <v>33</v>
      </c>
      <c r="AX1439" s="14" t="s">
        <v>72</v>
      </c>
      <c r="AY1439" s="257" t="s">
        <v>266</v>
      </c>
    </row>
    <row r="1440" spans="1:51" s="13" customFormat="1" ht="12">
      <c r="A1440" s="13"/>
      <c r="B1440" s="237"/>
      <c r="C1440" s="238"/>
      <c r="D1440" s="230" t="s">
        <v>279</v>
      </c>
      <c r="E1440" s="239" t="s">
        <v>19</v>
      </c>
      <c r="F1440" s="240" t="s">
        <v>700</v>
      </c>
      <c r="G1440" s="238"/>
      <c r="H1440" s="239" t="s">
        <v>19</v>
      </c>
      <c r="I1440" s="241"/>
      <c r="J1440" s="238"/>
      <c r="K1440" s="238"/>
      <c r="L1440" s="242"/>
      <c r="M1440" s="243"/>
      <c r="N1440" s="244"/>
      <c r="O1440" s="244"/>
      <c r="P1440" s="244"/>
      <c r="Q1440" s="244"/>
      <c r="R1440" s="244"/>
      <c r="S1440" s="244"/>
      <c r="T1440" s="245"/>
      <c r="U1440" s="13"/>
      <c r="V1440" s="13"/>
      <c r="W1440" s="13"/>
      <c r="X1440" s="13"/>
      <c r="Y1440" s="13"/>
      <c r="Z1440" s="13"/>
      <c r="AA1440" s="13"/>
      <c r="AB1440" s="13"/>
      <c r="AC1440" s="13"/>
      <c r="AD1440" s="13"/>
      <c r="AE1440" s="13"/>
      <c r="AT1440" s="246" t="s">
        <v>279</v>
      </c>
      <c r="AU1440" s="246" t="s">
        <v>291</v>
      </c>
      <c r="AV1440" s="13" t="s">
        <v>80</v>
      </c>
      <c r="AW1440" s="13" t="s">
        <v>33</v>
      </c>
      <c r="AX1440" s="13" t="s">
        <v>72</v>
      </c>
      <c r="AY1440" s="246" t="s">
        <v>266</v>
      </c>
    </row>
    <row r="1441" spans="1:51" s="14" customFormat="1" ht="12">
      <c r="A1441" s="14"/>
      <c r="B1441" s="247"/>
      <c r="C1441" s="248"/>
      <c r="D1441" s="230" t="s">
        <v>279</v>
      </c>
      <c r="E1441" s="249" t="s">
        <v>19</v>
      </c>
      <c r="F1441" s="250" t="s">
        <v>701</v>
      </c>
      <c r="G1441" s="248"/>
      <c r="H1441" s="251">
        <v>101.725</v>
      </c>
      <c r="I1441" s="252"/>
      <c r="J1441" s="248"/>
      <c r="K1441" s="248"/>
      <c r="L1441" s="253"/>
      <c r="M1441" s="254"/>
      <c r="N1441" s="255"/>
      <c r="O1441" s="255"/>
      <c r="P1441" s="255"/>
      <c r="Q1441" s="255"/>
      <c r="R1441" s="255"/>
      <c r="S1441" s="255"/>
      <c r="T1441" s="256"/>
      <c r="U1441" s="14"/>
      <c r="V1441" s="14"/>
      <c r="W1441" s="14"/>
      <c r="X1441" s="14"/>
      <c r="Y1441" s="14"/>
      <c r="Z1441" s="14"/>
      <c r="AA1441" s="14"/>
      <c r="AB1441" s="14"/>
      <c r="AC1441" s="14"/>
      <c r="AD1441" s="14"/>
      <c r="AE1441" s="14"/>
      <c r="AT1441" s="257" t="s">
        <v>279</v>
      </c>
      <c r="AU1441" s="257" t="s">
        <v>291</v>
      </c>
      <c r="AV1441" s="14" t="s">
        <v>82</v>
      </c>
      <c r="AW1441" s="14" t="s">
        <v>33</v>
      </c>
      <c r="AX1441" s="14" t="s">
        <v>72</v>
      </c>
      <c r="AY1441" s="257" t="s">
        <v>266</v>
      </c>
    </row>
    <row r="1442" spans="1:51" s="13" customFormat="1" ht="12">
      <c r="A1442" s="13"/>
      <c r="B1442" s="237"/>
      <c r="C1442" s="238"/>
      <c r="D1442" s="230" t="s">
        <v>279</v>
      </c>
      <c r="E1442" s="239" t="s">
        <v>19</v>
      </c>
      <c r="F1442" s="240" t="s">
        <v>702</v>
      </c>
      <c r="G1442" s="238"/>
      <c r="H1442" s="239" t="s">
        <v>19</v>
      </c>
      <c r="I1442" s="241"/>
      <c r="J1442" s="238"/>
      <c r="K1442" s="238"/>
      <c r="L1442" s="242"/>
      <c r="M1442" s="243"/>
      <c r="N1442" s="244"/>
      <c r="O1442" s="244"/>
      <c r="P1442" s="244"/>
      <c r="Q1442" s="244"/>
      <c r="R1442" s="244"/>
      <c r="S1442" s="244"/>
      <c r="T1442" s="245"/>
      <c r="U1442" s="13"/>
      <c r="V1442" s="13"/>
      <c r="W1442" s="13"/>
      <c r="X1442" s="13"/>
      <c r="Y1442" s="13"/>
      <c r="Z1442" s="13"/>
      <c r="AA1442" s="13"/>
      <c r="AB1442" s="13"/>
      <c r="AC1442" s="13"/>
      <c r="AD1442" s="13"/>
      <c r="AE1442" s="13"/>
      <c r="AT1442" s="246" t="s">
        <v>279</v>
      </c>
      <c r="AU1442" s="246" t="s">
        <v>291</v>
      </c>
      <c r="AV1442" s="13" t="s">
        <v>80</v>
      </c>
      <c r="AW1442" s="13" t="s">
        <v>33</v>
      </c>
      <c r="AX1442" s="13" t="s">
        <v>72</v>
      </c>
      <c r="AY1442" s="246" t="s">
        <v>266</v>
      </c>
    </row>
    <row r="1443" spans="1:51" s="14" customFormat="1" ht="12">
      <c r="A1443" s="14"/>
      <c r="B1443" s="247"/>
      <c r="C1443" s="248"/>
      <c r="D1443" s="230" t="s">
        <v>279</v>
      </c>
      <c r="E1443" s="249" t="s">
        <v>19</v>
      </c>
      <c r="F1443" s="250" t="s">
        <v>703</v>
      </c>
      <c r="G1443" s="248"/>
      <c r="H1443" s="251">
        <v>55.401</v>
      </c>
      <c r="I1443" s="252"/>
      <c r="J1443" s="248"/>
      <c r="K1443" s="248"/>
      <c r="L1443" s="253"/>
      <c r="M1443" s="254"/>
      <c r="N1443" s="255"/>
      <c r="O1443" s="255"/>
      <c r="P1443" s="255"/>
      <c r="Q1443" s="255"/>
      <c r="R1443" s="255"/>
      <c r="S1443" s="255"/>
      <c r="T1443" s="256"/>
      <c r="U1443" s="14"/>
      <c r="V1443" s="14"/>
      <c r="W1443" s="14"/>
      <c r="X1443" s="14"/>
      <c r="Y1443" s="14"/>
      <c r="Z1443" s="14"/>
      <c r="AA1443" s="14"/>
      <c r="AB1443" s="14"/>
      <c r="AC1443" s="14"/>
      <c r="AD1443" s="14"/>
      <c r="AE1443" s="14"/>
      <c r="AT1443" s="257" t="s">
        <v>279</v>
      </c>
      <c r="AU1443" s="257" t="s">
        <v>291</v>
      </c>
      <c r="AV1443" s="14" t="s">
        <v>82</v>
      </c>
      <c r="AW1443" s="14" t="s">
        <v>33</v>
      </c>
      <c r="AX1443" s="14" t="s">
        <v>72</v>
      </c>
      <c r="AY1443" s="257" t="s">
        <v>266</v>
      </c>
    </row>
    <row r="1444" spans="1:51" s="13" customFormat="1" ht="12">
      <c r="A1444" s="13"/>
      <c r="B1444" s="237"/>
      <c r="C1444" s="238"/>
      <c r="D1444" s="230" t="s">
        <v>279</v>
      </c>
      <c r="E1444" s="239" t="s">
        <v>19</v>
      </c>
      <c r="F1444" s="240" t="s">
        <v>704</v>
      </c>
      <c r="G1444" s="238"/>
      <c r="H1444" s="239" t="s">
        <v>19</v>
      </c>
      <c r="I1444" s="241"/>
      <c r="J1444" s="238"/>
      <c r="K1444" s="238"/>
      <c r="L1444" s="242"/>
      <c r="M1444" s="243"/>
      <c r="N1444" s="244"/>
      <c r="O1444" s="244"/>
      <c r="P1444" s="244"/>
      <c r="Q1444" s="244"/>
      <c r="R1444" s="244"/>
      <c r="S1444" s="244"/>
      <c r="T1444" s="245"/>
      <c r="U1444" s="13"/>
      <c r="V1444" s="13"/>
      <c r="W1444" s="13"/>
      <c r="X1444" s="13"/>
      <c r="Y1444" s="13"/>
      <c r="Z1444" s="13"/>
      <c r="AA1444" s="13"/>
      <c r="AB1444" s="13"/>
      <c r="AC1444" s="13"/>
      <c r="AD1444" s="13"/>
      <c r="AE1444" s="13"/>
      <c r="AT1444" s="246" t="s">
        <v>279</v>
      </c>
      <c r="AU1444" s="246" t="s">
        <v>291</v>
      </c>
      <c r="AV1444" s="13" t="s">
        <v>80</v>
      </c>
      <c r="AW1444" s="13" t="s">
        <v>33</v>
      </c>
      <c r="AX1444" s="13" t="s">
        <v>72</v>
      </c>
      <c r="AY1444" s="246" t="s">
        <v>266</v>
      </c>
    </row>
    <row r="1445" spans="1:51" s="14" customFormat="1" ht="12">
      <c r="A1445" s="14"/>
      <c r="B1445" s="247"/>
      <c r="C1445" s="248"/>
      <c r="D1445" s="230" t="s">
        <v>279</v>
      </c>
      <c r="E1445" s="249" t="s">
        <v>19</v>
      </c>
      <c r="F1445" s="250" t="s">
        <v>699</v>
      </c>
      <c r="G1445" s="248"/>
      <c r="H1445" s="251">
        <v>31.3</v>
      </c>
      <c r="I1445" s="252"/>
      <c r="J1445" s="248"/>
      <c r="K1445" s="248"/>
      <c r="L1445" s="253"/>
      <c r="M1445" s="254"/>
      <c r="N1445" s="255"/>
      <c r="O1445" s="255"/>
      <c r="P1445" s="255"/>
      <c r="Q1445" s="255"/>
      <c r="R1445" s="255"/>
      <c r="S1445" s="255"/>
      <c r="T1445" s="256"/>
      <c r="U1445" s="14"/>
      <c r="V1445" s="14"/>
      <c r="W1445" s="14"/>
      <c r="X1445" s="14"/>
      <c r="Y1445" s="14"/>
      <c r="Z1445" s="14"/>
      <c r="AA1445" s="14"/>
      <c r="AB1445" s="14"/>
      <c r="AC1445" s="14"/>
      <c r="AD1445" s="14"/>
      <c r="AE1445" s="14"/>
      <c r="AT1445" s="257" t="s">
        <v>279</v>
      </c>
      <c r="AU1445" s="257" t="s">
        <v>291</v>
      </c>
      <c r="AV1445" s="14" t="s">
        <v>82</v>
      </c>
      <c r="AW1445" s="14" t="s">
        <v>33</v>
      </c>
      <c r="AX1445" s="14" t="s">
        <v>72</v>
      </c>
      <c r="AY1445" s="257" t="s">
        <v>266</v>
      </c>
    </row>
    <row r="1446" spans="1:51" s="16" customFormat="1" ht="12">
      <c r="A1446" s="16"/>
      <c r="B1446" s="279"/>
      <c r="C1446" s="280"/>
      <c r="D1446" s="230" t="s">
        <v>279</v>
      </c>
      <c r="E1446" s="281" t="s">
        <v>19</v>
      </c>
      <c r="F1446" s="282" t="s">
        <v>705</v>
      </c>
      <c r="G1446" s="280"/>
      <c r="H1446" s="283">
        <v>463.397</v>
      </c>
      <c r="I1446" s="284"/>
      <c r="J1446" s="280"/>
      <c r="K1446" s="280"/>
      <c r="L1446" s="285"/>
      <c r="M1446" s="286"/>
      <c r="N1446" s="287"/>
      <c r="O1446" s="287"/>
      <c r="P1446" s="287"/>
      <c r="Q1446" s="287"/>
      <c r="R1446" s="287"/>
      <c r="S1446" s="287"/>
      <c r="T1446" s="288"/>
      <c r="U1446" s="16"/>
      <c r="V1446" s="16"/>
      <c r="W1446" s="16"/>
      <c r="X1446" s="16"/>
      <c r="Y1446" s="16"/>
      <c r="Z1446" s="16"/>
      <c r="AA1446" s="16"/>
      <c r="AB1446" s="16"/>
      <c r="AC1446" s="16"/>
      <c r="AD1446" s="16"/>
      <c r="AE1446" s="16"/>
      <c r="AT1446" s="289" t="s">
        <v>279</v>
      </c>
      <c r="AU1446" s="289" t="s">
        <v>291</v>
      </c>
      <c r="AV1446" s="16" t="s">
        <v>291</v>
      </c>
      <c r="AW1446" s="16" t="s">
        <v>33</v>
      </c>
      <c r="AX1446" s="16" t="s">
        <v>72</v>
      </c>
      <c r="AY1446" s="289" t="s">
        <v>266</v>
      </c>
    </row>
    <row r="1447" spans="1:51" s="13" customFormat="1" ht="12">
      <c r="A1447" s="13"/>
      <c r="B1447" s="237"/>
      <c r="C1447" s="238"/>
      <c r="D1447" s="230" t="s">
        <v>279</v>
      </c>
      <c r="E1447" s="239" t="s">
        <v>19</v>
      </c>
      <c r="F1447" s="240" t="s">
        <v>706</v>
      </c>
      <c r="G1447" s="238"/>
      <c r="H1447" s="239" t="s">
        <v>19</v>
      </c>
      <c r="I1447" s="241"/>
      <c r="J1447" s="238"/>
      <c r="K1447" s="238"/>
      <c r="L1447" s="242"/>
      <c r="M1447" s="243"/>
      <c r="N1447" s="244"/>
      <c r="O1447" s="244"/>
      <c r="P1447" s="244"/>
      <c r="Q1447" s="244"/>
      <c r="R1447" s="244"/>
      <c r="S1447" s="244"/>
      <c r="T1447" s="245"/>
      <c r="U1447" s="13"/>
      <c r="V1447" s="13"/>
      <c r="W1447" s="13"/>
      <c r="X1447" s="13"/>
      <c r="Y1447" s="13"/>
      <c r="Z1447" s="13"/>
      <c r="AA1447" s="13"/>
      <c r="AB1447" s="13"/>
      <c r="AC1447" s="13"/>
      <c r="AD1447" s="13"/>
      <c r="AE1447" s="13"/>
      <c r="AT1447" s="246" t="s">
        <v>279</v>
      </c>
      <c r="AU1447" s="246" t="s">
        <v>291</v>
      </c>
      <c r="AV1447" s="13" t="s">
        <v>80</v>
      </c>
      <c r="AW1447" s="13" t="s">
        <v>33</v>
      </c>
      <c r="AX1447" s="13" t="s">
        <v>72</v>
      </c>
      <c r="AY1447" s="246" t="s">
        <v>266</v>
      </c>
    </row>
    <row r="1448" spans="1:51" s="14" customFormat="1" ht="12">
      <c r="A1448" s="14"/>
      <c r="B1448" s="247"/>
      <c r="C1448" s="248"/>
      <c r="D1448" s="230" t="s">
        <v>279</v>
      </c>
      <c r="E1448" s="249" t="s">
        <v>19</v>
      </c>
      <c r="F1448" s="250" t="s">
        <v>707</v>
      </c>
      <c r="G1448" s="248"/>
      <c r="H1448" s="251">
        <v>48.516</v>
      </c>
      <c r="I1448" s="252"/>
      <c r="J1448" s="248"/>
      <c r="K1448" s="248"/>
      <c r="L1448" s="253"/>
      <c r="M1448" s="254"/>
      <c r="N1448" s="255"/>
      <c r="O1448" s="255"/>
      <c r="P1448" s="255"/>
      <c r="Q1448" s="255"/>
      <c r="R1448" s="255"/>
      <c r="S1448" s="255"/>
      <c r="T1448" s="256"/>
      <c r="U1448" s="14"/>
      <c r="V1448" s="14"/>
      <c r="W1448" s="14"/>
      <c r="X1448" s="14"/>
      <c r="Y1448" s="14"/>
      <c r="Z1448" s="14"/>
      <c r="AA1448" s="14"/>
      <c r="AB1448" s="14"/>
      <c r="AC1448" s="14"/>
      <c r="AD1448" s="14"/>
      <c r="AE1448" s="14"/>
      <c r="AT1448" s="257" t="s">
        <v>279</v>
      </c>
      <c r="AU1448" s="257" t="s">
        <v>291</v>
      </c>
      <c r="AV1448" s="14" t="s">
        <v>82</v>
      </c>
      <c r="AW1448" s="14" t="s">
        <v>33</v>
      </c>
      <c r="AX1448" s="14" t="s">
        <v>72</v>
      </c>
      <c r="AY1448" s="257" t="s">
        <v>266</v>
      </c>
    </row>
    <row r="1449" spans="1:51" s="13" customFormat="1" ht="12">
      <c r="A1449" s="13"/>
      <c r="B1449" s="237"/>
      <c r="C1449" s="238"/>
      <c r="D1449" s="230" t="s">
        <v>279</v>
      </c>
      <c r="E1449" s="239" t="s">
        <v>19</v>
      </c>
      <c r="F1449" s="240" t="s">
        <v>708</v>
      </c>
      <c r="G1449" s="238"/>
      <c r="H1449" s="239" t="s">
        <v>19</v>
      </c>
      <c r="I1449" s="241"/>
      <c r="J1449" s="238"/>
      <c r="K1449" s="238"/>
      <c r="L1449" s="242"/>
      <c r="M1449" s="243"/>
      <c r="N1449" s="244"/>
      <c r="O1449" s="244"/>
      <c r="P1449" s="244"/>
      <c r="Q1449" s="244"/>
      <c r="R1449" s="244"/>
      <c r="S1449" s="244"/>
      <c r="T1449" s="245"/>
      <c r="U1449" s="13"/>
      <c r="V1449" s="13"/>
      <c r="W1449" s="13"/>
      <c r="X1449" s="13"/>
      <c r="Y1449" s="13"/>
      <c r="Z1449" s="13"/>
      <c r="AA1449" s="13"/>
      <c r="AB1449" s="13"/>
      <c r="AC1449" s="13"/>
      <c r="AD1449" s="13"/>
      <c r="AE1449" s="13"/>
      <c r="AT1449" s="246" t="s">
        <v>279</v>
      </c>
      <c r="AU1449" s="246" t="s">
        <v>291</v>
      </c>
      <c r="AV1449" s="13" t="s">
        <v>80</v>
      </c>
      <c r="AW1449" s="13" t="s">
        <v>33</v>
      </c>
      <c r="AX1449" s="13" t="s">
        <v>72</v>
      </c>
      <c r="AY1449" s="246" t="s">
        <v>266</v>
      </c>
    </row>
    <row r="1450" spans="1:51" s="14" customFormat="1" ht="12">
      <c r="A1450" s="14"/>
      <c r="B1450" s="247"/>
      <c r="C1450" s="248"/>
      <c r="D1450" s="230" t="s">
        <v>279</v>
      </c>
      <c r="E1450" s="249" t="s">
        <v>19</v>
      </c>
      <c r="F1450" s="250" t="s">
        <v>709</v>
      </c>
      <c r="G1450" s="248"/>
      <c r="H1450" s="251">
        <v>42.296</v>
      </c>
      <c r="I1450" s="252"/>
      <c r="J1450" s="248"/>
      <c r="K1450" s="248"/>
      <c r="L1450" s="253"/>
      <c r="M1450" s="254"/>
      <c r="N1450" s="255"/>
      <c r="O1450" s="255"/>
      <c r="P1450" s="255"/>
      <c r="Q1450" s="255"/>
      <c r="R1450" s="255"/>
      <c r="S1450" s="255"/>
      <c r="T1450" s="256"/>
      <c r="U1450" s="14"/>
      <c r="V1450" s="14"/>
      <c r="W1450" s="14"/>
      <c r="X1450" s="14"/>
      <c r="Y1450" s="14"/>
      <c r="Z1450" s="14"/>
      <c r="AA1450" s="14"/>
      <c r="AB1450" s="14"/>
      <c r="AC1450" s="14"/>
      <c r="AD1450" s="14"/>
      <c r="AE1450" s="14"/>
      <c r="AT1450" s="257" t="s">
        <v>279</v>
      </c>
      <c r="AU1450" s="257" t="s">
        <v>291</v>
      </c>
      <c r="AV1450" s="14" t="s">
        <v>82</v>
      </c>
      <c r="AW1450" s="14" t="s">
        <v>33</v>
      </c>
      <c r="AX1450" s="14" t="s">
        <v>72</v>
      </c>
      <c r="AY1450" s="257" t="s">
        <v>266</v>
      </c>
    </row>
    <row r="1451" spans="1:51" s="13" customFormat="1" ht="12">
      <c r="A1451" s="13"/>
      <c r="B1451" s="237"/>
      <c r="C1451" s="238"/>
      <c r="D1451" s="230" t="s">
        <v>279</v>
      </c>
      <c r="E1451" s="239" t="s">
        <v>19</v>
      </c>
      <c r="F1451" s="240" t="s">
        <v>710</v>
      </c>
      <c r="G1451" s="238"/>
      <c r="H1451" s="239" t="s">
        <v>19</v>
      </c>
      <c r="I1451" s="241"/>
      <c r="J1451" s="238"/>
      <c r="K1451" s="238"/>
      <c r="L1451" s="242"/>
      <c r="M1451" s="243"/>
      <c r="N1451" s="244"/>
      <c r="O1451" s="244"/>
      <c r="P1451" s="244"/>
      <c r="Q1451" s="244"/>
      <c r="R1451" s="244"/>
      <c r="S1451" s="244"/>
      <c r="T1451" s="245"/>
      <c r="U1451" s="13"/>
      <c r="V1451" s="13"/>
      <c r="W1451" s="13"/>
      <c r="X1451" s="13"/>
      <c r="Y1451" s="13"/>
      <c r="Z1451" s="13"/>
      <c r="AA1451" s="13"/>
      <c r="AB1451" s="13"/>
      <c r="AC1451" s="13"/>
      <c r="AD1451" s="13"/>
      <c r="AE1451" s="13"/>
      <c r="AT1451" s="246" t="s">
        <v>279</v>
      </c>
      <c r="AU1451" s="246" t="s">
        <v>291</v>
      </c>
      <c r="AV1451" s="13" t="s">
        <v>80</v>
      </c>
      <c r="AW1451" s="13" t="s">
        <v>33</v>
      </c>
      <c r="AX1451" s="13" t="s">
        <v>72</v>
      </c>
      <c r="AY1451" s="246" t="s">
        <v>266</v>
      </c>
    </row>
    <row r="1452" spans="1:51" s="14" customFormat="1" ht="12">
      <c r="A1452" s="14"/>
      <c r="B1452" s="247"/>
      <c r="C1452" s="248"/>
      <c r="D1452" s="230" t="s">
        <v>279</v>
      </c>
      <c r="E1452" s="249" t="s">
        <v>19</v>
      </c>
      <c r="F1452" s="250" t="s">
        <v>711</v>
      </c>
      <c r="G1452" s="248"/>
      <c r="H1452" s="251">
        <v>14.555</v>
      </c>
      <c r="I1452" s="252"/>
      <c r="J1452" s="248"/>
      <c r="K1452" s="248"/>
      <c r="L1452" s="253"/>
      <c r="M1452" s="254"/>
      <c r="N1452" s="255"/>
      <c r="O1452" s="255"/>
      <c r="P1452" s="255"/>
      <c r="Q1452" s="255"/>
      <c r="R1452" s="255"/>
      <c r="S1452" s="255"/>
      <c r="T1452" s="256"/>
      <c r="U1452" s="14"/>
      <c r="V1452" s="14"/>
      <c r="W1452" s="14"/>
      <c r="X1452" s="14"/>
      <c r="Y1452" s="14"/>
      <c r="Z1452" s="14"/>
      <c r="AA1452" s="14"/>
      <c r="AB1452" s="14"/>
      <c r="AC1452" s="14"/>
      <c r="AD1452" s="14"/>
      <c r="AE1452" s="14"/>
      <c r="AT1452" s="257" t="s">
        <v>279</v>
      </c>
      <c r="AU1452" s="257" t="s">
        <v>291</v>
      </c>
      <c r="AV1452" s="14" t="s">
        <v>82</v>
      </c>
      <c r="AW1452" s="14" t="s">
        <v>33</v>
      </c>
      <c r="AX1452" s="14" t="s">
        <v>72</v>
      </c>
      <c r="AY1452" s="257" t="s">
        <v>266</v>
      </c>
    </row>
    <row r="1453" spans="1:51" s="13" customFormat="1" ht="12">
      <c r="A1453" s="13"/>
      <c r="B1453" s="237"/>
      <c r="C1453" s="238"/>
      <c r="D1453" s="230" t="s">
        <v>279</v>
      </c>
      <c r="E1453" s="239" t="s">
        <v>19</v>
      </c>
      <c r="F1453" s="240" t="s">
        <v>712</v>
      </c>
      <c r="G1453" s="238"/>
      <c r="H1453" s="239" t="s">
        <v>19</v>
      </c>
      <c r="I1453" s="241"/>
      <c r="J1453" s="238"/>
      <c r="K1453" s="238"/>
      <c r="L1453" s="242"/>
      <c r="M1453" s="243"/>
      <c r="N1453" s="244"/>
      <c r="O1453" s="244"/>
      <c r="P1453" s="244"/>
      <c r="Q1453" s="244"/>
      <c r="R1453" s="244"/>
      <c r="S1453" s="244"/>
      <c r="T1453" s="245"/>
      <c r="U1453" s="13"/>
      <c r="V1453" s="13"/>
      <c r="W1453" s="13"/>
      <c r="X1453" s="13"/>
      <c r="Y1453" s="13"/>
      <c r="Z1453" s="13"/>
      <c r="AA1453" s="13"/>
      <c r="AB1453" s="13"/>
      <c r="AC1453" s="13"/>
      <c r="AD1453" s="13"/>
      <c r="AE1453" s="13"/>
      <c r="AT1453" s="246" t="s">
        <v>279</v>
      </c>
      <c r="AU1453" s="246" t="s">
        <v>291</v>
      </c>
      <c r="AV1453" s="13" t="s">
        <v>80</v>
      </c>
      <c r="AW1453" s="13" t="s">
        <v>33</v>
      </c>
      <c r="AX1453" s="13" t="s">
        <v>72</v>
      </c>
      <c r="AY1453" s="246" t="s">
        <v>266</v>
      </c>
    </row>
    <row r="1454" spans="1:51" s="14" customFormat="1" ht="12">
      <c r="A1454" s="14"/>
      <c r="B1454" s="247"/>
      <c r="C1454" s="248"/>
      <c r="D1454" s="230" t="s">
        <v>279</v>
      </c>
      <c r="E1454" s="249" t="s">
        <v>19</v>
      </c>
      <c r="F1454" s="250" t="s">
        <v>713</v>
      </c>
      <c r="G1454" s="248"/>
      <c r="H1454" s="251">
        <v>13.808</v>
      </c>
      <c r="I1454" s="252"/>
      <c r="J1454" s="248"/>
      <c r="K1454" s="248"/>
      <c r="L1454" s="253"/>
      <c r="M1454" s="254"/>
      <c r="N1454" s="255"/>
      <c r="O1454" s="255"/>
      <c r="P1454" s="255"/>
      <c r="Q1454" s="255"/>
      <c r="R1454" s="255"/>
      <c r="S1454" s="255"/>
      <c r="T1454" s="256"/>
      <c r="U1454" s="14"/>
      <c r="V1454" s="14"/>
      <c r="W1454" s="14"/>
      <c r="X1454" s="14"/>
      <c r="Y1454" s="14"/>
      <c r="Z1454" s="14"/>
      <c r="AA1454" s="14"/>
      <c r="AB1454" s="14"/>
      <c r="AC1454" s="14"/>
      <c r="AD1454" s="14"/>
      <c r="AE1454" s="14"/>
      <c r="AT1454" s="257" t="s">
        <v>279</v>
      </c>
      <c r="AU1454" s="257" t="s">
        <v>291</v>
      </c>
      <c r="AV1454" s="14" t="s">
        <v>82</v>
      </c>
      <c r="AW1454" s="14" t="s">
        <v>33</v>
      </c>
      <c r="AX1454" s="14" t="s">
        <v>72</v>
      </c>
      <c r="AY1454" s="257" t="s">
        <v>266</v>
      </c>
    </row>
    <row r="1455" spans="1:51" s="13" customFormat="1" ht="12">
      <c r="A1455" s="13"/>
      <c r="B1455" s="237"/>
      <c r="C1455" s="238"/>
      <c r="D1455" s="230" t="s">
        <v>279</v>
      </c>
      <c r="E1455" s="239" t="s">
        <v>19</v>
      </c>
      <c r="F1455" s="240" t="s">
        <v>714</v>
      </c>
      <c r="G1455" s="238"/>
      <c r="H1455" s="239" t="s">
        <v>19</v>
      </c>
      <c r="I1455" s="241"/>
      <c r="J1455" s="238"/>
      <c r="K1455" s="238"/>
      <c r="L1455" s="242"/>
      <c r="M1455" s="243"/>
      <c r="N1455" s="244"/>
      <c r="O1455" s="244"/>
      <c r="P1455" s="244"/>
      <c r="Q1455" s="244"/>
      <c r="R1455" s="244"/>
      <c r="S1455" s="244"/>
      <c r="T1455" s="245"/>
      <c r="U1455" s="13"/>
      <c r="V1455" s="13"/>
      <c r="W1455" s="13"/>
      <c r="X1455" s="13"/>
      <c r="Y1455" s="13"/>
      <c r="Z1455" s="13"/>
      <c r="AA1455" s="13"/>
      <c r="AB1455" s="13"/>
      <c r="AC1455" s="13"/>
      <c r="AD1455" s="13"/>
      <c r="AE1455" s="13"/>
      <c r="AT1455" s="246" t="s">
        <v>279</v>
      </c>
      <c r="AU1455" s="246" t="s">
        <v>291</v>
      </c>
      <c r="AV1455" s="13" t="s">
        <v>80</v>
      </c>
      <c r="AW1455" s="13" t="s">
        <v>33</v>
      </c>
      <c r="AX1455" s="13" t="s">
        <v>72</v>
      </c>
      <c r="AY1455" s="246" t="s">
        <v>266</v>
      </c>
    </row>
    <row r="1456" spans="1:51" s="14" customFormat="1" ht="12">
      <c r="A1456" s="14"/>
      <c r="B1456" s="247"/>
      <c r="C1456" s="248"/>
      <c r="D1456" s="230" t="s">
        <v>279</v>
      </c>
      <c r="E1456" s="249" t="s">
        <v>19</v>
      </c>
      <c r="F1456" s="250" t="s">
        <v>715</v>
      </c>
      <c r="G1456" s="248"/>
      <c r="H1456" s="251">
        <v>15.177</v>
      </c>
      <c r="I1456" s="252"/>
      <c r="J1456" s="248"/>
      <c r="K1456" s="248"/>
      <c r="L1456" s="253"/>
      <c r="M1456" s="254"/>
      <c r="N1456" s="255"/>
      <c r="O1456" s="255"/>
      <c r="P1456" s="255"/>
      <c r="Q1456" s="255"/>
      <c r="R1456" s="255"/>
      <c r="S1456" s="255"/>
      <c r="T1456" s="256"/>
      <c r="U1456" s="14"/>
      <c r="V1456" s="14"/>
      <c r="W1456" s="14"/>
      <c r="X1456" s="14"/>
      <c r="Y1456" s="14"/>
      <c r="Z1456" s="14"/>
      <c r="AA1456" s="14"/>
      <c r="AB1456" s="14"/>
      <c r="AC1456" s="14"/>
      <c r="AD1456" s="14"/>
      <c r="AE1456" s="14"/>
      <c r="AT1456" s="257" t="s">
        <v>279</v>
      </c>
      <c r="AU1456" s="257" t="s">
        <v>291</v>
      </c>
      <c r="AV1456" s="14" t="s">
        <v>82</v>
      </c>
      <c r="AW1456" s="14" t="s">
        <v>33</v>
      </c>
      <c r="AX1456" s="14" t="s">
        <v>72</v>
      </c>
      <c r="AY1456" s="257" t="s">
        <v>266</v>
      </c>
    </row>
    <row r="1457" spans="1:51" s="13" customFormat="1" ht="12">
      <c r="A1457" s="13"/>
      <c r="B1457" s="237"/>
      <c r="C1457" s="238"/>
      <c r="D1457" s="230" t="s">
        <v>279</v>
      </c>
      <c r="E1457" s="239" t="s">
        <v>19</v>
      </c>
      <c r="F1457" s="240" t="s">
        <v>716</v>
      </c>
      <c r="G1457" s="238"/>
      <c r="H1457" s="239" t="s">
        <v>19</v>
      </c>
      <c r="I1457" s="241"/>
      <c r="J1457" s="238"/>
      <c r="K1457" s="238"/>
      <c r="L1457" s="242"/>
      <c r="M1457" s="243"/>
      <c r="N1457" s="244"/>
      <c r="O1457" s="244"/>
      <c r="P1457" s="244"/>
      <c r="Q1457" s="244"/>
      <c r="R1457" s="244"/>
      <c r="S1457" s="244"/>
      <c r="T1457" s="245"/>
      <c r="U1457" s="13"/>
      <c r="V1457" s="13"/>
      <c r="W1457" s="13"/>
      <c r="X1457" s="13"/>
      <c r="Y1457" s="13"/>
      <c r="Z1457" s="13"/>
      <c r="AA1457" s="13"/>
      <c r="AB1457" s="13"/>
      <c r="AC1457" s="13"/>
      <c r="AD1457" s="13"/>
      <c r="AE1457" s="13"/>
      <c r="AT1457" s="246" t="s">
        <v>279</v>
      </c>
      <c r="AU1457" s="246" t="s">
        <v>291</v>
      </c>
      <c r="AV1457" s="13" t="s">
        <v>80</v>
      </c>
      <c r="AW1457" s="13" t="s">
        <v>33</v>
      </c>
      <c r="AX1457" s="13" t="s">
        <v>72</v>
      </c>
      <c r="AY1457" s="246" t="s">
        <v>266</v>
      </c>
    </row>
    <row r="1458" spans="1:51" s="14" customFormat="1" ht="12">
      <c r="A1458" s="14"/>
      <c r="B1458" s="247"/>
      <c r="C1458" s="248"/>
      <c r="D1458" s="230" t="s">
        <v>279</v>
      </c>
      <c r="E1458" s="249" t="s">
        <v>19</v>
      </c>
      <c r="F1458" s="250" t="s">
        <v>717</v>
      </c>
      <c r="G1458" s="248"/>
      <c r="H1458" s="251">
        <v>13.373</v>
      </c>
      <c r="I1458" s="252"/>
      <c r="J1458" s="248"/>
      <c r="K1458" s="248"/>
      <c r="L1458" s="253"/>
      <c r="M1458" s="254"/>
      <c r="N1458" s="255"/>
      <c r="O1458" s="255"/>
      <c r="P1458" s="255"/>
      <c r="Q1458" s="255"/>
      <c r="R1458" s="255"/>
      <c r="S1458" s="255"/>
      <c r="T1458" s="256"/>
      <c r="U1458" s="14"/>
      <c r="V1458" s="14"/>
      <c r="W1458" s="14"/>
      <c r="X1458" s="14"/>
      <c r="Y1458" s="14"/>
      <c r="Z1458" s="14"/>
      <c r="AA1458" s="14"/>
      <c r="AB1458" s="14"/>
      <c r="AC1458" s="14"/>
      <c r="AD1458" s="14"/>
      <c r="AE1458" s="14"/>
      <c r="AT1458" s="257" t="s">
        <v>279</v>
      </c>
      <c r="AU1458" s="257" t="s">
        <v>291</v>
      </c>
      <c r="AV1458" s="14" t="s">
        <v>82</v>
      </c>
      <c r="AW1458" s="14" t="s">
        <v>33</v>
      </c>
      <c r="AX1458" s="14" t="s">
        <v>72</v>
      </c>
      <c r="AY1458" s="257" t="s">
        <v>266</v>
      </c>
    </row>
    <row r="1459" spans="1:51" s="13" customFormat="1" ht="12">
      <c r="A1459" s="13"/>
      <c r="B1459" s="237"/>
      <c r="C1459" s="238"/>
      <c r="D1459" s="230" t="s">
        <v>279</v>
      </c>
      <c r="E1459" s="239" t="s">
        <v>19</v>
      </c>
      <c r="F1459" s="240" t="s">
        <v>718</v>
      </c>
      <c r="G1459" s="238"/>
      <c r="H1459" s="239" t="s">
        <v>19</v>
      </c>
      <c r="I1459" s="241"/>
      <c r="J1459" s="238"/>
      <c r="K1459" s="238"/>
      <c r="L1459" s="242"/>
      <c r="M1459" s="243"/>
      <c r="N1459" s="244"/>
      <c r="O1459" s="244"/>
      <c r="P1459" s="244"/>
      <c r="Q1459" s="244"/>
      <c r="R1459" s="244"/>
      <c r="S1459" s="244"/>
      <c r="T1459" s="245"/>
      <c r="U1459" s="13"/>
      <c r="V1459" s="13"/>
      <c r="W1459" s="13"/>
      <c r="X1459" s="13"/>
      <c r="Y1459" s="13"/>
      <c r="Z1459" s="13"/>
      <c r="AA1459" s="13"/>
      <c r="AB1459" s="13"/>
      <c r="AC1459" s="13"/>
      <c r="AD1459" s="13"/>
      <c r="AE1459" s="13"/>
      <c r="AT1459" s="246" t="s">
        <v>279</v>
      </c>
      <c r="AU1459" s="246" t="s">
        <v>291</v>
      </c>
      <c r="AV1459" s="13" t="s">
        <v>80</v>
      </c>
      <c r="AW1459" s="13" t="s">
        <v>33</v>
      </c>
      <c r="AX1459" s="13" t="s">
        <v>72</v>
      </c>
      <c r="AY1459" s="246" t="s">
        <v>266</v>
      </c>
    </row>
    <row r="1460" spans="1:51" s="14" customFormat="1" ht="12">
      <c r="A1460" s="14"/>
      <c r="B1460" s="247"/>
      <c r="C1460" s="248"/>
      <c r="D1460" s="230" t="s">
        <v>279</v>
      </c>
      <c r="E1460" s="249" t="s">
        <v>19</v>
      </c>
      <c r="F1460" s="250" t="s">
        <v>719</v>
      </c>
      <c r="G1460" s="248"/>
      <c r="H1460" s="251">
        <v>21.77</v>
      </c>
      <c r="I1460" s="252"/>
      <c r="J1460" s="248"/>
      <c r="K1460" s="248"/>
      <c r="L1460" s="253"/>
      <c r="M1460" s="254"/>
      <c r="N1460" s="255"/>
      <c r="O1460" s="255"/>
      <c r="P1460" s="255"/>
      <c r="Q1460" s="255"/>
      <c r="R1460" s="255"/>
      <c r="S1460" s="255"/>
      <c r="T1460" s="256"/>
      <c r="U1460" s="14"/>
      <c r="V1460" s="14"/>
      <c r="W1460" s="14"/>
      <c r="X1460" s="14"/>
      <c r="Y1460" s="14"/>
      <c r="Z1460" s="14"/>
      <c r="AA1460" s="14"/>
      <c r="AB1460" s="14"/>
      <c r="AC1460" s="14"/>
      <c r="AD1460" s="14"/>
      <c r="AE1460" s="14"/>
      <c r="AT1460" s="257" t="s">
        <v>279</v>
      </c>
      <c r="AU1460" s="257" t="s">
        <v>291</v>
      </c>
      <c r="AV1460" s="14" t="s">
        <v>82</v>
      </c>
      <c r="AW1460" s="14" t="s">
        <v>33</v>
      </c>
      <c r="AX1460" s="14" t="s">
        <v>72</v>
      </c>
      <c r="AY1460" s="257" t="s">
        <v>266</v>
      </c>
    </row>
    <row r="1461" spans="1:51" s="13" customFormat="1" ht="12">
      <c r="A1461" s="13"/>
      <c r="B1461" s="237"/>
      <c r="C1461" s="238"/>
      <c r="D1461" s="230" t="s">
        <v>279</v>
      </c>
      <c r="E1461" s="239" t="s">
        <v>19</v>
      </c>
      <c r="F1461" s="240" t="s">
        <v>720</v>
      </c>
      <c r="G1461" s="238"/>
      <c r="H1461" s="239" t="s">
        <v>19</v>
      </c>
      <c r="I1461" s="241"/>
      <c r="J1461" s="238"/>
      <c r="K1461" s="238"/>
      <c r="L1461" s="242"/>
      <c r="M1461" s="243"/>
      <c r="N1461" s="244"/>
      <c r="O1461" s="244"/>
      <c r="P1461" s="244"/>
      <c r="Q1461" s="244"/>
      <c r="R1461" s="244"/>
      <c r="S1461" s="244"/>
      <c r="T1461" s="245"/>
      <c r="U1461" s="13"/>
      <c r="V1461" s="13"/>
      <c r="W1461" s="13"/>
      <c r="X1461" s="13"/>
      <c r="Y1461" s="13"/>
      <c r="Z1461" s="13"/>
      <c r="AA1461" s="13"/>
      <c r="AB1461" s="13"/>
      <c r="AC1461" s="13"/>
      <c r="AD1461" s="13"/>
      <c r="AE1461" s="13"/>
      <c r="AT1461" s="246" t="s">
        <v>279</v>
      </c>
      <c r="AU1461" s="246" t="s">
        <v>291</v>
      </c>
      <c r="AV1461" s="13" t="s">
        <v>80</v>
      </c>
      <c r="AW1461" s="13" t="s">
        <v>33</v>
      </c>
      <c r="AX1461" s="13" t="s">
        <v>72</v>
      </c>
      <c r="AY1461" s="246" t="s">
        <v>266</v>
      </c>
    </row>
    <row r="1462" spans="1:51" s="14" customFormat="1" ht="12">
      <c r="A1462" s="14"/>
      <c r="B1462" s="247"/>
      <c r="C1462" s="248"/>
      <c r="D1462" s="230" t="s">
        <v>279</v>
      </c>
      <c r="E1462" s="249" t="s">
        <v>19</v>
      </c>
      <c r="F1462" s="250" t="s">
        <v>721</v>
      </c>
      <c r="G1462" s="248"/>
      <c r="H1462" s="251">
        <v>87.08</v>
      </c>
      <c r="I1462" s="252"/>
      <c r="J1462" s="248"/>
      <c r="K1462" s="248"/>
      <c r="L1462" s="253"/>
      <c r="M1462" s="254"/>
      <c r="N1462" s="255"/>
      <c r="O1462" s="255"/>
      <c r="P1462" s="255"/>
      <c r="Q1462" s="255"/>
      <c r="R1462" s="255"/>
      <c r="S1462" s="255"/>
      <c r="T1462" s="256"/>
      <c r="U1462" s="14"/>
      <c r="V1462" s="14"/>
      <c r="W1462" s="14"/>
      <c r="X1462" s="14"/>
      <c r="Y1462" s="14"/>
      <c r="Z1462" s="14"/>
      <c r="AA1462" s="14"/>
      <c r="AB1462" s="14"/>
      <c r="AC1462" s="14"/>
      <c r="AD1462" s="14"/>
      <c r="AE1462" s="14"/>
      <c r="AT1462" s="257" t="s">
        <v>279</v>
      </c>
      <c r="AU1462" s="257" t="s">
        <v>291</v>
      </c>
      <c r="AV1462" s="14" t="s">
        <v>82</v>
      </c>
      <c r="AW1462" s="14" t="s">
        <v>33</v>
      </c>
      <c r="AX1462" s="14" t="s">
        <v>72</v>
      </c>
      <c r="AY1462" s="257" t="s">
        <v>266</v>
      </c>
    </row>
    <row r="1463" spans="1:51" s="13" customFormat="1" ht="12">
      <c r="A1463" s="13"/>
      <c r="B1463" s="237"/>
      <c r="C1463" s="238"/>
      <c r="D1463" s="230" t="s">
        <v>279</v>
      </c>
      <c r="E1463" s="239" t="s">
        <v>19</v>
      </c>
      <c r="F1463" s="240" t="s">
        <v>722</v>
      </c>
      <c r="G1463" s="238"/>
      <c r="H1463" s="239" t="s">
        <v>19</v>
      </c>
      <c r="I1463" s="241"/>
      <c r="J1463" s="238"/>
      <c r="K1463" s="238"/>
      <c r="L1463" s="242"/>
      <c r="M1463" s="243"/>
      <c r="N1463" s="244"/>
      <c r="O1463" s="244"/>
      <c r="P1463" s="244"/>
      <c r="Q1463" s="244"/>
      <c r="R1463" s="244"/>
      <c r="S1463" s="244"/>
      <c r="T1463" s="245"/>
      <c r="U1463" s="13"/>
      <c r="V1463" s="13"/>
      <c r="W1463" s="13"/>
      <c r="X1463" s="13"/>
      <c r="Y1463" s="13"/>
      <c r="Z1463" s="13"/>
      <c r="AA1463" s="13"/>
      <c r="AB1463" s="13"/>
      <c r="AC1463" s="13"/>
      <c r="AD1463" s="13"/>
      <c r="AE1463" s="13"/>
      <c r="AT1463" s="246" t="s">
        <v>279</v>
      </c>
      <c r="AU1463" s="246" t="s">
        <v>291</v>
      </c>
      <c r="AV1463" s="13" t="s">
        <v>80</v>
      </c>
      <c r="AW1463" s="13" t="s">
        <v>33</v>
      </c>
      <c r="AX1463" s="13" t="s">
        <v>72</v>
      </c>
      <c r="AY1463" s="246" t="s">
        <v>266</v>
      </c>
    </row>
    <row r="1464" spans="1:51" s="14" customFormat="1" ht="12">
      <c r="A1464" s="14"/>
      <c r="B1464" s="247"/>
      <c r="C1464" s="248"/>
      <c r="D1464" s="230" t="s">
        <v>279</v>
      </c>
      <c r="E1464" s="249" t="s">
        <v>19</v>
      </c>
      <c r="F1464" s="250" t="s">
        <v>723</v>
      </c>
      <c r="G1464" s="248"/>
      <c r="H1464" s="251">
        <v>95.664</v>
      </c>
      <c r="I1464" s="252"/>
      <c r="J1464" s="248"/>
      <c r="K1464" s="248"/>
      <c r="L1464" s="253"/>
      <c r="M1464" s="254"/>
      <c r="N1464" s="255"/>
      <c r="O1464" s="255"/>
      <c r="P1464" s="255"/>
      <c r="Q1464" s="255"/>
      <c r="R1464" s="255"/>
      <c r="S1464" s="255"/>
      <c r="T1464" s="256"/>
      <c r="U1464" s="14"/>
      <c r="V1464" s="14"/>
      <c r="W1464" s="14"/>
      <c r="X1464" s="14"/>
      <c r="Y1464" s="14"/>
      <c r="Z1464" s="14"/>
      <c r="AA1464" s="14"/>
      <c r="AB1464" s="14"/>
      <c r="AC1464" s="14"/>
      <c r="AD1464" s="14"/>
      <c r="AE1464" s="14"/>
      <c r="AT1464" s="257" t="s">
        <v>279</v>
      </c>
      <c r="AU1464" s="257" t="s">
        <v>291</v>
      </c>
      <c r="AV1464" s="14" t="s">
        <v>82</v>
      </c>
      <c r="AW1464" s="14" t="s">
        <v>33</v>
      </c>
      <c r="AX1464" s="14" t="s">
        <v>72</v>
      </c>
      <c r="AY1464" s="257" t="s">
        <v>266</v>
      </c>
    </row>
    <row r="1465" spans="1:51" s="13" customFormat="1" ht="12">
      <c r="A1465" s="13"/>
      <c r="B1465" s="237"/>
      <c r="C1465" s="238"/>
      <c r="D1465" s="230" t="s">
        <v>279</v>
      </c>
      <c r="E1465" s="239" t="s">
        <v>19</v>
      </c>
      <c r="F1465" s="240" t="s">
        <v>724</v>
      </c>
      <c r="G1465" s="238"/>
      <c r="H1465" s="239" t="s">
        <v>19</v>
      </c>
      <c r="I1465" s="241"/>
      <c r="J1465" s="238"/>
      <c r="K1465" s="238"/>
      <c r="L1465" s="242"/>
      <c r="M1465" s="243"/>
      <c r="N1465" s="244"/>
      <c r="O1465" s="244"/>
      <c r="P1465" s="244"/>
      <c r="Q1465" s="244"/>
      <c r="R1465" s="244"/>
      <c r="S1465" s="244"/>
      <c r="T1465" s="245"/>
      <c r="U1465" s="13"/>
      <c r="V1465" s="13"/>
      <c r="W1465" s="13"/>
      <c r="X1465" s="13"/>
      <c r="Y1465" s="13"/>
      <c r="Z1465" s="13"/>
      <c r="AA1465" s="13"/>
      <c r="AB1465" s="13"/>
      <c r="AC1465" s="13"/>
      <c r="AD1465" s="13"/>
      <c r="AE1465" s="13"/>
      <c r="AT1465" s="246" t="s">
        <v>279</v>
      </c>
      <c r="AU1465" s="246" t="s">
        <v>291</v>
      </c>
      <c r="AV1465" s="13" t="s">
        <v>80</v>
      </c>
      <c r="AW1465" s="13" t="s">
        <v>33</v>
      </c>
      <c r="AX1465" s="13" t="s">
        <v>72</v>
      </c>
      <c r="AY1465" s="246" t="s">
        <v>266</v>
      </c>
    </row>
    <row r="1466" spans="1:51" s="14" customFormat="1" ht="12">
      <c r="A1466" s="14"/>
      <c r="B1466" s="247"/>
      <c r="C1466" s="248"/>
      <c r="D1466" s="230" t="s">
        <v>279</v>
      </c>
      <c r="E1466" s="249" t="s">
        <v>19</v>
      </c>
      <c r="F1466" s="250" t="s">
        <v>725</v>
      </c>
      <c r="G1466" s="248"/>
      <c r="H1466" s="251">
        <v>44.784</v>
      </c>
      <c r="I1466" s="252"/>
      <c r="J1466" s="248"/>
      <c r="K1466" s="248"/>
      <c r="L1466" s="253"/>
      <c r="M1466" s="254"/>
      <c r="N1466" s="255"/>
      <c r="O1466" s="255"/>
      <c r="P1466" s="255"/>
      <c r="Q1466" s="255"/>
      <c r="R1466" s="255"/>
      <c r="S1466" s="255"/>
      <c r="T1466" s="256"/>
      <c r="U1466" s="14"/>
      <c r="V1466" s="14"/>
      <c r="W1466" s="14"/>
      <c r="X1466" s="14"/>
      <c r="Y1466" s="14"/>
      <c r="Z1466" s="14"/>
      <c r="AA1466" s="14"/>
      <c r="AB1466" s="14"/>
      <c r="AC1466" s="14"/>
      <c r="AD1466" s="14"/>
      <c r="AE1466" s="14"/>
      <c r="AT1466" s="257" t="s">
        <v>279</v>
      </c>
      <c r="AU1466" s="257" t="s">
        <v>291</v>
      </c>
      <c r="AV1466" s="14" t="s">
        <v>82</v>
      </c>
      <c r="AW1466" s="14" t="s">
        <v>33</v>
      </c>
      <c r="AX1466" s="14" t="s">
        <v>72</v>
      </c>
      <c r="AY1466" s="257" t="s">
        <v>266</v>
      </c>
    </row>
    <row r="1467" spans="1:51" s="13" customFormat="1" ht="12">
      <c r="A1467" s="13"/>
      <c r="B1467" s="237"/>
      <c r="C1467" s="238"/>
      <c r="D1467" s="230" t="s">
        <v>279</v>
      </c>
      <c r="E1467" s="239" t="s">
        <v>19</v>
      </c>
      <c r="F1467" s="240" t="s">
        <v>726</v>
      </c>
      <c r="G1467" s="238"/>
      <c r="H1467" s="239" t="s">
        <v>19</v>
      </c>
      <c r="I1467" s="241"/>
      <c r="J1467" s="238"/>
      <c r="K1467" s="238"/>
      <c r="L1467" s="242"/>
      <c r="M1467" s="243"/>
      <c r="N1467" s="244"/>
      <c r="O1467" s="244"/>
      <c r="P1467" s="244"/>
      <c r="Q1467" s="244"/>
      <c r="R1467" s="244"/>
      <c r="S1467" s="244"/>
      <c r="T1467" s="245"/>
      <c r="U1467" s="13"/>
      <c r="V1467" s="13"/>
      <c r="W1467" s="13"/>
      <c r="X1467" s="13"/>
      <c r="Y1467" s="13"/>
      <c r="Z1467" s="13"/>
      <c r="AA1467" s="13"/>
      <c r="AB1467" s="13"/>
      <c r="AC1467" s="13"/>
      <c r="AD1467" s="13"/>
      <c r="AE1467" s="13"/>
      <c r="AT1467" s="246" t="s">
        <v>279</v>
      </c>
      <c r="AU1467" s="246" t="s">
        <v>291</v>
      </c>
      <c r="AV1467" s="13" t="s">
        <v>80</v>
      </c>
      <c r="AW1467" s="13" t="s">
        <v>33</v>
      </c>
      <c r="AX1467" s="13" t="s">
        <v>72</v>
      </c>
      <c r="AY1467" s="246" t="s">
        <v>266</v>
      </c>
    </row>
    <row r="1468" spans="1:51" s="14" customFormat="1" ht="12">
      <c r="A1468" s="14"/>
      <c r="B1468" s="247"/>
      <c r="C1468" s="248"/>
      <c r="D1468" s="230" t="s">
        <v>279</v>
      </c>
      <c r="E1468" s="249" t="s">
        <v>19</v>
      </c>
      <c r="F1468" s="250" t="s">
        <v>717</v>
      </c>
      <c r="G1468" s="248"/>
      <c r="H1468" s="251">
        <v>13.373</v>
      </c>
      <c r="I1468" s="252"/>
      <c r="J1468" s="248"/>
      <c r="K1468" s="248"/>
      <c r="L1468" s="253"/>
      <c r="M1468" s="254"/>
      <c r="N1468" s="255"/>
      <c r="O1468" s="255"/>
      <c r="P1468" s="255"/>
      <c r="Q1468" s="255"/>
      <c r="R1468" s="255"/>
      <c r="S1468" s="255"/>
      <c r="T1468" s="256"/>
      <c r="U1468" s="14"/>
      <c r="V1468" s="14"/>
      <c r="W1468" s="14"/>
      <c r="X1468" s="14"/>
      <c r="Y1468" s="14"/>
      <c r="Z1468" s="14"/>
      <c r="AA1468" s="14"/>
      <c r="AB1468" s="14"/>
      <c r="AC1468" s="14"/>
      <c r="AD1468" s="14"/>
      <c r="AE1468" s="14"/>
      <c r="AT1468" s="257" t="s">
        <v>279</v>
      </c>
      <c r="AU1468" s="257" t="s">
        <v>291</v>
      </c>
      <c r="AV1468" s="14" t="s">
        <v>82</v>
      </c>
      <c r="AW1468" s="14" t="s">
        <v>33</v>
      </c>
      <c r="AX1468" s="14" t="s">
        <v>72</v>
      </c>
      <c r="AY1468" s="257" t="s">
        <v>266</v>
      </c>
    </row>
    <row r="1469" spans="1:51" s="16" customFormat="1" ht="12">
      <c r="A1469" s="16"/>
      <c r="B1469" s="279"/>
      <c r="C1469" s="280"/>
      <c r="D1469" s="230" t="s">
        <v>279</v>
      </c>
      <c r="E1469" s="281" t="s">
        <v>19</v>
      </c>
      <c r="F1469" s="282" t="s">
        <v>705</v>
      </c>
      <c r="G1469" s="280"/>
      <c r="H1469" s="283">
        <v>410.396</v>
      </c>
      <c r="I1469" s="284"/>
      <c r="J1469" s="280"/>
      <c r="K1469" s="280"/>
      <c r="L1469" s="285"/>
      <c r="M1469" s="286"/>
      <c r="N1469" s="287"/>
      <c r="O1469" s="287"/>
      <c r="P1469" s="287"/>
      <c r="Q1469" s="287"/>
      <c r="R1469" s="287"/>
      <c r="S1469" s="287"/>
      <c r="T1469" s="288"/>
      <c r="U1469" s="16"/>
      <c r="V1469" s="16"/>
      <c r="W1469" s="16"/>
      <c r="X1469" s="16"/>
      <c r="Y1469" s="16"/>
      <c r="Z1469" s="16"/>
      <c r="AA1469" s="16"/>
      <c r="AB1469" s="16"/>
      <c r="AC1469" s="16"/>
      <c r="AD1469" s="16"/>
      <c r="AE1469" s="16"/>
      <c r="AT1469" s="289" t="s">
        <v>279</v>
      </c>
      <c r="AU1469" s="289" t="s">
        <v>291</v>
      </c>
      <c r="AV1469" s="16" t="s">
        <v>291</v>
      </c>
      <c r="AW1469" s="16" t="s">
        <v>33</v>
      </c>
      <c r="AX1469" s="16" t="s">
        <v>72</v>
      </c>
      <c r="AY1469" s="289" t="s">
        <v>266</v>
      </c>
    </row>
    <row r="1470" spans="1:51" s="15" customFormat="1" ht="12">
      <c r="A1470" s="15"/>
      <c r="B1470" s="258"/>
      <c r="C1470" s="259"/>
      <c r="D1470" s="230" t="s">
        <v>279</v>
      </c>
      <c r="E1470" s="260" t="s">
        <v>19</v>
      </c>
      <c r="F1470" s="261" t="s">
        <v>282</v>
      </c>
      <c r="G1470" s="259"/>
      <c r="H1470" s="262">
        <v>1206.697</v>
      </c>
      <c r="I1470" s="263"/>
      <c r="J1470" s="259"/>
      <c r="K1470" s="259"/>
      <c r="L1470" s="264"/>
      <c r="M1470" s="265"/>
      <c r="N1470" s="266"/>
      <c r="O1470" s="266"/>
      <c r="P1470" s="266"/>
      <c r="Q1470" s="266"/>
      <c r="R1470" s="266"/>
      <c r="S1470" s="266"/>
      <c r="T1470" s="267"/>
      <c r="U1470" s="15"/>
      <c r="V1470" s="15"/>
      <c r="W1470" s="15"/>
      <c r="X1470" s="15"/>
      <c r="Y1470" s="15"/>
      <c r="Z1470" s="15"/>
      <c r="AA1470" s="15"/>
      <c r="AB1470" s="15"/>
      <c r="AC1470" s="15"/>
      <c r="AD1470" s="15"/>
      <c r="AE1470" s="15"/>
      <c r="AT1470" s="268" t="s">
        <v>279</v>
      </c>
      <c r="AU1470" s="268" t="s">
        <v>291</v>
      </c>
      <c r="AV1470" s="15" t="s">
        <v>273</v>
      </c>
      <c r="AW1470" s="15" t="s">
        <v>33</v>
      </c>
      <c r="AX1470" s="15" t="s">
        <v>80</v>
      </c>
      <c r="AY1470" s="268" t="s">
        <v>266</v>
      </c>
    </row>
    <row r="1471" spans="1:65" s="2" customFormat="1" ht="24.15" customHeight="1">
      <c r="A1471" s="41"/>
      <c r="B1471" s="42"/>
      <c r="C1471" s="217" t="s">
        <v>1623</v>
      </c>
      <c r="D1471" s="217" t="s">
        <v>268</v>
      </c>
      <c r="E1471" s="218" t="s">
        <v>1624</v>
      </c>
      <c r="F1471" s="219" t="s">
        <v>1625</v>
      </c>
      <c r="G1471" s="220" t="s">
        <v>271</v>
      </c>
      <c r="H1471" s="221">
        <v>45.558</v>
      </c>
      <c r="I1471" s="222"/>
      <c r="J1471" s="223">
        <f>ROUND(I1471*H1471,2)</f>
        <v>0</v>
      </c>
      <c r="K1471" s="219" t="s">
        <v>272</v>
      </c>
      <c r="L1471" s="47"/>
      <c r="M1471" s="224" t="s">
        <v>19</v>
      </c>
      <c r="N1471" s="225" t="s">
        <v>43</v>
      </c>
      <c r="O1471" s="87"/>
      <c r="P1471" s="226">
        <f>O1471*H1471</f>
        <v>0</v>
      </c>
      <c r="Q1471" s="226">
        <v>0</v>
      </c>
      <c r="R1471" s="226">
        <f>Q1471*H1471</f>
        <v>0</v>
      </c>
      <c r="S1471" s="226">
        <v>0.068</v>
      </c>
      <c r="T1471" s="227">
        <f>S1471*H1471</f>
        <v>3.097944</v>
      </c>
      <c r="U1471" s="41"/>
      <c r="V1471" s="41"/>
      <c r="W1471" s="41"/>
      <c r="X1471" s="41"/>
      <c r="Y1471" s="41"/>
      <c r="Z1471" s="41"/>
      <c r="AA1471" s="41"/>
      <c r="AB1471" s="41"/>
      <c r="AC1471" s="41"/>
      <c r="AD1471" s="41"/>
      <c r="AE1471" s="41"/>
      <c r="AR1471" s="228" t="s">
        <v>273</v>
      </c>
      <c r="AT1471" s="228" t="s">
        <v>268</v>
      </c>
      <c r="AU1471" s="228" t="s">
        <v>291</v>
      </c>
      <c r="AY1471" s="20" t="s">
        <v>266</v>
      </c>
      <c r="BE1471" s="229">
        <f>IF(N1471="základní",J1471,0)</f>
        <v>0</v>
      </c>
      <c r="BF1471" s="229">
        <f>IF(N1471="snížená",J1471,0)</f>
        <v>0</v>
      </c>
      <c r="BG1471" s="229">
        <f>IF(N1471="zákl. přenesená",J1471,0)</f>
        <v>0</v>
      </c>
      <c r="BH1471" s="229">
        <f>IF(N1471="sníž. přenesená",J1471,0)</f>
        <v>0</v>
      </c>
      <c r="BI1471" s="229">
        <f>IF(N1471="nulová",J1471,0)</f>
        <v>0</v>
      </c>
      <c r="BJ1471" s="20" t="s">
        <v>80</v>
      </c>
      <c r="BK1471" s="229">
        <f>ROUND(I1471*H1471,2)</f>
        <v>0</v>
      </c>
      <c r="BL1471" s="20" t="s">
        <v>273</v>
      </c>
      <c r="BM1471" s="228" t="s">
        <v>1626</v>
      </c>
    </row>
    <row r="1472" spans="1:47" s="2" customFormat="1" ht="12">
      <c r="A1472" s="41"/>
      <c r="B1472" s="42"/>
      <c r="C1472" s="43"/>
      <c r="D1472" s="230" t="s">
        <v>275</v>
      </c>
      <c r="E1472" s="43"/>
      <c r="F1472" s="231" t="s">
        <v>1627</v>
      </c>
      <c r="G1472" s="43"/>
      <c r="H1472" s="43"/>
      <c r="I1472" s="232"/>
      <c r="J1472" s="43"/>
      <c r="K1472" s="43"/>
      <c r="L1472" s="47"/>
      <c r="M1472" s="233"/>
      <c r="N1472" s="234"/>
      <c r="O1472" s="87"/>
      <c r="P1472" s="87"/>
      <c r="Q1472" s="87"/>
      <c r="R1472" s="87"/>
      <c r="S1472" s="87"/>
      <c r="T1472" s="88"/>
      <c r="U1472" s="41"/>
      <c r="V1472" s="41"/>
      <c r="W1472" s="41"/>
      <c r="X1472" s="41"/>
      <c r="Y1472" s="41"/>
      <c r="Z1472" s="41"/>
      <c r="AA1472" s="41"/>
      <c r="AB1472" s="41"/>
      <c r="AC1472" s="41"/>
      <c r="AD1472" s="41"/>
      <c r="AE1472" s="41"/>
      <c r="AT1472" s="20" t="s">
        <v>275</v>
      </c>
      <c r="AU1472" s="20" t="s">
        <v>291</v>
      </c>
    </row>
    <row r="1473" spans="1:47" s="2" customFormat="1" ht="12">
      <c r="A1473" s="41"/>
      <c r="B1473" s="42"/>
      <c r="C1473" s="43"/>
      <c r="D1473" s="235" t="s">
        <v>277</v>
      </c>
      <c r="E1473" s="43"/>
      <c r="F1473" s="236" t="s">
        <v>1628</v>
      </c>
      <c r="G1473" s="43"/>
      <c r="H1473" s="43"/>
      <c r="I1473" s="232"/>
      <c r="J1473" s="43"/>
      <c r="K1473" s="43"/>
      <c r="L1473" s="47"/>
      <c r="M1473" s="233"/>
      <c r="N1473" s="234"/>
      <c r="O1473" s="87"/>
      <c r="P1473" s="87"/>
      <c r="Q1473" s="87"/>
      <c r="R1473" s="87"/>
      <c r="S1473" s="87"/>
      <c r="T1473" s="88"/>
      <c r="U1473" s="41"/>
      <c r="V1473" s="41"/>
      <c r="W1473" s="41"/>
      <c r="X1473" s="41"/>
      <c r="Y1473" s="41"/>
      <c r="Z1473" s="41"/>
      <c r="AA1473" s="41"/>
      <c r="AB1473" s="41"/>
      <c r="AC1473" s="41"/>
      <c r="AD1473" s="41"/>
      <c r="AE1473" s="41"/>
      <c r="AT1473" s="20" t="s">
        <v>277</v>
      </c>
      <c r="AU1473" s="20" t="s">
        <v>291</v>
      </c>
    </row>
    <row r="1474" spans="1:51" s="13" customFormat="1" ht="12">
      <c r="A1474" s="13"/>
      <c r="B1474" s="237"/>
      <c r="C1474" s="238"/>
      <c r="D1474" s="230" t="s">
        <v>279</v>
      </c>
      <c r="E1474" s="239" t="s">
        <v>19</v>
      </c>
      <c r="F1474" s="240" t="s">
        <v>789</v>
      </c>
      <c r="G1474" s="238"/>
      <c r="H1474" s="239" t="s">
        <v>19</v>
      </c>
      <c r="I1474" s="241"/>
      <c r="J1474" s="238"/>
      <c r="K1474" s="238"/>
      <c r="L1474" s="242"/>
      <c r="M1474" s="243"/>
      <c r="N1474" s="244"/>
      <c r="O1474" s="244"/>
      <c r="P1474" s="244"/>
      <c r="Q1474" s="244"/>
      <c r="R1474" s="244"/>
      <c r="S1474" s="244"/>
      <c r="T1474" s="245"/>
      <c r="U1474" s="13"/>
      <c r="V1474" s="13"/>
      <c r="W1474" s="13"/>
      <c r="X1474" s="13"/>
      <c r="Y1474" s="13"/>
      <c r="Z1474" s="13"/>
      <c r="AA1474" s="13"/>
      <c r="AB1474" s="13"/>
      <c r="AC1474" s="13"/>
      <c r="AD1474" s="13"/>
      <c r="AE1474" s="13"/>
      <c r="AT1474" s="246" t="s">
        <v>279</v>
      </c>
      <c r="AU1474" s="246" t="s">
        <v>291</v>
      </c>
      <c r="AV1474" s="13" t="s">
        <v>80</v>
      </c>
      <c r="AW1474" s="13" t="s">
        <v>33</v>
      </c>
      <c r="AX1474" s="13" t="s">
        <v>72</v>
      </c>
      <c r="AY1474" s="246" t="s">
        <v>266</v>
      </c>
    </row>
    <row r="1475" spans="1:51" s="14" customFormat="1" ht="12">
      <c r="A1475" s="14"/>
      <c r="B1475" s="247"/>
      <c r="C1475" s="248"/>
      <c r="D1475" s="230" t="s">
        <v>279</v>
      </c>
      <c r="E1475" s="249" t="s">
        <v>19</v>
      </c>
      <c r="F1475" s="250" t="s">
        <v>1629</v>
      </c>
      <c r="G1475" s="248"/>
      <c r="H1475" s="251">
        <v>34.5</v>
      </c>
      <c r="I1475" s="252"/>
      <c r="J1475" s="248"/>
      <c r="K1475" s="248"/>
      <c r="L1475" s="253"/>
      <c r="M1475" s="254"/>
      <c r="N1475" s="255"/>
      <c r="O1475" s="255"/>
      <c r="P1475" s="255"/>
      <c r="Q1475" s="255"/>
      <c r="R1475" s="255"/>
      <c r="S1475" s="255"/>
      <c r="T1475" s="256"/>
      <c r="U1475" s="14"/>
      <c r="V1475" s="14"/>
      <c r="W1475" s="14"/>
      <c r="X1475" s="14"/>
      <c r="Y1475" s="14"/>
      <c r="Z1475" s="14"/>
      <c r="AA1475" s="14"/>
      <c r="AB1475" s="14"/>
      <c r="AC1475" s="14"/>
      <c r="AD1475" s="14"/>
      <c r="AE1475" s="14"/>
      <c r="AT1475" s="257" t="s">
        <v>279</v>
      </c>
      <c r="AU1475" s="257" t="s">
        <v>291</v>
      </c>
      <c r="AV1475" s="14" t="s">
        <v>82</v>
      </c>
      <c r="AW1475" s="14" t="s">
        <v>33</v>
      </c>
      <c r="AX1475" s="14" t="s">
        <v>72</v>
      </c>
      <c r="AY1475" s="257" t="s">
        <v>266</v>
      </c>
    </row>
    <row r="1476" spans="1:51" s="13" customFormat="1" ht="12">
      <c r="A1476" s="13"/>
      <c r="B1476" s="237"/>
      <c r="C1476" s="238"/>
      <c r="D1476" s="230" t="s">
        <v>279</v>
      </c>
      <c r="E1476" s="239" t="s">
        <v>19</v>
      </c>
      <c r="F1476" s="240" t="s">
        <v>792</v>
      </c>
      <c r="G1476" s="238"/>
      <c r="H1476" s="239" t="s">
        <v>19</v>
      </c>
      <c r="I1476" s="241"/>
      <c r="J1476" s="238"/>
      <c r="K1476" s="238"/>
      <c r="L1476" s="242"/>
      <c r="M1476" s="243"/>
      <c r="N1476" s="244"/>
      <c r="O1476" s="244"/>
      <c r="P1476" s="244"/>
      <c r="Q1476" s="244"/>
      <c r="R1476" s="244"/>
      <c r="S1476" s="244"/>
      <c r="T1476" s="245"/>
      <c r="U1476" s="13"/>
      <c r="V1476" s="13"/>
      <c r="W1476" s="13"/>
      <c r="X1476" s="13"/>
      <c r="Y1476" s="13"/>
      <c r="Z1476" s="13"/>
      <c r="AA1476" s="13"/>
      <c r="AB1476" s="13"/>
      <c r="AC1476" s="13"/>
      <c r="AD1476" s="13"/>
      <c r="AE1476" s="13"/>
      <c r="AT1476" s="246" t="s">
        <v>279</v>
      </c>
      <c r="AU1476" s="246" t="s">
        <v>291</v>
      </c>
      <c r="AV1476" s="13" t="s">
        <v>80</v>
      </c>
      <c r="AW1476" s="13" t="s">
        <v>33</v>
      </c>
      <c r="AX1476" s="13" t="s">
        <v>72</v>
      </c>
      <c r="AY1476" s="246" t="s">
        <v>266</v>
      </c>
    </row>
    <row r="1477" spans="1:51" s="14" customFormat="1" ht="12">
      <c r="A1477" s="14"/>
      <c r="B1477" s="247"/>
      <c r="C1477" s="248"/>
      <c r="D1477" s="230" t="s">
        <v>279</v>
      </c>
      <c r="E1477" s="249" t="s">
        <v>19</v>
      </c>
      <c r="F1477" s="250" t="s">
        <v>1630</v>
      </c>
      <c r="G1477" s="248"/>
      <c r="H1477" s="251">
        <v>11.058</v>
      </c>
      <c r="I1477" s="252"/>
      <c r="J1477" s="248"/>
      <c r="K1477" s="248"/>
      <c r="L1477" s="253"/>
      <c r="M1477" s="254"/>
      <c r="N1477" s="255"/>
      <c r="O1477" s="255"/>
      <c r="P1477" s="255"/>
      <c r="Q1477" s="255"/>
      <c r="R1477" s="255"/>
      <c r="S1477" s="255"/>
      <c r="T1477" s="256"/>
      <c r="U1477" s="14"/>
      <c r="V1477" s="14"/>
      <c r="W1477" s="14"/>
      <c r="X1477" s="14"/>
      <c r="Y1477" s="14"/>
      <c r="Z1477" s="14"/>
      <c r="AA1477" s="14"/>
      <c r="AB1477" s="14"/>
      <c r="AC1477" s="14"/>
      <c r="AD1477" s="14"/>
      <c r="AE1477" s="14"/>
      <c r="AT1477" s="257" t="s">
        <v>279</v>
      </c>
      <c r="AU1477" s="257" t="s">
        <v>291</v>
      </c>
      <c r="AV1477" s="14" t="s">
        <v>82</v>
      </c>
      <c r="AW1477" s="14" t="s">
        <v>33</v>
      </c>
      <c r="AX1477" s="14" t="s">
        <v>72</v>
      </c>
      <c r="AY1477" s="257" t="s">
        <v>266</v>
      </c>
    </row>
    <row r="1478" spans="1:51" s="15" customFormat="1" ht="12">
      <c r="A1478" s="15"/>
      <c r="B1478" s="258"/>
      <c r="C1478" s="259"/>
      <c r="D1478" s="230" t="s">
        <v>279</v>
      </c>
      <c r="E1478" s="260" t="s">
        <v>19</v>
      </c>
      <c r="F1478" s="261" t="s">
        <v>282</v>
      </c>
      <c r="G1478" s="259"/>
      <c r="H1478" s="262">
        <v>45.558</v>
      </c>
      <c r="I1478" s="263"/>
      <c r="J1478" s="259"/>
      <c r="K1478" s="259"/>
      <c r="L1478" s="264"/>
      <c r="M1478" s="265"/>
      <c r="N1478" s="266"/>
      <c r="O1478" s="266"/>
      <c r="P1478" s="266"/>
      <c r="Q1478" s="266"/>
      <c r="R1478" s="266"/>
      <c r="S1478" s="266"/>
      <c r="T1478" s="267"/>
      <c r="U1478" s="15"/>
      <c r="V1478" s="15"/>
      <c r="W1478" s="15"/>
      <c r="X1478" s="15"/>
      <c r="Y1478" s="15"/>
      <c r="Z1478" s="15"/>
      <c r="AA1478" s="15"/>
      <c r="AB1478" s="15"/>
      <c r="AC1478" s="15"/>
      <c r="AD1478" s="15"/>
      <c r="AE1478" s="15"/>
      <c r="AT1478" s="268" t="s">
        <v>279</v>
      </c>
      <c r="AU1478" s="268" t="s">
        <v>291</v>
      </c>
      <c r="AV1478" s="15" t="s">
        <v>273</v>
      </c>
      <c r="AW1478" s="15" t="s">
        <v>33</v>
      </c>
      <c r="AX1478" s="15" t="s">
        <v>80</v>
      </c>
      <c r="AY1478" s="268" t="s">
        <v>266</v>
      </c>
    </row>
    <row r="1479" spans="1:65" s="2" customFormat="1" ht="24.15" customHeight="1">
      <c r="A1479" s="41"/>
      <c r="B1479" s="42"/>
      <c r="C1479" s="217" t="s">
        <v>1631</v>
      </c>
      <c r="D1479" s="217" t="s">
        <v>268</v>
      </c>
      <c r="E1479" s="218" t="s">
        <v>1632</v>
      </c>
      <c r="F1479" s="219" t="s">
        <v>1633</v>
      </c>
      <c r="G1479" s="220" t="s">
        <v>271</v>
      </c>
      <c r="H1479" s="221">
        <v>3.3</v>
      </c>
      <c r="I1479" s="222"/>
      <c r="J1479" s="223">
        <f>ROUND(I1479*H1479,2)</f>
        <v>0</v>
      </c>
      <c r="K1479" s="219" t="s">
        <v>272</v>
      </c>
      <c r="L1479" s="47"/>
      <c r="M1479" s="224" t="s">
        <v>19</v>
      </c>
      <c r="N1479" s="225" t="s">
        <v>43</v>
      </c>
      <c r="O1479" s="87"/>
      <c r="P1479" s="226">
        <f>O1479*H1479</f>
        <v>0</v>
      </c>
      <c r="Q1479" s="226">
        <v>0</v>
      </c>
      <c r="R1479" s="226">
        <f>Q1479*H1479</f>
        <v>0</v>
      </c>
      <c r="S1479" s="226">
        <v>0.089</v>
      </c>
      <c r="T1479" s="227">
        <f>S1479*H1479</f>
        <v>0.29369999999999996</v>
      </c>
      <c r="U1479" s="41"/>
      <c r="V1479" s="41"/>
      <c r="W1479" s="41"/>
      <c r="X1479" s="41"/>
      <c r="Y1479" s="41"/>
      <c r="Z1479" s="41"/>
      <c r="AA1479" s="41"/>
      <c r="AB1479" s="41"/>
      <c r="AC1479" s="41"/>
      <c r="AD1479" s="41"/>
      <c r="AE1479" s="41"/>
      <c r="AR1479" s="228" t="s">
        <v>273</v>
      </c>
      <c r="AT1479" s="228" t="s">
        <v>268</v>
      </c>
      <c r="AU1479" s="228" t="s">
        <v>291</v>
      </c>
      <c r="AY1479" s="20" t="s">
        <v>266</v>
      </c>
      <c r="BE1479" s="229">
        <f>IF(N1479="základní",J1479,0)</f>
        <v>0</v>
      </c>
      <c r="BF1479" s="229">
        <f>IF(N1479="snížená",J1479,0)</f>
        <v>0</v>
      </c>
      <c r="BG1479" s="229">
        <f>IF(N1479="zákl. přenesená",J1479,0)</f>
        <v>0</v>
      </c>
      <c r="BH1479" s="229">
        <f>IF(N1479="sníž. přenesená",J1479,0)</f>
        <v>0</v>
      </c>
      <c r="BI1479" s="229">
        <f>IF(N1479="nulová",J1479,0)</f>
        <v>0</v>
      </c>
      <c r="BJ1479" s="20" t="s">
        <v>80</v>
      </c>
      <c r="BK1479" s="229">
        <f>ROUND(I1479*H1479,2)</f>
        <v>0</v>
      </c>
      <c r="BL1479" s="20" t="s">
        <v>273</v>
      </c>
      <c r="BM1479" s="228" t="s">
        <v>1634</v>
      </c>
    </row>
    <row r="1480" spans="1:47" s="2" customFormat="1" ht="12">
      <c r="A1480" s="41"/>
      <c r="B1480" s="42"/>
      <c r="C1480" s="43"/>
      <c r="D1480" s="230" t="s">
        <v>275</v>
      </c>
      <c r="E1480" s="43"/>
      <c r="F1480" s="231" t="s">
        <v>1635</v>
      </c>
      <c r="G1480" s="43"/>
      <c r="H1480" s="43"/>
      <c r="I1480" s="232"/>
      <c r="J1480" s="43"/>
      <c r="K1480" s="43"/>
      <c r="L1480" s="47"/>
      <c r="M1480" s="233"/>
      <c r="N1480" s="234"/>
      <c r="O1480" s="87"/>
      <c r="P1480" s="87"/>
      <c r="Q1480" s="87"/>
      <c r="R1480" s="87"/>
      <c r="S1480" s="87"/>
      <c r="T1480" s="88"/>
      <c r="U1480" s="41"/>
      <c r="V1480" s="41"/>
      <c r="W1480" s="41"/>
      <c r="X1480" s="41"/>
      <c r="Y1480" s="41"/>
      <c r="Z1480" s="41"/>
      <c r="AA1480" s="41"/>
      <c r="AB1480" s="41"/>
      <c r="AC1480" s="41"/>
      <c r="AD1480" s="41"/>
      <c r="AE1480" s="41"/>
      <c r="AT1480" s="20" t="s">
        <v>275</v>
      </c>
      <c r="AU1480" s="20" t="s">
        <v>291</v>
      </c>
    </row>
    <row r="1481" spans="1:47" s="2" customFormat="1" ht="12">
      <c r="A1481" s="41"/>
      <c r="B1481" s="42"/>
      <c r="C1481" s="43"/>
      <c r="D1481" s="235" t="s">
        <v>277</v>
      </c>
      <c r="E1481" s="43"/>
      <c r="F1481" s="236" t="s">
        <v>1636</v>
      </c>
      <c r="G1481" s="43"/>
      <c r="H1481" s="43"/>
      <c r="I1481" s="232"/>
      <c r="J1481" s="43"/>
      <c r="K1481" s="43"/>
      <c r="L1481" s="47"/>
      <c r="M1481" s="233"/>
      <c r="N1481" s="234"/>
      <c r="O1481" s="87"/>
      <c r="P1481" s="87"/>
      <c r="Q1481" s="87"/>
      <c r="R1481" s="87"/>
      <c r="S1481" s="87"/>
      <c r="T1481" s="88"/>
      <c r="U1481" s="41"/>
      <c r="V1481" s="41"/>
      <c r="W1481" s="41"/>
      <c r="X1481" s="41"/>
      <c r="Y1481" s="41"/>
      <c r="Z1481" s="41"/>
      <c r="AA1481" s="41"/>
      <c r="AB1481" s="41"/>
      <c r="AC1481" s="41"/>
      <c r="AD1481" s="41"/>
      <c r="AE1481" s="41"/>
      <c r="AT1481" s="20" t="s">
        <v>277</v>
      </c>
      <c r="AU1481" s="20" t="s">
        <v>291</v>
      </c>
    </row>
    <row r="1482" spans="1:51" s="13" customFormat="1" ht="12">
      <c r="A1482" s="13"/>
      <c r="B1482" s="237"/>
      <c r="C1482" s="238"/>
      <c r="D1482" s="230" t="s">
        <v>279</v>
      </c>
      <c r="E1482" s="239" t="s">
        <v>19</v>
      </c>
      <c r="F1482" s="240" t="s">
        <v>1637</v>
      </c>
      <c r="G1482" s="238"/>
      <c r="H1482" s="239" t="s">
        <v>19</v>
      </c>
      <c r="I1482" s="241"/>
      <c r="J1482" s="238"/>
      <c r="K1482" s="238"/>
      <c r="L1482" s="242"/>
      <c r="M1482" s="243"/>
      <c r="N1482" s="244"/>
      <c r="O1482" s="244"/>
      <c r="P1482" s="244"/>
      <c r="Q1482" s="244"/>
      <c r="R1482" s="244"/>
      <c r="S1482" s="244"/>
      <c r="T1482" s="245"/>
      <c r="U1482" s="13"/>
      <c r="V1482" s="13"/>
      <c r="W1482" s="13"/>
      <c r="X1482" s="13"/>
      <c r="Y1482" s="13"/>
      <c r="Z1482" s="13"/>
      <c r="AA1482" s="13"/>
      <c r="AB1482" s="13"/>
      <c r="AC1482" s="13"/>
      <c r="AD1482" s="13"/>
      <c r="AE1482" s="13"/>
      <c r="AT1482" s="246" t="s">
        <v>279</v>
      </c>
      <c r="AU1482" s="246" t="s">
        <v>291</v>
      </c>
      <c r="AV1482" s="13" t="s">
        <v>80</v>
      </c>
      <c r="AW1482" s="13" t="s">
        <v>33</v>
      </c>
      <c r="AX1482" s="13" t="s">
        <v>72</v>
      </c>
      <c r="AY1482" s="246" t="s">
        <v>266</v>
      </c>
    </row>
    <row r="1483" spans="1:51" s="14" customFormat="1" ht="12">
      <c r="A1483" s="14"/>
      <c r="B1483" s="247"/>
      <c r="C1483" s="248"/>
      <c r="D1483" s="230" t="s">
        <v>279</v>
      </c>
      <c r="E1483" s="249" t="s">
        <v>19</v>
      </c>
      <c r="F1483" s="250" t="s">
        <v>1638</v>
      </c>
      <c r="G1483" s="248"/>
      <c r="H1483" s="251">
        <v>3.3</v>
      </c>
      <c r="I1483" s="252"/>
      <c r="J1483" s="248"/>
      <c r="K1483" s="248"/>
      <c r="L1483" s="253"/>
      <c r="M1483" s="254"/>
      <c r="N1483" s="255"/>
      <c r="O1483" s="255"/>
      <c r="P1483" s="255"/>
      <c r="Q1483" s="255"/>
      <c r="R1483" s="255"/>
      <c r="S1483" s="255"/>
      <c r="T1483" s="256"/>
      <c r="U1483" s="14"/>
      <c r="V1483" s="14"/>
      <c r="W1483" s="14"/>
      <c r="X1483" s="14"/>
      <c r="Y1483" s="14"/>
      <c r="Z1483" s="14"/>
      <c r="AA1483" s="14"/>
      <c r="AB1483" s="14"/>
      <c r="AC1483" s="14"/>
      <c r="AD1483" s="14"/>
      <c r="AE1483" s="14"/>
      <c r="AT1483" s="257" t="s">
        <v>279</v>
      </c>
      <c r="AU1483" s="257" t="s">
        <v>291</v>
      </c>
      <c r="AV1483" s="14" t="s">
        <v>82</v>
      </c>
      <c r="AW1483" s="14" t="s">
        <v>33</v>
      </c>
      <c r="AX1483" s="14" t="s">
        <v>72</v>
      </c>
      <c r="AY1483" s="257" t="s">
        <v>266</v>
      </c>
    </row>
    <row r="1484" spans="1:51" s="15" customFormat="1" ht="12">
      <c r="A1484" s="15"/>
      <c r="B1484" s="258"/>
      <c r="C1484" s="259"/>
      <c r="D1484" s="230" t="s">
        <v>279</v>
      </c>
      <c r="E1484" s="260" t="s">
        <v>19</v>
      </c>
      <c r="F1484" s="261" t="s">
        <v>282</v>
      </c>
      <c r="G1484" s="259"/>
      <c r="H1484" s="262">
        <v>3.3</v>
      </c>
      <c r="I1484" s="263"/>
      <c r="J1484" s="259"/>
      <c r="K1484" s="259"/>
      <c r="L1484" s="264"/>
      <c r="M1484" s="265"/>
      <c r="N1484" s="266"/>
      <c r="O1484" s="266"/>
      <c r="P1484" s="266"/>
      <c r="Q1484" s="266"/>
      <c r="R1484" s="266"/>
      <c r="S1484" s="266"/>
      <c r="T1484" s="267"/>
      <c r="U1484" s="15"/>
      <c r="V1484" s="15"/>
      <c r="W1484" s="15"/>
      <c r="X1484" s="15"/>
      <c r="Y1484" s="15"/>
      <c r="Z1484" s="15"/>
      <c r="AA1484" s="15"/>
      <c r="AB1484" s="15"/>
      <c r="AC1484" s="15"/>
      <c r="AD1484" s="15"/>
      <c r="AE1484" s="15"/>
      <c r="AT1484" s="268" t="s">
        <v>279</v>
      </c>
      <c r="AU1484" s="268" t="s">
        <v>291</v>
      </c>
      <c r="AV1484" s="15" t="s">
        <v>273</v>
      </c>
      <c r="AW1484" s="15" t="s">
        <v>33</v>
      </c>
      <c r="AX1484" s="15" t="s">
        <v>80</v>
      </c>
      <c r="AY1484" s="268" t="s">
        <v>266</v>
      </c>
    </row>
    <row r="1485" spans="1:65" s="2" customFormat="1" ht="24.15" customHeight="1">
      <c r="A1485" s="41"/>
      <c r="B1485" s="42"/>
      <c r="C1485" s="217" t="s">
        <v>1639</v>
      </c>
      <c r="D1485" s="217" t="s">
        <v>268</v>
      </c>
      <c r="E1485" s="218" t="s">
        <v>1640</v>
      </c>
      <c r="F1485" s="219" t="s">
        <v>1641</v>
      </c>
      <c r="G1485" s="220" t="s">
        <v>271</v>
      </c>
      <c r="H1485" s="221">
        <v>23.1</v>
      </c>
      <c r="I1485" s="222"/>
      <c r="J1485" s="223">
        <f>ROUND(I1485*H1485,2)</f>
        <v>0</v>
      </c>
      <c r="K1485" s="219" t="s">
        <v>272</v>
      </c>
      <c r="L1485" s="47"/>
      <c r="M1485" s="224" t="s">
        <v>19</v>
      </c>
      <c r="N1485" s="225" t="s">
        <v>43</v>
      </c>
      <c r="O1485" s="87"/>
      <c r="P1485" s="226">
        <f>O1485*H1485</f>
        <v>0</v>
      </c>
      <c r="Q1485" s="226">
        <v>0</v>
      </c>
      <c r="R1485" s="226">
        <f>Q1485*H1485</f>
        <v>0</v>
      </c>
      <c r="S1485" s="226">
        <v>0</v>
      </c>
      <c r="T1485" s="227">
        <f>S1485*H1485</f>
        <v>0</v>
      </c>
      <c r="U1485" s="41"/>
      <c r="V1485" s="41"/>
      <c r="W1485" s="41"/>
      <c r="X1485" s="41"/>
      <c r="Y1485" s="41"/>
      <c r="Z1485" s="41"/>
      <c r="AA1485" s="41"/>
      <c r="AB1485" s="41"/>
      <c r="AC1485" s="41"/>
      <c r="AD1485" s="41"/>
      <c r="AE1485" s="41"/>
      <c r="AR1485" s="228" t="s">
        <v>273</v>
      </c>
      <c r="AT1485" s="228" t="s">
        <v>268</v>
      </c>
      <c r="AU1485" s="228" t="s">
        <v>291</v>
      </c>
      <c r="AY1485" s="20" t="s">
        <v>266</v>
      </c>
      <c r="BE1485" s="229">
        <f>IF(N1485="základní",J1485,0)</f>
        <v>0</v>
      </c>
      <c r="BF1485" s="229">
        <f>IF(N1485="snížená",J1485,0)</f>
        <v>0</v>
      </c>
      <c r="BG1485" s="229">
        <f>IF(N1485="zákl. přenesená",J1485,0)</f>
        <v>0</v>
      </c>
      <c r="BH1485" s="229">
        <f>IF(N1485="sníž. přenesená",J1485,0)</f>
        <v>0</v>
      </c>
      <c r="BI1485" s="229">
        <f>IF(N1485="nulová",J1485,0)</f>
        <v>0</v>
      </c>
      <c r="BJ1485" s="20" t="s">
        <v>80</v>
      </c>
      <c r="BK1485" s="229">
        <f>ROUND(I1485*H1485,2)</f>
        <v>0</v>
      </c>
      <c r="BL1485" s="20" t="s">
        <v>273</v>
      </c>
      <c r="BM1485" s="228" t="s">
        <v>1642</v>
      </c>
    </row>
    <row r="1486" spans="1:47" s="2" customFormat="1" ht="12">
      <c r="A1486" s="41"/>
      <c r="B1486" s="42"/>
      <c r="C1486" s="43"/>
      <c r="D1486" s="230" t="s">
        <v>275</v>
      </c>
      <c r="E1486" s="43"/>
      <c r="F1486" s="231" t="s">
        <v>1643</v>
      </c>
      <c r="G1486" s="43"/>
      <c r="H1486" s="43"/>
      <c r="I1486" s="232"/>
      <c r="J1486" s="43"/>
      <c r="K1486" s="43"/>
      <c r="L1486" s="47"/>
      <c r="M1486" s="233"/>
      <c r="N1486" s="234"/>
      <c r="O1486" s="87"/>
      <c r="P1486" s="87"/>
      <c r="Q1486" s="87"/>
      <c r="R1486" s="87"/>
      <c r="S1486" s="87"/>
      <c r="T1486" s="88"/>
      <c r="U1486" s="41"/>
      <c r="V1486" s="41"/>
      <c r="W1486" s="41"/>
      <c r="X1486" s="41"/>
      <c r="Y1486" s="41"/>
      <c r="Z1486" s="41"/>
      <c r="AA1486" s="41"/>
      <c r="AB1486" s="41"/>
      <c r="AC1486" s="41"/>
      <c r="AD1486" s="41"/>
      <c r="AE1486" s="41"/>
      <c r="AT1486" s="20" t="s">
        <v>275</v>
      </c>
      <c r="AU1486" s="20" t="s">
        <v>291</v>
      </c>
    </row>
    <row r="1487" spans="1:47" s="2" customFormat="1" ht="12">
      <c r="A1487" s="41"/>
      <c r="B1487" s="42"/>
      <c r="C1487" s="43"/>
      <c r="D1487" s="235" t="s">
        <v>277</v>
      </c>
      <c r="E1487" s="43"/>
      <c r="F1487" s="236" t="s">
        <v>1644</v>
      </c>
      <c r="G1487" s="43"/>
      <c r="H1487" s="43"/>
      <c r="I1487" s="232"/>
      <c r="J1487" s="43"/>
      <c r="K1487" s="43"/>
      <c r="L1487" s="47"/>
      <c r="M1487" s="233"/>
      <c r="N1487" s="234"/>
      <c r="O1487" s="87"/>
      <c r="P1487" s="87"/>
      <c r="Q1487" s="87"/>
      <c r="R1487" s="87"/>
      <c r="S1487" s="87"/>
      <c r="T1487" s="88"/>
      <c r="U1487" s="41"/>
      <c r="V1487" s="41"/>
      <c r="W1487" s="41"/>
      <c r="X1487" s="41"/>
      <c r="Y1487" s="41"/>
      <c r="Z1487" s="41"/>
      <c r="AA1487" s="41"/>
      <c r="AB1487" s="41"/>
      <c r="AC1487" s="41"/>
      <c r="AD1487" s="41"/>
      <c r="AE1487" s="41"/>
      <c r="AT1487" s="20" t="s">
        <v>277</v>
      </c>
      <c r="AU1487" s="20" t="s">
        <v>291</v>
      </c>
    </row>
    <row r="1488" spans="1:63" s="12" customFormat="1" ht="20.85" customHeight="1">
      <c r="A1488" s="12"/>
      <c r="B1488" s="201"/>
      <c r="C1488" s="202"/>
      <c r="D1488" s="203" t="s">
        <v>71</v>
      </c>
      <c r="E1488" s="215" t="s">
        <v>1091</v>
      </c>
      <c r="F1488" s="215" t="s">
        <v>1645</v>
      </c>
      <c r="G1488" s="202"/>
      <c r="H1488" s="202"/>
      <c r="I1488" s="205"/>
      <c r="J1488" s="216">
        <f>BK1488</f>
        <v>0</v>
      </c>
      <c r="K1488" s="202"/>
      <c r="L1488" s="207"/>
      <c r="M1488" s="208"/>
      <c r="N1488" s="209"/>
      <c r="O1488" s="209"/>
      <c r="P1488" s="210">
        <f>P1489+P1503</f>
        <v>0</v>
      </c>
      <c r="Q1488" s="209"/>
      <c r="R1488" s="210">
        <f>R1489+R1503</f>
        <v>0</v>
      </c>
      <c r="S1488" s="209"/>
      <c r="T1488" s="211">
        <f>T1489+T1503</f>
        <v>0</v>
      </c>
      <c r="U1488" s="12"/>
      <c r="V1488" s="12"/>
      <c r="W1488" s="12"/>
      <c r="X1488" s="12"/>
      <c r="Y1488" s="12"/>
      <c r="Z1488" s="12"/>
      <c r="AA1488" s="12"/>
      <c r="AB1488" s="12"/>
      <c r="AC1488" s="12"/>
      <c r="AD1488" s="12"/>
      <c r="AE1488" s="12"/>
      <c r="AR1488" s="212" t="s">
        <v>80</v>
      </c>
      <c r="AT1488" s="213" t="s">
        <v>71</v>
      </c>
      <c r="AU1488" s="213" t="s">
        <v>82</v>
      </c>
      <c r="AY1488" s="212" t="s">
        <v>266</v>
      </c>
      <c r="BK1488" s="214">
        <f>BK1489+BK1503</f>
        <v>0</v>
      </c>
    </row>
    <row r="1489" spans="1:63" s="17" customFormat="1" ht="20.85" customHeight="1">
      <c r="A1489" s="17"/>
      <c r="B1489" s="291"/>
      <c r="C1489" s="292"/>
      <c r="D1489" s="293" t="s">
        <v>71</v>
      </c>
      <c r="E1489" s="293" t="s">
        <v>1646</v>
      </c>
      <c r="F1489" s="293" t="s">
        <v>1647</v>
      </c>
      <c r="G1489" s="292"/>
      <c r="H1489" s="292"/>
      <c r="I1489" s="294"/>
      <c r="J1489" s="295">
        <f>BK1489</f>
        <v>0</v>
      </c>
      <c r="K1489" s="292"/>
      <c r="L1489" s="296"/>
      <c r="M1489" s="297"/>
      <c r="N1489" s="298"/>
      <c r="O1489" s="298"/>
      <c r="P1489" s="299">
        <f>SUM(P1490:P1502)</f>
        <v>0</v>
      </c>
      <c r="Q1489" s="298"/>
      <c r="R1489" s="299">
        <f>SUM(R1490:R1502)</f>
        <v>0</v>
      </c>
      <c r="S1489" s="298"/>
      <c r="T1489" s="300">
        <f>SUM(T1490:T1502)</f>
        <v>0</v>
      </c>
      <c r="U1489" s="17"/>
      <c r="V1489" s="17"/>
      <c r="W1489" s="17"/>
      <c r="X1489" s="17"/>
      <c r="Y1489" s="17"/>
      <c r="Z1489" s="17"/>
      <c r="AA1489" s="17"/>
      <c r="AB1489" s="17"/>
      <c r="AC1489" s="17"/>
      <c r="AD1489" s="17"/>
      <c r="AE1489" s="17"/>
      <c r="AR1489" s="301" t="s">
        <v>80</v>
      </c>
      <c r="AT1489" s="302" t="s">
        <v>71</v>
      </c>
      <c r="AU1489" s="302" t="s">
        <v>291</v>
      </c>
      <c r="AY1489" s="301" t="s">
        <v>266</v>
      </c>
      <c r="BK1489" s="303">
        <f>SUM(BK1490:BK1502)</f>
        <v>0</v>
      </c>
    </row>
    <row r="1490" spans="1:65" s="2" customFormat="1" ht="33" customHeight="1">
      <c r="A1490" s="41"/>
      <c r="B1490" s="42"/>
      <c r="C1490" s="217" t="s">
        <v>1648</v>
      </c>
      <c r="D1490" s="217" t="s">
        <v>268</v>
      </c>
      <c r="E1490" s="218" t="s">
        <v>1649</v>
      </c>
      <c r="F1490" s="219" t="s">
        <v>1650</v>
      </c>
      <c r="G1490" s="220" t="s">
        <v>327</v>
      </c>
      <c r="H1490" s="221">
        <v>725.863</v>
      </c>
      <c r="I1490" s="222"/>
      <c r="J1490" s="223">
        <f>ROUND(I1490*H1490,2)</f>
        <v>0</v>
      </c>
      <c r="K1490" s="219" t="s">
        <v>272</v>
      </c>
      <c r="L1490" s="47"/>
      <c r="M1490" s="224" t="s">
        <v>19</v>
      </c>
      <c r="N1490" s="225" t="s">
        <v>43</v>
      </c>
      <c r="O1490" s="87"/>
      <c r="P1490" s="226">
        <f>O1490*H1490</f>
        <v>0</v>
      </c>
      <c r="Q1490" s="226">
        <v>0</v>
      </c>
      <c r="R1490" s="226">
        <f>Q1490*H1490</f>
        <v>0</v>
      </c>
      <c r="S1490" s="226">
        <v>0</v>
      </c>
      <c r="T1490" s="227">
        <f>S1490*H1490</f>
        <v>0</v>
      </c>
      <c r="U1490" s="41"/>
      <c r="V1490" s="41"/>
      <c r="W1490" s="41"/>
      <c r="X1490" s="41"/>
      <c r="Y1490" s="41"/>
      <c r="Z1490" s="41"/>
      <c r="AA1490" s="41"/>
      <c r="AB1490" s="41"/>
      <c r="AC1490" s="41"/>
      <c r="AD1490" s="41"/>
      <c r="AE1490" s="41"/>
      <c r="AR1490" s="228" t="s">
        <v>273</v>
      </c>
      <c r="AT1490" s="228" t="s">
        <v>268</v>
      </c>
      <c r="AU1490" s="228" t="s">
        <v>273</v>
      </c>
      <c r="AY1490" s="20" t="s">
        <v>266</v>
      </c>
      <c r="BE1490" s="229">
        <f>IF(N1490="základní",J1490,0)</f>
        <v>0</v>
      </c>
      <c r="BF1490" s="229">
        <f>IF(N1490="snížená",J1490,0)</f>
        <v>0</v>
      </c>
      <c r="BG1490" s="229">
        <f>IF(N1490="zákl. přenesená",J1490,0)</f>
        <v>0</v>
      </c>
      <c r="BH1490" s="229">
        <f>IF(N1490="sníž. přenesená",J1490,0)</f>
        <v>0</v>
      </c>
      <c r="BI1490" s="229">
        <f>IF(N1490="nulová",J1490,0)</f>
        <v>0</v>
      </c>
      <c r="BJ1490" s="20" t="s">
        <v>80</v>
      </c>
      <c r="BK1490" s="229">
        <f>ROUND(I1490*H1490,2)</f>
        <v>0</v>
      </c>
      <c r="BL1490" s="20" t="s">
        <v>273</v>
      </c>
      <c r="BM1490" s="228" t="s">
        <v>1651</v>
      </c>
    </row>
    <row r="1491" spans="1:47" s="2" customFormat="1" ht="12">
      <c r="A1491" s="41"/>
      <c r="B1491" s="42"/>
      <c r="C1491" s="43"/>
      <c r="D1491" s="230" t="s">
        <v>275</v>
      </c>
      <c r="E1491" s="43"/>
      <c r="F1491" s="231" t="s">
        <v>1652</v>
      </c>
      <c r="G1491" s="43"/>
      <c r="H1491" s="43"/>
      <c r="I1491" s="232"/>
      <c r="J1491" s="43"/>
      <c r="K1491" s="43"/>
      <c r="L1491" s="47"/>
      <c r="M1491" s="233"/>
      <c r="N1491" s="234"/>
      <c r="O1491" s="87"/>
      <c r="P1491" s="87"/>
      <c r="Q1491" s="87"/>
      <c r="R1491" s="87"/>
      <c r="S1491" s="87"/>
      <c r="T1491" s="88"/>
      <c r="U1491" s="41"/>
      <c r="V1491" s="41"/>
      <c r="W1491" s="41"/>
      <c r="X1491" s="41"/>
      <c r="Y1491" s="41"/>
      <c r="Z1491" s="41"/>
      <c r="AA1491" s="41"/>
      <c r="AB1491" s="41"/>
      <c r="AC1491" s="41"/>
      <c r="AD1491" s="41"/>
      <c r="AE1491" s="41"/>
      <c r="AT1491" s="20" t="s">
        <v>275</v>
      </c>
      <c r="AU1491" s="20" t="s">
        <v>273</v>
      </c>
    </row>
    <row r="1492" spans="1:47" s="2" customFormat="1" ht="12">
      <c r="A1492" s="41"/>
      <c r="B1492" s="42"/>
      <c r="C1492" s="43"/>
      <c r="D1492" s="235" t="s">
        <v>277</v>
      </c>
      <c r="E1492" s="43"/>
      <c r="F1492" s="236" t="s">
        <v>1653</v>
      </c>
      <c r="G1492" s="43"/>
      <c r="H1492" s="43"/>
      <c r="I1492" s="232"/>
      <c r="J1492" s="43"/>
      <c r="K1492" s="43"/>
      <c r="L1492" s="47"/>
      <c r="M1492" s="233"/>
      <c r="N1492" s="234"/>
      <c r="O1492" s="87"/>
      <c r="P1492" s="87"/>
      <c r="Q1492" s="87"/>
      <c r="R1492" s="87"/>
      <c r="S1492" s="87"/>
      <c r="T1492" s="88"/>
      <c r="U1492" s="41"/>
      <c r="V1492" s="41"/>
      <c r="W1492" s="41"/>
      <c r="X1492" s="41"/>
      <c r="Y1492" s="41"/>
      <c r="Z1492" s="41"/>
      <c r="AA1492" s="41"/>
      <c r="AB1492" s="41"/>
      <c r="AC1492" s="41"/>
      <c r="AD1492" s="41"/>
      <c r="AE1492" s="41"/>
      <c r="AT1492" s="20" t="s">
        <v>277</v>
      </c>
      <c r="AU1492" s="20" t="s">
        <v>273</v>
      </c>
    </row>
    <row r="1493" spans="1:65" s="2" customFormat="1" ht="24.15" customHeight="1">
      <c r="A1493" s="41"/>
      <c r="B1493" s="42"/>
      <c r="C1493" s="217" t="s">
        <v>1654</v>
      </c>
      <c r="D1493" s="217" t="s">
        <v>268</v>
      </c>
      <c r="E1493" s="218" t="s">
        <v>1655</v>
      </c>
      <c r="F1493" s="219" t="s">
        <v>1656</v>
      </c>
      <c r="G1493" s="220" t="s">
        <v>327</v>
      </c>
      <c r="H1493" s="221">
        <v>725.863</v>
      </c>
      <c r="I1493" s="222"/>
      <c r="J1493" s="223">
        <f>ROUND(I1493*H1493,2)</f>
        <v>0</v>
      </c>
      <c r="K1493" s="219" t="s">
        <v>272</v>
      </c>
      <c r="L1493" s="47"/>
      <c r="M1493" s="224" t="s">
        <v>19</v>
      </c>
      <c r="N1493" s="225" t="s">
        <v>43</v>
      </c>
      <c r="O1493" s="87"/>
      <c r="P1493" s="226">
        <f>O1493*H1493</f>
        <v>0</v>
      </c>
      <c r="Q1493" s="226">
        <v>0</v>
      </c>
      <c r="R1493" s="226">
        <f>Q1493*H1493</f>
        <v>0</v>
      </c>
      <c r="S1493" s="226">
        <v>0</v>
      </c>
      <c r="T1493" s="227">
        <f>S1493*H1493</f>
        <v>0</v>
      </c>
      <c r="U1493" s="41"/>
      <c r="V1493" s="41"/>
      <c r="W1493" s="41"/>
      <c r="X1493" s="41"/>
      <c r="Y1493" s="41"/>
      <c r="Z1493" s="41"/>
      <c r="AA1493" s="41"/>
      <c r="AB1493" s="41"/>
      <c r="AC1493" s="41"/>
      <c r="AD1493" s="41"/>
      <c r="AE1493" s="41"/>
      <c r="AR1493" s="228" t="s">
        <v>273</v>
      </c>
      <c r="AT1493" s="228" t="s">
        <v>268</v>
      </c>
      <c r="AU1493" s="228" t="s">
        <v>273</v>
      </c>
      <c r="AY1493" s="20" t="s">
        <v>266</v>
      </c>
      <c r="BE1493" s="229">
        <f>IF(N1493="základní",J1493,0)</f>
        <v>0</v>
      </c>
      <c r="BF1493" s="229">
        <f>IF(N1493="snížená",J1493,0)</f>
        <v>0</v>
      </c>
      <c r="BG1493" s="229">
        <f>IF(N1493="zákl. přenesená",J1493,0)</f>
        <v>0</v>
      </c>
      <c r="BH1493" s="229">
        <f>IF(N1493="sníž. přenesená",J1493,0)</f>
        <v>0</v>
      </c>
      <c r="BI1493" s="229">
        <f>IF(N1493="nulová",J1493,0)</f>
        <v>0</v>
      </c>
      <c r="BJ1493" s="20" t="s">
        <v>80</v>
      </c>
      <c r="BK1493" s="229">
        <f>ROUND(I1493*H1493,2)</f>
        <v>0</v>
      </c>
      <c r="BL1493" s="20" t="s">
        <v>273</v>
      </c>
      <c r="BM1493" s="228" t="s">
        <v>1657</v>
      </c>
    </row>
    <row r="1494" spans="1:47" s="2" customFormat="1" ht="12">
      <c r="A1494" s="41"/>
      <c r="B1494" s="42"/>
      <c r="C1494" s="43"/>
      <c r="D1494" s="230" t="s">
        <v>275</v>
      </c>
      <c r="E1494" s="43"/>
      <c r="F1494" s="231" t="s">
        <v>1658</v>
      </c>
      <c r="G1494" s="43"/>
      <c r="H1494" s="43"/>
      <c r="I1494" s="232"/>
      <c r="J1494" s="43"/>
      <c r="K1494" s="43"/>
      <c r="L1494" s="47"/>
      <c r="M1494" s="233"/>
      <c r="N1494" s="234"/>
      <c r="O1494" s="87"/>
      <c r="P1494" s="87"/>
      <c r="Q1494" s="87"/>
      <c r="R1494" s="87"/>
      <c r="S1494" s="87"/>
      <c r="T1494" s="88"/>
      <c r="U1494" s="41"/>
      <c r="V1494" s="41"/>
      <c r="W1494" s="41"/>
      <c r="X1494" s="41"/>
      <c r="Y1494" s="41"/>
      <c r="Z1494" s="41"/>
      <c r="AA1494" s="41"/>
      <c r="AB1494" s="41"/>
      <c r="AC1494" s="41"/>
      <c r="AD1494" s="41"/>
      <c r="AE1494" s="41"/>
      <c r="AT1494" s="20" t="s">
        <v>275</v>
      </c>
      <c r="AU1494" s="20" t="s">
        <v>273</v>
      </c>
    </row>
    <row r="1495" spans="1:47" s="2" customFormat="1" ht="12">
      <c r="A1495" s="41"/>
      <c r="B1495" s="42"/>
      <c r="C1495" s="43"/>
      <c r="D1495" s="235" t="s">
        <v>277</v>
      </c>
      <c r="E1495" s="43"/>
      <c r="F1495" s="236" t="s">
        <v>1659</v>
      </c>
      <c r="G1495" s="43"/>
      <c r="H1495" s="43"/>
      <c r="I1495" s="232"/>
      <c r="J1495" s="43"/>
      <c r="K1495" s="43"/>
      <c r="L1495" s="47"/>
      <c r="M1495" s="233"/>
      <c r="N1495" s="234"/>
      <c r="O1495" s="87"/>
      <c r="P1495" s="87"/>
      <c r="Q1495" s="87"/>
      <c r="R1495" s="87"/>
      <c r="S1495" s="87"/>
      <c r="T1495" s="88"/>
      <c r="U1495" s="41"/>
      <c r="V1495" s="41"/>
      <c r="W1495" s="41"/>
      <c r="X1495" s="41"/>
      <c r="Y1495" s="41"/>
      <c r="Z1495" s="41"/>
      <c r="AA1495" s="41"/>
      <c r="AB1495" s="41"/>
      <c r="AC1495" s="41"/>
      <c r="AD1495" s="41"/>
      <c r="AE1495" s="41"/>
      <c r="AT1495" s="20" t="s">
        <v>277</v>
      </c>
      <c r="AU1495" s="20" t="s">
        <v>273</v>
      </c>
    </row>
    <row r="1496" spans="1:65" s="2" customFormat="1" ht="24.15" customHeight="1">
      <c r="A1496" s="41"/>
      <c r="B1496" s="42"/>
      <c r="C1496" s="217" t="s">
        <v>1660</v>
      </c>
      <c r="D1496" s="217" t="s">
        <v>268</v>
      </c>
      <c r="E1496" s="218" t="s">
        <v>1661</v>
      </c>
      <c r="F1496" s="219" t="s">
        <v>1662</v>
      </c>
      <c r="G1496" s="220" t="s">
        <v>327</v>
      </c>
      <c r="H1496" s="221">
        <v>13791.397</v>
      </c>
      <c r="I1496" s="222"/>
      <c r="J1496" s="223">
        <f>ROUND(I1496*H1496,2)</f>
        <v>0</v>
      </c>
      <c r="K1496" s="219" t="s">
        <v>272</v>
      </c>
      <c r="L1496" s="47"/>
      <c r="M1496" s="224" t="s">
        <v>19</v>
      </c>
      <c r="N1496" s="225" t="s">
        <v>43</v>
      </c>
      <c r="O1496" s="87"/>
      <c r="P1496" s="226">
        <f>O1496*H1496</f>
        <v>0</v>
      </c>
      <c r="Q1496" s="226">
        <v>0</v>
      </c>
      <c r="R1496" s="226">
        <f>Q1496*H1496</f>
        <v>0</v>
      </c>
      <c r="S1496" s="226">
        <v>0</v>
      </c>
      <c r="T1496" s="227">
        <f>S1496*H1496</f>
        <v>0</v>
      </c>
      <c r="U1496" s="41"/>
      <c r="V1496" s="41"/>
      <c r="W1496" s="41"/>
      <c r="X1496" s="41"/>
      <c r="Y1496" s="41"/>
      <c r="Z1496" s="41"/>
      <c r="AA1496" s="41"/>
      <c r="AB1496" s="41"/>
      <c r="AC1496" s="41"/>
      <c r="AD1496" s="41"/>
      <c r="AE1496" s="41"/>
      <c r="AR1496" s="228" t="s">
        <v>273</v>
      </c>
      <c r="AT1496" s="228" t="s">
        <v>268</v>
      </c>
      <c r="AU1496" s="228" t="s">
        <v>273</v>
      </c>
      <c r="AY1496" s="20" t="s">
        <v>266</v>
      </c>
      <c r="BE1496" s="229">
        <f>IF(N1496="základní",J1496,0)</f>
        <v>0</v>
      </c>
      <c r="BF1496" s="229">
        <f>IF(N1496="snížená",J1496,0)</f>
        <v>0</v>
      </c>
      <c r="BG1496" s="229">
        <f>IF(N1496="zákl. přenesená",J1496,0)</f>
        <v>0</v>
      </c>
      <c r="BH1496" s="229">
        <f>IF(N1496="sníž. přenesená",J1496,0)</f>
        <v>0</v>
      </c>
      <c r="BI1496" s="229">
        <f>IF(N1496="nulová",J1496,0)</f>
        <v>0</v>
      </c>
      <c r="BJ1496" s="20" t="s">
        <v>80</v>
      </c>
      <c r="BK1496" s="229">
        <f>ROUND(I1496*H1496,2)</f>
        <v>0</v>
      </c>
      <c r="BL1496" s="20" t="s">
        <v>273</v>
      </c>
      <c r="BM1496" s="228" t="s">
        <v>1663</v>
      </c>
    </row>
    <row r="1497" spans="1:47" s="2" customFormat="1" ht="12">
      <c r="A1497" s="41"/>
      <c r="B1497" s="42"/>
      <c r="C1497" s="43"/>
      <c r="D1497" s="230" t="s">
        <v>275</v>
      </c>
      <c r="E1497" s="43"/>
      <c r="F1497" s="231" t="s">
        <v>1664</v>
      </c>
      <c r="G1497" s="43"/>
      <c r="H1497" s="43"/>
      <c r="I1497" s="232"/>
      <c r="J1497" s="43"/>
      <c r="K1497" s="43"/>
      <c r="L1497" s="47"/>
      <c r="M1497" s="233"/>
      <c r="N1497" s="234"/>
      <c r="O1497" s="87"/>
      <c r="P1497" s="87"/>
      <c r="Q1497" s="87"/>
      <c r="R1497" s="87"/>
      <c r="S1497" s="87"/>
      <c r="T1497" s="88"/>
      <c r="U1497" s="41"/>
      <c r="V1497" s="41"/>
      <c r="W1497" s="41"/>
      <c r="X1497" s="41"/>
      <c r="Y1497" s="41"/>
      <c r="Z1497" s="41"/>
      <c r="AA1497" s="41"/>
      <c r="AB1497" s="41"/>
      <c r="AC1497" s="41"/>
      <c r="AD1497" s="41"/>
      <c r="AE1497" s="41"/>
      <c r="AT1497" s="20" t="s">
        <v>275</v>
      </c>
      <c r="AU1497" s="20" t="s">
        <v>273</v>
      </c>
    </row>
    <row r="1498" spans="1:47" s="2" customFormat="1" ht="12">
      <c r="A1498" s="41"/>
      <c r="B1498" s="42"/>
      <c r="C1498" s="43"/>
      <c r="D1498" s="235" t="s">
        <v>277</v>
      </c>
      <c r="E1498" s="43"/>
      <c r="F1498" s="236" t="s">
        <v>1665</v>
      </c>
      <c r="G1498" s="43"/>
      <c r="H1498" s="43"/>
      <c r="I1498" s="232"/>
      <c r="J1498" s="43"/>
      <c r="K1498" s="43"/>
      <c r="L1498" s="47"/>
      <c r="M1498" s="233"/>
      <c r="N1498" s="234"/>
      <c r="O1498" s="87"/>
      <c r="P1498" s="87"/>
      <c r="Q1498" s="87"/>
      <c r="R1498" s="87"/>
      <c r="S1498" s="87"/>
      <c r="T1498" s="88"/>
      <c r="U1498" s="41"/>
      <c r="V1498" s="41"/>
      <c r="W1498" s="41"/>
      <c r="X1498" s="41"/>
      <c r="Y1498" s="41"/>
      <c r="Z1498" s="41"/>
      <c r="AA1498" s="41"/>
      <c r="AB1498" s="41"/>
      <c r="AC1498" s="41"/>
      <c r="AD1498" s="41"/>
      <c r="AE1498" s="41"/>
      <c r="AT1498" s="20" t="s">
        <v>277</v>
      </c>
      <c r="AU1498" s="20" t="s">
        <v>273</v>
      </c>
    </row>
    <row r="1499" spans="1:51" s="14" customFormat="1" ht="12">
      <c r="A1499" s="14"/>
      <c r="B1499" s="247"/>
      <c r="C1499" s="248"/>
      <c r="D1499" s="230" t="s">
        <v>279</v>
      </c>
      <c r="E1499" s="248"/>
      <c r="F1499" s="250" t="s">
        <v>1666</v>
      </c>
      <c r="G1499" s="248"/>
      <c r="H1499" s="251">
        <v>13791.397</v>
      </c>
      <c r="I1499" s="252"/>
      <c r="J1499" s="248"/>
      <c r="K1499" s="248"/>
      <c r="L1499" s="253"/>
      <c r="M1499" s="254"/>
      <c r="N1499" s="255"/>
      <c r="O1499" s="255"/>
      <c r="P1499" s="255"/>
      <c r="Q1499" s="255"/>
      <c r="R1499" s="255"/>
      <c r="S1499" s="255"/>
      <c r="T1499" s="256"/>
      <c r="U1499" s="14"/>
      <c r="V1499" s="14"/>
      <c r="W1499" s="14"/>
      <c r="X1499" s="14"/>
      <c r="Y1499" s="14"/>
      <c r="Z1499" s="14"/>
      <c r="AA1499" s="14"/>
      <c r="AB1499" s="14"/>
      <c r="AC1499" s="14"/>
      <c r="AD1499" s="14"/>
      <c r="AE1499" s="14"/>
      <c r="AT1499" s="257" t="s">
        <v>279</v>
      </c>
      <c r="AU1499" s="257" t="s">
        <v>273</v>
      </c>
      <c r="AV1499" s="14" t="s">
        <v>82</v>
      </c>
      <c r="AW1499" s="14" t="s">
        <v>4</v>
      </c>
      <c r="AX1499" s="14" t="s">
        <v>80</v>
      </c>
      <c r="AY1499" s="257" t="s">
        <v>266</v>
      </c>
    </row>
    <row r="1500" spans="1:65" s="2" customFormat="1" ht="44.25" customHeight="1">
      <c r="A1500" s="41"/>
      <c r="B1500" s="42"/>
      <c r="C1500" s="217" t="s">
        <v>1667</v>
      </c>
      <c r="D1500" s="217" t="s">
        <v>268</v>
      </c>
      <c r="E1500" s="218" t="s">
        <v>1668</v>
      </c>
      <c r="F1500" s="219" t="s">
        <v>1669</v>
      </c>
      <c r="G1500" s="220" t="s">
        <v>327</v>
      </c>
      <c r="H1500" s="221">
        <v>441.822</v>
      </c>
      <c r="I1500" s="222"/>
      <c r="J1500" s="223">
        <f>ROUND(I1500*H1500,2)</f>
        <v>0</v>
      </c>
      <c r="K1500" s="219" t="s">
        <v>272</v>
      </c>
      <c r="L1500" s="47"/>
      <c r="M1500" s="224" t="s">
        <v>19</v>
      </c>
      <c r="N1500" s="225" t="s">
        <v>43</v>
      </c>
      <c r="O1500" s="87"/>
      <c r="P1500" s="226">
        <f>O1500*H1500</f>
        <v>0</v>
      </c>
      <c r="Q1500" s="226">
        <v>0</v>
      </c>
      <c r="R1500" s="226">
        <f>Q1500*H1500</f>
        <v>0</v>
      </c>
      <c r="S1500" s="226">
        <v>0</v>
      </c>
      <c r="T1500" s="227">
        <f>S1500*H1500</f>
        <v>0</v>
      </c>
      <c r="U1500" s="41"/>
      <c r="V1500" s="41"/>
      <c r="W1500" s="41"/>
      <c r="X1500" s="41"/>
      <c r="Y1500" s="41"/>
      <c r="Z1500" s="41"/>
      <c r="AA1500" s="41"/>
      <c r="AB1500" s="41"/>
      <c r="AC1500" s="41"/>
      <c r="AD1500" s="41"/>
      <c r="AE1500" s="41"/>
      <c r="AR1500" s="228" t="s">
        <v>273</v>
      </c>
      <c r="AT1500" s="228" t="s">
        <v>268</v>
      </c>
      <c r="AU1500" s="228" t="s">
        <v>273</v>
      </c>
      <c r="AY1500" s="20" t="s">
        <v>266</v>
      </c>
      <c r="BE1500" s="229">
        <f>IF(N1500="základní",J1500,0)</f>
        <v>0</v>
      </c>
      <c r="BF1500" s="229">
        <f>IF(N1500="snížená",J1500,0)</f>
        <v>0</v>
      </c>
      <c r="BG1500" s="229">
        <f>IF(N1500="zákl. přenesená",J1500,0)</f>
        <v>0</v>
      </c>
      <c r="BH1500" s="229">
        <f>IF(N1500="sníž. přenesená",J1500,0)</f>
        <v>0</v>
      </c>
      <c r="BI1500" s="229">
        <f>IF(N1500="nulová",J1500,0)</f>
        <v>0</v>
      </c>
      <c r="BJ1500" s="20" t="s">
        <v>80</v>
      </c>
      <c r="BK1500" s="229">
        <f>ROUND(I1500*H1500,2)</f>
        <v>0</v>
      </c>
      <c r="BL1500" s="20" t="s">
        <v>273</v>
      </c>
      <c r="BM1500" s="228" t="s">
        <v>1670</v>
      </c>
    </row>
    <row r="1501" spans="1:47" s="2" customFormat="1" ht="12">
      <c r="A1501" s="41"/>
      <c r="B1501" s="42"/>
      <c r="C1501" s="43"/>
      <c r="D1501" s="230" t="s">
        <v>275</v>
      </c>
      <c r="E1501" s="43"/>
      <c r="F1501" s="231" t="s">
        <v>1671</v>
      </c>
      <c r="G1501" s="43"/>
      <c r="H1501" s="43"/>
      <c r="I1501" s="232"/>
      <c r="J1501" s="43"/>
      <c r="K1501" s="43"/>
      <c r="L1501" s="47"/>
      <c r="M1501" s="233"/>
      <c r="N1501" s="234"/>
      <c r="O1501" s="87"/>
      <c r="P1501" s="87"/>
      <c r="Q1501" s="87"/>
      <c r="R1501" s="87"/>
      <c r="S1501" s="87"/>
      <c r="T1501" s="88"/>
      <c r="U1501" s="41"/>
      <c r="V1501" s="41"/>
      <c r="W1501" s="41"/>
      <c r="X1501" s="41"/>
      <c r="Y1501" s="41"/>
      <c r="Z1501" s="41"/>
      <c r="AA1501" s="41"/>
      <c r="AB1501" s="41"/>
      <c r="AC1501" s="41"/>
      <c r="AD1501" s="41"/>
      <c r="AE1501" s="41"/>
      <c r="AT1501" s="20" t="s">
        <v>275</v>
      </c>
      <c r="AU1501" s="20" t="s">
        <v>273</v>
      </c>
    </row>
    <row r="1502" spans="1:47" s="2" customFormat="1" ht="12">
      <c r="A1502" s="41"/>
      <c r="B1502" s="42"/>
      <c r="C1502" s="43"/>
      <c r="D1502" s="235" t="s">
        <v>277</v>
      </c>
      <c r="E1502" s="43"/>
      <c r="F1502" s="236" t="s">
        <v>1672</v>
      </c>
      <c r="G1502" s="43"/>
      <c r="H1502" s="43"/>
      <c r="I1502" s="232"/>
      <c r="J1502" s="43"/>
      <c r="K1502" s="43"/>
      <c r="L1502" s="47"/>
      <c r="M1502" s="233"/>
      <c r="N1502" s="234"/>
      <c r="O1502" s="87"/>
      <c r="P1502" s="87"/>
      <c r="Q1502" s="87"/>
      <c r="R1502" s="87"/>
      <c r="S1502" s="87"/>
      <c r="T1502" s="88"/>
      <c r="U1502" s="41"/>
      <c r="V1502" s="41"/>
      <c r="W1502" s="41"/>
      <c r="X1502" s="41"/>
      <c r="Y1502" s="41"/>
      <c r="Z1502" s="41"/>
      <c r="AA1502" s="41"/>
      <c r="AB1502" s="41"/>
      <c r="AC1502" s="41"/>
      <c r="AD1502" s="41"/>
      <c r="AE1502" s="41"/>
      <c r="AT1502" s="20" t="s">
        <v>277</v>
      </c>
      <c r="AU1502" s="20" t="s">
        <v>273</v>
      </c>
    </row>
    <row r="1503" spans="1:63" s="17" customFormat="1" ht="20.85" customHeight="1">
      <c r="A1503" s="17"/>
      <c r="B1503" s="291"/>
      <c r="C1503" s="292"/>
      <c r="D1503" s="293" t="s">
        <v>71</v>
      </c>
      <c r="E1503" s="293" t="s">
        <v>1673</v>
      </c>
      <c r="F1503" s="293" t="s">
        <v>1674</v>
      </c>
      <c r="G1503" s="292"/>
      <c r="H1503" s="292"/>
      <c r="I1503" s="294"/>
      <c r="J1503" s="295">
        <f>BK1503</f>
        <v>0</v>
      </c>
      <c r="K1503" s="292"/>
      <c r="L1503" s="296"/>
      <c r="M1503" s="297"/>
      <c r="N1503" s="298"/>
      <c r="O1503" s="298"/>
      <c r="P1503" s="299">
        <f>SUM(P1504:P1506)</f>
        <v>0</v>
      </c>
      <c r="Q1503" s="298"/>
      <c r="R1503" s="299">
        <f>SUM(R1504:R1506)</f>
        <v>0</v>
      </c>
      <c r="S1503" s="298"/>
      <c r="T1503" s="300">
        <f>SUM(T1504:T1506)</f>
        <v>0</v>
      </c>
      <c r="U1503" s="17"/>
      <c r="V1503" s="17"/>
      <c r="W1503" s="17"/>
      <c r="X1503" s="17"/>
      <c r="Y1503" s="17"/>
      <c r="Z1503" s="17"/>
      <c r="AA1503" s="17"/>
      <c r="AB1503" s="17"/>
      <c r="AC1503" s="17"/>
      <c r="AD1503" s="17"/>
      <c r="AE1503" s="17"/>
      <c r="AR1503" s="301" t="s">
        <v>80</v>
      </c>
      <c r="AT1503" s="302" t="s">
        <v>71</v>
      </c>
      <c r="AU1503" s="302" t="s">
        <v>291</v>
      </c>
      <c r="AY1503" s="301" t="s">
        <v>266</v>
      </c>
      <c r="BK1503" s="303">
        <f>SUM(BK1504:BK1506)</f>
        <v>0</v>
      </c>
    </row>
    <row r="1504" spans="1:65" s="2" customFormat="1" ht="24.15" customHeight="1">
      <c r="A1504" s="41"/>
      <c r="B1504" s="42"/>
      <c r="C1504" s="217" t="s">
        <v>1675</v>
      </c>
      <c r="D1504" s="217" t="s">
        <v>268</v>
      </c>
      <c r="E1504" s="218" t="s">
        <v>1676</v>
      </c>
      <c r="F1504" s="219" t="s">
        <v>1677</v>
      </c>
      <c r="G1504" s="220" t="s">
        <v>327</v>
      </c>
      <c r="H1504" s="221">
        <v>407.551</v>
      </c>
      <c r="I1504" s="222"/>
      <c r="J1504" s="223">
        <f>ROUND(I1504*H1504,2)</f>
        <v>0</v>
      </c>
      <c r="K1504" s="219" t="s">
        <v>272</v>
      </c>
      <c r="L1504" s="47"/>
      <c r="M1504" s="224" t="s">
        <v>19</v>
      </c>
      <c r="N1504" s="225" t="s">
        <v>43</v>
      </c>
      <c r="O1504" s="87"/>
      <c r="P1504" s="226">
        <f>O1504*H1504</f>
        <v>0</v>
      </c>
      <c r="Q1504" s="226">
        <v>0</v>
      </c>
      <c r="R1504" s="226">
        <f>Q1504*H1504</f>
        <v>0</v>
      </c>
      <c r="S1504" s="226">
        <v>0</v>
      </c>
      <c r="T1504" s="227">
        <f>S1504*H1504</f>
        <v>0</v>
      </c>
      <c r="U1504" s="41"/>
      <c r="V1504" s="41"/>
      <c r="W1504" s="41"/>
      <c r="X1504" s="41"/>
      <c r="Y1504" s="41"/>
      <c r="Z1504" s="41"/>
      <c r="AA1504" s="41"/>
      <c r="AB1504" s="41"/>
      <c r="AC1504" s="41"/>
      <c r="AD1504" s="41"/>
      <c r="AE1504" s="41"/>
      <c r="AR1504" s="228" t="s">
        <v>273</v>
      </c>
      <c r="AT1504" s="228" t="s">
        <v>268</v>
      </c>
      <c r="AU1504" s="228" t="s">
        <v>273</v>
      </c>
      <c r="AY1504" s="20" t="s">
        <v>266</v>
      </c>
      <c r="BE1504" s="229">
        <f>IF(N1504="základní",J1504,0)</f>
        <v>0</v>
      </c>
      <c r="BF1504" s="229">
        <f>IF(N1504="snížená",J1504,0)</f>
        <v>0</v>
      </c>
      <c r="BG1504" s="229">
        <f>IF(N1504="zákl. přenesená",J1504,0)</f>
        <v>0</v>
      </c>
      <c r="BH1504" s="229">
        <f>IF(N1504="sníž. přenesená",J1504,0)</f>
        <v>0</v>
      </c>
      <c r="BI1504" s="229">
        <f>IF(N1504="nulová",J1504,0)</f>
        <v>0</v>
      </c>
      <c r="BJ1504" s="20" t="s">
        <v>80</v>
      </c>
      <c r="BK1504" s="229">
        <f>ROUND(I1504*H1504,2)</f>
        <v>0</v>
      </c>
      <c r="BL1504" s="20" t="s">
        <v>273</v>
      </c>
      <c r="BM1504" s="228" t="s">
        <v>1678</v>
      </c>
    </row>
    <row r="1505" spans="1:47" s="2" customFormat="1" ht="12">
      <c r="A1505" s="41"/>
      <c r="B1505" s="42"/>
      <c r="C1505" s="43"/>
      <c r="D1505" s="230" t="s">
        <v>275</v>
      </c>
      <c r="E1505" s="43"/>
      <c r="F1505" s="231" t="s">
        <v>1679</v>
      </c>
      <c r="G1505" s="43"/>
      <c r="H1505" s="43"/>
      <c r="I1505" s="232"/>
      <c r="J1505" s="43"/>
      <c r="K1505" s="43"/>
      <c r="L1505" s="47"/>
      <c r="M1505" s="233"/>
      <c r="N1505" s="234"/>
      <c r="O1505" s="87"/>
      <c r="P1505" s="87"/>
      <c r="Q1505" s="87"/>
      <c r="R1505" s="87"/>
      <c r="S1505" s="87"/>
      <c r="T1505" s="88"/>
      <c r="U1505" s="41"/>
      <c r="V1505" s="41"/>
      <c r="W1505" s="41"/>
      <c r="X1505" s="41"/>
      <c r="Y1505" s="41"/>
      <c r="Z1505" s="41"/>
      <c r="AA1505" s="41"/>
      <c r="AB1505" s="41"/>
      <c r="AC1505" s="41"/>
      <c r="AD1505" s="41"/>
      <c r="AE1505" s="41"/>
      <c r="AT1505" s="20" t="s">
        <v>275</v>
      </c>
      <c r="AU1505" s="20" t="s">
        <v>273</v>
      </c>
    </row>
    <row r="1506" spans="1:47" s="2" customFormat="1" ht="12">
      <c r="A1506" s="41"/>
      <c r="B1506" s="42"/>
      <c r="C1506" s="43"/>
      <c r="D1506" s="235" t="s">
        <v>277</v>
      </c>
      <c r="E1506" s="43"/>
      <c r="F1506" s="236" t="s">
        <v>1680</v>
      </c>
      <c r="G1506" s="43"/>
      <c r="H1506" s="43"/>
      <c r="I1506" s="232"/>
      <c r="J1506" s="43"/>
      <c r="K1506" s="43"/>
      <c r="L1506" s="47"/>
      <c r="M1506" s="233"/>
      <c r="N1506" s="234"/>
      <c r="O1506" s="87"/>
      <c r="P1506" s="87"/>
      <c r="Q1506" s="87"/>
      <c r="R1506" s="87"/>
      <c r="S1506" s="87"/>
      <c r="T1506" s="88"/>
      <c r="U1506" s="41"/>
      <c r="V1506" s="41"/>
      <c r="W1506" s="41"/>
      <c r="X1506" s="41"/>
      <c r="Y1506" s="41"/>
      <c r="Z1506" s="41"/>
      <c r="AA1506" s="41"/>
      <c r="AB1506" s="41"/>
      <c r="AC1506" s="41"/>
      <c r="AD1506" s="41"/>
      <c r="AE1506" s="41"/>
      <c r="AT1506" s="20" t="s">
        <v>277</v>
      </c>
      <c r="AU1506" s="20" t="s">
        <v>273</v>
      </c>
    </row>
    <row r="1507" spans="1:63" s="12" customFormat="1" ht="25.9" customHeight="1">
      <c r="A1507" s="12"/>
      <c r="B1507" s="201"/>
      <c r="C1507" s="202"/>
      <c r="D1507" s="203" t="s">
        <v>71</v>
      </c>
      <c r="E1507" s="204" t="s">
        <v>1681</v>
      </c>
      <c r="F1507" s="204" t="s">
        <v>1682</v>
      </c>
      <c r="G1507" s="202"/>
      <c r="H1507" s="202"/>
      <c r="I1507" s="205"/>
      <c r="J1507" s="206">
        <f>BK1507</f>
        <v>0</v>
      </c>
      <c r="K1507" s="202"/>
      <c r="L1507" s="207"/>
      <c r="M1507" s="208"/>
      <c r="N1507" s="209"/>
      <c r="O1507" s="209"/>
      <c r="P1507" s="210">
        <f>P1508+P1577+P1732+P1790+P1804+P1820+P1916+P2069+P2141+P2165+P2413+P2496+P2512+P2555+P2582+P2612+P2624+P2680</f>
        <v>0</v>
      </c>
      <c r="Q1507" s="209"/>
      <c r="R1507" s="210">
        <f>R1508+R1577+R1732+R1790+R1804+R1820+R1916+R2069+R2141+R2165+R2413+R2496+R2512+R2555+R2582+R2612+R2624+R2680</f>
        <v>38.00494462999999</v>
      </c>
      <c r="S1507" s="209"/>
      <c r="T1507" s="211">
        <f>T1508+T1577+T1732+T1790+T1804+T1820+T1916+T2069+T2141+T2165+T2413+T2496+T2512+T2555+T2582+T2612+T2624+T2680</f>
        <v>38.767220159999994</v>
      </c>
      <c r="U1507" s="12"/>
      <c r="V1507" s="12"/>
      <c r="W1507" s="12"/>
      <c r="X1507" s="12"/>
      <c r="Y1507" s="12"/>
      <c r="Z1507" s="12"/>
      <c r="AA1507" s="12"/>
      <c r="AB1507" s="12"/>
      <c r="AC1507" s="12"/>
      <c r="AD1507" s="12"/>
      <c r="AE1507" s="12"/>
      <c r="AR1507" s="212" t="s">
        <v>82</v>
      </c>
      <c r="AT1507" s="213" t="s">
        <v>71</v>
      </c>
      <c r="AU1507" s="213" t="s">
        <v>72</v>
      </c>
      <c r="AY1507" s="212" t="s">
        <v>266</v>
      </c>
      <c r="BK1507" s="214">
        <f>BK1508+BK1577+BK1732+BK1790+BK1804+BK1820+BK1916+BK2069+BK2141+BK2165+BK2413+BK2496+BK2512+BK2555+BK2582+BK2612+BK2624+BK2680</f>
        <v>0</v>
      </c>
    </row>
    <row r="1508" spans="1:63" s="12" customFormat="1" ht="22.8" customHeight="1">
      <c r="A1508" s="12"/>
      <c r="B1508" s="201"/>
      <c r="C1508" s="202"/>
      <c r="D1508" s="203" t="s">
        <v>71</v>
      </c>
      <c r="E1508" s="215" t="s">
        <v>1683</v>
      </c>
      <c r="F1508" s="215" t="s">
        <v>1684</v>
      </c>
      <c r="G1508" s="202"/>
      <c r="H1508" s="202"/>
      <c r="I1508" s="205"/>
      <c r="J1508" s="216">
        <f>BK1508</f>
        <v>0</v>
      </c>
      <c r="K1508" s="202"/>
      <c r="L1508" s="207"/>
      <c r="M1508" s="208"/>
      <c r="N1508" s="209"/>
      <c r="O1508" s="209"/>
      <c r="P1508" s="210">
        <f>SUM(P1509:P1576)</f>
        <v>0</v>
      </c>
      <c r="Q1508" s="209"/>
      <c r="R1508" s="210">
        <f>SUM(R1509:R1576)</f>
        <v>2.2219392200000003</v>
      </c>
      <c r="S1508" s="209"/>
      <c r="T1508" s="211">
        <f>SUM(T1509:T1576)</f>
        <v>0.596</v>
      </c>
      <c r="U1508" s="12"/>
      <c r="V1508" s="12"/>
      <c r="W1508" s="12"/>
      <c r="X1508" s="12"/>
      <c r="Y1508" s="12"/>
      <c r="Z1508" s="12"/>
      <c r="AA1508" s="12"/>
      <c r="AB1508" s="12"/>
      <c r="AC1508" s="12"/>
      <c r="AD1508" s="12"/>
      <c r="AE1508" s="12"/>
      <c r="AR1508" s="212" t="s">
        <v>82</v>
      </c>
      <c r="AT1508" s="213" t="s">
        <v>71</v>
      </c>
      <c r="AU1508" s="213" t="s">
        <v>80</v>
      </c>
      <c r="AY1508" s="212" t="s">
        <v>266</v>
      </c>
      <c r="BK1508" s="214">
        <f>SUM(BK1509:BK1576)</f>
        <v>0</v>
      </c>
    </row>
    <row r="1509" spans="1:65" s="2" customFormat="1" ht="44.25" customHeight="1">
      <c r="A1509" s="41"/>
      <c r="B1509" s="42"/>
      <c r="C1509" s="269" t="s">
        <v>1685</v>
      </c>
      <c r="D1509" s="269" t="s">
        <v>430</v>
      </c>
      <c r="E1509" s="270" t="s">
        <v>1686</v>
      </c>
      <c r="F1509" s="271" t="s">
        <v>1687</v>
      </c>
      <c r="G1509" s="272" t="s">
        <v>271</v>
      </c>
      <c r="H1509" s="273">
        <v>43.803</v>
      </c>
      <c r="I1509" s="274"/>
      <c r="J1509" s="275">
        <f>ROUND(I1509*H1509,2)</f>
        <v>0</v>
      </c>
      <c r="K1509" s="271" t="s">
        <v>272</v>
      </c>
      <c r="L1509" s="276"/>
      <c r="M1509" s="277" t="s">
        <v>19</v>
      </c>
      <c r="N1509" s="278" t="s">
        <v>43</v>
      </c>
      <c r="O1509" s="87"/>
      <c r="P1509" s="226">
        <f>O1509*H1509</f>
        <v>0</v>
      </c>
      <c r="Q1509" s="226">
        <v>0.0054</v>
      </c>
      <c r="R1509" s="226">
        <f>Q1509*H1509</f>
        <v>0.2365362</v>
      </c>
      <c r="S1509" s="226">
        <v>0</v>
      </c>
      <c r="T1509" s="227">
        <f>S1509*H1509</f>
        <v>0</v>
      </c>
      <c r="U1509" s="41"/>
      <c r="V1509" s="41"/>
      <c r="W1509" s="41"/>
      <c r="X1509" s="41"/>
      <c r="Y1509" s="41"/>
      <c r="Z1509" s="41"/>
      <c r="AA1509" s="41"/>
      <c r="AB1509" s="41"/>
      <c r="AC1509" s="41"/>
      <c r="AD1509" s="41"/>
      <c r="AE1509" s="41"/>
      <c r="AR1509" s="228" t="s">
        <v>517</v>
      </c>
      <c r="AT1509" s="228" t="s">
        <v>430</v>
      </c>
      <c r="AU1509" s="228" t="s">
        <v>82</v>
      </c>
      <c r="AY1509" s="20" t="s">
        <v>266</v>
      </c>
      <c r="BE1509" s="229">
        <f>IF(N1509="základní",J1509,0)</f>
        <v>0</v>
      </c>
      <c r="BF1509" s="229">
        <f>IF(N1509="snížená",J1509,0)</f>
        <v>0</v>
      </c>
      <c r="BG1509" s="229">
        <f>IF(N1509="zákl. přenesená",J1509,0)</f>
        <v>0</v>
      </c>
      <c r="BH1509" s="229">
        <f>IF(N1509="sníž. přenesená",J1509,0)</f>
        <v>0</v>
      </c>
      <c r="BI1509" s="229">
        <f>IF(N1509="nulová",J1509,0)</f>
        <v>0</v>
      </c>
      <c r="BJ1509" s="20" t="s">
        <v>80</v>
      </c>
      <c r="BK1509" s="229">
        <f>ROUND(I1509*H1509,2)</f>
        <v>0</v>
      </c>
      <c r="BL1509" s="20" t="s">
        <v>396</v>
      </c>
      <c r="BM1509" s="228" t="s">
        <v>1688</v>
      </c>
    </row>
    <row r="1510" spans="1:47" s="2" customFormat="1" ht="12">
      <c r="A1510" s="41"/>
      <c r="B1510" s="42"/>
      <c r="C1510" s="43"/>
      <c r="D1510" s="230" t="s">
        <v>275</v>
      </c>
      <c r="E1510" s="43"/>
      <c r="F1510" s="231" t="s">
        <v>1687</v>
      </c>
      <c r="G1510" s="43"/>
      <c r="H1510" s="43"/>
      <c r="I1510" s="232"/>
      <c r="J1510" s="43"/>
      <c r="K1510" s="43"/>
      <c r="L1510" s="47"/>
      <c r="M1510" s="233"/>
      <c r="N1510" s="234"/>
      <c r="O1510" s="87"/>
      <c r="P1510" s="87"/>
      <c r="Q1510" s="87"/>
      <c r="R1510" s="87"/>
      <c r="S1510" s="87"/>
      <c r="T1510" s="88"/>
      <c r="U1510" s="41"/>
      <c r="V1510" s="41"/>
      <c r="W1510" s="41"/>
      <c r="X1510" s="41"/>
      <c r="Y1510" s="41"/>
      <c r="Z1510" s="41"/>
      <c r="AA1510" s="41"/>
      <c r="AB1510" s="41"/>
      <c r="AC1510" s="41"/>
      <c r="AD1510" s="41"/>
      <c r="AE1510" s="41"/>
      <c r="AT1510" s="20" t="s">
        <v>275</v>
      </c>
      <c r="AU1510" s="20" t="s">
        <v>82</v>
      </c>
    </row>
    <row r="1511" spans="1:51" s="14" customFormat="1" ht="12">
      <c r="A1511" s="14"/>
      <c r="B1511" s="247"/>
      <c r="C1511" s="248"/>
      <c r="D1511" s="230" t="s">
        <v>279</v>
      </c>
      <c r="E1511" s="249" t="s">
        <v>19</v>
      </c>
      <c r="F1511" s="250" t="s">
        <v>898</v>
      </c>
      <c r="G1511" s="248"/>
      <c r="H1511" s="251">
        <v>37.583</v>
      </c>
      <c r="I1511" s="252"/>
      <c r="J1511" s="248"/>
      <c r="K1511" s="248"/>
      <c r="L1511" s="253"/>
      <c r="M1511" s="254"/>
      <c r="N1511" s="255"/>
      <c r="O1511" s="255"/>
      <c r="P1511" s="255"/>
      <c r="Q1511" s="255"/>
      <c r="R1511" s="255"/>
      <c r="S1511" s="255"/>
      <c r="T1511" s="256"/>
      <c r="U1511" s="14"/>
      <c r="V1511" s="14"/>
      <c r="W1511" s="14"/>
      <c r="X1511" s="14"/>
      <c r="Y1511" s="14"/>
      <c r="Z1511" s="14"/>
      <c r="AA1511" s="14"/>
      <c r="AB1511" s="14"/>
      <c r="AC1511" s="14"/>
      <c r="AD1511" s="14"/>
      <c r="AE1511" s="14"/>
      <c r="AT1511" s="257" t="s">
        <v>279</v>
      </c>
      <c r="AU1511" s="257" t="s">
        <v>82</v>
      </c>
      <c r="AV1511" s="14" t="s">
        <v>82</v>
      </c>
      <c r="AW1511" s="14" t="s">
        <v>33</v>
      </c>
      <c r="AX1511" s="14" t="s">
        <v>80</v>
      </c>
      <c r="AY1511" s="257" t="s">
        <v>266</v>
      </c>
    </row>
    <row r="1512" spans="1:51" s="14" customFormat="1" ht="12">
      <c r="A1512" s="14"/>
      <c r="B1512" s="247"/>
      <c r="C1512" s="248"/>
      <c r="D1512" s="230" t="s">
        <v>279</v>
      </c>
      <c r="E1512" s="248"/>
      <c r="F1512" s="250" t="s">
        <v>1689</v>
      </c>
      <c r="G1512" s="248"/>
      <c r="H1512" s="251">
        <v>43.803</v>
      </c>
      <c r="I1512" s="252"/>
      <c r="J1512" s="248"/>
      <c r="K1512" s="248"/>
      <c r="L1512" s="253"/>
      <c r="M1512" s="254"/>
      <c r="N1512" s="255"/>
      <c r="O1512" s="255"/>
      <c r="P1512" s="255"/>
      <c r="Q1512" s="255"/>
      <c r="R1512" s="255"/>
      <c r="S1512" s="255"/>
      <c r="T1512" s="256"/>
      <c r="U1512" s="14"/>
      <c r="V1512" s="14"/>
      <c r="W1512" s="14"/>
      <c r="X1512" s="14"/>
      <c r="Y1512" s="14"/>
      <c r="Z1512" s="14"/>
      <c r="AA1512" s="14"/>
      <c r="AB1512" s="14"/>
      <c r="AC1512" s="14"/>
      <c r="AD1512" s="14"/>
      <c r="AE1512" s="14"/>
      <c r="AT1512" s="257" t="s">
        <v>279</v>
      </c>
      <c r="AU1512" s="257" t="s">
        <v>82</v>
      </c>
      <c r="AV1512" s="14" t="s">
        <v>82</v>
      </c>
      <c r="AW1512" s="14" t="s">
        <v>4</v>
      </c>
      <c r="AX1512" s="14" t="s">
        <v>80</v>
      </c>
      <c r="AY1512" s="257" t="s">
        <v>266</v>
      </c>
    </row>
    <row r="1513" spans="1:65" s="2" customFormat="1" ht="49.05" customHeight="1">
      <c r="A1513" s="41"/>
      <c r="B1513" s="42"/>
      <c r="C1513" s="269" t="s">
        <v>1690</v>
      </c>
      <c r="D1513" s="269" t="s">
        <v>430</v>
      </c>
      <c r="E1513" s="270" t="s">
        <v>1691</v>
      </c>
      <c r="F1513" s="271" t="s">
        <v>1692</v>
      </c>
      <c r="G1513" s="272" t="s">
        <v>271</v>
      </c>
      <c r="H1513" s="273">
        <v>43.803</v>
      </c>
      <c r="I1513" s="274"/>
      <c r="J1513" s="275">
        <f>ROUND(I1513*H1513,2)</f>
        <v>0</v>
      </c>
      <c r="K1513" s="271" t="s">
        <v>272</v>
      </c>
      <c r="L1513" s="276"/>
      <c r="M1513" s="277" t="s">
        <v>19</v>
      </c>
      <c r="N1513" s="278" t="s">
        <v>43</v>
      </c>
      <c r="O1513" s="87"/>
      <c r="P1513" s="226">
        <f>O1513*H1513</f>
        <v>0</v>
      </c>
      <c r="Q1513" s="226">
        <v>0.0064</v>
      </c>
      <c r="R1513" s="226">
        <f>Q1513*H1513</f>
        <v>0.2803392</v>
      </c>
      <c r="S1513" s="226">
        <v>0</v>
      </c>
      <c r="T1513" s="227">
        <f>S1513*H1513</f>
        <v>0</v>
      </c>
      <c r="U1513" s="41"/>
      <c r="V1513" s="41"/>
      <c r="W1513" s="41"/>
      <c r="X1513" s="41"/>
      <c r="Y1513" s="41"/>
      <c r="Z1513" s="41"/>
      <c r="AA1513" s="41"/>
      <c r="AB1513" s="41"/>
      <c r="AC1513" s="41"/>
      <c r="AD1513" s="41"/>
      <c r="AE1513" s="41"/>
      <c r="AR1513" s="228" t="s">
        <v>517</v>
      </c>
      <c r="AT1513" s="228" t="s">
        <v>430</v>
      </c>
      <c r="AU1513" s="228" t="s">
        <v>82</v>
      </c>
      <c r="AY1513" s="20" t="s">
        <v>266</v>
      </c>
      <c r="BE1513" s="229">
        <f>IF(N1513="základní",J1513,0)</f>
        <v>0</v>
      </c>
      <c r="BF1513" s="229">
        <f>IF(N1513="snížená",J1513,0)</f>
        <v>0</v>
      </c>
      <c r="BG1513" s="229">
        <f>IF(N1513="zákl. přenesená",J1513,0)</f>
        <v>0</v>
      </c>
      <c r="BH1513" s="229">
        <f>IF(N1513="sníž. přenesená",J1513,0)</f>
        <v>0</v>
      </c>
      <c r="BI1513" s="229">
        <f>IF(N1513="nulová",J1513,0)</f>
        <v>0</v>
      </c>
      <c r="BJ1513" s="20" t="s">
        <v>80</v>
      </c>
      <c r="BK1513" s="229">
        <f>ROUND(I1513*H1513,2)</f>
        <v>0</v>
      </c>
      <c r="BL1513" s="20" t="s">
        <v>396</v>
      </c>
      <c r="BM1513" s="228" t="s">
        <v>1693</v>
      </c>
    </row>
    <row r="1514" spans="1:47" s="2" customFormat="1" ht="12">
      <c r="A1514" s="41"/>
      <c r="B1514" s="42"/>
      <c r="C1514" s="43"/>
      <c r="D1514" s="230" t="s">
        <v>275</v>
      </c>
      <c r="E1514" s="43"/>
      <c r="F1514" s="231" t="s">
        <v>1692</v>
      </c>
      <c r="G1514" s="43"/>
      <c r="H1514" s="43"/>
      <c r="I1514" s="232"/>
      <c r="J1514" s="43"/>
      <c r="K1514" s="43"/>
      <c r="L1514" s="47"/>
      <c r="M1514" s="233"/>
      <c r="N1514" s="234"/>
      <c r="O1514" s="87"/>
      <c r="P1514" s="87"/>
      <c r="Q1514" s="87"/>
      <c r="R1514" s="87"/>
      <c r="S1514" s="87"/>
      <c r="T1514" s="88"/>
      <c r="U1514" s="41"/>
      <c r="V1514" s="41"/>
      <c r="W1514" s="41"/>
      <c r="X1514" s="41"/>
      <c r="Y1514" s="41"/>
      <c r="Z1514" s="41"/>
      <c r="AA1514" s="41"/>
      <c r="AB1514" s="41"/>
      <c r="AC1514" s="41"/>
      <c r="AD1514" s="41"/>
      <c r="AE1514" s="41"/>
      <c r="AT1514" s="20" t="s">
        <v>275</v>
      </c>
      <c r="AU1514" s="20" t="s">
        <v>82</v>
      </c>
    </row>
    <row r="1515" spans="1:51" s="14" customFormat="1" ht="12">
      <c r="A1515" s="14"/>
      <c r="B1515" s="247"/>
      <c r="C1515" s="248"/>
      <c r="D1515" s="230" t="s">
        <v>279</v>
      </c>
      <c r="E1515" s="249" t="s">
        <v>19</v>
      </c>
      <c r="F1515" s="250" t="s">
        <v>898</v>
      </c>
      <c r="G1515" s="248"/>
      <c r="H1515" s="251">
        <v>37.583</v>
      </c>
      <c r="I1515" s="252"/>
      <c r="J1515" s="248"/>
      <c r="K1515" s="248"/>
      <c r="L1515" s="253"/>
      <c r="M1515" s="254"/>
      <c r="N1515" s="255"/>
      <c r="O1515" s="255"/>
      <c r="P1515" s="255"/>
      <c r="Q1515" s="255"/>
      <c r="R1515" s="255"/>
      <c r="S1515" s="255"/>
      <c r="T1515" s="256"/>
      <c r="U1515" s="14"/>
      <c r="V1515" s="14"/>
      <c r="W1515" s="14"/>
      <c r="X1515" s="14"/>
      <c r="Y1515" s="14"/>
      <c r="Z1515" s="14"/>
      <c r="AA1515" s="14"/>
      <c r="AB1515" s="14"/>
      <c r="AC1515" s="14"/>
      <c r="AD1515" s="14"/>
      <c r="AE1515" s="14"/>
      <c r="AT1515" s="257" t="s">
        <v>279</v>
      </c>
      <c r="AU1515" s="257" t="s">
        <v>82</v>
      </c>
      <c r="AV1515" s="14" t="s">
        <v>82</v>
      </c>
      <c r="AW1515" s="14" t="s">
        <v>33</v>
      </c>
      <c r="AX1515" s="14" t="s">
        <v>80</v>
      </c>
      <c r="AY1515" s="257" t="s">
        <v>266</v>
      </c>
    </row>
    <row r="1516" spans="1:51" s="14" customFormat="1" ht="12">
      <c r="A1516" s="14"/>
      <c r="B1516" s="247"/>
      <c r="C1516" s="248"/>
      <c r="D1516" s="230" t="s">
        <v>279</v>
      </c>
      <c r="E1516" s="248"/>
      <c r="F1516" s="250" t="s">
        <v>1689</v>
      </c>
      <c r="G1516" s="248"/>
      <c r="H1516" s="251">
        <v>43.803</v>
      </c>
      <c r="I1516" s="252"/>
      <c r="J1516" s="248"/>
      <c r="K1516" s="248"/>
      <c r="L1516" s="253"/>
      <c r="M1516" s="254"/>
      <c r="N1516" s="255"/>
      <c r="O1516" s="255"/>
      <c r="P1516" s="255"/>
      <c r="Q1516" s="255"/>
      <c r="R1516" s="255"/>
      <c r="S1516" s="255"/>
      <c r="T1516" s="256"/>
      <c r="U1516" s="14"/>
      <c r="V1516" s="14"/>
      <c r="W1516" s="14"/>
      <c r="X1516" s="14"/>
      <c r="Y1516" s="14"/>
      <c r="Z1516" s="14"/>
      <c r="AA1516" s="14"/>
      <c r="AB1516" s="14"/>
      <c r="AC1516" s="14"/>
      <c r="AD1516" s="14"/>
      <c r="AE1516" s="14"/>
      <c r="AT1516" s="257" t="s">
        <v>279</v>
      </c>
      <c r="AU1516" s="257" t="s">
        <v>82</v>
      </c>
      <c r="AV1516" s="14" t="s">
        <v>82</v>
      </c>
      <c r="AW1516" s="14" t="s">
        <v>4</v>
      </c>
      <c r="AX1516" s="14" t="s">
        <v>80</v>
      </c>
      <c r="AY1516" s="257" t="s">
        <v>266</v>
      </c>
    </row>
    <row r="1517" spans="1:65" s="2" customFormat="1" ht="24.15" customHeight="1">
      <c r="A1517" s="41"/>
      <c r="B1517" s="42"/>
      <c r="C1517" s="217" t="s">
        <v>1694</v>
      </c>
      <c r="D1517" s="217" t="s">
        <v>268</v>
      </c>
      <c r="E1517" s="218" t="s">
        <v>1695</v>
      </c>
      <c r="F1517" s="219" t="s">
        <v>1696</v>
      </c>
      <c r="G1517" s="220" t="s">
        <v>271</v>
      </c>
      <c r="H1517" s="221">
        <v>220.64</v>
      </c>
      <c r="I1517" s="222"/>
      <c r="J1517" s="223">
        <f>ROUND(I1517*H1517,2)</f>
        <v>0</v>
      </c>
      <c r="K1517" s="219" t="s">
        <v>272</v>
      </c>
      <c r="L1517" s="47"/>
      <c r="M1517" s="224" t="s">
        <v>19</v>
      </c>
      <c r="N1517" s="225" t="s">
        <v>43</v>
      </c>
      <c r="O1517" s="87"/>
      <c r="P1517" s="226">
        <f>O1517*H1517</f>
        <v>0</v>
      </c>
      <c r="Q1517" s="226">
        <v>0</v>
      </c>
      <c r="R1517" s="226">
        <f>Q1517*H1517</f>
        <v>0</v>
      </c>
      <c r="S1517" s="226">
        <v>0</v>
      </c>
      <c r="T1517" s="227">
        <f>S1517*H1517</f>
        <v>0</v>
      </c>
      <c r="U1517" s="41"/>
      <c r="V1517" s="41"/>
      <c r="W1517" s="41"/>
      <c r="X1517" s="41"/>
      <c r="Y1517" s="41"/>
      <c r="Z1517" s="41"/>
      <c r="AA1517" s="41"/>
      <c r="AB1517" s="41"/>
      <c r="AC1517" s="41"/>
      <c r="AD1517" s="41"/>
      <c r="AE1517" s="41"/>
      <c r="AR1517" s="228" t="s">
        <v>396</v>
      </c>
      <c r="AT1517" s="228" t="s">
        <v>268</v>
      </c>
      <c r="AU1517" s="228" t="s">
        <v>82</v>
      </c>
      <c r="AY1517" s="20" t="s">
        <v>266</v>
      </c>
      <c r="BE1517" s="229">
        <f>IF(N1517="základní",J1517,0)</f>
        <v>0</v>
      </c>
      <c r="BF1517" s="229">
        <f>IF(N1517="snížená",J1517,0)</f>
        <v>0</v>
      </c>
      <c r="BG1517" s="229">
        <f>IF(N1517="zákl. přenesená",J1517,0)</f>
        <v>0</v>
      </c>
      <c r="BH1517" s="229">
        <f>IF(N1517="sníž. přenesená",J1517,0)</f>
        <v>0</v>
      </c>
      <c r="BI1517" s="229">
        <f>IF(N1517="nulová",J1517,0)</f>
        <v>0</v>
      </c>
      <c r="BJ1517" s="20" t="s">
        <v>80</v>
      </c>
      <c r="BK1517" s="229">
        <f>ROUND(I1517*H1517,2)</f>
        <v>0</v>
      </c>
      <c r="BL1517" s="20" t="s">
        <v>396</v>
      </c>
      <c r="BM1517" s="228" t="s">
        <v>1697</v>
      </c>
    </row>
    <row r="1518" spans="1:47" s="2" customFormat="1" ht="12">
      <c r="A1518" s="41"/>
      <c r="B1518" s="42"/>
      <c r="C1518" s="43"/>
      <c r="D1518" s="230" t="s">
        <v>275</v>
      </c>
      <c r="E1518" s="43"/>
      <c r="F1518" s="231" t="s">
        <v>1698</v>
      </c>
      <c r="G1518" s="43"/>
      <c r="H1518" s="43"/>
      <c r="I1518" s="232"/>
      <c r="J1518" s="43"/>
      <c r="K1518" s="43"/>
      <c r="L1518" s="47"/>
      <c r="M1518" s="233"/>
      <c r="N1518" s="234"/>
      <c r="O1518" s="87"/>
      <c r="P1518" s="87"/>
      <c r="Q1518" s="87"/>
      <c r="R1518" s="87"/>
      <c r="S1518" s="87"/>
      <c r="T1518" s="88"/>
      <c r="U1518" s="41"/>
      <c r="V1518" s="41"/>
      <c r="W1518" s="41"/>
      <c r="X1518" s="41"/>
      <c r="Y1518" s="41"/>
      <c r="Z1518" s="41"/>
      <c r="AA1518" s="41"/>
      <c r="AB1518" s="41"/>
      <c r="AC1518" s="41"/>
      <c r="AD1518" s="41"/>
      <c r="AE1518" s="41"/>
      <c r="AT1518" s="20" t="s">
        <v>275</v>
      </c>
      <c r="AU1518" s="20" t="s">
        <v>82</v>
      </c>
    </row>
    <row r="1519" spans="1:47" s="2" customFormat="1" ht="12">
      <c r="A1519" s="41"/>
      <c r="B1519" s="42"/>
      <c r="C1519" s="43"/>
      <c r="D1519" s="235" t="s">
        <v>277</v>
      </c>
      <c r="E1519" s="43"/>
      <c r="F1519" s="236" t="s">
        <v>1699</v>
      </c>
      <c r="G1519" s="43"/>
      <c r="H1519" s="43"/>
      <c r="I1519" s="232"/>
      <c r="J1519" s="43"/>
      <c r="K1519" s="43"/>
      <c r="L1519" s="47"/>
      <c r="M1519" s="233"/>
      <c r="N1519" s="234"/>
      <c r="O1519" s="87"/>
      <c r="P1519" s="87"/>
      <c r="Q1519" s="87"/>
      <c r="R1519" s="87"/>
      <c r="S1519" s="87"/>
      <c r="T1519" s="88"/>
      <c r="U1519" s="41"/>
      <c r="V1519" s="41"/>
      <c r="W1519" s="41"/>
      <c r="X1519" s="41"/>
      <c r="Y1519" s="41"/>
      <c r="Z1519" s="41"/>
      <c r="AA1519" s="41"/>
      <c r="AB1519" s="41"/>
      <c r="AC1519" s="41"/>
      <c r="AD1519" s="41"/>
      <c r="AE1519" s="41"/>
      <c r="AT1519" s="20" t="s">
        <v>277</v>
      </c>
      <c r="AU1519" s="20" t="s">
        <v>82</v>
      </c>
    </row>
    <row r="1520" spans="1:51" s="14" customFormat="1" ht="12">
      <c r="A1520" s="14"/>
      <c r="B1520" s="247"/>
      <c r="C1520" s="248"/>
      <c r="D1520" s="230" t="s">
        <v>279</v>
      </c>
      <c r="E1520" s="249" t="s">
        <v>19</v>
      </c>
      <c r="F1520" s="250" t="s">
        <v>1700</v>
      </c>
      <c r="G1520" s="248"/>
      <c r="H1520" s="251">
        <v>206.32</v>
      </c>
      <c r="I1520" s="252"/>
      <c r="J1520" s="248"/>
      <c r="K1520" s="248"/>
      <c r="L1520" s="253"/>
      <c r="M1520" s="254"/>
      <c r="N1520" s="255"/>
      <c r="O1520" s="255"/>
      <c r="P1520" s="255"/>
      <c r="Q1520" s="255"/>
      <c r="R1520" s="255"/>
      <c r="S1520" s="255"/>
      <c r="T1520" s="256"/>
      <c r="U1520" s="14"/>
      <c r="V1520" s="14"/>
      <c r="W1520" s="14"/>
      <c r="X1520" s="14"/>
      <c r="Y1520" s="14"/>
      <c r="Z1520" s="14"/>
      <c r="AA1520" s="14"/>
      <c r="AB1520" s="14"/>
      <c r="AC1520" s="14"/>
      <c r="AD1520" s="14"/>
      <c r="AE1520" s="14"/>
      <c r="AT1520" s="257" t="s">
        <v>279</v>
      </c>
      <c r="AU1520" s="257" t="s">
        <v>82</v>
      </c>
      <c r="AV1520" s="14" t="s">
        <v>82</v>
      </c>
      <c r="AW1520" s="14" t="s">
        <v>33</v>
      </c>
      <c r="AX1520" s="14" t="s">
        <v>72</v>
      </c>
      <c r="AY1520" s="257" t="s">
        <v>266</v>
      </c>
    </row>
    <row r="1521" spans="1:51" s="14" customFormat="1" ht="12">
      <c r="A1521" s="14"/>
      <c r="B1521" s="247"/>
      <c r="C1521" s="248"/>
      <c r="D1521" s="230" t="s">
        <v>279</v>
      </c>
      <c r="E1521" s="249" t="s">
        <v>19</v>
      </c>
      <c r="F1521" s="250" t="s">
        <v>1701</v>
      </c>
      <c r="G1521" s="248"/>
      <c r="H1521" s="251">
        <v>12.06</v>
      </c>
      <c r="I1521" s="252"/>
      <c r="J1521" s="248"/>
      <c r="K1521" s="248"/>
      <c r="L1521" s="253"/>
      <c r="M1521" s="254"/>
      <c r="N1521" s="255"/>
      <c r="O1521" s="255"/>
      <c r="P1521" s="255"/>
      <c r="Q1521" s="255"/>
      <c r="R1521" s="255"/>
      <c r="S1521" s="255"/>
      <c r="T1521" s="256"/>
      <c r="U1521" s="14"/>
      <c r="V1521" s="14"/>
      <c r="W1521" s="14"/>
      <c r="X1521" s="14"/>
      <c r="Y1521" s="14"/>
      <c r="Z1521" s="14"/>
      <c r="AA1521" s="14"/>
      <c r="AB1521" s="14"/>
      <c r="AC1521" s="14"/>
      <c r="AD1521" s="14"/>
      <c r="AE1521" s="14"/>
      <c r="AT1521" s="257" t="s">
        <v>279</v>
      </c>
      <c r="AU1521" s="257" t="s">
        <v>82</v>
      </c>
      <c r="AV1521" s="14" t="s">
        <v>82</v>
      </c>
      <c r="AW1521" s="14" t="s">
        <v>33</v>
      </c>
      <c r="AX1521" s="14" t="s">
        <v>72</v>
      </c>
      <c r="AY1521" s="257" t="s">
        <v>266</v>
      </c>
    </row>
    <row r="1522" spans="1:51" s="14" customFormat="1" ht="12">
      <c r="A1522" s="14"/>
      <c r="B1522" s="247"/>
      <c r="C1522" s="248"/>
      <c r="D1522" s="230" t="s">
        <v>279</v>
      </c>
      <c r="E1522" s="249" t="s">
        <v>19</v>
      </c>
      <c r="F1522" s="250" t="s">
        <v>1702</v>
      </c>
      <c r="G1522" s="248"/>
      <c r="H1522" s="251">
        <v>2.26</v>
      </c>
      <c r="I1522" s="252"/>
      <c r="J1522" s="248"/>
      <c r="K1522" s="248"/>
      <c r="L1522" s="253"/>
      <c r="M1522" s="254"/>
      <c r="N1522" s="255"/>
      <c r="O1522" s="255"/>
      <c r="P1522" s="255"/>
      <c r="Q1522" s="255"/>
      <c r="R1522" s="255"/>
      <c r="S1522" s="255"/>
      <c r="T1522" s="256"/>
      <c r="U1522" s="14"/>
      <c r="V1522" s="14"/>
      <c r="W1522" s="14"/>
      <c r="X1522" s="14"/>
      <c r="Y1522" s="14"/>
      <c r="Z1522" s="14"/>
      <c r="AA1522" s="14"/>
      <c r="AB1522" s="14"/>
      <c r="AC1522" s="14"/>
      <c r="AD1522" s="14"/>
      <c r="AE1522" s="14"/>
      <c r="AT1522" s="257" t="s">
        <v>279</v>
      </c>
      <c r="AU1522" s="257" t="s">
        <v>82</v>
      </c>
      <c r="AV1522" s="14" t="s">
        <v>82</v>
      </c>
      <c r="AW1522" s="14" t="s">
        <v>33</v>
      </c>
      <c r="AX1522" s="14" t="s">
        <v>72</v>
      </c>
      <c r="AY1522" s="257" t="s">
        <v>266</v>
      </c>
    </row>
    <row r="1523" spans="1:51" s="15" customFormat="1" ht="12">
      <c r="A1523" s="15"/>
      <c r="B1523" s="258"/>
      <c r="C1523" s="259"/>
      <c r="D1523" s="230" t="s">
        <v>279</v>
      </c>
      <c r="E1523" s="260" t="s">
        <v>19</v>
      </c>
      <c r="F1523" s="261" t="s">
        <v>282</v>
      </c>
      <c r="G1523" s="259"/>
      <c r="H1523" s="262">
        <v>220.64</v>
      </c>
      <c r="I1523" s="263"/>
      <c r="J1523" s="259"/>
      <c r="K1523" s="259"/>
      <c r="L1523" s="264"/>
      <c r="M1523" s="265"/>
      <c r="N1523" s="266"/>
      <c r="O1523" s="266"/>
      <c r="P1523" s="266"/>
      <c r="Q1523" s="266"/>
      <c r="R1523" s="266"/>
      <c r="S1523" s="266"/>
      <c r="T1523" s="267"/>
      <c r="U1523" s="15"/>
      <c r="V1523" s="15"/>
      <c r="W1523" s="15"/>
      <c r="X1523" s="15"/>
      <c r="Y1523" s="15"/>
      <c r="Z1523" s="15"/>
      <c r="AA1523" s="15"/>
      <c r="AB1523" s="15"/>
      <c r="AC1523" s="15"/>
      <c r="AD1523" s="15"/>
      <c r="AE1523" s="15"/>
      <c r="AT1523" s="268" t="s">
        <v>279</v>
      </c>
      <c r="AU1523" s="268" t="s">
        <v>82</v>
      </c>
      <c r="AV1523" s="15" t="s">
        <v>273</v>
      </c>
      <c r="AW1523" s="15" t="s">
        <v>33</v>
      </c>
      <c r="AX1523" s="15" t="s">
        <v>80</v>
      </c>
      <c r="AY1523" s="268" t="s">
        <v>266</v>
      </c>
    </row>
    <row r="1524" spans="1:65" s="2" customFormat="1" ht="16.5" customHeight="1">
      <c r="A1524" s="41"/>
      <c r="B1524" s="42"/>
      <c r="C1524" s="269" t="s">
        <v>1703</v>
      </c>
      <c r="D1524" s="269" t="s">
        <v>430</v>
      </c>
      <c r="E1524" s="270" t="s">
        <v>1704</v>
      </c>
      <c r="F1524" s="271" t="s">
        <v>1705</v>
      </c>
      <c r="G1524" s="272" t="s">
        <v>327</v>
      </c>
      <c r="H1524" s="273">
        <v>0.036</v>
      </c>
      <c r="I1524" s="274"/>
      <c r="J1524" s="275">
        <f>ROUND(I1524*H1524,2)</f>
        <v>0</v>
      </c>
      <c r="K1524" s="271" t="s">
        <v>272</v>
      </c>
      <c r="L1524" s="276"/>
      <c r="M1524" s="277" t="s">
        <v>19</v>
      </c>
      <c r="N1524" s="278" t="s">
        <v>43</v>
      </c>
      <c r="O1524" s="87"/>
      <c r="P1524" s="226">
        <f>O1524*H1524</f>
        <v>0</v>
      </c>
      <c r="Q1524" s="226">
        <v>1</v>
      </c>
      <c r="R1524" s="226">
        <f>Q1524*H1524</f>
        <v>0.036</v>
      </c>
      <c r="S1524" s="226">
        <v>0</v>
      </c>
      <c r="T1524" s="227">
        <f>S1524*H1524</f>
        <v>0</v>
      </c>
      <c r="U1524" s="41"/>
      <c r="V1524" s="41"/>
      <c r="W1524" s="41"/>
      <c r="X1524" s="41"/>
      <c r="Y1524" s="41"/>
      <c r="Z1524" s="41"/>
      <c r="AA1524" s="41"/>
      <c r="AB1524" s="41"/>
      <c r="AC1524" s="41"/>
      <c r="AD1524" s="41"/>
      <c r="AE1524" s="41"/>
      <c r="AR1524" s="228" t="s">
        <v>517</v>
      </c>
      <c r="AT1524" s="228" t="s">
        <v>430</v>
      </c>
      <c r="AU1524" s="228" t="s">
        <v>82</v>
      </c>
      <c r="AY1524" s="20" t="s">
        <v>266</v>
      </c>
      <c r="BE1524" s="229">
        <f>IF(N1524="základní",J1524,0)</f>
        <v>0</v>
      </c>
      <c r="BF1524" s="229">
        <f>IF(N1524="snížená",J1524,0)</f>
        <v>0</v>
      </c>
      <c r="BG1524" s="229">
        <f>IF(N1524="zákl. přenesená",J1524,0)</f>
        <v>0</v>
      </c>
      <c r="BH1524" s="229">
        <f>IF(N1524="sníž. přenesená",J1524,0)</f>
        <v>0</v>
      </c>
      <c r="BI1524" s="229">
        <f>IF(N1524="nulová",J1524,0)</f>
        <v>0</v>
      </c>
      <c r="BJ1524" s="20" t="s">
        <v>80</v>
      </c>
      <c r="BK1524" s="229">
        <f>ROUND(I1524*H1524,2)</f>
        <v>0</v>
      </c>
      <c r="BL1524" s="20" t="s">
        <v>396</v>
      </c>
      <c r="BM1524" s="228" t="s">
        <v>1706</v>
      </c>
    </row>
    <row r="1525" spans="1:47" s="2" customFormat="1" ht="12">
      <c r="A1525" s="41"/>
      <c r="B1525" s="42"/>
      <c r="C1525" s="43"/>
      <c r="D1525" s="230" t="s">
        <v>275</v>
      </c>
      <c r="E1525" s="43"/>
      <c r="F1525" s="231" t="s">
        <v>1705</v>
      </c>
      <c r="G1525" s="43"/>
      <c r="H1525" s="43"/>
      <c r="I1525" s="232"/>
      <c r="J1525" s="43"/>
      <c r="K1525" s="43"/>
      <c r="L1525" s="47"/>
      <c r="M1525" s="233"/>
      <c r="N1525" s="234"/>
      <c r="O1525" s="87"/>
      <c r="P1525" s="87"/>
      <c r="Q1525" s="87"/>
      <c r="R1525" s="87"/>
      <c r="S1525" s="87"/>
      <c r="T1525" s="88"/>
      <c r="U1525" s="41"/>
      <c r="V1525" s="41"/>
      <c r="W1525" s="41"/>
      <c r="X1525" s="41"/>
      <c r="Y1525" s="41"/>
      <c r="Z1525" s="41"/>
      <c r="AA1525" s="41"/>
      <c r="AB1525" s="41"/>
      <c r="AC1525" s="41"/>
      <c r="AD1525" s="41"/>
      <c r="AE1525" s="41"/>
      <c r="AT1525" s="20" t="s">
        <v>275</v>
      </c>
      <c r="AU1525" s="20" t="s">
        <v>82</v>
      </c>
    </row>
    <row r="1526" spans="1:51" s="14" customFormat="1" ht="12">
      <c r="A1526" s="14"/>
      <c r="B1526" s="247"/>
      <c r="C1526" s="248"/>
      <c r="D1526" s="230" t="s">
        <v>279</v>
      </c>
      <c r="E1526" s="249" t="s">
        <v>19</v>
      </c>
      <c r="F1526" s="250" t="s">
        <v>1707</v>
      </c>
      <c r="G1526" s="248"/>
      <c r="H1526" s="251">
        <v>110.32</v>
      </c>
      <c r="I1526" s="252"/>
      <c r="J1526" s="248"/>
      <c r="K1526" s="248"/>
      <c r="L1526" s="253"/>
      <c r="M1526" s="254"/>
      <c r="N1526" s="255"/>
      <c r="O1526" s="255"/>
      <c r="P1526" s="255"/>
      <c r="Q1526" s="255"/>
      <c r="R1526" s="255"/>
      <c r="S1526" s="255"/>
      <c r="T1526" s="256"/>
      <c r="U1526" s="14"/>
      <c r="V1526" s="14"/>
      <c r="W1526" s="14"/>
      <c r="X1526" s="14"/>
      <c r="Y1526" s="14"/>
      <c r="Z1526" s="14"/>
      <c r="AA1526" s="14"/>
      <c r="AB1526" s="14"/>
      <c r="AC1526" s="14"/>
      <c r="AD1526" s="14"/>
      <c r="AE1526" s="14"/>
      <c r="AT1526" s="257" t="s">
        <v>279</v>
      </c>
      <c r="AU1526" s="257" t="s">
        <v>82</v>
      </c>
      <c r="AV1526" s="14" t="s">
        <v>82</v>
      </c>
      <c r="AW1526" s="14" t="s">
        <v>33</v>
      </c>
      <c r="AX1526" s="14" t="s">
        <v>80</v>
      </c>
      <c r="AY1526" s="257" t="s">
        <v>266</v>
      </c>
    </row>
    <row r="1527" spans="1:51" s="14" customFormat="1" ht="12">
      <c r="A1527" s="14"/>
      <c r="B1527" s="247"/>
      <c r="C1527" s="248"/>
      <c r="D1527" s="230" t="s">
        <v>279</v>
      </c>
      <c r="E1527" s="248"/>
      <c r="F1527" s="250" t="s">
        <v>1708</v>
      </c>
      <c r="G1527" s="248"/>
      <c r="H1527" s="251">
        <v>0.036</v>
      </c>
      <c r="I1527" s="252"/>
      <c r="J1527" s="248"/>
      <c r="K1527" s="248"/>
      <c r="L1527" s="253"/>
      <c r="M1527" s="254"/>
      <c r="N1527" s="255"/>
      <c r="O1527" s="255"/>
      <c r="P1527" s="255"/>
      <c r="Q1527" s="255"/>
      <c r="R1527" s="255"/>
      <c r="S1527" s="255"/>
      <c r="T1527" s="256"/>
      <c r="U1527" s="14"/>
      <c r="V1527" s="14"/>
      <c r="W1527" s="14"/>
      <c r="X1527" s="14"/>
      <c r="Y1527" s="14"/>
      <c r="Z1527" s="14"/>
      <c r="AA1527" s="14"/>
      <c r="AB1527" s="14"/>
      <c r="AC1527" s="14"/>
      <c r="AD1527" s="14"/>
      <c r="AE1527" s="14"/>
      <c r="AT1527" s="257" t="s">
        <v>279</v>
      </c>
      <c r="AU1527" s="257" t="s">
        <v>82</v>
      </c>
      <c r="AV1527" s="14" t="s">
        <v>82</v>
      </c>
      <c r="AW1527" s="14" t="s">
        <v>4</v>
      </c>
      <c r="AX1527" s="14" t="s">
        <v>80</v>
      </c>
      <c r="AY1527" s="257" t="s">
        <v>266</v>
      </c>
    </row>
    <row r="1528" spans="1:65" s="2" customFormat="1" ht="24.15" customHeight="1">
      <c r="A1528" s="41"/>
      <c r="B1528" s="42"/>
      <c r="C1528" s="217" t="s">
        <v>1709</v>
      </c>
      <c r="D1528" s="217" t="s">
        <v>268</v>
      </c>
      <c r="E1528" s="218" t="s">
        <v>1710</v>
      </c>
      <c r="F1528" s="219" t="s">
        <v>1711</v>
      </c>
      <c r="G1528" s="220" t="s">
        <v>271</v>
      </c>
      <c r="H1528" s="221">
        <v>37.583</v>
      </c>
      <c r="I1528" s="222"/>
      <c r="J1528" s="223">
        <f>ROUND(I1528*H1528,2)</f>
        <v>0</v>
      </c>
      <c r="K1528" s="219" t="s">
        <v>272</v>
      </c>
      <c r="L1528" s="47"/>
      <c r="M1528" s="224" t="s">
        <v>19</v>
      </c>
      <c r="N1528" s="225" t="s">
        <v>43</v>
      </c>
      <c r="O1528" s="87"/>
      <c r="P1528" s="226">
        <f>O1528*H1528</f>
        <v>0</v>
      </c>
      <c r="Q1528" s="226">
        <v>0</v>
      </c>
      <c r="R1528" s="226">
        <f>Q1528*H1528</f>
        <v>0</v>
      </c>
      <c r="S1528" s="226">
        <v>0</v>
      </c>
      <c r="T1528" s="227">
        <f>S1528*H1528</f>
        <v>0</v>
      </c>
      <c r="U1528" s="41"/>
      <c r="V1528" s="41"/>
      <c r="W1528" s="41"/>
      <c r="X1528" s="41"/>
      <c r="Y1528" s="41"/>
      <c r="Z1528" s="41"/>
      <c r="AA1528" s="41"/>
      <c r="AB1528" s="41"/>
      <c r="AC1528" s="41"/>
      <c r="AD1528" s="41"/>
      <c r="AE1528" s="41"/>
      <c r="AR1528" s="228" t="s">
        <v>396</v>
      </c>
      <c r="AT1528" s="228" t="s">
        <v>268</v>
      </c>
      <c r="AU1528" s="228" t="s">
        <v>82</v>
      </c>
      <c r="AY1528" s="20" t="s">
        <v>266</v>
      </c>
      <c r="BE1528" s="229">
        <f>IF(N1528="základní",J1528,0)</f>
        <v>0</v>
      </c>
      <c r="BF1528" s="229">
        <f>IF(N1528="snížená",J1528,0)</f>
        <v>0</v>
      </c>
      <c r="BG1528" s="229">
        <f>IF(N1528="zákl. přenesená",J1528,0)</f>
        <v>0</v>
      </c>
      <c r="BH1528" s="229">
        <f>IF(N1528="sníž. přenesená",J1528,0)</f>
        <v>0</v>
      </c>
      <c r="BI1528" s="229">
        <f>IF(N1528="nulová",J1528,0)</f>
        <v>0</v>
      </c>
      <c r="BJ1528" s="20" t="s">
        <v>80</v>
      </c>
      <c r="BK1528" s="229">
        <f>ROUND(I1528*H1528,2)</f>
        <v>0</v>
      </c>
      <c r="BL1528" s="20" t="s">
        <v>396</v>
      </c>
      <c r="BM1528" s="228" t="s">
        <v>1712</v>
      </c>
    </row>
    <row r="1529" spans="1:47" s="2" customFormat="1" ht="12">
      <c r="A1529" s="41"/>
      <c r="B1529" s="42"/>
      <c r="C1529" s="43"/>
      <c r="D1529" s="230" t="s">
        <v>275</v>
      </c>
      <c r="E1529" s="43"/>
      <c r="F1529" s="231" t="s">
        <v>1713</v>
      </c>
      <c r="G1529" s="43"/>
      <c r="H1529" s="43"/>
      <c r="I1529" s="232"/>
      <c r="J1529" s="43"/>
      <c r="K1529" s="43"/>
      <c r="L1529" s="47"/>
      <c r="M1529" s="233"/>
      <c r="N1529" s="234"/>
      <c r="O1529" s="87"/>
      <c r="P1529" s="87"/>
      <c r="Q1529" s="87"/>
      <c r="R1529" s="87"/>
      <c r="S1529" s="87"/>
      <c r="T1529" s="88"/>
      <c r="U1529" s="41"/>
      <c r="V1529" s="41"/>
      <c r="W1529" s="41"/>
      <c r="X1529" s="41"/>
      <c r="Y1529" s="41"/>
      <c r="Z1529" s="41"/>
      <c r="AA1529" s="41"/>
      <c r="AB1529" s="41"/>
      <c r="AC1529" s="41"/>
      <c r="AD1529" s="41"/>
      <c r="AE1529" s="41"/>
      <c r="AT1529" s="20" t="s">
        <v>275</v>
      </c>
      <c r="AU1529" s="20" t="s">
        <v>82</v>
      </c>
    </row>
    <row r="1530" spans="1:47" s="2" customFormat="1" ht="12">
      <c r="A1530" s="41"/>
      <c r="B1530" s="42"/>
      <c r="C1530" s="43"/>
      <c r="D1530" s="235" t="s">
        <v>277</v>
      </c>
      <c r="E1530" s="43"/>
      <c r="F1530" s="236" t="s">
        <v>1714</v>
      </c>
      <c r="G1530" s="43"/>
      <c r="H1530" s="43"/>
      <c r="I1530" s="232"/>
      <c r="J1530" s="43"/>
      <c r="K1530" s="43"/>
      <c r="L1530" s="47"/>
      <c r="M1530" s="233"/>
      <c r="N1530" s="234"/>
      <c r="O1530" s="87"/>
      <c r="P1530" s="87"/>
      <c r="Q1530" s="87"/>
      <c r="R1530" s="87"/>
      <c r="S1530" s="87"/>
      <c r="T1530" s="88"/>
      <c r="U1530" s="41"/>
      <c r="V1530" s="41"/>
      <c r="W1530" s="41"/>
      <c r="X1530" s="41"/>
      <c r="Y1530" s="41"/>
      <c r="Z1530" s="41"/>
      <c r="AA1530" s="41"/>
      <c r="AB1530" s="41"/>
      <c r="AC1530" s="41"/>
      <c r="AD1530" s="41"/>
      <c r="AE1530" s="41"/>
      <c r="AT1530" s="20" t="s">
        <v>277</v>
      </c>
      <c r="AU1530" s="20" t="s">
        <v>82</v>
      </c>
    </row>
    <row r="1531" spans="1:51" s="14" customFormat="1" ht="12">
      <c r="A1531" s="14"/>
      <c r="B1531" s="247"/>
      <c r="C1531" s="248"/>
      <c r="D1531" s="230" t="s">
        <v>279</v>
      </c>
      <c r="E1531" s="249" t="s">
        <v>19</v>
      </c>
      <c r="F1531" s="250" t="s">
        <v>898</v>
      </c>
      <c r="G1531" s="248"/>
      <c r="H1531" s="251">
        <v>37.583</v>
      </c>
      <c r="I1531" s="252"/>
      <c r="J1531" s="248"/>
      <c r="K1531" s="248"/>
      <c r="L1531" s="253"/>
      <c r="M1531" s="254"/>
      <c r="N1531" s="255"/>
      <c r="O1531" s="255"/>
      <c r="P1531" s="255"/>
      <c r="Q1531" s="255"/>
      <c r="R1531" s="255"/>
      <c r="S1531" s="255"/>
      <c r="T1531" s="256"/>
      <c r="U1531" s="14"/>
      <c r="V1531" s="14"/>
      <c r="W1531" s="14"/>
      <c r="X1531" s="14"/>
      <c r="Y1531" s="14"/>
      <c r="Z1531" s="14"/>
      <c r="AA1531" s="14"/>
      <c r="AB1531" s="14"/>
      <c r="AC1531" s="14"/>
      <c r="AD1531" s="14"/>
      <c r="AE1531" s="14"/>
      <c r="AT1531" s="257" t="s">
        <v>279</v>
      </c>
      <c r="AU1531" s="257" t="s">
        <v>82</v>
      </c>
      <c r="AV1531" s="14" t="s">
        <v>82</v>
      </c>
      <c r="AW1531" s="14" t="s">
        <v>33</v>
      </c>
      <c r="AX1531" s="14" t="s">
        <v>80</v>
      </c>
      <c r="AY1531" s="257" t="s">
        <v>266</v>
      </c>
    </row>
    <row r="1532" spans="1:65" s="2" customFormat="1" ht="16.5" customHeight="1">
      <c r="A1532" s="41"/>
      <c r="B1532" s="42"/>
      <c r="C1532" s="269" t="s">
        <v>1715</v>
      </c>
      <c r="D1532" s="269" t="s">
        <v>430</v>
      </c>
      <c r="E1532" s="270" t="s">
        <v>1704</v>
      </c>
      <c r="F1532" s="271" t="s">
        <v>1705</v>
      </c>
      <c r="G1532" s="272" t="s">
        <v>327</v>
      </c>
      <c r="H1532" s="273">
        <v>0.013</v>
      </c>
      <c r="I1532" s="274"/>
      <c r="J1532" s="275">
        <f>ROUND(I1532*H1532,2)</f>
        <v>0</v>
      </c>
      <c r="K1532" s="271" t="s">
        <v>272</v>
      </c>
      <c r="L1532" s="276"/>
      <c r="M1532" s="277" t="s">
        <v>19</v>
      </c>
      <c r="N1532" s="278" t="s">
        <v>43</v>
      </c>
      <c r="O1532" s="87"/>
      <c r="P1532" s="226">
        <f>O1532*H1532</f>
        <v>0</v>
      </c>
      <c r="Q1532" s="226">
        <v>1</v>
      </c>
      <c r="R1532" s="226">
        <f>Q1532*H1532</f>
        <v>0.013</v>
      </c>
      <c r="S1532" s="226">
        <v>0</v>
      </c>
      <c r="T1532" s="227">
        <f>S1532*H1532</f>
        <v>0</v>
      </c>
      <c r="U1532" s="41"/>
      <c r="V1532" s="41"/>
      <c r="W1532" s="41"/>
      <c r="X1532" s="41"/>
      <c r="Y1532" s="41"/>
      <c r="Z1532" s="41"/>
      <c r="AA1532" s="41"/>
      <c r="AB1532" s="41"/>
      <c r="AC1532" s="41"/>
      <c r="AD1532" s="41"/>
      <c r="AE1532" s="41"/>
      <c r="AR1532" s="228" t="s">
        <v>517</v>
      </c>
      <c r="AT1532" s="228" t="s">
        <v>430</v>
      </c>
      <c r="AU1532" s="228" t="s">
        <v>82</v>
      </c>
      <c r="AY1532" s="20" t="s">
        <v>266</v>
      </c>
      <c r="BE1532" s="229">
        <f>IF(N1532="základní",J1532,0)</f>
        <v>0</v>
      </c>
      <c r="BF1532" s="229">
        <f>IF(N1532="snížená",J1532,0)</f>
        <v>0</v>
      </c>
      <c r="BG1532" s="229">
        <f>IF(N1532="zákl. přenesená",J1532,0)</f>
        <v>0</v>
      </c>
      <c r="BH1532" s="229">
        <f>IF(N1532="sníž. přenesená",J1532,0)</f>
        <v>0</v>
      </c>
      <c r="BI1532" s="229">
        <f>IF(N1532="nulová",J1532,0)</f>
        <v>0</v>
      </c>
      <c r="BJ1532" s="20" t="s">
        <v>80</v>
      </c>
      <c r="BK1532" s="229">
        <f>ROUND(I1532*H1532,2)</f>
        <v>0</v>
      </c>
      <c r="BL1532" s="20" t="s">
        <v>396</v>
      </c>
      <c r="BM1532" s="228" t="s">
        <v>1716</v>
      </c>
    </row>
    <row r="1533" spans="1:47" s="2" customFormat="1" ht="12">
      <c r="A1533" s="41"/>
      <c r="B1533" s="42"/>
      <c r="C1533" s="43"/>
      <c r="D1533" s="230" t="s">
        <v>275</v>
      </c>
      <c r="E1533" s="43"/>
      <c r="F1533" s="231" t="s">
        <v>1705</v>
      </c>
      <c r="G1533" s="43"/>
      <c r="H1533" s="43"/>
      <c r="I1533" s="232"/>
      <c r="J1533" s="43"/>
      <c r="K1533" s="43"/>
      <c r="L1533" s="47"/>
      <c r="M1533" s="233"/>
      <c r="N1533" s="234"/>
      <c r="O1533" s="87"/>
      <c r="P1533" s="87"/>
      <c r="Q1533" s="87"/>
      <c r="R1533" s="87"/>
      <c r="S1533" s="87"/>
      <c r="T1533" s="88"/>
      <c r="U1533" s="41"/>
      <c r="V1533" s="41"/>
      <c r="W1533" s="41"/>
      <c r="X1533" s="41"/>
      <c r="Y1533" s="41"/>
      <c r="Z1533" s="41"/>
      <c r="AA1533" s="41"/>
      <c r="AB1533" s="41"/>
      <c r="AC1533" s="41"/>
      <c r="AD1533" s="41"/>
      <c r="AE1533" s="41"/>
      <c r="AT1533" s="20" t="s">
        <v>275</v>
      </c>
      <c r="AU1533" s="20" t="s">
        <v>82</v>
      </c>
    </row>
    <row r="1534" spans="1:51" s="14" customFormat="1" ht="12">
      <c r="A1534" s="14"/>
      <c r="B1534" s="247"/>
      <c r="C1534" s="248"/>
      <c r="D1534" s="230" t="s">
        <v>279</v>
      </c>
      <c r="E1534" s="249" t="s">
        <v>19</v>
      </c>
      <c r="F1534" s="250" t="s">
        <v>898</v>
      </c>
      <c r="G1534" s="248"/>
      <c r="H1534" s="251">
        <v>37.583</v>
      </c>
      <c r="I1534" s="252"/>
      <c r="J1534" s="248"/>
      <c r="K1534" s="248"/>
      <c r="L1534" s="253"/>
      <c r="M1534" s="254"/>
      <c r="N1534" s="255"/>
      <c r="O1534" s="255"/>
      <c r="P1534" s="255"/>
      <c r="Q1534" s="255"/>
      <c r="R1534" s="255"/>
      <c r="S1534" s="255"/>
      <c r="T1534" s="256"/>
      <c r="U1534" s="14"/>
      <c r="V1534" s="14"/>
      <c r="W1534" s="14"/>
      <c r="X1534" s="14"/>
      <c r="Y1534" s="14"/>
      <c r="Z1534" s="14"/>
      <c r="AA1534" s="14"/>
      <c r="AB1534" s="14"/>
      <c r="AC1534" s="14"/>
      <c r="AD1534" s="14"/>
      <c r="AE1534" s="14"/>
      <c r="AT1534" s="257" t="s">
        <v>279</v>
      </c>
      <c r="AU1534" s="257" t="s">
        <v>82</v>
      </c>
      <c r="AV1534" s="14" t="s">
        <v>82</v>
      </c>
      <c r="AW1534" s="14" t="s">
        <v>33</v>
      </c>
      <c r="AX1534" s="14" t="s">
        <v>80</v>
      </c>
      <c r="AY1534" s="257" t="s">
        <v>266</v>
      </c>
    </row>
    <row r="1535" spans="1:51" s="14" customFormat="1" ht="12">
      <c r="A1535" s="14"/>
      <c r="B1535" s="247"/>
      <c r="C1535" s="248"/>
      <c r="D1535" s="230" t="s">
        <v>279</v>
      </c>
      <c r="E1535" s="248"/>
      <c r="F1535" s="250" t="s">
        <v>1717</v>
      </c>
      <c r="G1535" s="248"/>
      <c r="H1535" s="251">
        <v>0.013</v>
      </c>
      <c r="I1535" s="252"/>
      <c r="J1535" s="248"/>
      <c r="K1535" s="248"/>
      <c r="L1535" s="253"/>
      <c r="M1535" s="254"/>
      <c r="N1535" s="255"/>
      <c r="O1535" s="255"/>
      <c r="P1535" s="255"/>
      <c r="Q1535" s="255"/>
      <c r="R1535" s="255"/>
      <c r="S1535" s="255"/>
      <c r="T1535" s="256"/>
      <c r="U1535" s="14"/>
      <c r="V1535" s="14"/>
      <c r="W1535" s="14"/>
      <c r="X1535" s="14"/>
      <c r="Y1535" s="14"/>
      <c r="Z1535" s="14"/>
      <c r="AA1535" s="14"/>
      <c r="AB1535" s="14"/>
      <c r="AC1535" s="14"/>
      <c r="AD1535" s="14"/>
      <c r="AE1535" s="14"/>
      <c r="AT1535" s="257" t="s">
        <v>279</v>
      </c>
      <c r="AU1535" s="257" t="s">
        <v>82</v>
      </c>
      <c r="AV1535" s="14" t="s">
        <v>82</v>
      </c>
      <c r="AW1535" s="14" t="s">
        <v>4</v>
      </c>
      <c r="AX1535" s="14" t="s">
        <v>80</v>
      </c>
      <c r="AY1535" s="257" t="s">
        <v>266</v>
      </c>
    </row>
    <row r="1536" spans="1:65" s="2" customFormat="1" ht="16.5" customHeight="1">
      <c r="A1536" s="41"/>
      <c r="B1536" s="42"/>
      <c r="C1536" s="217" t="s">
        <v>1718</v>
      </c>
      <c r="D1536" s="217" t="s">
        <v>268</v>
      </c>
      <c r="E1536" s="218" t="s">
        <v>1719</v>
      </c>
      <c r="F1536" s="219" t="s">
        <v>1720</v>
      </c>
      <c r="G1536" s="220" t="s">
        <v>271</v>
      </c>
      <c r="H1536" s="221">
        <v>149</v>
      </c>
      <c r="I1536" s="222"/>
      <c r="J1536" s="223">
        <f>ROUND(I1536*H1536,2)</f>
        <v>0</v>
      </c>
      <c r="K1536" s="219" t="s">
        <v>272</v>
      </c>
      <c r="L1536" s="47"/>
      <c r="M1536" s="224" t="s">
        <v>19</v>
      </c>
      <c r="N1536" s="225" t="s">
        <v>43</v>
      </c>
      <c r="O1536" s="87"/>
      <c r="P1536" s="226">
        <f>O1536*H1536</f>
        <v>0</v>
      </c>
      <c r="Q1536" s="226">
        <v>0</v>
      </c>
      <c r="R1536" s="226">
        <f>Q1536*H1536</f>
        <v>0</v>
      </c>
      <c r="S1536" s="226">
        <v>0.004</v>
      </c>
      <c r="T1536" s="227">
        <f>S1536*H1536</f>
        <v>0.596</v>
      </c>
      <c r="U1536" s="41"/>
      <c r="V1536" s="41"/>
      <c r="W1536" s="41"/>
      <c r="X1536" s="41"/>
      <c r="Y1536" s="41"/>
      <c r="Z1536" s="41"/>
      <c r="AA1536" s="41"/>
      <c r="AB1536" s="41"/>
      <c r="AC1536" s="41"/>
      <c r="AD1536" s="41"/>
      <c r="AE1536" s="41"/>
      <c r="AR1536" s="228" t="s">
        <v>396</v>
      </c>
      <c r="AT1536" s="228" t="s">
        <v>268</v>
      </c>
      <c r="AU1536" s="228" t="s">
        <v>82</v>
      </c>
      <c r="AY1536" s="20" t="s">
        <v>266</v>
      </c>
      <c r="BE1536" s="229">
        <f>IF(N1536="základní",J1536,0)</f>
        <v>0</v>
      </c>
      <c r="BF1536" s="229">
        <f>IF(N1536="snížená",J1536,0)</f>
        <v>0</v>
      </c>
      <c r="BG1536" s="229">
        <f>IF(N1536="zákl. přenesená",J1536,0)</f>
        <v>0</v>
      </c>
      <c r="BH1536" s="229">
        <f>IF(N1536="sníž. přenesená",J1536,0)</f>
        <v>0</v>
      </c>
      <c r="BI1536" s="229">
        <f>IF(N1536="nulová",J1536,0)</f>
        <v>0</v>
      </c>
      <c r="BJ1536" s="20" t="s">
        <v>80</v>
      </c>
      <c r="BK1536" s="229">
        <f>ROUND(I1536*H1536,2)</f>
        <v>0</v>
      </c>
      <c r="BL1536" s="20" t="s">
        <v>396</v>
      </c>
      <c r="BM1536" s="228" t="s">
        <v>1721</v>
      </c>
    </row>
    <row r="1537" spans="1:47" s="2" customFormat="1" ht="12">
      <c r="A1537" s="41"/>
      <c r="B1537" s="42"/>
      <c r="C1537" s="43"/>
      <c r="D1537" s="230" t="s">
        <v>275</v>
      </c>
      <c r="E1537" s="43"/>
      <c r="F1537" s="231" t="s">
        <v>1722</v>
      </c>
      <c r="G1537" s="43"/>
      <c r="H1537" s="43"/>
      <c r="I1537" s="232"/>
      <c r="J1537" s="43"/>
      <c r="K1537" s="43"/>
      <c r="L1537" s="47"/>
      <c r="M1537" s="233"/>
      <c r="N1537" s="234"/>
      <c r="O1537" s="87"/>
      <c r="P1537" s="87"/>
      <c r="Q1537" s="87"/>
      <c r="R1537" s="87"/>
      <c r="S1537" s="87"/>
      <c r="T1537" s="88"/>
      <c r="U1537" s="41"/>
      <c r="V1537" s="41"/>
      <c r="W1537" s="41"/>
      <c r="X1537" s="41"/>
      <c r="Y1537" s="41"/>
      <c r="Z1537" s="41"/>
      <c r="AA1537" s="41"/>
      <c r="AB1537" s="41"/>
      <c r="AC1537" s="41"/>
      <c r="AD1537" s="41"/>
      <c r="AE1537" s="41"/>
      <c r="AT1537" s="20" t="s">
        <v>275</v>
      </c>
      <c r="AU1537" s="20" t="s">
        <v>82</v>
      </c>
    </row>
    <row r="1538" spans="1:47" s="2" customFormat="1" ht="12">
      <c r="A1538" s="41"/>
      <c r="B1538" s="42"/>
      <c r="C1538" s="43"/>
      <c r="D1538" s="235" t="s">
        <v>277</v>
      </c>
      <c r="E1538" s="43"/>
      <c r="F1538" s="236" t="s">
        <v>1723</v>
      </c>
      <c r="G1538" s="43"/>
      <c r="H1538" s="43"/>
      <c r="I1538" s="232"/>
      <c r="J1538" s="43"/>
      <c r="K1538" s="43"/>
      <c r="L1538" s="47"/>
      <c r="M1538" s="233"/>
      <c r="N1538" s="234"/>
      <c r="O1538" s="87"/>
      <c r="P1538" s="87"/>
      <c r="Q1538" s="87"/>
      <c r="R1538" s="87"/>
      <c r="S1538" s="87"/>
      <c r="T1538" s="88"/>
      <c r="U1538" s="41"/>
      <c r="V1538" s="41"/>
      <c r="W1538" s="41"/>
      <c r="X1538" s="41"/>
      <c r="Y1538" s="41"/>
      <c r="Z1538" s="41"/>
      <c r="AA1538" s="41"/>
      <c r="AB1538" s="41"/>
      <c r="AC1538" s="41"/>
      <c r="AD1538" s="41"/>
      <c r="AE1538" s="41"/>
      <c r="AT1538" s="20" t="s">
        <v>277</v>
      </c>
      <c r="AU1538" s="20" t="s">
        <v>82</v>
      </c>
    </row>
    <row r="1539" spans="1:51" s="14" customFormat="1" ht="12">
      <c r="A1539" s="14"/>
      <c r="B1539" s="247"/>
      <c r="C1539" s="248"/>
      <c r="D1539" s="230" t="s">
        <v>279</v>
      </c>
      <c r="E1539" s="249" t="s">
        <v>19</v>
      </c>
      <c r="F1539" s="250" t="s">
        <v>164</v>
      </c>
      <c r="G1539" s="248"/>
      <c r="H1539" s="251">
        <v>149</v>
      </c>
      <c r="I1539" s="252"/>
      <c r="J1539" s="248"/>
      <c r="K1539" s="248"/>
      <c r="L1539" s="253"/>
      <c r="M1539" s="254"/>
      <c r="N1539" s="255"/>
      <c r="O1539" s="255"/>
      <c r="P1539" s="255"/>
      <c r="Q1539" s="255"/>
      <c r="R1539" s="255"/>
      <c r="S1539" s="255"/>
      <c r="T1539" s="256"/>
      <c r="U1539" s="14"/>
      <c r="V1539" s="14"/>
      <c r="W1539" s="14"/>
      <c r="X1539" s="14"/>
      <c r="Y1539" s="14"/>
      <c r="Z1539" s="14"/>
      <c r="AA1539" s="14"/>
      <c r="AB1539" s="14"/>
      <c r="AC1539" s="14"/>
      <c r="AD1539" s="14"/>
      <c r="AE1539" s="14"/>
      <c r="AT1539" s="257" t="s">
        <v>279</v>
      </c>
      <c r="AU1539" s="257" t="s">
        <v>82</v>
      </c>
      <c r="AV1539" s="14" t="s">
        <v>82</v>
      </c>
      <c r="AW1539" s="14" t="s">
        <v>33</v>
      </c>
      <c r="AX1539" s="14" t="s">
        <v>80</v>
      </c>
      <c r="AY1539" s="257" t="s">
        <v>266</v>
      </c>
    </row>
    <row r="1540" spans="1:65" s="2" customFormat="1" ht="24.15" customHeight="1">
      <c r="A1540" s="41"/>
      <c r="B1540" s="42"/>
      <c r="C1540" s="217" t="s">
        <v>1724</v>
      </c>
      <c r="D1540" s="217" t="s">
        <v>268</v>
      </c>
      <c r="E1540" s="218" t="s">
        <v>1725</v>
      </c>
      <c r="F1540" s="219" t="s">
        <v>1726</v>
      </c>
      <c r="G1540" s="220" t="s">
        <v>271</v>
      </c>
      <c r="H1540" s="221">
        <v>220.64</v>
      </c>
      <c r="I1540" s="222"/>
      <c r="J1540" s="223">
        <f>ROUND(I1540*H1540,2)</f>
        <v>0</v>
      </c>
      <c r="K1540" s="219" t="s">
        <v>272</v>
      </c>
      <c r="L1540" s="47"/>
      <c r="M1540" s="224" t="s">
        <v>19</v>
      </c>
      <c r="N1540" s="225" t="s">
        <v>43</v>
      </c>
      <c r="O1540" s="87"/>
      <c r="P1540" s="226">
        <f>O1540*H1540</f>
        <v>0</v>
      </c>
      <c r="Q1540" s="226">
        <v>0.0004</v>
      </c>
      <c r="R1540" s="226">
        <f>Q1540*H1540</f>
        <v>0.088256</v>
      </c>
      <c r="S1540" s="226">
        <v>0</v>
      </c>
      <c r="T1540" s="227">
        <f>S1540*H1540</f>
        <v>0</v>
      </c>
      <c r="U1540" s="41"/>
      <c r="V1540" s="41"/>
      <c r="W1540" s="41"/>
      <c r="X1540" s="41"/>
      <c r="Y1540" s="41"/>
      <c r="Z1540" s="41"/>
      <c r="AA1540" s="41"/>
      <c r="AB1540" s="41"/>
      <c r="AC1540" s="41"/>
      <c r="AD1540" s="41"/>
      <c r="AE1540" s="41"/>
      <c r="AR1540" s="228" t="s">
        <v>396</v>
      </c>
      <c r="AT1540" s="228" t="s">
        <v>268</v>
      </c>
      <c r="AU1540" s="228" t="s">
        <v>82</v>
      </c>
      <c r="AY1540" s="20" t="s">
        <v>266</v>
      </c>
      <c r="BE1540" s="229">
        <f>IF(N1540="základní",J1540,0)</f>
        <v>0</v>
      </c>
      <c r="BF1540" s="229">
        <f>IF(N1540="snížená",J1540,0)</f>
        <v>0</v>
      </c>
      <c r="BG1540" s="229">
        <f>IF(N1540="zákl. přenesená",J1540,0)</f>
        <v>0</v>
      </c>
      <c r="BH1540" s="229">
        <f>IF(N1540="sníž. přenesená",J1540,0)</f>
        <v>0</v>
      </c>
      <c r="BI1540" s="229">
        <f>IF(N1540="nulová",J1540,0)</f>
        <v>0</v>
      </c>
      <c r="BJ1540" s="20" t="s">
        <v>80</v>
      </c>
      <c r="BK1540" s="229">
        <f>ROUND(I1540*H1540,2)</f>
        <v>0</v>
      </c>
      <c r="BL1540" s="20" t="s">
        <v>396</v>
      </c>
      <c r="BM1540" s="228" t="s">
        <v>1727</v>
      </c>
    </row>
    <row r="1541" spans="1:47" s="2" customFormat="1" ht="12">
      <c r="A1541" s="41"/>
      <c r="B1541" s="42"/>
      <c r="C1541" s="43"/>
      <c r="D1541" s="230" t="s">
        <v>275</v>
      </c>
      <c r="E1541" s="43"/>
      <c r="F1541" s="231" t="s">
        <v>1728</v>
      </c>
      <c r="G1541" s="43"/>
      <c r="H1541" s="43"/>
      <c r="I1541" s="232"/>
      <c r="J1541" s="43"/>
      <c r="K1541" s="43"/>
      <c r="L1541" s="47"/>
      <c r="M1541" s="233"/>
      <c r="N1541" s="234"/>
      <c r="O1541" s="87"/>
      <c r="P1541" s="87"/>
      <c r="Q1541" s="87"/>
      <c r="R1541" s="87"/>
      <c r="S1541" s="87"/>
      <c r="T1541" s="88"/>
      <c r="U1541" s="41"/>
      <c r="V1541" s="41"/>
      <c r="W1541" s="41"/>
      <c r="X1541" s="41"/>
      <c r="Y1541" s="41"/>
      <c r="Z1541" s="41"/>
      <c r="AA1541" s="41"/>
      <c r="AB1541" s="41"/>
      <c r="AC1541" s="41"/>
      <c r="AD1541" s="41"/>
      <c r="AE1541" s="41"/>
      <c r="AT1541" s="20" t="s">
        <v>275</v>
      </c>
      <c r="AU1541" s="20" t="s">
        <v>82</v>
      </c>
    </row>
    <row r="1542" spans="1:47" s="2" customFormat="1" ht="12">
      <c r="A1542" s="41"/>
      <c r="B1542" s="42"/>
      <c r="C1542" s="43"/>
      <c r="D1542" s="235" t="s">
        <v>277</v>
      </c>
      <c r="E1542" s="43"/>
      <c r="F1542" s="236" t="s">
        <v>1729</v>
      </c>
      <c r="G1542" s="43"/>
      <c r="H1542" s="43"/>
      <c r="I1542" s="232"/>
      <c r="J1542" s="43"/>
      <c r="K1542" s="43"/>
      <c r="L1542" s="47"/>
      <c r="M1542" s="233"/>
      <c r="N1542" s="234"/>
      <c r="O1542" s="87"/>
      <c r="P1542" s="87"/>
      <c r="Q1542" s="87"/>
      <c r="R1542" s="87"/>
      <c r="S1542" s="87"/>
      <c r="T1542" s="88"/>
      <c r="U1542" s="41"/>
      <c r="V1542" s="41"/>
      <c r="W1542" s="41"/>
      <c r="X1542" s="41"/>
      <c r="Y1542" s="41"/>
      <c r="Z1542" s="41"/>
      <c r="AA1542" s="41"/>
      <c r="AB1542" s="41"/>
      <c r="AC1542" s="41"/>
      <c r="AD1542" s="41"/>
      <c r="AE1542" s="41"/>
      <c r="AT1542" s="20" t="s">
        <v>277</v>
      </c>
      <c r="AU1542" s="20" t="s">
        <v>82</v>
      </c>
    </row>
    <row r="1543" spans="1:51" s="14" customFormat="1" ht="12">
      <c r="A1543" s="14"/>
      <c r="B1543" s="247"/>
      <c r="C1543" s="248"/>
      <c r="D1543" s="230" t="s">
        <v>279</v>
      </c>
      <c r="E1543" s="249" t="s">
        <v>19</v>
      </c>
      <c r="F1543" s="250" t="s">
        <v>1700</v>
      </c>
      <c r="G1543" s="248"/>
      <c r="H1543" s="251">
        <v>206.32</v>
      </c>
      <c r="I1543" s="252"/>
      <c r="J1543" s="248"/>
      <c r="K1543" s="248"/>
      <c r="L1543" s="253"/>
      <c r="M1543" s="254"/>
      <c r="N1543" s="255"/>
      <c r="O1543" s="255"/>
      <c r="P1543" s="255"/>
      <c r="Q1543" s="255"/>
      <c r="R1543" s="255"/>
      <c r="S1543" s="255"/>
      <c r="T1543" s="256"/>
      <c r="U1543" s="14"/>
      <c r="V1543" s="14"/>
      <c r="W1543" s="14"/>
      <c r="X1543" s="14"/>
      <c r="Y1543" s="14"/>
      <c r="Z1543" s="14"/>
      <c r="AA1543" s="14"/>
      <c r="AB1543" s="14"/>
      <c r="AC1543" s="14"/>
      <c r="AD1543" s="14"/>
      <c r="AE1543" s="14"/>
      <c r="AT1543" s="257" t="s">
        <v>279</v>
      </c>
      <c r="AU1543" s="257" t="s">
        <v>82</v>
      </c>
      <c r="AV1543" s="14" t="s">
        <v>82</v>
      </c>
      <c r="AW1543" s="14" t="s">
        <v>33</v>
      </c>
      <c r="AX1543" s="14" t="s">
        <v>72</v>
      </c>
      <c r="AY1543" s="257" t="s">
        <v>266</v>
      </c>
    </row>
    <row r="1544" spans="1:51" s="14" customFormat="1" ht="12">
      <c r="A1544" s="14"/>
      <c r="B1544" s="247"/>
      <c r="C1544" s="248"/>
      <c r="D1544" s="230" t="s">
        <v>279</v>
      </c>
      <c r="E1544" s="249" t="s">
        <v>19</v>
      </c>
      <c r="F1544" s="250" t="s">
        <v>1701</v>
      </c>
      <c r="G1544" s="248"/>
      <c r="H1544" s="251">
        <v>12.06</v>
      </c>
      <c r="I1544" s="252"/>
      <c r="J1544" s="248"/>
      <c r="K1544" s="248"/>
      <c r="L1544" s="253"/>
      <c r="M1544" s="254"/>
      <c r="N1544" s="255"/>
      <c r="O1544" s="255"/>
      <c r="P1544" s="255"/>
      <c r="Q1544" s="255"/>
      <c r="R1544" s="255"/>
      <c r="S1544" s="255"/>
      <c r="T1544" s="256"/>
      <c r="U1544" s="14"/>
      <c r="V1544" s="14"/>
      <c r="W1544" s="14"/>
      <c r="X1544" s="14"/>
      <c r="Y1544" s="14"/>
      <c r="Z1544" s="14"/>
      <c r="AA1544" s="14"/>
      <c r="AB1544" s="14"/>
      <c r="AC1544" s="14"/>
      <c r="AD1544" s="14"/>
      <c r="AE1544" s="14"/>
      <c r="AT1544" s="257" t="s">
        <v>279</v>
      </c>
      <c r="AU1544" s="257" t="s">
        <v>82</v>
      </c>
      <c r="AV1544" s="14" t="s">
        <v>82</v>
      </c>
      <c r="AW1544" s="14" t="s">
        <v>33</v>
      </c>
      <c r="AX1544" s="14" t="s">
        <v>72</v>
      </c>
      <c r="AY1544" s="257" t="s">
        <v>266</v>
      </c>
    </row>
    <row r="1545" spans="1:51" s="14" customFormat="1" ht="12">
      <c r="A1545" s="14"/>
      <c r="B1545" s="247"/>
      <c r="C1545" s="248"/>
      <c r="D1545" s="230" t="s">
        <v>279</v>
      </c>
      <c r="E1545" s="249" t="s">
        <v>19</v>
      </c>
      <c r="F1545" s="250" t="s">
        <v>1702</v>
      </c>
      <c r="G1545" s="248"/>
      <c r="H1545" s="251">
        <v>2.26</v>
      </c>
      <c r="I1545" s="252"/>
      <c r="J1545" s="248"/>
      <c r="K1545" s="248"/>
      <c r="L1545" s="253"/>
      <c r="M1545" s="254"/>
      <c r="N1545" s="255"/>
      <c r="O1545" s="255"/>
      <c r="P1545" s="255"/>
      <c r="Q1545" s="255"/>
      <c r="R1545" s="255"/>
      <c r="S1545" s="255"/>
      <c r="T1545" s="256"/>
      <c r="U1545" s="14"/>
      <c r="V1545" s="14"/>
      <c r="W1545" s="14"/>
      <c r="X1545" s="14"/>
      <c r="Y1545" s="14"/>
      <c r="Z1545" s="14"/>
      <c r="AA1545" s="14"/>
      <c r="AB1545" s="14"/>
      <c r="AC1545" s="14"/>
      <c r="AD1545" s="14"/>
      <c r="AE1545" s="14"/>
      <c r="AT1545" s="257" t="s">
        <v>279</v>
      </c>
      <c r="AU1545" s="257" t="s">
        <v>82</v>
      </c>
      <c r="AV1545" s="14" t="s">
        <v>82</v>
      </c>
      <c r="AW1545" s="14" t="s">
        <v>33</v>
      </c>
      <c r="AX1545" s="14" t="s">
        <v>72</v>
      </c>
      <c r="AY1545" s="257" t="s">
        <v>266</v>
      </c>
    </row>
    <row r="1546" spans="1:51" s="15" customFormat="1" ht="12">
      <c r="A1546" s="15"/>
      <c r="B1546" s="258"/>
      <c r="C1546" s="259"/>
      <c r="D1546" s="230" t="s">
        <v>279</v>
      </c>
      <c r="E1546" s="260" t="s">
        <v>19</v>
      </c>
      <c r="F1546" s="261" t="s">
        <v>282</v>
      </c>
      <c r="G1546" s="259"/>
      <c r="H1546" s="262">
        <v>220.64</v>
      </c>
      <c r="I1546" s="263"/>
      <c r="J1546" s="259"/>
      <c r="K1546" s="259"/>
      <c r="L1546" s="264"/>
      <c r="M1546" s="265"/>
      <c r="N1546" s="266"/>
      <c r="O1546" s="266"/>
      <c r="P1546" s="266"/>
      <c r="Q1546" s="266"/>
      <c r="R1546" s="266"/>
      <c r="S1546" s="266"/>
      <c r="T1546" s="267"/>
      <c r="U1546" s="15"/>
      <c r="V1546" s="15"/>
      <c r="W1546" s="15"/>
      <c r="X1546" s="15"/>
      <c r="Y1546" s="15"/>
      <c r="Z1546" s="15"/>
      <c r="AA1546" s="15"/>
      <c r="AB1546" s="15"/>
      <c r="AC1546" s="15"/>
      <c r="AD1546" s="15"/>
      <c r="AE1546" s="15"/>
      <c r="AT1546" s="268" t="s">
        <v>279</v>
      </c>
      <c r="AU1546" s="268" t="s">
        <v>82</v>
      </c>
      <c r="AV1546" s="15" t="s">
        <v>273</v>
      </c>
      <c r="AW1546" s="15" t="s">
        <v>33</v>
      </c>
      <c r="AX1546" s="15" t="s">
        <v>80</v>
      </c>
      <c r="AY1546" s="268" t="s">
        <v>266</v>
      </c>
    </row>
    <row r="1547" spans="1:65" s="2" customFormat="1" ht="44.25" customHeight="1">
      <c r="A1547" s="41"/>
      <c r="B1547" s="42"/>
      <c r="C1547" s="269" t="s">
        <v>1730</v>
      </c>
      <c r="D1547" s="269" t="s">
        <v>430</v>
      </c>
      <c r="E1547" s="270" t="s">
        <v>1686</v>
      </c>
      <c r="F1547" s="271" t="s">
        <v>1687</v>
      </c>
      <c r="G1547" s="272" t="s">
        <v>271</v>
      </c>
      <c r="H1547" s="273">
        <v>128.578</v>
      </c>
      <c r="I1547" s="274"/>
      <c r="J1547" s="275">
        <f>ROUND(I1547*H1547,2)</f>
        <v>0</v>
      </c>
      <c r="K1547" s="271" t="s">
        <v>272</v>
      </c>
      <c r="L1547" s="276"/>
      <c r="M1547" s="277" t="s">
        <v>19</v>
      </c>
      <c r="N1547" s="278" t="s">
        <v>43</v>
      </c>
      <c r="O1547" s="87"/>
      <c r="P1547" s="226">
        <f>O1547*H1547</f>
        <v>0</v>
      </c>
      <c r="Q1547" s="226">
        <v>0.0054</v>
      </c>
      <c r="R1547" s="226">
        <f>Q1547*H1547</f>
        <v>0.6943212000000001</v>
      </c>
      <c r="S1547" s="226">
        <v>0</v>
      </c>
      <c r="T1547" s="227">
        <f>S1547*H1547</f>
        <v>0</v>
      </c>
      <c r="U1547" s="41"/>
      <c r="V1547" s="41"/>
      <c r="W1547" s="41"/>
      <c r="X1547" s="41"/>
      <c r="Y1547" s="41"/>
      <c r="Z1547" s="41"/>
      <c r="AA1547" s="41"/>
      <c r="AB1547" s="41"/>
      <c r="AC1547" s="41"/>
      <c r="AD1547" s="41"/>
      <c r="AE1547" s="41"/>
      <c r="AR1547" s="228" t="s">
        <v>517</v>
      </c>
      <c r="AT1547" s="228" t="s">
        <v>430</v>
      </c>
      <c r="AU1547" s="228" t="s">
        <v>82</v>
      </c>
      <c r="AY1547" s="20" t="s">
        <v>266</v>
      </c>
      <c r="BE1547" s="229">
        <f>IF(N1547="základní",J1547,0)</f>
        <v>0</v>
      </c>
      <c r="BF1547" s="229">
        <f>IF(N1547="snížená",J1547,0)</f>
        <v>0</v>
      </c>
      <c r="BG1547" s="229">
        <f>IF(N1547="zákl. přenesená",J1547,0)</f>
        <v>0</v>
      </c>
      <c r="BH1547" s="229">
        <f>IF(N1547="sníž. přenesená",J1547,0)</f>
        <v>0</v>
      </c>
      <c r="BI1547" s="229">
        <f>IF(N1547="nulová",J1547,0)</f>
        <v>0</v>
      </c>
      <c r="BJ1547" s="20" t="s">
        <v>80</v>
      </c>
      <c r="BK1547" s="229">
        <f>ROUND(I1547*H1547,2)</f>
        <v>0</v>
      </c>
      <c r="BL1547" s="20" t="s">
        <v>396</v>
      </c>
      <c r="BM1547" s="228" t="s">
        <v>1731</v>
      </c>
    </row>
    <row r="1548" spans="1:47" s="2" customFormat="1" ht="12">
      <c r="A1548" s="41"/>
      <c r="B1548" s="42"/>
      <c r="C1548" s="43"/>
      <c r="D1548" s="230" t="s">
        <v>275</v>
      </c>
      <c r="E1548" s="43"/>
      <c r="F1548" s="231" t="s">
        <v>1687</v>
      </c>
      <c r="G1548" s="43"/>
      <c r="H1548" s="43"/>
      <c r="I1548" s="232"/>
      <c r="J1548" s="43"/>
      <c r="K1548" s="43"/>
      <c r="L1548" s="47"/>
      <c r="M1548" s="233"/>
      <c r="N1548" s="234"/>
      <c r="O1548" s="87"/>
      <c r="P1548" s="87"/>
      <c r="Q1548" s="87"/>
      <c r="R1548" s="87"/>
      <c r="S1548" s="87"/>
      <c r="T1548" s="88"/>
      <c r="U1548" s="41"/>
      <c r="V1548" s="41"/>
      <c r="W1548" s="41"/>
      <c r="X1548" s="41"/>
      <c r="Y1548" s="41"/>
      <c r="Z1548" s="41"/>
      <c r="AA1548" s="41"/>
      <c r="AB1548" s="41"/>
      <c r="AC1548" s="41"/>
      <c r="AD1548" s="41"/>
      <c r="AE1548" s="41"/>
      <c r="AT1548" s="20" t="s">
        <v>275</v>
      </c>
      <c r="AU1548" s="20" t="s">
        <v>82</v>
      </c>
    </row>
    <row r="1549" spans="1:51" s="14" customFormat="1" ht="12">
      <c r="A1549" s="14"/>
      <c r="B1549" s="247"/>
      <c r="C1549" s="248"/>
      <c r="D1549" s="230" t="s">
        <v>279</v>
      </c>
      <c r="E1549" s="249" t="s">
        <v>19</v>
      </c>
      <c r="F1549" s="250" t="s">
        <v>1707</v>
      </c>
      <c r="G1549" s="248"/>
      <c r="H1549" s="251">
        <v>110.32</v>
      </c>
      <c r="I1549" s="252"/>
      <c r="J1549" s="248"/>
      <c r="K1549" s="248"/>
      <c r="L1549" s="253"/>
      <c r="M1549" s="254"/>
      <c r="N1549" s="255"/>
      <c r="O1549" s="255"/>
      <c r="P1549" s="255"/>
      <c r="Q1549" s="255"/>
      <c r="R1549" s="255"/>
      <c r="S1549" s="255"/>
      <c r="T1549" s="256"/>
      <c r="U1549" s="14"/>
      <c r="V1549" s="14"/>
      <c r="W1549" s="14"/>
      <c r="X1549" s="14"/>
      <c r="Y1549" s="14"/>
      <c r="Z1549" s="14"/>
      <c r="AA1549" s="14"/>
      <c r="AB1549" s="14"/>
      <c r="AC1549" s="14"/>
      <c r="AD1549" s="14"/>
      <c r="AE1549" s="14"/>
      <c r="AT1549" s="257" t="s">
        <v>279</v>
      </c>
      <c r="AU1549" s="257" t="s">
        <v>82</v>
      </c>
      <c r="AV1549" s="14" t="s">
        <v>82</v>
      </c>
      <c r="AW1549" s="14" t="s">
        <v>33</v>
      </c>
      <c r="AX1549" s="14" t="s">
        <v>80</v>
      </c>
      <c r="AY1549" s="257" t="s">
        <v>266</v>
      </c>
    </row>
    <row r="1550" spans="1:51" s="14" customFormat="1" ht="12">
      <c r="A1550" s="14"/>
      <c r="B1550" s="247"/>
      <c r="C1550" s="248"/>
      <c r="D1550" s="230" t="s">
        <v>279</v>
      </c>
      <c r="E1550" s="248"/>
      <c r="F1550" s="250" t="s">
        <v>1732</v>
      </c>
      <c r="G1550" s="248"/>
      <c r="H1550" s="251">
        <v>128.578</v>
      </c>
      <c r="I1550" s="252"/>
      <c r="J1550" s="248"/>
      <c r="K1550" s="248"/>
      <c r="L1550" s="253"/>
      <c r="M1550" s="254"/>
      <c r="N1550" s="255"/>
      <c r="O1550" s="255"/>
      <c r="P1550" s="255"/>
      <c r="Q1550" s="255"/>
      <c r="R1550" s="255"/>
      <c r="S1550" s="255"/>
      <c r="T1550" s="256"/>
      <c r="U1550" s="14"/>
      <c r="V1550" s="14"/>
      <c r="W1550" s="14"/>
      <c r="X1550" s="14"/>
      <c r="Y1550" s="14"/>
      <c r="Z1550" s="14"/>
      <c r="AA1550" s="14"/>
      <c r="AB1550" s="14"/>
      <c r="AC1550" s="14"/>
      <c r="AD1550" s="14"/>
      <c r="AE1550" s="14"/>
      <c r="AT1550" s="257" t="s">
        <v>279</v>
      </c>
      <c r="AU1550" s="257" t="s">
        <v>82</v>
      </c>
      <c r="AV1550" s="14" t="s">
        <v>82</v>
      </c>
      <c r="AW1550" s="14" t="s">
        <v>4</v>
      </c>
      <c r="AX1550" s="14" t="s">
        <v>80</v>
      </c>
      <c r="AY1550" s="257" t="s">
        <v>266</v>
      </c>
    </row>
    <row r="1551" spans="1:65" s="2" customFormat="1" ht="49.05" customHeight="1">
      <c r="A1551" s="41"/>
      <c r="B1551" s="42"/>
      <c r="C1551" s="269" t="s">
        <v>1733</v>
      </c>
      <c r="D1551" s="269" t="s">
        <v>430</v>
      </c>
      <c r="E1551" s="270" t="s">
        <v>1691</v>
      </c>
      <c r="F1551" s="271" t="s">
        <v>1692</v>
      </c>
      <c r="G1551" s="272" t="s">
        <v>271</v>
      </c>
      <c r="H1551" s="273">
        <v>128.578</v>
      </c>
      <c r="I1551" s="274"/>
      <c r="J1551" s="275">
        <f>ROUND(I1551*H1551,2)</f>
        <v>0</v>
      </c>
      <c r="K1551" s="271" t="s">
        <v>272</v>
      </c>
      <c r="L1551" s="276"/>
      <c r="M1551" s="277" t="s">
        <v>19</v>
      </c>
      <c r="N1551" s="278" t="s">
        <v>43</v>
      </c>
      <c r="O1551" s="87"/>
      <c r="P1551" s="226">
        <f>O1551*H1551</f>
        <v>0</v>
      </c>
      <c r="Q1551" s="226">
        <v>0.0064</v>
      </c>
      <c r="R1551" s="226">
        <f>Q1551*H1551</f>
        <v>0.8228992</v>
      </c>
      <c r="S1551" s="226">
        <v>0</v>
      </c>
      <c r="T1551" s="227">
        <f>S1551*H1551</f>
        <v>0</v>
      </c>
      <c r="U1551" s="41"/>
      <c r="V1551" s="41"/>
      <c r="W1551" s="41"/>
      <c r="X1551" s="41"/>
      <c r="Y1551" s="41"/>
      <c r="Z1551" s="41"/>
      <c r="AA1551" s="41"/>
      <c r="AB1551" s="41"/>
      <c r="AC1551" s="41"/>
      <c r="AD1551" s="41"/>
      <c r="AE1551" s="41"/>
      <c r="AR1551" s="228" t="s">
        <v>517</v>
      </c>
      <c r="AT1551" s="228" t="s">
        <v>430</v>
      </c>
      <c r="AU1551" s="228" t="s">
        <v>82</v>
      </c>
      <c r="AY1551" s="20" t="s">
        <v>266</v>
      </c>
      <c r="BE1551" s="229">
        <f>IF(N1551="základní",J1551,0)</f>
        <v>0</v>
      </c>
      <c r="BF1551" s="229">
        <f>IF(N1551="snížená",J1551,0)</f>
        <v>0</v>
      </c>
      <c r="BG1551" s="229">
        <f>IF(N1551="zákl. přenesená",J1551,0)</f>
        <v>0</v>
      </c>
      <c r="BH1551" s="229">
        <f>IF(N1551="sníž. přenesená",J1551,0)</f>
        <v>0</v>
      </c>
      <c r="BI1551" s="229">
        <f>IF(N1551="nulová",J1551,0)</f>
        <v>0</v>
      </c>
      <c r="BJ1551" s="20" t="s">
        <v>80</v>
      </c>
      <c r="BK1551" s="229">
        <f>ROUND(I1551*H1551,2)</f>
        <v>0</v>
      </c>
      <c r="BL1551" s="20" t="s">
        <v>396</v>
      </c>
      <c r="BM1551" s="228" t="s">
        <v>1734</v>
      </c>
    </row>
    <row r="1552" spans="1:47" s="2" customFormat="1" ht="12">
      <c r="A1552" s="41"/>
      <c r="B1552" s="42"/>
      <c r="C1552" s="43"/>
      <c r="D1552" s="230" t="s">
        <v>275</v>
      </c>
      <c r="E1552" s="43"/>
      <c r="F1552" s="231" t="s">
        <v>1692</v>
      </c>
      <c r="G1552" s="43"/>
      <c r="H1552" s="43"/>
      <c r="I1552" s="232"/>
      <c r="J1552" s="43"/>
      <c r="K1552" s="43"/>
      <c r="L1552" s="47"/>
      <c r="M1552" s="233"/>
      <c r="N1552" s="234"/>
      <c r="O1552" s="87"/>
      <c r="P1552" s="87"/>
      <c r="Q1552" s="87"/>
      <c r="R1552" s="87"/>
      <c r="S1552" s="87"/>
      <c r="T1552" s="88"/>
      <c r="U1552" s="41"/>
      <c r="V1552" s="41"/>
      <c r="W1552" s="41"/>
      <c r="X1552" s="41"/>
      <c r="Y1552" s="41"/>
      <c r="Z1552" s="41"/>
      <c r="AA1552" s="41"/>
      <c r="AB1552" s="41"/>
      <c r="AC1552" s="41"/>
      <c r="AD1552" s="41"/>
      <c r="AE1552" s="41"/>
      <c r="AT1552" s="20" t="s">
        <v>275</v>
      </c>
      <c r="AU1552" s="20" t="s">
        <v>82</v>
      </c>
    </row>
    <row r="1553" spans="1:51" s="14" customFormat="1" ht="12">
      <c r="A1553" s="14"/>
      <c r="B1553" s="247"/>
      <c r="C1553" s="248"/>
      <c r="D1553" s="230" t="s">
        <v>279</v>
      </c>
      <c r="E1553" s="249" t="s">
        <v>19</v>
      </c>
      <c r="F1553" s="250" t="s">
        <v>1707</v>
      </c>
      <c r="G1553" s="248"/>
      <c r="H1553" s="251">
        <v>110.32</v>
      </c>
      <c r="I1553" s="252"/>
      <c r="J1553" s="248"/>
      <c r="K1553" s="248"/>
      <c r="L1553" s="253"/>
      <c r="M1553" s="254"/>
      <c r="N1553" s="255"/>
      <c r="O1553" s="255"/>
      <c r="P1553" s="255"/>
      <c r="Q1553" s="255"/>
      <c r="R1553" s="255"/>
      <c r="S1553" s="255"/>
      <c r="T1553" s="256"/>
      <c r="U1553" s="14"/>
      <c r="V1553" s="14"/>
      <c r="W1553" s="14"/>
      <c r="X1553" s="14"/>
      <c r="Y1553" s="14"/>
      <c r="Z1553" s="14"/>
      <c r="AA1553" s="14"/>
      <c r="AB1553" s="14"/>
      <c r="AC1553" s="14"/>
      <c r="AD1553" s="14"/>
      <c r="AE1553" s="14"/>
      <c r="AT1553" s="257" t="s">
        <v>279</v>
      </c>
      <c r="AU1553" s="257" t="s">
        <v>82</v>
      </c>
      <c r="AV1553" s="14" t="s">
        <v>82</v>
      </c>
      <c r="AW1553" s="14" t="s">
        <v>33</v>
      </c>
      <c r="AX1553" s="14" t="s">
        <v>80</v>
      </c>
      <c r="AY1553" s="257" t="s">
        <v>266</v>
      </c>
    </row>
    <row r="1554" spans="1:51" s="14" customFormat="1" ht="12">
      <c r="A1554" s="14"/>
      <c r="B1554" s="247"/>
      <c r="C1554" s="248"/>
      <c r="D1554" s="230" t="s">
        <v>279</v>
      </c>
      <c r="E1554" s="248"/>
      <c r="F1554" s="250" t="s">
        <v>1732</v>
      </c>
      <c r="G1554" s="248"/>
      <c r="H1554" s="251">
        <v>128.578</v>
      </c>
      <c r="I1554" s="252"/>
      <c r="J1554" s="248"/>
      <c r="K1554" s="248"/>
      <c r="L1554" s="253"/>
      <c r="M1554" s="254"/>
      <c r="N1554" s="255"/>
      <c r="O1554" s="255"/>
      <c r="P1554" s="255"/>
      <c r="Q1554" s="255"/>
      <c r="R1554" s="255"/>
      <c r="S1554" s="255"/>
      <c r="T1554" s="256"/>
      <c r="U1554" s="14"/>
      <c r="V1554" s="14"/>
      <c r="W1554" s="14"/>
      <c r="X1554" s="14"/>
      <c r="Y1554" s="14"/>
      <c r="Z1554" s="14"/>
      <c r="AA1554" s="14"/>
      <c r="AB1554" s="14"/>
      <c r="AC1554" s="14"/>
      <c r="AD1554" s="14"/>
      <c r="AE1554" s="14"/>
      <c r="AT1554" s="257" t="s">
        <v>279</v>
      </c>
      <c r="AU1554" s="257" t="s">
        <v>82</v>
      </c>
      <c r="AV1554" s="14" t="s">
        <v>82</v>
      </c>
      <c r="AW1554" s="14" t="s">
        <v>4</v>
      </c>
      <c r="AX1554" s="14" t="s">
        <v>80</v>
      </c>
      <c r="AY1554" s="257" t="s">
        <v>266</v>
      </c>
    </row>
    <row r="1555" spans="1:65" s="2" customFormat="1" ht="24.15" customHeight="1">
      <c r="A1555" s="41"/>
      <c r="B1555" s="42"/>
      <c r="C1555" s="217" t="s">
        <v>1735</v>
      </c>
      <c r="D1555" s="217" t="s">
        <v>268</v>
      </c>
      <c r="E1555" s="218" t="s">
        <v>1736</v>
      </c>
      <c r="F1555" s="219" t="s">
        <v>1737</v>
      </c>
      <c r="G1555" s="220" t="s">
        <v>271</v>
      </c>
      <c r="H1555" s="221">
        <v>75.166</v>
      </c>
      <c r="I1555" s="222"/>
      <c r="J1555" s="223">
        <f>ROUND(I1555*H1555,2)</f>
        <v>0</v>
      </c>
      <c r="K1555" s="219" t="s">
        <v>272</v>
      </c>
      <c r="L1555" s="47"/>
      <c r="M1555" s="224" t="s">
        <v>19</v>
      </c>
      <c r="N1555" s="225" t="s">
        <v>43</v>
      </c>
      <c r="O1555" s="87"/>
      <c r="P1555" s="226">
        <f>O1555*H1555</f>
        <v>0</v>
      </c>
      <c r="Q1555" s="226">
        <v>0.0004</v>
      </c>
      <c r="R1555" s="226">
        <f>Q1555*H1555</f>
        <v>0.0300664</v>
      </c>
      <c r="S1555" s="226">
        <v>0</v>
      </c>
      <c r="T1555" s="227">
        <f>S1555*H1555</f>
        <v>0</v>
      </c>
      <c r="U1555" s="41"/>
      <c r="V1555" s="41"/>
      <c r="W1555" s="41"/>
      <c r="X1555" s="41"/>
      <c r="Y1555" s="41"/>
      <c r="Z1555" s="41"/>
      <c r="AA1555" s="41"/>
      <c r="AB1555" s="41"/>
      <c r="AC1555" s="41"/>
      <c r="AD1555" s="41"/>
      <c r="AE1555" s="41"/>
      <c r="AR1555" s="228" t="s">
        <v>396</v>
      </c>
      <c r="AT1555" s="228" t="s">
        <v>268</v>
      </c>
      <c r="AU1555" s="228" t="s">
        <v>82</v>
      </c>
      <c r="AY1555" s="20" t="s">
        <v>266</v>
      </c>
      <c r="BE1555" s="229">
        <f>IF(N1555="základní",J1555,0)</f>
        <v>0</v>
      </c>
      <c r="BF1555" s="229">
        <f>IF(N1555="snížená",J1555,0)</f>
        <v>0</v>
      </c>
      <c r="BG1555" s="229">
        <f>IF(N1555="zákl. přenesená",J1555,0)</f>
        <v>0</v>
      </c>
      <c r="BH1555" s="229">
        <f>IF(N1555="sníž. přenesená",J1555,0)</f>
        <v>0</v>
      </c>
      <c r="BI1555" s="229">
        <f>IF(N1555="nulová",J1555,0)</f>
        <v>0</v>
      </c>
      <c r="BJ1555" s="20" t="s">
        <v>80</v>
      </c>
      <c r="BK1555" s="229">
        <f>ROUND(I1555*H1555,2)</f>
        <v>0</v>
      </c>
      <c r="BL1555" s="20" t="s">
        <v>396</v>
      </c>
      <c r="BM1555" s="228" t="s">
        <v>1738</v>
      </c>
    </row>
    <row r="1556" spans="1:47" s="2" customFormat="1" ht="12">
      <c r="A1556" s="41"/>
      <c r="B1556" s="42"/>
      <c r="C1556" s="43"/>
      <c r="D1556" s="230" t="s">
        <v>275</v>
      </c>
      <c r="E1556" s="43"/>
      <c r="F1556" s="231" t="s">
        <v>1739</v>
      </c>
      <c r="G1556" s="43"/>
      <c r="H1556" s="43"/>
      <c r="I1556" s="232"/>
      <c r="J1556" s="43"/>
      <c r="K1556" s="43"/>
      <c r="L1556" s="47"/>
      <c r="M1556" s="233"/>
      <c r="N1556" s="234"/>
      <c r="O1556" s="87"/>
      <c r="P1556" s="87"/>
      <c r="Q1556" s="87"/>
      <c r="R1556" s="87"/>
      <c r="S1556" s="87"/>
      <c r="T1556" s="88"/>
      <c r="U1556" s="41"/>
      <c r="V1556" s="41"/>
      <c r="W1556" s="41"/>
      <c r="X1556" s="41"/>
      <c r="Y1556" s="41"/>
      <c r="Z1556" s="41"/>
      <c r="AA1556" s="41"/>
      <c r="AB1556" s="41"/>
      <c r="AC1556" s="41"/>
      <c r="AD1556" s="41"/>
      <c r="AE1556" s="41"/>
      <c r="AT1556" s="20" t="s">
        <v>275</v>
      </c>
      <c r="AU1556" s="20" t="s">
        <v>82</v>
      </c>
    </row>
    <row r="1557" spans="1:47" s="2" customFormat="1" ht="12">
      <c r="A1557" s="41"/>
      <c r="B1557" s="42"/>
      <c r="C1557" s="43"/>
      <c r="D1557" s="235" t="s">
        <v>277</v>
      </c>
      <c r="E1557" s="43"/>
      <c r="F1557" s="236" t="s">
        <v>1740</v>
      </c>
      <c r="G1557" s="43"/>
      <c r="H1557" s="43"/>
      <c r="I1557" s="232"/>
      <c r="J1557" s="43"/>
      <c r="K1557" s="43"/>
      <c r="L1557" s="47"/>
      <c r="M1557" s="233"/>
      <c r="N1557" s="234"/>
      <c r="O1557" s="87"/>
      <c r="P1557" s="87"/>
      <c r="Q1557" s="87"/>
      <c r="R1557" s="87"/>
      <c r="S1557" s="87"/>
      <c r="T1557" s="88"/>
      <c r="U1557" s="41"/>
      <c r="V1557" s="41"/>
      <c r="W1557" s="41"/>
      <c r="X1557" s="41"/>
      <c r="Y1557" s="41"/>
      <c r="Z1557" s="41"/>
      <c r="AA1557" s="41"/>
      <c r="AB1557" s="41"/>
      <c r="AC1557" s="41"/>
      <c r="AD1557" s="41"/>
      <c r="AE1557" s="41"/>
      <c r="AT1557" s="20" t="s">
        <v>277</v>
      </c>
      <c r="AU1557" s="20" t="s">
        <v>82</v>
      </c>
    </row>
    <row r="1558" spans="1:51" s="14" customFormat="1" ht="12">
      <c r="A1558" s="14"/>
      <c r="B1558" s="247"/>
      <c r="C1558" s="248"/>
      <c r="D1558" s="230" t="s">
        <v>279</v>
      </c>
      <c r="E1558" s="249" t="s">
        <v>19</v>
      </c>
      <c r="F1558" s="250" t="s">
        <v>1741</v>
      </c>
      <c r="G1558" s="248"/>
      <c r="H1558" s="251">
        <v>75.166</v>
      </c>
      <c r="I1558" s="252"/>
      <c r="J1558" s="248"/>
      <c r="K1558" s="248"/>
      <c r="L1558" s="253"/>
      <c r="M1558" s="254"/>
      <c r="N1558" s="255"/>
      <c r="O1558" s="255"/>
      <c r="P1558" s="255"/>
      <c r="Q1558" s="255"/>
      <c r="R1558" s="255"/>
      <c r="S1558" s="255"/>
      <c r="T1558" s="256"/>
      <c r="U1558" s="14"/>
      <c r="V1558" s="14"/>
      <c r="W1558" s="14"/>
      <c r="X1558" s="14"/>
      <c r="Y1558" s="14"/>
      <c r="Z1558" s="14"/>
      <c r="AA1558" s="14"/>
      <c r="AB1558" s="14"/>
      <c r="AC1558" s="14"/>
      <c r="AD1558" s="14"/>
      <c r="AE1558" s="14"/>
      <c r="AT1558" s="257" t="s">
        <v>279</v>
      </c>
      <c r="AU1558" s="257" t="s">
        <v>82</v>
      </c>
      <c r="AV1558" s="14" t="s">
        <v>82</v>
      </c>
      <c r="AW1558" s="14" t="s">
        <v>33</v>
      </c>
      <c r="AX1558" s="14" t="s">
        <v>80</v>
      </c>
      <c r="AY1558" s="257" t="s">
        <v>266</v>
      </c>
    </row>
    <row r="1559" spans="1:65" s="2" customFormat="1" ht="24.15" customHeight="1">
      <c r="A1559" s="41"/>
      <c r="B1559" s="42"/>
      <c r="C1559" s="217" t="s">
        <v>1742</v>
      </c>
      <c r="D1559" s="217" t="s">
        <v>268</v>
      </c>
      <c r="E1559" s="218" t="s">
        <v>1743</v>
      </c>
      <c r="F1559" s="219" t="s">
        <v>1744</v>
      </c>
      <c r="G1559" s="220" t="s">
        <v>271</v>
      </c>
      <c r="H1559" s="221">
        <v>26.309</v>
      </c>
      <c r="I1559" s="222"/>
      <c r="J1559" s="223">
        <f>ROUND(I1559*H1559,2)</f>
        <v>0</v>
      </c>
      <c r="K1559" s="219" t="s">
        <v>272</v>
      </c>
      <c r="L1559" s="47"/>
      <c r="M1559" s="224" t="s">
        <v>19</v>
      </c>
      <c r="N1559" s="225" t="s">
        <v>43</v>
      </c>
      <c r="O1559" s="87"/>
      <c r="P1559" s="226">
        <f>O1559*H1559</f>
        <v>0</v>
      </c>
      <c r="Q1559" s="226">
        <v>0.00078</v>
      </c>
      <c r="R1559" s="226">
        <f>Q1559*H1559</f>
        <v>0.02052102</v>
      </c>
      <c r="S1559" s="226">
        <v>0</v>
      </c>
      <c r="T1559" s="227">
        <f>S1559*H1559</f>
        <v>0</v>
      </c>
      <c r="U1559" s="41"/>
      <c r="V1559" s="41"/>
      <c r="W1559" s="41"/>
      <c r="X1559" s="41"/>
      <c r="Y1559" s="41"/>
      <c r="Z1559" s="41"/>
      <c r="AA1559" s="41"/>
      <c r="AB1559" s="41"/>
      <c r="AC1559" s="41"/>
      <c r="AD1559" s="41"/>
      <c r="AE1559" s="41"/>
      <c r="AR1559" s="228" t="s">
        <v>396</v>
      </c>
      <c r="AT1559" s="228" t="s">
        <v>268</v>
      </c>
      <c r="AU1559" s="228" t="s">
        <v>82</v>
      </c>
      <c r="AY1559" s="20" t="s">
        <v>266</v>
      </c>
      <c r="BE1559" s="229">
        <f>IF(N1559="základní",J1559,0)</f>
        <v>0</v>
      </c>
      <c r="BF1559" s="229">
        <f>IF(N1559="snížená",J1559,0)</f>
        <v>0</v>
      </c>
      <c r="BG1559" s="229">
        <f>IF(N1559="zákl. přenesená",J1559,0)</f>
        <v>0</v>
      </c>
      <c r="BH1559" s="229">
        <f>IF(N1559="sníž. přenesená",J1559,0)</f>
        <v>0</v>
      </c>
      <c r="BI1559" s="229">
        <f>IF(N1559="nulová",J1559,0)</f>
        <v>0</v>
      </c>
      <c r="BJ1559" s="20" t="s">
        <v>80</v>
      </c>
      <c r="BK1559" s="229">
        <f>ROUND(I1559*H1559,2)</f>
        <v>0</v>
      </c>
      <c r="BL1559" s="20" t="s">
        <v>396</v>
      </c>
      <c r="BM1559" s="228" t="s">
        <v>1745</v>
      </c>
    </row>
    <row r="1560" spans="1:47" s="2" customFormat="1" ht="12">
      <c r="A1560" s="41"/>
      <c r="B1560" s="42"/>
      <c r="C1560" s="43"/>
      <c r="D1560" s="230" t="s">
        <v>275</v>
      </c>
      <c r="E1560" s="43"/>
      <c r="F1560" s="231" t="s">
        <v>1746</v>
      </c>
      <c r="G1560" s="43"/>
      <c r="H1560" s="43"/>
      <c r="I1560" s="232"/>
      <c r="J1560" s="43"/>
      <c r="K1560" s="43"/>
      <c r="L1560" s="47"/>
      <c r="M1560" s="233"/>
      <c r="N1560" s="234"/>
      <c r="O1560" s="87"/>
      <c r="P1560" s="87"/>
      <c r="Q1560" s="87"/>
      <c r="R1560" s="87"/>
      <c r="S1560" s="87"/>
      <c r="T1560" s="88"/>
      <c r="U1560" s="41"/>
      <c r="V1560" s="41"/>
      <c r="W1560" s="41"/>
      <c r="X1560" s="41"/>
      <c r="Y1560" s="41"/>
      <c r="Z1560" s="41"/>
      <c r="AA1560" s="41"/>
      <c r="AB1560" s="41"/>
      <c r="AC1560" s="41"/>
      <c r="AD1560" s="41"/>
      <c r="AE1560" s="41"/>
      <c r="AT1560" s="20" t="s">
        <v>275</v>
      </c>
      <c r="AU1560" s="20" t="s">
        <v>82</v>
      </c>
    </row>
    <row r="1561" spans="1:47" s="2" customFormat="1" ht="12">
      <c r="A1561" s="41"/>
      <c r="B1561" s="42"/>
      <c r="C1561" s="43"/>
      <c r="D1561" s="235" t="s">
        <v>277</v>
      </c>
      <c r="E1561" s="43"/>
      <c r="F1561" s="236" t="s">
        <v>1747</v>
      </c>
      <c r="G1561" s="43"/>
      <c r="H1561" s="43"/>
      <c r="I1561" s="232"/>
      <c r="J1561" s="43"/>
      <c r="K1561" s="43"/>
      <c r="L1561" s="47"/>
      <c r="M1561" s="233"/>
      <c r="N1561" s="234"/>
      <c r="O1561" s="87"/>
      <c r="P1561" s="87"/>
      <c r="Q1561" s="87"/>
      <c r="R1561" s="87"/>
      <c r="S1561" s="87"/>
      <c r="T1561" s="88"/>
      <c r="U1561" s="41"/>
      <c r="V1561" s="41"/>
      <c r="W1561" s="41"/>
      <c r="X1561" s="41"/>
      <c r="Y1561" s="41"/>
      <c r="Z1561" s="41"/>
      <c r="AA1561" s="41"/>
      <c r="AB1561" s="41"/>
      <c r="AC1561" s="41"/>
      <c r="AD1561" s="41"/>
      <c r="AE1561" s="41"/>
      <c r="AT1561" s="20" t="s">
        <v>277</v>
      </c>
      <c r="AU1561" s="20" t="s">
        <v>82</v>
      </c>
    </row>
    <row r="1562" spans="1:51" s="14" customFormat="1" ht="12">
      <c r="A1562" s="14"/>
      <c r="B1562" s="247"/>
      <c r="C1562" s="248"/>
      <c r="D1562" s="230" t="s">
        <v>279</v>
      </c>
      <c r="E1562" s="249" t="s">
        <v>19</v>
      </c>
      <c r="F1562" s="250" t="s">
        <v>203</v>
      </c>
      <c r="G1562" s="248"/>
      <c r="H1562" s="251">
        <v>20.189</v>
      </c>
      <c r="I1562" s="252"/>
      <c r="J1562" s="248"/>
      <c r="K1562" s="248"/>
      <c r="L1562" s="253"/>
      <c r="M1562" s="254"/>
      <c r="N1562" s="255"/>
      <c r="O1562" s="255"/>
      <c r="P1562" s="255"/>
      <c r="Q1562" s="255"/>
      <c r="R1562" s="255"/>
      <c r="S1562" s="255"/>
      <c r="T1562" s="256"/>
      <c r="U1562" s="14"/>
      <c r="V1562" s="14"/>
      <c r="W1562" s="14"/>
      <c r="X1562" s="14"/>
      <c r="Y1562" s="14"/>
      <c r="Z1562" s="14"/>
      <c r="AA1562" s="14"/>
      <c r="AB1562" s="14"/>
      <c r="AC1562" s="14"/>
      <c r="AD1562" s="14"/>
      <c r="AE1562" s="14"/>
      <c r="AT1562" s="257" t="s">
        <v>279</v>
      </c>
      <c r="AU1562" s="257" t="s">
        <v>82</v>
      </c>
      <c r="AV1562" s="14" t="s">
        <v>82</v>
      </c>
      <c r="AW1562" s="14" t="s">
        <v>33</v>
      </c>
      <c r="AX1562" s="14" t="s">
        <v>72</v>
      </c>
      <c r="AY1562" s="257" t="s">
        <v>266</v>
      </c>
    </row>
    <row r="1563" spans="1:51" s="14" customFormat="1" ht="12">
      <c r="A1563" s="14"/>
      <c r="B1563" s="247"/>
      <c r="C1563" s="248"/>
      <c r="D1563" s="230" t="s">
        <v>279</v>
      </c>
      <c r="E1563" s="249" t="s">
        <v>19</v>
      </c>
      <c r="F1563" s="250" t="s">
        <v>1748</v>
      </c>
      <c r="G1563" s="248"/>
      <c r="H1563" s="251">
        <v>6.12</v>
      </c>
      <c r="I1563" s="252"/>
      <c r="J1563" s="248"/>
      <c r="K1563" s="248"/>
      <c r="L1563" s="253"/>
      <c r="M1563" s="254"/>
      <c r="N1563" s="255"/>
      <c r="O1563" s="255"/>
      <c r="P1563" s="255"/>
      <c r="Q1563" s="255"/>
      <c r="R1563" s="255"/>
      <c r="S1563" s="255"/>
      <c r="T1563" s="256"/>
      <c r="U1563" s="14"/>
      <c r="V1563" s="14"/>
      <c r="W1563" s="14"/>
      <c r="X1563" s="14"/>
      <c r="Y1563" s="14"/>
      <c r="Z1563" s="14"/>
      <c r="AA1563" s="14"/>
      <c r="AB1563" s="14"/>
      <c r="AC1563" s="14"/>
      <c r="AD1563" s="14"/>
      <c r="AE1563" s="14"/>
      <c r="AT1563" s="257" t="s">
        <v>279</v>
      </c>
      <c r="AU1563" s="257" t="s">
        <v>82</v>
      </c>
      <c r="AV1563" s="14" t="s">
        <v>82</v>
      </c>
      <c r="AW1563" s="14" t="s">
        <v>33</v>
      </c>
      <c r="AX1563" s="14" t="s">
        <v>72</v>
      </c>
      <c r="AY1563" s="257" t="s">
        <v>266</v>
      </c>
    </row>
    <row r="1564" spans="1:51" s="15" customFormat="1" ht="12">
      <c r="A1564" s="15"/>
      <c r="B1564" s="258"/>
      <c r="C1564" s="259"/>
      <c r="D1564" s="230" t="s">
        <v>279</v>
      </c>
      <c r="E1564" s="260" t="s">
        <v>19</v>
      </c>
      <c r="F1564" s="261" t="s">
        <v>282</v>
      </c>
      <c r="G1564" s="259"/>
      <c r="H1564" s="262">
        <v>26.309</v>
      </c>
      <c r="I1564" s="263"/>
      <c r="J1564" s="259"/>
      <c r="K1564" s="259"/>
      <c r="L1564" s="264"/>
      <c r="M1564" s="265"/>
      <c r="N1564" s="266"/>
      <c r="O1564" s="266"/>
      <c r="P1564" s="266"/>
      <c r="Q1564" s="266"/>
      <c r="R1564" s="266"/>
      <c r="S1564" s="266"/>
      <c r="T1564" s="267"/>
      <c r="U1564" s="15"/>
      <c r="V1564" s="15"/>
      <c r="W1564" s="15"/>
      <c r="X1564" s="15"/>
      <c r="Y1564" s="15"/>
      <c r="Z1564" s="15"/>
      <c r="AA1564" s="15"/>
      <c r="AB1564" s="15"/>
      <c r="AC1564" s="15"/>
      <c r="AD1564" s="15"/>
      <c r="AE1564" s="15"/>
      <c r="AT1564" s="268" t="s">
        <v>279</v>
      </c>
      <c r="AU1564" s="268" t="s">
        <v>82</v>
      </c>
      <c r="AV1564" s="15" t="s">
        <v>273</v>
      </c>
      <c r="AW1564" s="15" t="s">
        <v>33</v>
      </c>
      <c r="AX1564" s="15" t="s">
        <v>80</v>
      </c>
      <c r="AY1564" s="268" t="s">
        <v>266</v>
      </c>
    </row>
    <row r="1565" spans="1:65" s="2" customFormat="1" ht="24.15" customHeight="1">
      <c r="A1565" s="41"/>
      <c r="B1565" s="42"/>
      <c r="C1565" s="217" t="s">
        <v>1749</v>
      </c>
      <c r="D1565" s="217" t="s">
        <v>268</v>
      </c>
      <c r="E1565" s="218" t="s">
        <v>1750</v>
      </c>
      <c r="F1565" s="219" t="s">
        <v>1751</v>
      </c>
      <c r="G1565" s="220" t="s">
        <v>271</v>
      </c>
      <c r="H1565" s="221">
        <v>370.487</v>
      </c>
      <c r="I1565" s="222"/>
      <c r="J1565" s="223">
        <f>ROUND(I1565*H1565,2)</f>
        <v>0</v>
      </c>
      <c r="K1565" s="219" t="s">
        <v>520</v>
      </c>
      <c r="L1565" s="47"/>
      <c r="M1565" s="224" t="s">
        <v>19</v>
      </c>
      <c r="N1565" s="225" t="s">
        <v>43</v>
      </c>
      <c r="O1565" s="87"/>
      <c r="P1565" s="226">
        <f>O1565*H1565</f>
        <v>0</v>
      </c>
      <c r="Q1565" s="226">
        <v>0</v>
      </c>
      <c r="R1565" s="226">
        <f>Q1565*H1565</f>
        <v>0</v>
      </c>
      <c r="S1565" s="226">
        <v>0</v>
      </c>
      <c r="T1565" s="227">
        <f>S1565*H1565</f>
        <v>0</v>
      </c>
      <c r="U1565" s="41"/>
      <c r="V1565" s="41"/>
      <c r="W1565" s="41"/>
      <c r="X1565" s="41"/>
      <c r="Y1565" s="41"/>
      <c r="Z1565" s="41"/>
      <c r="AA1565" s="41"/>
      <c r="AB1565" s="41"/>
      <c r="AC1565" s="41"/>
      <c r="AD1565" s="41"/>
      <c r="AE1565" s="41"/>
      <c r="AR1565" s="228" t="s">
        <v>396</v>
      </c>
      <c r="AT1565" s="228" t="s">
        <v>268</v>
      </c>
      <c r="AU1565" s="228" t="s">
        <v>82</v>
      </c>
      <c r="AY1565" s="20" t="s">
        <v>266</v>
      </c>
      <c r="BE1565" s="229">
        <f>IF(N1565="základní",J1565,0)</f>
        <v>0</v>
      </c>
      <c r="BF1565" s="229">
        <f>IF(N1565="snížená",J1565,0)</f>
        <v>0</v>
      </c>
      <c r="BG1565" s="229">
        <f>IF(N1565="zákl. přenesená",J1565,0)</f>
        <v>0</v>
      </c>
      <c r="BH1565" s="229">
        <f>IF(N1565="sníž. přenesená",J1565,0)</f>
        <v>0</v>
      </c>
      <c r="BI1565" s="229">
        <f>IF(N1565="nulová",J1565,0)</f>
        <v>0</v>
      </c>
      <c r="BJ1565" s="20" t="s">
        <v>80</v>
      </c>
      <c r="BK1565" s="229">
        <f>ROUND(I1565*H1565,2)</f>
        <v>0</v>
      </c>
      <c r="BL1565" s="20" t="s">
        <v>396</v>
      </c>
      <c r="BM1565" s="228" t="s">
        <v>1752</v>
      </c>
    </row>
    <row r="1566" spans="1:47" s="2" customFormat="1" ht="12">
      <c r="A1566" s="41"/>
      <c r="B1566" s="42"/>
      <c r="C1566" s="43"/>
      <c r="D1566" s="230" t="s">
        <v>275</v>
      </c>
      <c r="E1566" s="43"/>
      <c r="F1566" s="231" t="s">
        <v>1751</v>
      </c>
      <c r="G1566" s="43"/>
      <c r="H1566" s="43"/>
      <c r="I1566" s="232"/>
      <c r="J1566" s="43"/>
      <c r="K1566" s="43"/>
      <c r="L1566" s="47"/>
      <c r="M1566" s="233"/>
      <c r="N1566" s="234"/>
      <c r="O1566" s="87"/>
      <c r="P1566" s="87"/>
      <c r="Q1566" s="87"/>
      <c r="R1566" s="87"/>
      <c r="S1566" s="87"/>
      <c r="T1566" s="88"/>
      <c r="U1566" s="41"/>
      <c r="V1566" s="41"/>
      <c r="W1566" s="41"/>
      <c r="X1566" s="41"/>
      <c r="Y1566" s="41"/>
      <c r="Z1566" s="41"/>
      <c r="AA1566" s="41"/>
      <c r="AB1566" s="41"/>
      <c r="AC1566" s="41"/>
      <c r="AD1566" s="41"/>
      <c r="AE1566" s="41"/>
      <c r="AT1566" s="20" t="s">
        <v>275</v>
      </c>
      <c r="AU1566" s="20" t="s">
        <v>82</v>
      </c>
    </row>
    <row r="1567" spans="1:47" s="2" customFormat="1" ht="12">
      <c r="A1567" s="41"/>
      <c r="B1567" s="42"/>
      <c r="C1567" s="43"/>
      <c r="D1567" s="230" t="s">
        <v>890</v>
      </c>
      <c r="E1567" s="43"/>
      <c r="F1567" s="304" t="s">
        <v>1753</v>
      </c>
      <c r="G1567" s="43"/>
      <c r="H1567" s="43"/>
      <c r="I1567" s="232"/>
      <c r="J1567" s="43"/>
      <c r="K1567" s="43"/>
      <c r="L1567" s="47"/>
      <c r="M1567" s="233"/>
      <c r="N1567" s="234"/>
      <c r="O1567" s="87"/>
      <c r="P1567" s="87"/>
      <c r="Q1567" s="87"/>
      <c r="R1567" s="87"/>
      <c r="S1567" s="87"/>
      <c r="T1567" s="88"/>
      <c r="U1567" s="41"/>
      <c r="V1567" s="41"/>
      <c r="W1567" s="41"/>
      <c r="X1567" s="41"/>
      <c r="Y1567" s="41"/>
      <c r="Z1567" s="41"/>
      <c r="AA1567" s="41"/>
      <c r="AB1567" s="41"/>
      <c r="AC1567" s="41"/>
      <c r="AD1567" s="41"/>
      <c r="AE1567" s="41"/>
      <c r="AT1567" s="20" t="s">
        <v>890</v>
      </c>
      <c r="AU1567" s="20" t="s">
        <v>82</v>
      </c>
    </row>
    <row r="1568" spans="1:51" s="14" customFormat="1" ht="12">
      <c r="A1568" s="14"/>
      <c r="B1568" s="247"/>
      <c r="C1568" s="248"/>
      <c r="D1568" s="230" t="s">
        <v>279</v>
      </c>
      <c r="E1568" s="249" t="s">
        <v>19</v>
      </c>
      <c r="F1568" s="250" t="s">
        <v>1754</v>
      </c>
      <c r="G1568" s="248"/>
      <c r="H1568" s="251">
        <v>332.904</v>
      </c>
      <c r="I1568" s="252"/>
      <c r="J1568" s="248"/>
      <c r="K1568" s="248"/>
      <c r="L1568" s="253"/>
      <c r="M1568" s="254"/>
      <c r="N1568" s="255"/>
      <c r="O1568" s="255"/>
      <c r="P1568" s="255"/>
      <c r="Q1568" s="255"/>
      <c r="R1568" s="255"/>
      <c r="S1568" s="255"/>
      <c r="T1568" s="256"/>
      <c r="U1568" s="14"/>
      <c r="V1568" s="14"/>
      <c r="W1568" s="14"/>
      <c r="X1568" s="14"/>
      <c r="Y1568" s="14"/>
      <c r="Z1568" s="14"/>
      <c r="AA1568" s="14"/>
      <c r="AB1568" s="14"/>
      <c r="AC1568" s="14"/>
      <c r="AD1568" s="14"/>
      <c r="AE1568" s="14"/>
      <c r="AT1568" s="257" t="s">
        <v>279</v>
      </c>
      <c r="AU1568" s="257" t="s">
        <v>82</v>
      </c>
      <c r="AV1568" s="14" t="s">
        <v>82</v>
      </c>
      <c r="AW1568" s="14" t="s">
        <v>33</v>
      </c>
      <c r="AX1568" s="14" t="s">
        <v>72</v>
      </c>
      <c r="AY1568" s="257" t="s">
        <v>266</v>
      </c>
    </row>
    <row r="1569" spans="1:51" s="14" customFormat="1" ht="12">
      <c r="A1569" s="14"/>
      <c r="B1569" s="247"/>
      <c r="C1569" s="248"/>
      <c r="D1569" s="230" t="s">
        <v>279</v>
      </c>
      <c r="E1569" s="249" t="s">
        <v>19</v>
      </c>
      <c r="F1569" s="250" t="s">
        <v>1755</v>
      </c>
      <c r="G1569" s="248"/>
      <c r="H1569" s="251">
        <v>37.583</v>
      </c>
      <c r="I1569" s="252"/>
      <c r="J1569" s="248"/>
      <c r="K1569" s="248"/>
      <c r="L1569" s="253"/>
      <c r="M1569" s="254"/>
      <c r="N1569" s="255"/>
      <c r="O1569" s="255"/>
      <c r="P1569" s="255"/>
      <c r="Q1569" s="255"/>
      <c r="R1569" s="255"/>
      <c r="S1569" s="255"/>
      <c r="T1569" s="256"/>
      <c r="U1569" s="14"/>
      <c r="V1569" s="14"/>
      <c r="W1569" s="14"/>
      <c r="X1569" s="14"/>
      <c r="Y1569" s="14"/>
      <c r="Z1569" s="14"/>
      <c r="AA1569" s="14"/>
      <c r="AB1569" s="14"/>
      <c r="AC1569" s="14"/>
      <c r="AD1569" s="14"/>
      <c r="AE1569" s="14"/>
      <c r="AT1569" s="257" t="s">
        <v>279</v>
      </c>
      <c r="AU1569" s="257" t="s">
        <v>82</v>
      </c>
      <c r="AV1569" s="14" t="s">
        <v>82</v>
      </c>
      <c r="AW1569" s="14" t="s">
        <v>33</v>
      </c>
      <c r="AX1569" s="14" t="s">
        <v>72</v>
      </c>
      <c r="AY1569" s="257" t="s">
        <v>266</v>
      </c>
    </row>
    <row r="1570" spans="1:51" s="15" customFormat="1" ht="12">
      <c r="A1570" s="15"/>
      <c r="B1570" s="258"/>
      <c r="C1570" s="259"/>
      <c r="D1570" s="230" t="s">
        <v>279</v>
      </c>
      <c r="E1570" s="260" t="s">
        <v>19</v>
      </c>
      <c r="F1570" s="261" t="s">
        <v>282</v>
      </c>
      <c r="G1570" s="259"/>
      <c r="H1570" s="262">
        <v>370.487</v>
      </c>
      <c r="I1570" s="263"/>
      <c r="J1570" s="259"/>
      <c r="K1570" s="259"/>
      <c r="L1570" s="264"/>
      <c r="M1570" s="265"/>
      <c r="N1570" s="266"/>
      <c r="O1570" s="266"/>
      <c r="P1570" s="266"/>
      <c r="Q1570" s="266"/>
      <c r="R1570" s="266"/>
      <c r="S1570" s="266"/>
      <c r="T1570" s="267"/>
      <c r="U1570" s="15"/>
      <c r="V1570" s="15"/>
      <c r="W1570" s="15"/>
      <c r="X1570" s="15"/>
      <c r="Y1570" s="15"/>
      <c r="Z1570" s="15"/>
      <c r="AA1570" s="15"/>
      <c r="AB1570" s="15"/>
      <c r="AC1570" s="15"/>
      <c r="AD1570" s="15"/>
      <c r="AE1570" s="15"/>
      <c r="AT1570" s="268" t="s">
        <v>279</v>
      </c>
      <c r="AU1570" s="268" t="s">
        <v>82</v>
      </c>
      <c r="AV1570" s="15" t="s">
        <v>273</v>
      </c>
      <c r="AW1570" s="15" t="s">
        <v>33</v>
      </c>
      <c r="AX1570" s="15" t="s">
        <v>80</v>
      </c>
      <c r="AY1570" s="268" t="s">
        <v>266</v>
      </c>
    </row>
    <row r="1571" spans="1:65" s="2" customFormat="1" ht="33" customHeight="1">
      <c r="A1571" s="41"/>
      <c r="B1571" s="42"/>
      <c r="C1571" s="217" t="s">
        <v>1756</v>
      </c>
      <c r="D1571" s="217" t="s">
        <v>268</v>
      </c>
      <c r="E1571" s="218" t="s">
        <v>1757</v>
      </c>
      <c r="F1571" s="219" t="s">
        <v>1758</v>
      </c>
      <c r="G1571" s="220" t="s">
        <v>327</v>
      </c>
      <c r="H1571" s="221">
        <v>2.222</v>
      </c>
      <c r="I1571" s="222"/>
      <c r="J1571" s="223">
        <f>ROUND(I1571*H1571,2)</f>
        <v>0</v>
      </c>
      <c r="K1571" s="219" t="s">
        <v>272</v>
      </c>
      <c r="L1571" s="47"/>
      <c r="M1571" s="224" t="s">
        <v>19</v>
      </c>
      <c r="N1571" s="225" t="s">
        <v>43</v>
      </c>
      <c r="O1571" s="87"/>
      <c r="P1571" s="226">
        <f>O1571*H1571</f>
        <v>0</v>
      </c>
      <c r="Q1571" s="226">
        <v>0</v>
      </c>
      <c r="R1571" s="226">
        <f>Q1571*H1571</f>
        <v>0</v>
      </c>
      <c r="S1571" s="226">
        <v>0</v>
      </c>
      <c r="T1571" s="227">
        <f>S1571*H1571</f>
        <v>0</v>
      </c>
      <c r="U1571" s="41"/>
      <c r="V1571" s="41"/>
      <c r="W1571" s="41"/>
      <c r="X1571" s="41"/>
      <c r="Y1571" s="41"/>
      <c r="Z1571" s="41"/>
      <c r="AA1571" s="41"/>
      <c r="AB1571" s="41"/>
      <c r="AC1571" s="41"/>
      <c r="AD1571" s="41"/>
      <c r="AE1571" s="41"/>
      <c r="AR1571" s="228" t="s">
        <v>396</v>
      </c>
      <c r="AT1571" s="228" t="s">
        <v>268</v>
      </c>
      <c r="AU1571" s="228" t="s">
        <v>82</v>
      </c>
      <c r="AY1571" s="20" t="s">
        <v>266</v>
      </c>
      <c r="BE1571" s="229">
        <f>IF(N1571="základní",J1571,0)</f>
        <v>0</v>
      </c>
      <c r="BF1571" s="229">
        <f>IF(N1571="snížená",J1571,0)</f>
        <v>0</v>
      </c>
      <c r="BG1571" s="229">
        <f>IF(N1571="zákl. přenesená",J1571,0)</f>
        <v>0</v>
      </c>
      <c r="BH1571" s="229">
        <f>IF(N1571="sníž. přenesená",J1571,0)</f>
        <v>0</v>
      </c>
      <c r="BI1571" s="229">
        <f>IF(N1571="nulová",J1571,0)</f>
        <v>0</v>
      </c>
      <c r="BJ1571" s="20" t="s">
        <v>80</v>
      </c>
      <c r="BK1571" s="229">
        <f>ROUND(I1571*H1571,2)</f>
        <v>0</v>
      </c>
      <c r="BL1571" s="20" t="s">
        <v>396</v>
      </c>
      <c r="BM1571" s="228" t="s">
        <v>1759</v>
      </c>
    </row>
    <row r="1572" spans="1:47" s="2" customFormat="1" ht="12">
      <c r="A1572" s="41"/>
      <c r="B1572" s="42"/>
      <c r="C1572" s="43"/>
      <c r="D1572" s="230" t="s">
        <v>275</v>
      </c>
      <c r="E1572" s="43"/>
      <c r="F1572" s="231" t="s">
        <v>1760</v>
      </c>
      <c r="G1572" s="43"/>
      <c r="H1572" s="43"/>
      <c r="I1572" s="232"/>
      <c r="J1572" s="43"/>
      <c r="K1572" s="43"/>
      <c r="L1572" s="47"/>
      <c r="M1572" s="233"/>
      <c r="N1572" s="234"/>
      <c r="O1572" s="87"/>
      <c r="P1572" s="87"/>
      <c r="Q1572" s="87"/>
      <c r="R1572" s="87"/>
      <c r="S1572" s="87"/>
      <c r="T1572" s="88"/>
      <c r="U1572" s="41"/>
      <c r="V1572" s="41"/>
      <c r="W1572" s="41"/>
      <c r="X1572" s="41"/>
      <c r="Y1572" s="41"/>
      <c r="Z1572" s="41"/>
      <c r="AA1572" s="41"/>
      <c r="AB1572" s="41"/>
      <c r="AC1572" s="41"/>
      <c r="AD1572" s="41"/>
      <c r="AE1572" s="41"/>
      <c r="AT1572" s="20" t="s">
        <v>275</v>
      </c>
      <c r="AU1572" s="20" t="s">
        <v>82</v>
      </c>
    </row>
    <row r="1573" spans="1:47" s="2" customFormat="1" ht="12">
      <c r="A1573" s="41"/>
      <c r="B1573" s="42"/>
      <c r="C1573" s="43"/>
      <c r="D1573" s="235" t="s">
        <v>277</v>
      </c>
      <c r="E1573" s="43"/>
      <c r="F1573" s="236" t="s">
        <v>1761</v>
      </c>
      <c r="G1573" s="43"/>
      <c r="H1573" s="43"/>
      <c r="I1573" s="232"/>
      <c r="J1573" s="43"/>
      <c r="K1573" s="43"/>
      <c r="L1573" s="47"/>
      <c r="M1573" s="233"/>
      <c r="N1573" s="234"/>
      <c r="O1573" s="87"/>
      <c r="P1573" s="87"/>
      <c r="Q1573" s="87"/>
      <c r="R1573" s="87"/>
      <c r="S1573" s="87"/>
      <c r="T1573" s="88"/>
      <c r="U1573" s="41"/>
      <c r="V1573" s="41"/>
      <c r="W1573" s="41"/>
      <c r="X1573" s="41"/>
      <c r="Y1573" s="41"/>
      <c r="Z1573" s="41"/>
      <c r="AA1573" s="41"/>
      <c r="AB1573" s="41"/>
      <c r="AC1573" s="41"/>
      <c r="AD1573" s="41"/>
      <c r="AE1573" s="41"/>
      <c r="AT1573" s="20" t="s">
        <v>277</v>
      </c>
      <c r="AU1573" s="20" t="s">
        <v>82</v>
      </c>
    </row>
    <row r="1574" spans="1:65" s="2" customFormat="1" ht="24.15" customHeight="1">
      <c r="A1574" s="41"/>
      <c r="B1574" s="42"/>
      <c r="C1574" s="217" t="s">
        <v>1762</v>
      </c>
      <c r="D1574" s="217" t="s">
        <v>268</v>
      </c>
      <c r="E1574" s="218" t="s">
        <v>1763</v>
      </c>
      <c r="F1574" s="219" t="s">
        <v>1764</v>
      </c>
      <c r="G1574" s="220" t="s">
        <v>327</v>
      </c>
      <c r="H1574" s="221">
        <v>2.222</v>
      </c>
      <c r="I1574" s="222"/>
      <c r="J1574" s="223">
        <f>ROUND(I1574*H1574,2)</f>
        <v>0</v>
      </c>
      <c r="K1574" s="219" t="s">
        <v>272</v>
      </c>
      <c r="L1574" s="47"/>
      <c r="M1574" s="224" t="s">
        <v>19</v>
      </c>
      <c r="N1574" s="225" t="s">
        <v>43</v>
      </c>
      <c r="O1574" s="87"/>
      <c r="P1574" s="226">
        <f>O1574*H1574</f>
        <v>0</v>
      </c>
      <c r="Q1574" s="226">
        <v>0</v>
      </c>
      <c r="R1574" s="226">
        <f>Q1574*H1574</f>
        <v>0</v>
      </c>
      <c r="S1574" s="226">
        <v>0</v>
      </c>
      <c r="T1574" s="227">
        <f>S1574*H1574</f>
        <v>0</v>
      </c>
      <c r="U1574" s="41"/>
      <c r="V1574" s="41"/>
      <c r="W1574" s="41"/>
      <c r="X1574" s="41"/>
      <c r="Y1574" s="41"/>
      <c r="Z1574" s="41"/>
      <c r="AA1574" s="41"/>
      <c r="AB1574" s="41"/>
      <c r="AC1574" s="41"/>
      <c r="AD1574" s="41"/>
      <c r="AE1574" s="41"/>
      <c r="AR1574" s="228" t="s">
        <v>396</v>
      </c>
      <c r="AT1574" s="228" t="s">
        <v>268</v>
      </c>
      <c r="AU1574" s="228" t="s">
        <v>82</v>
      </c>
      <c r="AY1574" s="20" t="s">
        <v>266</v>
      </c>
      <c r="BE1574" s="229">
        <f>IF(N1574="základní",J1574,0)</f>
        <v>0</v>
      </c>
      <c r="BF1574" s="229">
        <f>IF(N1574="snížená",J1574,0)</f>
        <v>0</v>
      </c>
      <c r="BG1574" s="229">
        <f>IF(N1574="zákl. přenesená",J1574,0)</f>
        <v>0</v>
      </c>
      <c r="BH1574" s="229">
        <f>IF(N1574="sníž. přenesená",J1574,0)</f>
        <v>0</v>
      </c>
      <c r="BI1574" s="229">
        <f>IF(N1574="nulová",J1574,0)</f>
        <v>0</v>
      </c>
      <c r="BJ1574" s="20" t="s">
        <v>80</v>
      </c>
      <c r="BK1574" s="229">
        <f>ROUND(I1574*H1574,2)</f>
        <v>0</v>
      </c>
      <c r="BL1574" s="20" t="s">
        <v>396</v>
      </c>
      <c r="BM1574" s="228" t="s">
        <v>1765</v>
      </c>
    </row>
    <row r="1575" spans="1:47" s="2" customFormat="1" ht="12">
      <c r="A1575" s="41"/>
      <c r="B1575" s="42"/>
      <c r="C1575" s="43"/>
      <c r="D1575" s="230" t="s">
        <v>275</v>
      </c>
      <c r="E1575" s="43"/>
      <c r="F1575" s="231" t="s">
        <v>1766</v>
      </c>
      <c r="G1575" s="43"/>
      <c r="H1575" s="43"/>
      <c r="I1575" s="232"/>
      <c r="J1575" s="43"/>
      <c r="K1575" s="43"/>
      <c r="L1575" s="47"/>
      <c r="M1575" s="233"/>
      <c r="N1575" s="234"/>
      <c r="O1575" s="87"/>
      <c r="P1575" s="87"/>
      <c r="Q1575" s="87"/>
      <c r="R1575" s="87"/>
      <c r="S1575" s="87"/>
      <c r="T1575" s="88"/>
      <c r="U1575" s="41"/>
      <c r="V1575" s="41"/>
      <c r="W1575" s="41"/>
      <c r="X1575" s="41"/>
      <c r="Y1575" s="41"/>
      <c r="Z1575" s="41"/>
      <c r="AA1575" s="41"/>
      <c r="AB1575" s="41"/>
      <c r="AC1575" s="41"/>
      <c r="AD1575" s="41"/>
      <c r="AE1575" s="41"/>
      <c r="AT1575" s="20" t="s">
        <v>275</v>
      </c>
      <c r="AU1575" s="20" t="s">
        <v>82</v>
      </c>
    </row>
    <row r="1576" spans="1:47" s="2" customFormat="1" ht="12">
      <c r="A1576" s="41"/>
      <c r="B1576" s="42"/>
      <c r="C1576" s="43"/>
      <c r="D1576" s="235" t="s">
        <v>277</v>
      </c>
      <c r="E1576" s="43"/>
      <c r="F1576" s="236" t="s">
        <v>1767</v>
      </c>
      <c r="G1576" s="43"/>
      <c r="H1576" s="43"/>
      <c r="I1576" s="232"/>
      <c r="J1576" s="43"/>
      <c r="K1576" s="43"/>
      <c r="L1576" s="47"/>
      <c r="M1576" s="233"/>
      <c r="N1576" s="234"/>
      <c r="O1576" s="87"/>
      <c r="P1576" s="87"/>
      <c r="Q1576" s="87"/>
      <c r="R1576" s="87"/>
      <c r="S1576" s="87"/>
      <c r="T1576" s="88"/>
      <c r="U1576" s="41"/>
      <c r="V1576" s="41"/>
      <c r="W1576" s="41"/>
      <c r="X1576" s="41"/>
      <c r="Y1576" s="41"/>
      <c r="Z1576" s="41"/>
      <c r="AA1576" s="41"/>
      <c r="AB1576" s="41"/>
      <c r="AC1576" s="41"/>
      <c r="AD1576" s="41"/>
      <c r="AE1576" s="41"/>
      <c r="AT1576" s="20" t="s">
        <v>277</v>
      </c>
      <c r="AU1576" s="20" t="s">
        <v>82</v>
      </c>
    </row>
    <row r="1577" spans="1:63" s="12" customFormat="1" ht="22.8" customHeight="1">
      <c r="A1577" s="12"/>
      <c r="B1577" s="201"/>
      <c r="C1577" s="202"/>
      <c r="D1577" s="203" t="s">
        <v>71</v>
      </c>
      <c r="E1577" s="215" t="s">
        <v>1768</v>
      </c>
      <c r="F1577" s="215" t="s">
        <v>1769</v>
      </c>
      <c r="G1577" s="202"/>
      <c r="H1577" s="202"/>
      <c r="I1577" s="205"/>
      <c r="J1577" s="216">
        <f>BK1577</f>
        <v>0</v>
      </c>
      <c r="K1577" s="202"/>
      <c r="L1577" s="207"/>
      <c r="M1577" s="208"/>
      <c r="N1577" s="209"/>
      <c r="O1577" s="209"/>
      <c r="P1577" s="210">
        <f>SUM(P1578:P1731)</f>
        <v>0</v>
      </c>
      <c r="Q1577" s="209"/>
      <c r="R1577" s="210">
        <f>SUM(R1578:R1731)</f>
        <v>2.21151875</v>
      </c>
      <c r="S1577" s="209"/>
      <c r="T1577" s="211">
        <f>SUM(T1578:T1731)</f>
        <v>0</v>
      </c>
      <c r="U1577" s="12"/>
      <c r="V1577" s="12"/>
      <c r="W1577" s="12"/>
      <c r="X1577" s="12"/>
      <c r="Y1577" s="12"/>
      <c r="Z1577" s="12"/>
      <c r="AA1577" s="12"/>
      <c r="AB1577" s="12"/>
      <c r="AC1577" s="12"/>
      <c r="AD1577" s="12"/>
      <c r="AE1577" s="12"/>
      <c r="AR1577" s="212" t="s">
        <v>82</v>
      </c>
      <c r="AT1577" s="213" t="s">
        <v>71</v>
      </c>
      <c r="AU1577" s="213" t="s">
        <v>80</v>
      </c>
      <c r="AY1577" s="212" t="s">
        <v>266</v>
      </c>
      <c r="BK1577" s="214">
        <f>SUM(BK1578:BK1731)</f>
        <v>0</v>
      </c>
    </row>
    <row r="1578" spans="1:65" s="2" customFormat="1" ht="24.15" customHeight="1">
      <c r="A1578" s="41"/>
      <c r="B1578" s="42"/>
      <c r="C1578" s="269" t="s">
        <v>1770</v>
      </c>
      <c r="D1578" s="269" t="s">
        <v>430</v>
      </c>
      <c r="E1578" s="270" t="s">
        <v>1771</v>
      </c>
      <c r="F1578" s="271" t="s">
        <v>1772</v>
      </c>
      <c r="G1578" s="272" t="s">
        <v>271</v>
      </c>
      <c r="H1578" s="273">
        <v>59.878</v>
      </c>
      <c r="I1578" s="274"/>
      <c r="J1578" s="275">
        <f>ROUND(I1578*H1578,2)</f>
        <v>0</v>
      </c>
      <c r="K1578" s="271" t="s">
        <v>272</v>
      </c>
      <c r="L1578" s="276"/>
      <c r="M1578" s="277" t="s">
        <v>19</v>
      </c>
      <c r="N1578" s="278" t="s">
        <v>43</v>
      </c>
      <c r="O1578" s="87"/>
      <c r="P1578" s="226">
        <f>O1578*H1578</f>
        <v>0</v>
      </c>
      <c r="Q1578" s="226">
        <v>0.0022</v>
      </c>
      <c r="R1578" s="226">
        <f>Q1578*H1578</f>
        <v>0.1317316</v>
      </c>
      <c r="S1578" s="226">
        <v>0</v>
      </c>
      <c r="T1578" s="227">
        <f>S1578*H1578</f>
        <v>0</v>
      </c>
      <c r="U1578" s="41"/>
      <c r="V1578" s="41"/>
      <c r="W1578" s="41"/>
      <c r="X1578" s="41"/>
      <c r="Y1578" s="41"/>
      <c r="Z1578" s="41"/>
      <c r="AA1578" s="41"/>
      <c r="AB1578" s="41"/>
      <c r="AC1578" s="41"/>
      <c r="AD1578" s="41"/>
      <c r="AE1578" s="41"/>
      <c r="AR1578" s="228" t="s">
        <v>517</v>
      </c>
      <c r="AT1578" s="228" t="s">
        <v>430</v>
      </c>
      <c r="AU1578" s="228" t="s">
        <v>82</v>
      </c>
      <c r="AY1578" s="20" t="s">
        <v>266</v>
      </c>
      <c r="BE1578" s="229">
        <f>IF(N1578="základní",J1578,0)</f>
        <v>0</v>
      </c>
      <c r="BF1578" s="229">
        <f>IF(N1578="snížená",J1578,0)</f>
        <v>0</v>
      </c>
      <c r="BG1578" s="229">
        <f>IF(N1578="zákl. přenesená",J1578,0)</f>
        <v>0</v>
      </c>
      <c r="BH1578" s="229">
        <f>IF(N1578="sníž. přenesená",J1578,0)</f>
        <v>0</v>
      </c>
      <c r="BI1578" s="229">
        <f>IF(N1578="nulová",J1578,0)</f>
        <v>0</v>
      </c>
      <c r="BJ1578" s="20" t="s">
        <v>80</v>
      </c>
      <c r="BK1578" s="229">
        <f>ROUND(I1578*H1578,2)</f>
        <v>0</v>
      </c>
      <c r="BL1578" s="20" t="s">
        <v>396</v>
      </c>
      <c r="BM1578" s="228" t="s">
        <v>1773</v>
      </c>
    </row>
    <row r="1579" spans="1:47" s="2" customFormat="1" ht="12">
      <c r="A1579" s="41"/>
      <c r="B1579" s="42"/>
      <c r="C1579" s="43"/>
      <c r="D1579" s="230" t="s">
        <v>275</v>
      </c>
      <c r="E1579" s="43"/>
      <c r="F1579" s="231" t="s">
        <v>1772</v>
      </c>
      <c r="G1579" s="43"/>
      <c r="H1579" s="43"/>
      <c r="I1579" s="232"/>
      <c r="J1579" s="43"/>
      <c r="K1579" s="43"/>
      <c r="L1579" s="47"/>
      <c r="M1579" s="233"/>
      <c r="N1579" s="234"/>
      <c r="O1579" s="87"/>
      <c r="P1579" s="87"/>
      <c r="Q1579" s="87"/>
      <c r="R1579" s="87"/>
      <c r="S1579" s="87"/>
      <c r="T1579" s="88"/>
      <c r="U1579" s="41"/>
      <c r="V1579" s="41"/>
      <c r="W1579" s="41"/>
      <c r="X1579" s="41"/>
      <c r="Y1579" s="41"/>
      <c r="Z1579" s="41"/>
      <c r="AA1579" s="41"/>
      <c r="AB1579" s="41"/>
      <c r="AC1579" s="41"/>
      <c r="AD1579" s="41"/>
      <c r="AE1579" s="41"/>
      <c r="AT1579" s="20" t="s">
        <v>275</v>
      </c>
      <c r="AU1579" s="20" t="s">
        <v>82</v>
      </c>
    </row>
    <row r="1580" spans="1:51" s="14" customFormat="1" ht="12">
      <c r="A1580" s="14"/>
      <c r="B1580" s="247"/>
      <c r="C1580" s="248"/>
      <c r="D1580" s="230" t="s">
        <v>279</v>
      </c>
      <c r="E1580" s="249" t="s">
        <v>19</v>
      </c>
      <c r="F1580" s="250" t="s">
        <v>1774</v>
      </c>
      <c r="G1580" s="248"/>
      <c r="H1580" s="251">
        <v>51.375</v>
      </c>
      <c r="I1580" s="252"/>
      <c r="J1580" s="248"/>
      <c r="K1580" s="248"/>
      <c r="L1580" s="253"/>
      <c r="M1580" s="254"/>
      <c r="N1580" s="255"/>
      <c r="O1580" s="255"/>
      <c r="P1580" s="255"/>
      <c r="Q1580" s="255"/>
      <c r="R1580" s="255"/>
      <c r="S1580" s="255"/>
      <c r="T1580" s="256"/>
      <c r="U1580" s="14"/>
      <c r="V1580" s="14"/>
      <c r="W1580" s="14"/>
      <c r="X1580" s="14"/>
      <c r="Y1580" s="14"/>
      <c r="Z1580" s="14"/>
      <c r="AA1580" s="14"/>
      <c r="AB1580" s="14"/>
      <c r="AC1580" s="14"/>
      <c r="AD1580" s="14"/>
      <c r="AE1580" s="14"/>
      <c r="AT1580" s="257" t="s">
        <v>279</v>
      </c>
      <c r="AU1580" s="257" t="s">
        <v>82</v>
      </c>
      <c r="AV1580" s="14" t="s">
        <v>82</v>
      </c>
      <c r="AW1580" s="14" t="s">
        <v>33</v>
      </c>
      <c r="AX1580" s="14" t="s">
        <v>80</v>
      </c>
      <c r="AY1580" s="257" t="s">
        <v>266</v>
      </c>
    </row>
    <row r="1581" spans="1:51" s="14" customFormat="1" ht="12">
      <c r="A1581" s="14"/>
      <c r="B1581" s="247"/>
      <c r="C1581" s="248"/>
      <c r="D1581" s="230" t="s">
        <v>279</v>
      </c>
      <c r="E1581" s="248"/>
      <c r="F1581" s="250" t="s">
        <v>1775</v>
      </c>
      <c r="G1581" s="248"/>
      <c r="H1581" s="251">
        <v>59.878</v>
      </c>
      <c r="I1581" s="252"/>
      <c r="J1581" s="248"/>
      <c r="K1581" s="248"/>
      <c r="L1581" s="253"/>
      <c r="M1581" s="254"/>
      <c r="N1581" s="255"/>
      <c r="O1581" s="255"/>
      <c r="P1581" s="255"/>
      <c r="Q1581" s="255"/>
      <c r="R1581" s="255"/>
      <c r="S1581" s="255"/>
      <c r="T1581" s="256"/>
      <c r="U1581" s="14"/>
      <c r="V1581" s="14"/>
      <c r="W1581" s="14"/>
      <c r="X1581" s="14"/>
      <c r="Y1581" s="14"/>
      <c r="Z1581" s="14"/>
      <c r="AA1581" s="14"/>
      <c r="AB1581" s="14"/>
      <c r="AC1581" s="14"/>
      <c r="AD1581" s="14"/>
      <c r="AE1581" s="14"/>
      <c r="AT1581" s="257" t="s">
        <v>279</v>
      </c>
      <c r="AU1581" s="257" t="s">
        <v>82</v>
      </c>
      <c r="AV1581" s="14" t="s">
        <v>82</v>
      </c>
      <c r="AW1581" s="14" t="s">
        <v>4</v>
      </c>
      <c r="AX1581" s="14" t="s">
        <v>80</v>
      </c>
      <c r="AY1581" s="257" t="s">
        <v>266</v>
      </c>
    </row>
    <row r="1582" spans="1:65" s="2" customFormat="1" ht="24.15" customHeight="1">
      <c r="A1582" s="41"/>
      <c r="B1582" s="42"/>
      <c r="C1582" s="269" t="s">
        <v>1776</v>
      </c>
      <c r="D1582" s="269" t="s">
        <v>430</v>
      </c>
      <c r="E1582" s="270" t="s">
        <v>1777</v>
      </c>
      <c r="F1582" s="271" t="s">
        <v>1778</v>
      </c>
      <c r="G1582" s="272" t="s">
        <v>481</v>
      </c>
      <c r="H1582" s="273">
        <v>3</v>
      </c>
      <c r="I1582" s="274"/>
      <c r="J1582" s="275">
        <f>ROUND(I1582*H1582,2)</f>
        <v>0</v>
      </c>
      <c r="K1582" s="271" t="s">
        <v>272</v>
      </c>
      <c r="L1582" s="276"/>
      <c r="M1582" s="277" t="s">
        <v>19</v>
      </c>
      <c r="N1582" s="278" t="s">
        <v>43</v>
      </c>
      <c r="O1582" s="87"/>
      <c r="P1582" s="226">
        <f>O1582*H1582</f>
        <v>0</v>
      </c>
      <c r="Q1582" s="226">
        <v>0.0001</v>
      </c>
      <c r="R1582" s="226">
        <f>Q1582*H1582</f>
        <v>0.00030000000000000003</v>
      </c>
      <c r="S1582" s="226">
        <v>0</v>
      </c>
      <c r="T1582" s="227">
        <f>S1582*H1582</f>
        <v>0</v>
      </c>
      <c r="U1582" s="41"/>
      <c r="V1582" s="41"/>
      <c r="W1582" s="41"/>
      <c r="X1582" s="41"/>
      <c r="Y1582" s="41"/>
      <c r="Z1582" s="41"/>
      <c r="AA1582" s="41"/>
      <c r="AB1582" s="41"/>
      <c r="AC1582" s="41"/>
      <c r="AD1582" s="41"/>
      <c r="AE1582" s="41"/>
      <c r="AR1582" s="228" t="s">
        <v>517</v>
      </c>
      <c r="AT1582" s="228" t="s">
        <v>430</v>
      </c>
      <c r="AU1582" s="228" t="s">
        <v>82</v>
      </c>
      <c r="AY1582" s="20" t="s">
        <v>266</v>
      </c>
      <c r="BE1582" s="229">
        <f>IF(N1582="základní",J1582,0)</f>
        <v>0</v>
      </c>
      <c r="BF1582" s="229">
        <f>IF(N1582="snížená",J1582,0)</f>
        <v>0</v>
      </c>
      <c r="BG1582" s="229">
        <f>IF(N1582="zákl. přenesená",J1582,0)</f>
        <v>0</v>
      </c>
      <c r="BH1582" s="229">
        <f>IF(N1582="sníž. přenesená",J1582,0)</f>
        <v>0</v>
      </c>
      <c r="BI1582" s="229">
        <f>IF(N1582="nulová",J1582,0)</f>
        <v>0</v>
      </c>
      <c r="BJ1582" s="20" t="s">
        <v>80</v>
      </c>
      <c r="BK1582" s="229">
        <f>ROUND(I1582*H1582,2)</f>
        <v>0</v>
      </c>
      <c r="BL1582" s="20" t="s">
        <v>396</v>
      </c>
      <c r="BM1582" s="228" t="s">
        <v>1779</v>
      </c>
    </row>
    <row r="1583" spans="1:47" s="2" customFormat="1" ht="12">
      <c r="A1583" s="41"/>
      <c r="B1583" s="42"/>
      <c r="C1583" s="43"/>
      <c r="D1583" s="230" t="s">
        <v>275</v>
      </c>
      <c r="E1583" s="43"/>
      <c r="F1583" s="231" t="s">
        <v>1778</v>
      </c>
      <c r="G1583" s="43"/>
      <c r="H1583" s="43"/>
      <c r="I1583" s="232"/>
      <c r="J1583" s="43"/>
      <c r="K1583" s="43"/>
      <c r="L1583" s="47"/>
      <c r="M1583" s="233"/>
      <c r="N1583" s="234"/>
      <c r="O1583" s="87"/>
      <c r="P1583" s="87"/>
      <c r="Q1583" s="87"/>
      <c r="R1583" s="87"/>
      <c r="S1583" s="87"/>
      <c r="T1583" s="88"/>
      <c r="U1583" s="41"/>
      <c r="V1583" s="41"/>
      <c r="W1583" s="41"/>
      <c r="X1583" s="41"/>
      <c r="Y1583" s="41"/>
      <c r="Z1583" s="41"/>
      <c r="AA1583" s="41"/>
      <c r="AB1583" s="41"/>
      <c r="AC1583" s="41"/>
      <c r="AD1583" s="41"/>
      <c r="AE1583" s="41"/>
      <c r="AT1583" s="20" t="s">
        <v>275</v>
      </c>
      <c r="AU1583" s="20" t="s">
        <v>82</v>
      </c>
    </row>
    <row r="1584" spans="1:51" s="13" customFormat="1" ht="12">
      <c r="A1584" s="13"/>
      <c r="B1584" s="237"/>
      <c r="C1584" s="238"/>
      <c r="D1584" s="230" t="s">
        <v>279</v>
      </c>
      <c r="E1584" s="239" t="s">
        <v>19</v>
      </c>
      <c r="F1584" s="240" t="s">
        <v>1780</v>
      </c>
      <c r="G1584" s="238"/>
      <c r="H1584" s="239" t="s">
        <v>19</v>
      </c>
      <c r="I1584" s="241"/>
      <c r="J1584" s="238"/>
      <c r="K1584" s="238"/>
      <c r="L1584" s="242"/>
      <c r="M1584" s="243"/>
      <c r="N1584" s="244"/>
      <c r="O1584" s="244"/>
      <c r="P1584" s="244"/>
      <c r="Q1584" s="244"/>
      <c r="R1584" s="244"/>
      <c r="S1584" s="244"/>
      <c r="T1584" s="245"/>
      <c r="U1584" s="13"/>
      <c r="V1584" s="13"/>
      <c r="W1584" s="13"/>
      <c r="X1584" s="13"/>
      <c r="Y1584" s="13"/>
      <c r="Z1584" s="13"/>
      <c r="AA1584" s="13"/>
      <c r="AB1584" s="13"/>
      <c r="AC1584" s="13"/>
      <c r="AD1584" s="13"/>
      <c r="AE1584" s="13"/>
      <c r="AT1584" s="246" t="s">
        <v>279</v>
      </c>
      <c r="AU1584" s="246" t="s">
        <v>82</v>
      </c>
      <c r="AV1584" s="13" t="s">
        <v>80</v>
      </c>
      <c r="AW1584" s="13" t="s">
        <v>33</v>
      </c>
      <c r="AX1584" s="13" t="s">
        <v>72</v>
      </c>
      <c r="AY1584" s="246" t="s">
        <v>266</v>
      </c>
    </row>
    <row r="1585" spans="1:51" s="14" customFormat="1" ht="12">
      <c r="A1585" s="14"/>
      <c r="B1585" s="247"/>
      <c r="C1585" s="248"/>
      <c r="D1585" s="230" t="s">
        <v>279</v>
      </c>
      <c r="E1585" s="249" t="s">
        <v>19</v>
      </c>
      <c r="F1585" s="250" t="s">
        <v>80</v>
      </c>
      <c r="G1585" s="248"/>
      <c r="H1585" s="251">
        <v>1</v>
      </c>
      <c r="I1585" s="252"/>
      <c r="J1585" s="248"/>
      <c r="K1585" s="248"/>
      <c r="L1585" s="253"/>
      <c r="M1585" s="254"/>
      <c r="N1585" s="255"/>
      <c r="O1585" s="255"/>
      <c r="P1585" s="255"/>
      <c r="Q1585" s="255"/>
      <c r="R1585" s="255"/>
      <c r="S1585" s="255"/>
      <c r="T1585" s="256"/>
      <c r="U1585" s="14"/>
      <c r="V1585" s="14"/>
      <c r="W1585" s="14"/>
      <c r="X1585" s="14"/>
      <c r="Y1585" s="14"/>
      <c r="Z1585" s="14"/>
      <c r="AA1585" s="14"/>
      <c r="AB1585" s="14"/>
      <c r="AC1585" s="14"/>
      <c r="AD1585" s="14"/>
      <c r="AE1585" s="14"/>
      <c r="AT1585" s="257" t="s">
        <v>279</v>
      </c>
      <c r="AU1585" s="257" t="s">
        <v>82</v>
      </c>
      <c r="AV1585" s="14" t="s">
        <v>82</v>
      </c>
      <c r="AW1585" s="14" t="s">
        <v>33</v>
      </c>
      <c r="AX1585" s="14" t="s">
        <v>72</v>
      </c>
      <c r="AY1585" s="257" t="s">
        <v>266</v>
      </c>
    </row>
    <row r="1586" spans="1:51" s="13" customFormat="1" ht="12">
      <c r="A1586" s="13"/>
      <c r="B1586" s="237"/>
      <c r="C1586" s="238"/>
      <c r="D1586" s="230" t="s">
        <v>279</v>
      </c>
      <c r="E1586" s="239" t="s">
        <v>19</v>
      </c>
      <c r="F1586" s="240" t="s">
        <v>1781</v>
      </c>
      <c r="G1586" s="238"/>
      <c r="H1586" s="239" t="s">
        <v>19</v>
      </c>
      <c r="I1586" s="241"/>
      <c r="J1586" s="238"/>
      <c r="K1586" s="238"/>
      <c r="L1586" s="242"/>
      <c r="M1586" s="243"/>
      <c r="N1586" s="244"/>
      <c r="O1586" s="244"/>
      <c r="P1586" s="244"/>
      <c r="Q1586" s="244"/>
      <c r="R1586" s="244"/>
      <c r="S1586" s="244"/>
      <c r="T1586" s="245"/>
      <c r="U1586" s="13"/>
      <c r="V1586" s="13"/>
      <c r="W1586" s="13"/>
      <c r="X1586" s="13"/>
      <c r="Y1586" s="13"/>
      <c r="Z1586" s="13"/>
      <c r="AA1586" s="13"/>
      <c r="AB1586" s="13"/>
      <c r="AC1586" s="13"/>
      <c r="AD1586" s="13"/>
      <c r="AE1586" s="13"/>
      <c r="AT1586" s="246" t="s">
        <v>279</v>
      </c>
      <c r="AU1586" s="246" t="s">
        <v>82</v>
      </c>
      <c r="AV1586" s="13" t="s">
        <v>80</v>
      </c>
      <c r="AW1586" s="13" t="s">
        <v>33</v>
      </c>
      <c r="AX1586" s="13" t="s">
        <v>72</v>
      </c>
      <c r="AY1586" s="246" t="s">
        <v>266</v>
      </c>
    </row>
    <row r="1587" spans="1:51" s="14" customFormat="1" ht="12">
      <c r="A1587" s="14"/>
      <c r="B1587" s="247"/>
      <c r="C1587" s="248"/>
      <c r="D1587" s="230" t="s">
        <v>279</v>
      </c>
      <c r="E1587" s="249" t="s">
        <v>19</v>
      </c>
      <c r="F1587" s="250" t="s">
        <v>82</v>
      </c>
      <c r="G1587" s="248"/>
      <c r="H1587" s="251">
        <v>2</v>
      </c>
      <c r="I1587" s="252"/>
      <c r="J1587" s="248"/>
      <c r="K1587" s="248"/>
      <c r="L1587" s="253"/>
      <c r="M1587" s="254"/>
      <c r="N1587" s="255"/>
      <c r="O1587" s="255"/>
      <c r="P1587" s="255"/>
      <c r="Q1587" s="255"/>
      <c r="R1587" s="255"/>
      <c r="S1587" s="255"/>
      <c r="T1587" s="256"/>
      <c r="U1587" s="14"/>
      <c r="V1587" s="14"/>
      <c r="W1587" s="14"/>
      <c r="X1587" s="14"/>
      <c r="Y1587" s="14"/>
      <c r="Z1587" s="14"/>
      <c r="AA1587" s="14"/>
      <c r="AB1587" s="14"/>
      <c r="AC1587" s="14"/>
      <c r="AD1587" s="14"/>
      <c r="AE1587" s="14"/>
      <c r="AT1587" s="257" t="s">
        <v>279</v>
      </c>
      <c r="AU1587" s="257" t="s">
        <v>82</v>
      </c>
      <c r="AV1587" s="14" t="s">
        <v>82</v>
      </c>
      <c r="AW1587" s="14" t="s">
        <v>33</v>
      </c>
      <c r="AX1587" s="14" t="s">
        <v>72</v>
      </c>
      <c r="AY1587" s="257" t="s">
        <v>266</v>
      </c>
    </row>
    <row r="1588" spans="1:51" s="15" customFormat="1" ht="12">
      <c r="A1588" s="15"/>
      <c r="B1588" s="258"/>
      <c r="C1588" s="259"/>
      <c r="D1588" s="230" t="s">
        <v>279</v>
      </c>
      <c r="E1588" s="260" t="s">
        <v>19</v>
      </c>
      <c r="F1588" s="261" t="s">
        <v>282</v>
      </c>
      <c r="G1588" s="259"/>
      <c r="H1588" s="262">
        <v>3</v>
      </c>
      <c r="I1588" s="263"/>
      <c r="J1588" s="259"/>
      <c r="K1588" s="259"/>
      <c r="L1588" s="264"/>
      <c r="M1588" s="265"/>
      <c r="N1588" s="266"/>
      <c r="O1588" s="266"/>
      <c r="P1588" s="266"/>
      <c r="Q1588" s="266"/>
      <c r="R1588" s="266"/>
      <c r="S1588" s="266"/>
      <c r="T1588" s="267"/>
      <c r="U1588" s="15"/>
      <c r="V1588" s="15"/>
      <c r="W1588" s="15"/>
      <c r="X1588" s="15"/>
      <c r="Y1588" s="15"/>
      <c r="Z1588" s="15"/>
      <c r="AA1588" s="15"/>
      <c r="AB1588" s="15"/>
      <c r="AC1588" s="15"/>
      <c r="AD1588" s="15"/>
      <c r="AE1588" s="15"/>
      <c r="AT1588" s="268" t="s">
        <v>279</v>
      </c>
      <c r="AU1588" s="268" t="s">
        <v>82</v>
      </c>
      <c r="AV1588" s="15" t="s">
        <v>273</v>
      </c>
      <c r="AW1588" s="15" t="s">
        <v>33</v>
      </c>
      <c r="AX1588" s="15" t="s">
        <v>80</v>
      </c>
      <c r="AY1588" s="268" t="s">
        <v>266</v>
      </c>
    </row>
    <row r="1589" spans="1:65" s="2" customFormat="1" ht="24.15" customHeight="1">
      <c r="A1589" s="41"/>
      <c r="B1589" s="42"/>
      <c r="C1589" s="269" t="s">
        <v>1782</v>
      </c>
      <c r="D1589" s="269" t="s">
        <v>430</v>
      </c>
      <c r="E1589" s="270" t="s">
        <v>1783</v>
      </c>
      <c r="F1589" s="271" t="s">
        <v>1784</v>
      </c>
      <c r="G1589" s="272" t="s">
        <v>481</v>
      </c>
      <c r="H1589" s="273">
        <v>9</v>
      </c>
      <c r="I1589" s="274"/>
      <c r="J1589" s="275">
        <f>ROUND(I1589*H1589,2)</f>
        <v>0</v>
      </c>
      <c r="K1589" s="271" t="s">
        <v>272</v>
      </c>
      <c r="L1589" s="276"/>
      <c r="M1589" s="277" t="s">
        <v>19</v>
      </c>
      <c r="N1589" s="278" t="s">
        <v>43</v>
      </c>
      <c r="O1589" s="87"/>
      <c r="P1589" s="226">
        <f>O1589*H1589</f>
        <v>0</v>
      </c>
      <c r="Q1589" s="226">
        <v>0.0001</v>
      </c>
      <c r="R1589" s="226">
        <f>Q1589*H1589</f>
        <v>0.0009000000000000001</v>
      </c>
      <c r="S1589" s="226">
        <v>0</v>
      </c>
      <c r="T1589" s="227">
        <f>S1589*H1589</f>
        <v>0</v>
      </c>
      <c r="U1589" s="41"/>
      <c r="V1589" s="41"/>
      <c r="W1589" s="41"/>
      <c r="X1589" s="41"/>
      <c r="Y1589" s="41"/>
      <c r="Z1589" s="41"/>
      <c r="AA1589" s="41"/>
      <c r="AB1589" s="41"/>
      <c r="AC1589" s="41"/>
      <c r="AD1589" s="41"/>
      <c r="AE1589" s="41"/>
      <c r="AR1589" s="228" t="s">
        <v>517</v>
      </c>
      <c r="AT1589" s="228" t="s">
        <v>430</v>
      </c>
      <c r="AU1589" s="228" t="s">
        <v>82</v>
      </c>
      <c r="AY1589" s="20" t="s">
        <v>266</v>
      </c>
      <c r="BE1589" s="229">
        <f>IF(N1589="základní",J1589,0)</f>
        <v>0</v>
      </c>
      <c r="BF1589" s="229">
        <f>IF(N1589="snížená",J1589,0)</f>
        <v>0</v>
      </c>
      <c r="BG1589" s="229">
        <f>IF(N1589="zákl. přenesená",J1589,0)</f>
        <v>0</v>
      </c>
      <c r="BH1589" s="229">
        <f>IF(N1589="sníž. přenesená",J1589,0)</f>
        <v>0</v>
      </c>
      <c r="BI1589" s="229">
        <f>IF(N1589="nulová",J1589,0)</f>
        <v>0</v>
      </c>
      <c r="BJ1589" s="20" t="s">
        <v>80</v>
      </c>
      <c r="BK1589" s="229">
        <f>ROUND(I1589*H1589,2)</f>
        <v>0</v>
      </c>
      <c r="BL1589" s="20" t="s">
        <v>396</v>
      </c>
      <c r="BM1589" s="228" t="s">
        <v>1785</v>
      </c>
    </row>
    <row r="1590" spans="1:47" s="2" customFormat="1" ht="12">
      <c r="A1590" s="41"/>
      <c r="B1590" s="42"/>
      <c r="C1590" s="43"/>
      <c r="D1590" s="230" t="s">
        <v>275</v>
      </c>
      <c r="E1590" s="43"/>
      <c r="F1590" s="231" t="s">
        <v>1784</v>
      </c>
      <c r="G1590" s="43"/>
      <c r="H1590" s="43"/>
      <c r="I1590" s="232"/>
      <c r="J1590" s="43"/>
      <c r="K1590" s="43"/>
      <c r="L1590" s="47"/>
      <c r="M1590" s="233"/>
      <c r="N1590" s="234"/>
      <c r="O1590" s="87"/>
      <c r="P1590" s="87"/>
      <c r="Q1590" s="87"/>
      <c r="R1590" s="87"/>
      <c r="S1590" s="87"/>
      <c r="T1590" s="88"/>
      <c r="U1590" s="41"/>
      <c r="V1590" s="41"/>
      <c r="W1590" s="41"/>
      <c r="X1590" s="41"/>
      <c r="Y1590" s="41"/>
      <c r="Z1590" s="41"/>
      <c r="AA1590" s="41"/>
      <c r="AB1590" s="41"/>
      <c r="AC1590" s="41"/>
      <c r="AD1590" s="41"/>
      <c r="AE1590" s="41"/>
      <c r="AT1590" s="20" t="s">
        <v>275</v>
      </c>
      <c r="AU1590" s="20" t="s">
        <v>82</v>
      </c>
    </row>
    <row r="1591" spans="1:51" s="13" customFormat="1" ht="12">
      <c r="A1591" s="13"/>
      <c r="B1591" s="237"/>
      <c r="C1591" s="238"/>
      <c r="D1591" s="230" t="s">
        <v>279</v>
      </c>
      <c r="E1591" s="239" t="s">
        <v>19</v>
      </c>
      <c r="F1591" s="240" t="s">
        <v>1786</v>
      </c>
      <c r="G1591" s="238"/>
      <c r="H1591" s="239" t="s">
        <v>19</v>
      </c>
      <c r="I1591" s="241"/>
      <c r="J1591" s="238"/>
      <c r="K1591" s="238"/>
      <c r="L1591" s="242"/>
      <c r="M1591" s="243"/>
      <c r="N1591" s="244"/>
      <c r="O1591" s="244"/>
      <c r="P1591" s="244"/>
      <c r="Q1591" s="244"/>
      <c r="R1591" s="244"/>
      <c r="S1591" s="244"/>
      <c r="T1591" s="245"/>
      <c r="U1591" s="13"/>
      <c r="V1591" s="13"/>
      <c r="W1591" s="13"/>
      <c r="X1591" s="13"/>
      <c r="Y1591" s="13"/>
      <c r="Z1591" s="13"/>
      <c r="AA1591" s="13"/>
      <c r="AB1591" s="13"/>
      <c r="AC1591" s="13"/>
      <c r="AD1591" s="13"/>
      <c r="AE1591" s="13"/>
      <c r="AT1591" s="246" t="s">
        <v>279</v>
      </c>
      <c r="AU1591" s="246" t="s">
        <v>82</v>
      </c>
      <c r="AV1591" s="13" t="s">
        <v>80</v>
      </c>
      <c r="AW1591" s="13" t="s">
        <v>33</v>
      </c>
      <c r="AX1591" s="13" t="s">
        <v>72</v>
      </c>
      <c r="AY1591" s="246" t="s">
        <v>266</v>
      </c>
    </row>
    <row r="1592" spans="1:51" s="14" customFormat="1" ht="12">
      <c r="A1592" s="14"/>
      <c r="B1592" s="247"/>
      <c r="C1592" s="248"/>
      <c r="D1592" s="230" t="s">
        <v>279</v>
      </c>
      <c r="E1592" s="249" t="s">
        <v>19</v>
      </c>
      <c r="F1592" s="250" t="s">
        <v>310</v>
      </c>
      <c r="G1592" s="248"/>
      <c r="H1592" s="251">
        <v>6</v>
      </c>
      <c r="I1592" s="252"/>
      <c r="J1592" s="248"/>
      <c r="K1592" s="248"/>
      <c r="L1592" s="253"/>
      <c r="M1592" s="254"/>
      <c r="N1592" s="255"/>
      <c r="O1592" s="255"/>
      <c r="P1592" s="255"/>
      <c r="Q1592" s="255"/>
      <c r="R1592" s="255"/>
      <c r="S1592" s="255"/>
      <c r="T1592" s="256"/>
      <c r="U1592" s="14"/>
      <c r="V1592" s="14"/>
      <c r="W1592" s="14"/>
      <c r="X1592" s="14"/>
      <c r="Y1592" s="14"/>
      <c r="Z1592" s="14"/>
      <c r="AA1592" s="14"/>
      <c r="AB1592" s="14"/>
      <c r="AC1592" s="14"/>
      <c r="AD1592" s="14"/>
      <c r="AE1592" s="14"/>
      <c r="AT1592" s="257" t="s">
        <v>279</v>
      </c>
      <c r="AU1592" s="257" t="s">
        <v>82</v>
      </c>
      <c r="AV1592" s="14" t="s">
        <v>82</v>
      </c>
      <c r="AW1592" s="14" t="s">
        <v>33</v>
      </c>
      <c r="AX1592" s="14" t="s">
        <v>72</v>
      </c>
      <c r="AY1592" s="257" t="s">
        <v>266</v>
      </c>
    </row>
    <row r="1593" spans="1:51" s="13" customFormat="1" ht="12">
      <c r="A1593" s="13"/>
      <c r="B1593" s="237"/>
      <c r="C1593" s="238"/>
      <c r="D1593" s="230" t="s">
        <v>279</v>
      </c>
      <c r="E1593" s="239" t="s">
        <v>19</v>
      </c>
      <c r="F1593" s="240" t="s">
        <v>1787</v>
      </c>
      <c r="G1593" s="238"/>
      <c r="H1593" s="239" t="s">
        <v>19</v>
      </c>
      <c r="I1593" s="241"/>
      <c r="J1593" s="238"/>
      <c r="K1593" s="238"/>
      <c r="L1593" s="242"/>
      <c r="M1593" s="243"/>
      <c r="N1593" s="244"/>
      <c r="O1593" s="244"/>
      <c r="P1593" s="244"/>
      <c r="Q1593" s="244"/>
      <c r="R1593" s="244"/>
      <c r="S1593" s="244"/>
      <c r="T1593" s="245"/>
      <c r="U1593" s="13"/>
      <c r="V1593" s="13"/>
      <c r="W1593" s="13"/>
      <c r="X1593" s="13"/>
      <c r="Y1593" s="13"/>
      <c r="Z1593" s="13"/>
      <c r="AA1593" s="13"/>
      <c r="AB1593" s="13"/>
      <c r="AC1593" s="13"/>
      <c r="AD1593" s="13"/>
      <c r="AE1593" s="13"/>
      <c r="AT1593" s="246" t="s">
        <v>279</v>
      </c>
      <c r="AU1593" s="246" t="s">
        <v>82</v>
      </c>
      <c r="AV1593" s="13" t="s">
        <v>80</v>
      </c>
      <c r="AW1593" s="13" t="s">
        <v>33</v>
      </c>
      <c r="AX1593" s="13" t="s">
        <v>72</v>
      </c>
      <c r="AY1593" s="246" t="s">
        <v>266</v>
      </c>
    </row>
    <row r="1594" spans="1:51" s="14" customFormat="1" ht="12">
      <c r="A1594" s="14"/>
      <c r="B1594" s="247"/>
      <c r="C1594" s="248"/>
      <c r="D1594" s="230" t="s">
        <v>279</v>
      </c>
      <c r="E1594" s="249" t="s">
        <v>19</v>
      </c>
      <c r="F1594" s="250" t="s">
        <v>291</v>
      </c>
      <c r="G1594" s="248"/>
      <c r="H1594" s="251">
        <v>3</v>
      </c>
      <c r="I1594" s="252"/>
      <c r="J1594" s="248"/>
      <c r="K1594" s="248"/>
      <c r="L1594" s="253"/>
      <c r="M1594" s="254"/>
      <c r="N1594" s="255"/>
      <c r="O1594" s="255"/>
      <c r="P1594" s="255"/>
      <c r="Q1594" s="255"/>
      <c r="R1594" s="255"/>
      <c r="S1594" s="255"/>
      <c r="T1594" s="256"/>
      <c r="U1594" s="14"/>
      <c r="V1594" s="14"/>
      <c r="W1594" s="14"/>
      <c r="X1594" s="14"/>
      <c r="Y1594" s="14"/>
      <c r="Z1594" s="14"/>
      <c r="AA1594" s="14"/>
      <c r="AB1594" s="14"/>
      <c r="AC1594" s="14"/>
      <c r="AD1594" s="14"/>
      <c r="AE1594" s="14"/>
      <c r="AT1594" s="257" t="s">
        <v>279</v>
      </c>
      <c r="AU1594" s="257" t="s">
        <v>82</v>
      </c>
      <c r="AV1594" s="14" t="s">
        <v>82</v>
      </c>
      <c r="AW1594" s="14" t="s">
        <v>33</v>
      </c>
      <c r="AX1594" s="14" t="s">
        <v>72</v>
      </c>
      <c r="AY1594" s="257" t="s">
        <v>266</v>
      </c>
    </row>
    <row r="1595" spans="1:51" s="15" customFormat="1" ht="12">
      <c r="A1595" s="15"/>
      <c r="B1595" s="258"/>
      <c r="C1595" s="259"/>
      <c r="D1595" s="230" t="s">
        <v>279</v>
      </c>
      <c r="E1595" s="260" t="s">
        <v>19</v>
      </c>
      <c r="F1595" s="261" t="s">
        <v>282</v>
      </c>
      <c r="G1595" s="259"/>
      <c r="H1595" s="262">
        <v>9</v>
      </c>
      <c r="I1595" s="263"/>
      <c r="J1595" s="259"/>
      <c r="K1595" s="259"/>
      <c r="L1595" s="264"/>
      <c r="M1595" s="265"/>
      <c r="N1595" s="266"/>
      <c r="O1595" s="266"/>
      <c r="P1595" s="266"/>
      <c r="Q1595" s="266"/>
      <c r="R1595" s="266"/>
      <c r="S1595" s="266"/>
      <c r="T1595" s="267"/>
      <c r="U1595" s="15"/>
      <c r="V1595" s="15"/>
      <c r="W1595" s="15"/>
      <c r="X1595" s="15"/>
      <c r="Y1595" s="15"/>
      <c r="Z1595" s="15"/>
      <c r="AA1595" s="15"/>
      <c r="AB1595" s="15"/>
      <c r="AC1595" s="15"/>
      <c r="AD1595" s="15"/>
      <c r="AE1595" s="15"/>
      <c r="AT1595" s="268" t="s">
        <v>279</v>
      </c>
      <c r="AU1595" s="268" t="s">
        <v>82</v>
      </c>
      <c r="AV1595" s="15" t="s">
        <v>273</v>
      </c>
      <c r="AW1595" s="15" t="s">
        <v>33</v>
      </c>
      <c r="AX1595" s="15" t="s">
        <v>80</v>
      </c>
      <c r="AY1595" s="268" t="s">
        <v>266</v>
      </c>
    </row>
    <row r="1596" spans="1:65" s="2" customFormat="1" ht="24.15" customHeight="1">
      <c r="A1596" s="41"/>
      <c r="B1596" s="42"/>
      <c r="C1596" s="269" t="s">
        <v>1788</v>
      </c>
      <c r="D1596" s="269" t="s">
        <v>430</v>
      </c>
      <c r="E1596" s="270" t="s">
        <v>1789</v>
      </c>
      <c r="F1596" s="271" t="s">
        <v>1790</v>
      </c>
      <c r="G1596" s="272" t="s">
        <v>481</v>
      </c>
      <c r="H1596" s="273">
        <v>36</v>
      </c>
      <c r="I1596" s="274"/>
      <c r="J1596" s="275">
        <f>ROUND(I1596*H1596,2)</f>
        <v>0</v>
      </c>
      <c r="K1596" s="271" t="s">
        <v>272</v>
      </c>
      <c r="L1596" s="276"/>
      <c r="M1596" s="277" t="s">
        <v>19</v>
      </c>
      <c r="N1596" s="278" t="s">
        <v>43</v>
      </c>
      <c r="O1596" s="87"/>
      <c r="P1596" s="226">
        <f>O1596*H1596</f>
        <v>0</v>
      </c>
      <c r="Q1596" s="226">
        <v>0.00015</v>
      </c>
      <c r="R1596" s="226">
        <f>Q1596*H1596</f>
        <v>0.005399999999999999</v>
      </c>
      <c r="S1596" s="226">
        <v>0</v>
      </c>
      <c r="T1596" s="227">
        <f>S1596*H1596</f>
        <v>0</v>
      </c>
      <c r="U1596" s="41"/>
      <c r="V1596" s="41"/>
      <c r="W1596" s="41"/>
      <c r="X1596" s="41"/>
      <c r="Y1596" s="41"/>
      <c r="Z1596" s="41"/>
      <c r="AA1596" s="41"/>
      <c r="AB1596" s="41"/>
      <c r="AC1596" s="41"/>
      <c r="AD1596" s="41"/>
      <c r="AE1596" s="41"/>
      <c r="AR1596" s="228" t="s">
        <v>517</v>
      </c>
      <c r="AT1596" s="228" t="s">
        <v>430</v>
      </c>
      <c r="AU1596" s="228" t="s">
        <v>82</v>
      </c>
      <c r="AY1596" s="20" t="s">
        <v>266</v>
      </c>
      <c r="BE1596" s="229">
        <f>IF(N1596="základní",J1596,0)</f>
        <v>0</v>
      </c>
      <c r="BF1596" s="229">
        <f>IF(N1596="snížená",J1596,0)</f>
        <v>0</v>
      </c>
      <c r="BG1596" s="229">
        <f>IF(N1596="zákl. přenesená",J1596,0)</f>
        <v>0</v>
      </c>
      <c r="BH1596" s="229">
        <f>IF(N1596="sníž. přenesená",J1596,0)</f>
        <v>0</v>
      </c>
      <c r="BI1596" s="229">
        <f>IF(N1596="nulová",J1596,0)</f>
        <v>0</v>
      </c>
      <c r="BJ1596" s="20" t="s">
        <v>80</v>
      </c>
      <c r="BK1596" s="229">
        <f>ROUND(I1596*H1596,2)</f>
        <v>0</v>
      </c>
      <c r="BL1596" s="20" t="s">
        <v>396</v>
      </c>
      <c r="BM1596" s="228" t="s">
        <v>1791</v>
      </c>
    </row>
    <row r="1597" spans="1:47" s="2" customFormat="1" ht="12">
      <c r="A1597" s="41"/>
      <c r="B1597" s="42"/>
      <c r="C1597" s="43"/>
      <c r="D1597" s="230" t="s">
        <v>275</v>
      </c>
      <c r="E1597" s="43"/>
      <c r="F1597" s="231" t="s">
        <v>1790</v>
      </c>
      <c r="G1597" s="43"/>
      <c r="H1597" s="43"/>
      <c r="I1597" s="232"/>
      <c r="J1597" s="43"/>
      <c r="K1597" s="43"/>
      <c r="L1597" s="47"/>
      <c r="M1597" s="233"/>
      <c r="N1597" s="234"/>
      <c r="O1597" s="87"/>
      <c r="P1597" s="87"/>
      <c r="Q1597" s="87"/>
      <c r="R1597" s="87"/>
      <c r="S1597" s="87"/>
      <c r="T1597" s="88"/>
      <c r="U1597" s="41"/>
      <c r="V1597" s="41"/>
      <c r="W1597" s="41"/>
      <c r="X1597" s="41"/>
      <c r="Y1597" s="41"/>
      <c r="Z1597" s="41"/>
      <c r="AA1597" s="41"/>
      <c r="AB1597" s="41"/>
      <c r="AC1597" s="41"/>
      <c r="AD1597" s="41"/>
      <c r="AE1597" s="41"/>
      <c r="AT1597" s="20" t="s">
        <v>275</v>
      </c>
      <c r="AU1597" s="20" t="s">
        <v>82</v>
      </c>
    </row>
    <row r="1598" spans="1:51" s="13" customFormat="1" ht="12">
      <c r="A1598" s="13"/>
      <c r="B1598" s="237"/>
      <c r="C1598" s="238"/>
      <c r="D1598" s="230" t="s">
        <v>279</v>
      </c>
      <c r="E1598" s="239" t="s">
        <v>19</v>
      </c>
      <c r="F1598" s="240" t="s">
        <v>1792</v>
      </c>
      <c r="G1598" s="238"/>
      <c r="H1598" s="239" t="s">
        <v>19</v>
      </c>
      <c r="I1598" s="241"/>
      <c r="J1598" s="238"/>
      <c r="K1598" s="238"/>
      <c r="L1598" s="242"/>
      <c r="M1598" s="243"/>
      <c r="N1598" s="244"/>
      <c r="O1598" s="244"/>
      <c r="P1598" s="244"/>
      <c r="Q1598" s="244"/>
      <c r="R1598" s="244"/>
      <c r="S1598" s="244"/>
      <c r="T1598" s="245"/>
      <c r="U1598" s="13"/>
      <c r="V1598" s="13"/>
      <c r="W1598" s="13"/>
      <c r="X1598" s="13"/>
      <c r="Y1598" s="13"/>
      <c r="Z1598" s="13"/>
      <c r="AA1598" s="13"/>
      <c r="AB1598" s="13"/>
      <c r="AC1598" s="13"/>
      <c r="AD1598" s="13"/>
      <c r="AE1598" s="13"/>
      <c r="AT1598" s="246" t="s">
        <v>279</v>
      </c>
      <c r="AU1598" s="246" t="s">
        <v>82</v>
      </c>
      <c r="AV1598" s="13" t="s">
        <v>80</v>
      </c>
      <c r="AW1598" s="13" t="s">
        <v>33</v>
      </c>
      <c r="AX1598" s="13" t="s">
        <v>72</v>
      </c>
      <c r="AY1598" s="246" t="s">
        <v>266</v>
      </c>
    </row>
    <row r="1599" spans="1:51" s="14" customFormat="1" ht="12">
      <c r="A1599" s="14"/>
      <c r="B1599" s="247"/>
      <c r="C1599" s="248"/>
      <c r="D1599" s="230" t="s">
        <v>279</v>
      </c>
      <c r="E1599" s="249" t="s">
        <v>19</v>
      </c>
      <c r="F1599" s="250" t="s">
        <v>541</v>
      </c>
      <c r="G1599" s="248"/>
      <c r="H1599" s="251">
        <v>36</v>
      </c>
      <c r="I1599" s="252"/>
      <c r="J1599" s="248"/>
      <c r="K1599" s="248"/>
      <c r="L1599" s="253"/>
      <c r="M1599" s="254"/>
      <c r="N1599" s="255"/>
      <c r="O1599" s="255"/>
      <c r="P1599" s="255"/>
      <c r="Q1599" s="255"/>
      <c r="R1599" s="255"/>
      <c r="S1599" s="255"/>
      <c r="T1599" s="256"/>
      <c r="U1599" s="14"/>
      <c r="V1599" s="14"/>
      <c r="W1599" s="14"/>
      <c r="X1599" s="14"/>
      <c r="Y1599" s="14"/>
      <c r="Z1599" s="14"/>
      <c r="AA1599" s="14"/>
      <c r="AB1599" s="14"/>
      <c r="AC1599" s="14"/>
      <c r="AD1599" s="14"/>
      <c r="AE1599" s="14"/>
      <c r="AT1599" s="257" t="s">
        <v>279</v>
      </c>
      <c r="AU1599" s="257" t="s">
        <v>82</v>
      </c>
      <c r="AV1599" s="14" t="s">
        <v>82</v>
      </c>
      <c r="AW1599" s="14" t="s">
        <v>33</v>
      </c>
      <c r="AX1599" s="14" t="s">
        <v>72</v>
      </c>
      <c r="AY1599" s="257" t="s">
        <v>266</v>
      </c>
    </row>
    <row r="1600" spans="1:51" s="15" customFormat="1" ht="12">
      <c r="A1600" s="15"/>
      <c r="B1600" s="258"/>
      <c r="C1600" s="259"/>
      <c r="D1600" s="230" t="s">
        <v>279</v>
      </c>
      <c r="E1600" s="260" t="s">
        <v>19</v>
      </c>
      <c r="F1600" s="261" t="s">
        <v>282</v>
      </c>
      <c r="G1600" s="259"/>
      <c r="H1600" s="262">
        <v>36</v>
      </c>
      <c r="I1600" s="263"/>
      <c r="J1600" s="259"/>
      <c r="K1600" s="259"/>
      <c r="L1600" s="264"/>
      <c r="M1600" s="265"/>
      <c r="N1600" s="266"/>
      <c r="O1600" s="266"/>
      <c r="P1600" s="266"/>
      <c r="Q1600" s="266"/>
      <c r="R1600" s="266"/>
      <c r="S1600" s="266"/>
      <c r="T1600" s="267"/>
      <c r="U1600" s="15"/>
      <c r="V1600" s="15"/>
      <c r="W1600" s="15"/>
      <c r="X1600" s="15"/>
      <c r="Y1600" s="15"/>
      <c r="Z1600" s="15"/>
      <c r="AA1600" s="15"/>
      <c r="AB1600" s="15"/>
      <c r="AC1600" s="15"/>
      <c r="AD1600" s="15"/>
      <c r="AE1600" s="15"/>
      <c r="AT1600" s="268" t="s">
        <v>279</v>
      </c>
      <c r="AU1600" s="268" t="s">
        <v>82</v>
      </c>
      <c r="AV1600" s="15" t="s">
        <v>273</v>
      </c>
      <c r="AW1600" s="15" t="s">
        <v>33</v>
      </c>
      <c r="AX1600" s="15" t="s">
        <v>80</v>
      </c>
      <c r="AY1600" s="268" t="s">
        <v>266</v>
      </c>
    </row>
    <row r="1601" spans="1:65" s="2" customFormat="1" ht="24.15" customHeight="1">
      <c r="A1601" s="41"/>
      <c r="B1601" s="42"/>
      <c r="C1601" s="269" t="s">
        <v>1793</v>
      </c>
      <c r="D1601" s="269" t="s">
        <v>430</v>
      </c>
      <c r="E1601" s="270" t="s">
        <v>1794</v>
      </c>
      <c r="F1601" s="271" t="s">
        <v>1795</v>
      </c>
      <c r="G1601" s="272" t="s">
        <v>481</v>
      </c>
      <c r="H1601" s="273">
        <v>19</v>
      </c>
      <c r="I1601" s="274"/>
      <c r="J1601" s="275">
        <f>ROUND(I1601*H1601,2)</f>
        <v>0</v>
      </c>
      <c r="K1601" s="271" t="s">
        <v>272</v>
      </c>
      <c r="L1601" s="276"/>
      <c r="M1601" s="277" t="s">
        <v>19</v>
      </c>
      <c r="N1601" s="278" t="s">
        <v>43</v>
      </c>
      <c r="O1601" s="87"/>
      <c r="P1601" s="226">
        <f>O1601*H1601</f>
        <v>0</v>
      </c>
      <c r="Q1601" s="226">
        <v>0.00023</v>
      </c>
      <c r="R1601" s="226">
        <f>Q1601*H1601</f>
        <v>0.00437</v>
      </c>
      <c r="S1601" s="226">
        <v>0</v>
      </c>
      <c r="T1601" s="227">
        <f>S1601*H1601</f>
        <v>0</v>
      </c>
      <c r="U1601" s="41"/>
      <c r="V1601" s="41"/>
      <c r="W1601" s="41"/>
      <c r="X1601" s="41"/>
      <c r="Y1601" s="41"/>
      <c r="Z1601" s="41"/>
      <c r="AA1601" s="41"/>
      <c r="AB1601" s="41"/>
      <c r="AC1601" s="41"/>
      <c r="AD1601" s="41"/>
      <c r="AE1601" s="41"/>
      <c r="AR1601" s="228" t="s">
        <v>517</v>
      </c>
      <c r="AT1601" s="228" t="s">
        <v>430</v>
      </c>
      <c r="AU1601" s="228" t="s">
        <v>82</v>
      </c>
      <c r="AY1601" s="20" t="s">
        <v>266</v>
      </c>
      <c r="BE1601" s="229">
        <f>IF(N1601="základní",J1601,0)</f>
        <v>0</v>
      </c>
      <c r="BF1601" s="229">
        <f>IF(N1601="snížená",J1601,0)</f>
        <v>0</v>
      </c>
      <c r="BG1601" s="229">
        <f>IF(N1601="zákl. přenesená",J1601,0)</f>
        <v>0</v>
      </c>
      <c r="BH1601" s="229">
        <f>IF(N1601="sníž. přenesená",J1601,0)</f>
        <v>0</v>
      </c>
      <c r="BI1601" s="229">
        <f>IF(N1601="nulová",J1601,0)</f>
        <v>0</v>
      </c>
      <c r="BJ1601" s="20" t="s">
        <v>80</v>
      </c>
      <c r="BK1601" s="229">
        <f>ROUND(I1601*H1601,2)</f>
        <v>0</v>
      </c>
      <c r="BL1601" s="20" t="s">
        <v>396</v>
      </c>
      <c r="BM1601" s="228" t="s">
        <v>1796</v>
      </c>
    </row>
    <row r="1602" spans="1:47" s="2" customFormat="1" ht="12">
      <c r="A1602" s="41"/>
      <c r="B1602" s="42"/>
      <c r="C1602" s="43"/>
      <c r="D1602" s="230" t="s">
        <v>275</v>
      </c>
      <c r="E1602" s="43"/>
      <c r="F1602" s="231" t="s">
        <v>1795</v>
      </c>
      <c r="G1602" s="43"/>
      <c r="H1602" s="43"/>
      <c r="I1602" s="232"/>
      <c r="J1602" s="43"/>
      <c r="K1602" s="43"/>
      <c r="L1602" s="47"/>
      <c r="M1602" s="233"/>
      <c r="N1602" s="234"/>
      <c r="O1602" s="87"/>
      <c r="P1602" s="87"/>
      <c r="Q1602" s="87"/>
      <c r="R1602" s="87"/>
      <c r="S1602" s="87"/>
      <c r="T1602" s="88"/>
      <c r="U1602" s="41"/>
      <c r="V1602" s="41"/>
      <c r="W1602" s="41"/>
      <c r="X1602" s="41"/>
      <c r="Y1602" s="41"/>
      <c r="Z1602" s="41"/>
      <c r="AA1602" s="41"/>
      <c r="AB1602" s="41"/>
      <c r="AC1602" s="41"/>
      <c r="AD1602" s="41"/>
      <c r="AE1602" s="41"/>
      <c r="AT1602" s="20" t="s">
        <v>275</v>
      </c>
      <c r="AU1602" s="20" t="s">
        <v>82</v>
      </c>
    </row>
    <row r="1603" spans="1:51" s="13" customFormat="1" ht="12">
      <c r="A1603" s="13"/>
      <c r="B1603" s="237"/>
      <c r="C1603" s="238"/>
      <c r="D1603" s="230" t="s">
        <v>279</v>
      </c>
      <c r="E1603" s="239" t="s">
        <v>19</v>
      </c>
      <c r="F1603" s="240" t="s">
        <v>1797</v>
      </c>
      <c r="G1603" s="238"/>
      <c r="H1603" s="239" t="s">
        <v>19</v>
      </c>
      <c r="I1603" s="241"/>
      <c r="J1603" s="238"/>
      <c r="K1603" s="238"/>
      <c r="L1603" s="242"/>
      <c r="M1603" s="243"/>
      <c r="N1603" s="244"/>
      <c r="O1603" s="244"/>
      <c r="P1603" s="244"/>
      <c r="Q1603" s="244"/>
      <c r="R1603" s="244"/>
      <c r="S1603" s="244"/>
      <c r="T1603" s="245"/>
      <c r="U1603" s="13"/>
      <c r="V1603" s="13"/>
      <c r="W1603" s="13"/>
      <c r="X1603" s="13"/>
      <c r="Y1603" s="13"/>
      <c r="Z1603" s="13"/>
      <c r="AA1603" s="13"/>
      <c r="AB1603" s="13"/>
      <c r="AC1603" s="13"/>
      <c r="AD1603" s="13"/>
      <c r="AE1603" s="13"/>
      <c r="AT1603" s="246" t="s">
        <v>279</v>
      </c>
      <c r="AU1603" s="246" t="s">
        <v>82</v>
      </c>
      <c r="AV1603" s="13" t="s">
        <v>80</v>
      </c>
      <c r="AW1603" s="13" t="s">
        <v>33</v>
      </c>
      <c r="AX1603" s="13" t="s">
        <v>72</v>
      </c>
      <c r="AY1603" s="246" t="s">
        <v>266</v>
      </c>
    </row>
    <row r="1604" spans="1:51" s="14" customFormat="1" ht="12">
      <c r="A1604" s="14"/>
      <c r="B1604" s="247"/>
      <c r="C1604" s="248"/>
      <c r="D1604" s="230" t="s">
        <v>279</v>
      </c>
      <c r="E1604" s="249" t="s">
        <v>19</v>
      </c>
      <c r="F1604" s="250" t="s">
        <v>273</v>
      </c>
      <c r="G1604" s="248"/>
      <c r="H1604" s="251">
        <v>4</v>
      </c>
      <c r="I1604" s="252"/>
      <c r="J1604" s="248"/>
      <c r="K1604" s="248"/>
      <c r="L1604" s="253"/>
      <c r="M1604" s="254"/>
      <c r="N1604" s="255"/>
      <c r="O1604" s="255"/>
      <c r="P1604" s="255"/>
      <c r="Q1604" s="255"/>
      <c r="R1604" s="255"/>
      <c r="S1604" s="255"/>
      <c r="T1604" s="256"/>
      <c r="U1604" s="14"/>
      <c r="V1604" s="14"/>
      <c r="W1604" s="14"/>
      <c r="X1604" s="14"/>
      <c r="Y1604" s="14"/>
      <c r="Z1604" s="14"/>
      <c r="AA1604" s="14"/>
      <c r="AB1604" s="14"/>
      <c r="AC1604" s="14"/>
      <c r="AD1604" s="14"/>
      <c r="AE1604" s="14"/>
      <c r="AT1604" s="257" t="s">
        <v>279</v>
      </c>
      <c r="AU1604" s="257" t="s">
        <v>82</v>
      </c>
      <c r="AV1604" s="14" t="s">
        <v>82</v>
      </c>
      <c r="AW1604" s="14" t="s">
        <v>33</v>
      </c>
      <c r="AX1604" s="14" t="s">
        <v>72</v>
      </c>
      <c r="AY1604" s="257" t="s">
        <v>266</v>
      </c>
    </row>
    <row r="1605" spans="1:51" s="13" customFormat="1" ht="12">
      <c r="A1605" s="13"/>
      <c r="B1605" s="237"/>
      <c r="C1605" s="238"/>
      <c r="D1605" s="230" t="s">
        <v>279</v>
      </c>
      <c r="E1605" s="239" t="s">
        <v>19</v>
      </c>
      <c r="F1605" s="240" t="s">
        <v>1798</v>
      </c>
      <c r="G1605" s="238"/>
      <c r="H1605" s="239" t="s">
        <v>19</v>
      </c>
      <c r="I1605" s="241"/>
      <c r="J1605" s="238"/>
      <c r="K1605" s="238"/>
      <c r="L1605" s="242"/>
      <c r="M1605" s="243"/>
      <c r="N1605" s="244"/>
      <c r="O1605" s="244"/>
      <c r="P1605" s="244"/>
      <c r="Q1605" s="244"/>
      <c r="R1605" s="244"/>
      <c r="S1605" s="244"/>
      <c r="T1605" s="245"/>
      <c r="U1605" s="13"/>
      <c r="V1605" s="13"/>
      <c r="W1605" s="13"/>
      <c r="X1605" s="13"/>
      <c r="Y1605" s="13"/>
      <c r="Z1605" s="13"/>
      <c r="AA1605" s="13"/>
      <c r="AB1605" s="13"/>
      <c r="AC1605" s="13"/>
      <c r="AD1605" s="13"/>
      <c r="AE1605" s="13"/>
      <c r="AT1605" s="246" t="s">
        <v>279</v>
      </c>
      <c r="AU1605" s="246" t="s">
        <v>82</v>
      </c>
      <c r="AV1605" s="13" t="s">
        <v>80</v>
      </c>
      <c r="AW1605" s="13" t="s">
        <v>33</v>
      </c>
      <c r="AX1605" s="13" t="s">
        <v>72</v>
      </c>
      <c r="AY1605" s="246" t="s">
        <v>266</v>
      </c>
    </row>
    <row r="1606" spans="1:51" s="14" customFormat="1" ht="12">
      <c r="A1606" s="14"/>
      <c r="B1606" s="247"/>
      <c r="C1606" s="248"/>
      <c r="D1606" s="230" t="s">
        <v>279</v>
      </c>
      <c r="E1606" s="249" t="s">
        <v>19</v>
      </c>
      <c r="F1606" s="250" t="s">
        <v>8</v>
      </c>
      <c r="G1606" s="248"/>
      <c r="H1606" s="251">
        <v>15</v>
      </c>
      <c r="I1606" s="252"/>
      <c r="J1606" s="248"/>
      <c r="K1606" s="248"/>
      <c r="L1606" s="253"/>
      <c r="M1606" s="254"/>
      <c r="N1606" s="255"/>
      <c r="O1606" s="255"/>
      <c r="P1606" s="255"/>
      <c r="Q1606" s="255"/>
      <c r="R1606" s="255"/>
      <c r="S1606" s="255"/>
      <c r="T1606" s="256"/>
      <c r="U1606" s="14"/>
      <c r="V1606" s="14"/>
      <c r="W1606" s="14"/>
      <c r="X1606" s="14"/>
      <c r="Y1606" s="14"/>
      <c r="Z1606" s="14"/>
      <c r="AA1606" s="14"/>
      <c r="AB1606" s="14"/>
      <c r="AC1606" s="14"/>
      <c r="AD1606" s="14"/>
      <c r="AE1606" s="14"/>
      <c r="AT1606" s="257" t="s">
        <v>279</v>
      </c>
      <c r="AU1606" s="257" t="s">
        <v>82</v>
      </c>
      <c r="AV1606" s="14" t="s">
        <v>82</v>
      </c>
      <c r="AW1606" s="14" t="s">
        <v>33</v>
      </c>
      <c r="AX1606" s="14" t="s">
        <v>72</v>
      </c>
      <c r="AY1606" s="257" t="s">
        <v>266</v>
      </c>
    </row>
    <row r="1607" spans="1:51" s="15" customFormat="1" ht="12">
      <c r="A1607" s="15"/>
      <c r="B1607" s="258"/>
      <c r="C1607" s="259"/>
      <c r="D1607" s="230" t="s">
        <v>279</v>
      </c>
      <c r="E1607" s="260" t="s">
        <v>19</v>
      </c>
      <c r="F1607" s="261" t="s">
        <v>282</v>
      </c>
      <c r="G1607" s="259"/>
      <c r="H1607" s="262">
        <v>19</v>
      </c>
      <c r="I1607" s="263"/>
      <c r="J1607" s="259"/>
      <c r="K1607" s="259"/>
      <c r="L1607" s="264"/>
      <c r="M1607" s="265"/>
      <c r="N1607" s="266"/>
      <c r="O1607" s="266"/>
      <c r="P1607" s="266"/>
      <c r="Q1607" s="266"/>
      <c r="R1607" s="266"/>
      <c r="S1607" s="266"/>
      <c r="T1607" s="267"/>
      <c r="U1607" s="15"/>
      <c r="V1607" s="15"/>
      <c r="W1607" s="15"/>
      <c r="X1607" s="15"/>
      <c r="Y1607" s="15"/>
      <c r="Z1607" s="15"/>
      <c r="AA1607" s="15"/>
      <c r="AB1607" s="15"/>
      <c r="AC1607" s="15"/>
      <c r="AD1607" s="15"/>
      <c r="AE1607" s="15"/>
      <c r="AT1607" s="268" t="s">
        <v>279</v>
      </c>
      <c r="AU1607" s="268" t="s">
        <v>82</v>
      </c>
      <c r="AV1607" s="15" t="s">
        <v>273</v>
      </c>
      <c r="AW1607" s="15" t="s">
        <v>33</v>
      </c>
      <c r="AX1607" s="15" t="s">
        <v>80</v>
      </c>
      <c r="AY1607" s="268" t="s">
        <v>266</v>
      </c>
    </row>
    <row r="1608" spans="1:65" s="2" customFormat="1" ht="24.15" customHeight="1">
      <c r="A1608" s="41"/>
      <c r="B1608" s="42"/>
      <c r="C1608" s="269" t="s">
        <v>1799</v>
      </c>
      <c r="D1608" s="269" t="s">
        <v>430</v>
      </c>
      <c r="E1608" s="270" t="s">
        <v>1800</v>
      </c>
      <c r="F1608" s="271" t="s">
        <v>1801</v>
      </c>
      <c r="G1608" s="272" t="s">
        <v>481</v>
      </c>
      <c r="H1608" s="273">
        <v>3</v>
      </c>
      <c r="I1608" s="274"/>
      <c r="J1608" s="275">
        <f>ROUND(I1608*H1608,2)</f>
        <v>0</v>
      </c>
      <c r="K1608" s="271" t="s">
        <v>272</v>
      </c>
      <c r="L1608" s="276"/>
      <c r="M1608" s="277" t="s">
        <v>19</v>
      </c>
      <c r="N1608" s="278" t="s">
        <v>43</v>
      </c>
      <c r="O1608" s="87"/>
      <c r="P1608" s="226">
        <f>O1608*H1608</f>
        <v>0</v>
      </c>
      <c r="Q1608" s="226">
        <v>0.00026</v>
      </c>
      <c r="R1608" s="226">
        <f>Q1608*H1608</f>
        <v>0.0007799999999999999</v>
      </c>
      <c r="S1608" s="226">
        <v>0</v>
      </c>
      <c r="T1608" s="227">
        <f>S1608*H1608</f>
        <v>0</v>
      </c>
      <c r="U1608" s="41"/>
      <c r="V1608" s="41"/>
      <c r="W1608" s="41"/>
      <c r="X1608" s="41"/>
      <c r="Y1608" s="41"/>
      <c r="Z1608" s="41"/>
      <c r="AA1608" s="41"/>
      <c r="AB1608" s="41"/>
      <c r="AC1608" s="41"/>
      <c r="AD1608" s="41"/>
      <c r="AE1608" s="41"/>
      <c r="AR1608" s="228" t="s">
        <v>517</v>
      </c>
      <c r="AT1608" s="228" t="s">
        <v>430</v>
      </c>
      <c r="AU1608" s="228" t="s">
        <v>82</v>
      </c>
      <c r="AY1608" s="20" t="s">
        <v>266</v>
      </c>
      <c r="BE1608" s="229">
        <f>IF(N1608="základní",J1608,0)</f>
        <v>0</v>
      </c>
      <c r="BF1608" s="229">
        <f>IF(N1608="snížená",J1608,0)</f>
        <v>0</v>
      </c>
      <c r="BG1608" s="229">
        <f>IF(N1608="zákl. přenesená",J1608,0)</f>
        <v>0</v>
      </c>
      <c r="BH1608" s="229">
        <f>IF(N1608="sníž. přenesená",J1608,0)</f>
        <v>0</v>
      </c>
      <c r="BI1608" s="229">
        <f>IF(N1608="nulová",J1608,0)</f>
        <v>0</v>
      </c>
      <c r="BJ1608" s="20" t="s">
        <v>80</v>
      </c>
      <c r="BK1608" s="229">
        <f>ROUND(I1608*H1608,2)</f>
        <v>0</v>
      </c>
      <c r="BL1608" s="20" t="s">
        <v>396</v>
      </c>
      <c r="BM1608" s="228" t="s">
        <v>1802</v>
      </c>
    </row>
    <row r="1609" spans="1:47" s="2" customFormat="1" ht="12">
      <c r="A1609" s="41"/>
      <c r="B1609" s="42"/>
      <c r="C1609" s="43"/>
      <c r="D1609" s="230" t="s">
        <v>275</v>
      </c>
      <c r="E1609" s="43"/>
      <c r="F1609" s="231" t="s">
        <v>1801</v>
      </c>
      <c r="G1609" s="43"/>
      <c r="H1609" s="43"/>
      <c r="I1609" s="232"/>
      <c r="J1609" s="43"/>
      <c r="K1609" s="43"/>
      <c r="L1609" s="47"/>
      <c r="M1609" s="233"/>
      <c r="N1609" s="234"/>
      <c r="O1609" s="87"/>
      <c r="P1609" s="87"/>
      <c r="Q1609" s="87"/>
      <c r="R1609" s="87"/>
      <c r="S1609" s="87"/>
      <c r="T1609" s="88"/>
      <c r="U1609" s="41"/>
      <c r="V1609" s="41"/>
      <c r="W1609" s="41"/>
      <c r="X1609" s="41"/>
      <c r="Y1609" s="41"/>
      <c r="Z1609" s="41"/>
      <c r="AA1609" s="41"/>
      <c r="AB1609" s="41"/>
      <c r="AC1609" s="41"/>
      <c r="AD1609" s="41"/>
      <c r="AE1609" s="41"/>
      <c r="AT1609" s="20" t="s">
        <v>275</v>
      </c>
      <c r="AU1609" s="20" t="s">
        <v>82</v>
      </c>
    </row>
    <row r="1610" spans="1:51" s="13" customFormat="1" ht="12">
      <c r="A1610" s="13"/>
      <c r="B1610" s="237"/>
      <c r="C1610" s="238"/>
      <c r="D1610" s="230" t="s">
        <v>279</v>
      </c>
      <c r="E1610" s="239" t="s">
        <v>19</v>
      </c>
      <c r="F1610" s="240" t="s">
        <v>1803</v>
      </c>
      <c r="G1610" s="238"/>
      <c r="H1610" s="239" t="s">
        <v>19</v>
      </c>
      <c r="I1610" s="241"/>
      <c r="J1610" s="238"/>
      <c r="K1610" s="238"/>
      <c r="L1610" s="242"/>
      <c r="M1610" s="243"/>
      <c r="N1610" s="244"/>
      <c r="O1610" s="244"/>
      <c r="P1610" s="244"/>
      <c r="Q1610" s="244"/>
      <c r="R1610" s="244"/>
      <c r="S1610" s="244"/>
      <c r="T1610" s="245"/>
      <c r="U1610" s="13"/>
      <c r="V1610" s="13"/>
      <c r="W1610" s="13"/>
      <c r="X1610" s="13"/>
      <c r="Y1610" s="13"/>
      <c r="Z1610" s="13"/>
      <c r="AA1610" s="13"/>
      <c r="AB1610" s="13"/>
      <c r="AC1610" s="13"/>
      <c r="AD1610" s="13"/>
      <c r="AE1610" s="13"/>
      <c r="AT1610" s="246" t="s">
        <v>279</v>
      </c>
      <c r="AU1610" s="246" t="s">
        <v>82</v>
      </c>
      <c r="AV1610" s="13" t="s">
        <v>80</v>
      </c>
      <c r="AW1610" s="13" t="s">
        <v>33</v>
      </c>
      <c r="AX1610" s="13" t="s">
        <v>72</v>
      </c>
      <c r="AY1610" s="246" t="s">
        <v>266</v>
      </c>
    </row>
    <row r="1611" spans="1:51" s="14" customFormat="1" ht="12">
      <c r="A1611" s="14"/>
      <c r="B1611" s="247"/>
      <c r="C1611" s="248"/>
      <c r="D1611" s="230" t="s">
        <v>279</v>
      </c>
      <c r="E1611" s="249" t="s">
        <v>19</v>
      </c>
      <c r="F1611" s="250" t="s">
        <v>291</v>
      </c>
      <c r="G1611" s="248"/>
      <c r="H1611" s="251">
        <v>3</v>
      </c>
      <c r="I1611" s="252"/>
      <c r="J1611" s="248"/>
      <c r="K1611" s="248"/>
      <c r="L1611" s="253"/>
      <c r="M1611" s="254"/>
      <c r="N1611" s="255"/>
      <c r="O1611" s="255"/>
      <c r="P1611" s="255"/>
      <c r="Q1611" s="255"/>
      <c r="R1611" s="255"/>
      <c r="S1611" s="255"/>
      <c r="T1611" s="256"/>
      <c r="U1611" s="14"/>
      <c r="V1611" s="14"/>
      <c r="W1611" s="14"/>
      <c r="X1611" s="14"/>
      <c r="Y1611" s="14"/>
      <c r="Z1611" s="14"/>
      <c r="AA1611" s="14"/>
      <c r="AB1611" s="14"/>
      <c r="AC1611" s="14"/>
      <c r="AD1611" s="14"/>
      <c r="AE1611" s="14"/>
      <c r="AT1611" s="257" t="s">
        <v>279</v>
      </c>
      <c r="AU1611" s="257" t="s">
        <v>82</v>
      </c>
      <c r="AV1611" s="14" t="s">
        <v>82</v>
      </c>
      <c r="AW1611" s="14" t="s">
        <v>33</v>
      </c>
      <c r="AX1611" s="14" t="s">
        <v>72</v>
      </c>
      <c r="AY1611" s="257" t="s">
        <v>266</v>
      </c>
    </row>
    <row r="1612" spans="1:51" s="15" customFormat="1" ht="12">
      <c r="A1612" s="15"/>
      <c r="B1612" s="258"/>
      <c r="C1612" s="259"/>
      <c r="D1612" s="230" t="s">
        <v>279</v>
      </c>
      <c r="E1612" s="260" t="s">
        <v>19</v>
      </c>
      <c r="F1612" s="261" t="s">
        <v>282</v>
      </c>
      <c r="G1612" s="259"/>
      <c r="H1612" s="262">
        <v>3</v>
      </c>
      <c r="I1612" s="263"/>
      <c r="J1612" s="259"/>
      <c r="K1612" s="259"/>
      <c r="L1612" s="264"/>
      <c r="M1612" s="265"/>
      <c r="N1612" s="266"/>
      <c r="O1612" s="266"/>
      <c r="P1612" s="266"/>
      <c r="Q1612" s="266"/>
      <c r="R1612" s="266"/>
      <c r="S1612" s="266"/>
      <c r="T1612" s="267"/>
      <c r="U1612" s="15"/>
      <c r="V1612" s="15"/>
      <c r="W1612" s="15"/>
      <c r="X1612" s="15"/>
      <c r="Y1612" s="15"/>
      <c r="Z1612" s="15"/>
      <c r="AA1612" s="15"/>
      <c r="AB1612" s="15"/>
      <c r="AC1612" s="15"/>
      <c r="AD1612" s="15"/>
      <c r="AE1612" s="15"/>
      <c r="AT1612" s="268" t="s">
        <v>279</v>
      </c>
      <c r="AU1612" s="268" t="s">
        <v>82</v>
      </c>
      <c r="AV1612" s="15" t="s">
        <v>273</v>
      </c>
      <c r="AW1612" s="15" t="s">
        <v>33</v>
      </c>
      <c r="AX1612" s="15" t="s">
        <v>80</v>
      </c>
      <c r="AY1612" s="268" t="s">
        <v>266</v>
      </c>
    </row>
    <row r="1613" spans="1:65" s="2" customFormat="1" ht="24.15" customHeight="1">
      <c r="A1613" s="41"/>
      <c r="B1613" s="42"/>
      <c r="C1613" s="269" t="s">
        <v>1804</v>
      </c>
      <c r="D1613" s="269" t="s">
        <v>430</v>
      </c>
      <c r="E1613" s="270" t="s">
        <v>1805</v>
      </c>
      <c r="F1613" s="271" t="s">
        <v>1806</v>
      </c>
      <c r="G1613" s="272" t="s">
        <v>481</v>
      </c>
      <c r="H1613" s="273">
        <v>1</v>
      </c>
      <c r="I1613" s="274"/>
      <c r="J1613" s="275">
        <f>ROUND(I1613*H1613,2)</f>
        <v>0</v>
      </c>
      <c r="K1613" s="271" t="s">
        <v>520</v>
      </c>
      <c r="L1613" s="276"/>
      <c r="M1613" s="277" t="s">
        <v>19</v>
      </c>
      <c r="N1613" s="278" t="s">
        <v>43</v>
      </c>
      <c r="O1613" s="87"/>
      <c r="P1613" s="226">
        <f>O1613*H1613</f>
        <v>0</v>
      </c>
      <c r="Q1613" s="226">
        <v>0.0003</v>
      </c>
      <c r="R1613" s="226">
        <f>Q1613*H1613</f>
        <v>0.0003</v>
      </c>
      <c r="S1613" s="226">
        <v>0</v>
      </c>
      <c r="T1613" s="227">
        <f>S1613*H1613</f>
        <v>0</v>
      </c>
      <c r="U1613" s="41"/>
      <c r="V1613" s="41"/>
      <c r="W1613" s="41"/>
      <c r="X1613" s="41"/>
      <c r="Y1613" s="41"/>
      <c r="Z1613" s="41"/>
      <c r="AA1613" s="41"/>
      <c r="AB1613" s="41"/>
      <c r="AC1613" s="41"/>
      <c r="AD1613" s="41"/>
      <c r="AE1613" s="41"/>
      <c r="AR1613" s="228" t="s">
        <v>517</v>
      </c>
      <c r="AT1613" s="228" t="s">
        <v>430</v>
      </c>
      <c r="AU1613" s="228" t="s">
        <v>82</v>
      </c>
      <c r="AY1613" s="20" t="s">
        <v>266</v>
      </c>
      <c r="BE1613" s="229">
        <f>IF(N1613="základní",J1613,0)</f>
        <v>0</v>
      </c>
      <c r="BF1613" s="229">
        <f>IF(N1613="snížená",J1613,0)</f>
        <v>0</v>
      </c>
      <c r="BG1613" s="229">
        <f>IF(N1613="zákl. přenesená",J1613,0)</f>
        <v>0</v>
      </c>
      <c r="BH1613" s="229">
        <f>IF(N1613="sníž. přenesená",J1613,0)</f>
        <v>0</v>
      </c>
      <c r="BI1613" s="229">
        <f>IF(N1613="nulová",J1613,0)</f>
        <v>0</v>
      </c>
      <c r="BJ1613" s="20" t="s">
        <v>80</v>
      </c>
      <c r="BK1613" s="229">
        <f>ROUND(I1613*H1613,2)</f>
        <v>0</v>
      </c>
      <c r="BL1613" s="20" t="s">
        <v>396</v>
      </c>
      <c r="BM1613" s="228" t="s">
        <v>1807</v>
      </c>
    </row>
    <row r="1614" spans="1:47" s="2" customFormat="1" ht="12">
      <c r="A1614" s="41"/>
      <c r="B1614" s="42"/>
      <c r="C1614" s="43"/>
      <c r="D1614" s="230" t="s">
        <v>275</v>
      </c>
      <c r="E1614" s="43"/>
      <c r="F1614" s="231" t="s">
        <v>1808</v>
      </c>
      <c r="G1614" s="43"/>
      <c r="H1614" s="43"/>
      <c r="I1614" s="232"/>
      <c r="J1614" s="43"/>
      <c r="K1614" s="43"/>
      <c r="L1614" s="47"/>
      <c r="M1614" s="233"/>
      <c r="N1614" s="234"/>
      <c r="O1614" s="87"/>
      <c r="P1614" s="87"/>
      <c r="Q1614" s="87"/>
      <c r="R1614" s="87"/>
      <c r="S1614" s="87"/>
      <c r="T1614" s="88"/>
      <c r="U1614" s="41"/>
      <c r="V1614" s="41"/>
      <c r="W1614" s="41"/>
      <c r="X1614" s="41"/>
      <c r="Y1614" s="41"/>
      <c r="Z1614" s="41"/>
      <c r="AA1614" s="41"/>
      <c r="AB1614" s="41"/>
      <c r="AC1614" s="41"/>
      <c r="AD1614" s="41"/>
      <c r="AE1614" s="41"/>
      <c r="AT1614" s="20" t="s">
        <v>275</v>
      </c>
      <c r="AU1614" s="20" t="s">
        <v>82</v>
      </c>
    </row>
    <row r="1615" spans="1:51" s="13" customFormat="1" ht="12">
      <c r="A1615" s="13"/>
      <c r="B1615" s="237"/>
      <c r="C1615" s="238"/>
      <c r="D1615" s="230" t="s">
        <v>279</v>
      </c>
      <c r="E1615" s="239" t="s">
        <v>19</v>
      </c>
      <c r="F1615" s="240" t="s">
        <v>1809</v>
      </c>
      <c r="G1615" s="238"/>
      <c r="H1615" s="239" t="s">
        <v>19</v>
      </c>
      <c r="I1615" s="241"/>
      <c r="J1615" s="238"/>
      <c r="K1615" s="238"/>
      <c r="L1615" s="242"/>
      <c r="M1615" s="243"/>
      <c r="N1615" s="244"/>
      <c r="O1615" s="244"/>
      <c r="P1615" s="244"/>
      <c r="Q1615" s="244"/>
      <c r="R1615" s="244"/>
      <c r="S1615" s="244"/>
      <c r="T1615" s="245"/>
      <c r="U1615" s="13"/>
      <c r="V1615" s="13"/>
      <c r="W1615" s="13"/>
      <c r="X1615" s="13"/>
      <c r="Y1615" s="13"/>
      <c r="Z1615" s="13"/>
      <c r="AA1615" s="13"/>
      <c r="AB1615" s="13"/>
      <c r="AC1615" s="13"/>
      <c r="AD1615" s="13"/>
      <c r="AE1615" s="13"/>
      <c r="AT1615" s="246" t="s">
        <v>279</v>
      </c>
      <c r="AU1615" s="246" t="s">
        <v>82</v>
      </c>
      <c r="AV1615" s="13" t="s">
        <v>80</v>
      </c>
      <c r="AW1615" s="13" t="s">
        <v>33</v>
      </c>
      <c r="AX1615" s="13" t="s">
        <v>72</v>
      </c>
      <c r="AY1615" s="246" t="s">
        <v>266</v>
      </c>
    </row>
    <row r="1616" spans="1:51" s="14" customFormat="1" ht="12">
      <c r="A1616" s="14"/>
      <c r="B1616" s="247"/>
      <c r="C1616" s="248"/>
      <c r="D1616" s="230" t="s">
        <v>279</v>
      </c>
      <c r="E1616" s="249" t="s">
        <v>19</v>
      </c>
      <c r="F1616" s="250" t="s">
        <v>80</v>
      </c>
      <c r="G1616" s="248"/>
      <c r="H1616" s="251">
        <v>1</v>
      </c>
      <c r="I1616" s="252"/>
      <c r="J1616" s="248"/>
      <c r="K1616" s="248"/>
      <c r="L1616" s="253"/>
      <c r="M1616" s="254"/>
      <c r="N1616" s="255"/>
      <c r="O1616" s="255"/>
      <c r="P1616" s="255"/>
      <c r="Q1616" s="255"/>
      <c r="R1616" s="255"/>
      <c r="S1616" s="255"/>
      <c r="T1616" s="256"/>
      <c r="U1616" s="14"/>
      <c r="V1616" s="14"/>
      <c r="W1616" s="14"/>
      <c r="X1616" s="14"/>
      <c r="Y1616" s="14"/>
      <c r="Z1616" s="14"/>
      <c r="AA1616" s="14"/>
      <c r="AB1616" s="14"/>
      <c r="AC1616" s="14"/>
      <c r="AD1616" s="14"/>
      <c r="AE1616" s="14"/>
      <c r="AT1616" s="257" t="s">
        <v>279</v>
      </c>
      <c r="AU1616" s="257" t="s">
        <v>82</v>
      </c>
      <c r="AV1616" s="14" t="s">
        <v>82</v>
      </c>
      <c r="AW1616" s="14" t="s">
        <v>33</v>
      </c>
      <c r="AX1616" s="14" t="s">
        <v>72</v>
      </c>
      <c r="AY1616" s="257" t="s">
        <v>266</v>
      </c>
    </row>
    <row r="1617" spans="1:51" s="15" customFormat="1" ht="12">
      <c r="A1617" s="15"/>
      <c r="B1617" s="258"/>
      <c r="C1617" s="259"/>
      <c r="D1617" s="230" t="s">
        <v>279</v>
      </c>
      <c r="E1617" s="260" t="s">
        <v>19</v>
      </c>
      <c r="F1617" s="261" t="s">
        <v>282</v>
      </c>
      <c r="G1617" s="259"/>
      <c r="H1617" s="262">
        <v>1</v>
      </c>
      <c r="I1617" s="263"/>
      <c r="J1617" s="259"/>
      <c r="K1617" s="259"/>
      <c r="L1617" s="264"/>
      <c r="M1617" s="265"/>
      <c r="N1617" s="266"/>
      <c r="O1617" s="266"/>
      <c r="P1617" s="266"/>
      <c r="Q1617" s="266"/>
      <c r="R1617" s="266"/>
      <c r="S1617" s="266"/>
      <c r="T1617" s="267"/>
      <c r="U1617" s="15"/>
      <c r="V1617" s="15"/>
      <c r="W1617" s="15"/>
      <c r="X1617" s="15"/>
      <c r="Y1617" s="15"/>
      <c r="Z1617" s="15"/>
      <c r="AA1617" s="15"/>
      <c r="AB1617" s="15"/>
      <c r="AC1617" s="15"/>
      <c r="AD1617" s="15"/>
      <c r="AE1617" s="15"/>
      <c r="AT1617" s="268" t="s">
        <v>279</v>
      </c>
      <c r="AU1617" s="268" t="s">
        <v>82</v>
      </c>
      <c r="AV1617" s="15" t="s">
        <v>273</v>
      </c>
      <c r="AW1617" s="15" t="s">
        <v>33</v>
      </c>
      <c r="AX1617" s="15" t="s">
        <v>80</v>
      </c>
      <c r="AY1617" s="268" t="s">
        <v>266</v>
      </c>
    </row>
    <row r="1618" spans="1:65" s="2" customFormat="1" ht="55.5" customHeight="1">
      <c r="A1618" s="41"/>
      <c r="B1618" s="42"/>
      <c r="C1618" s="269" t="s">
        <v>1810</v>
      </c>
      <c r="D1618" s="269" t="s">
        <v>430</v>
      </c>
      <c r="E1618" s="270" t="s">
        <v>1811</v>
      </c>
      <c r="F1618" s="271" t="s">
        <v>1812</v>
      </c>
      <c r="G1618" s="272" t="s">
        <v>271</v>
      </c>
      <c r="H1618" s="273">
        <v>59.878</v>
      </c>
      <c r="I1618" s="274"/>
      <c r="J1618" s="275">
        <f>ROUND(I1618*H1618,2)</f>
        <v>0</v>
      </c>
      <c r="K1618" s="271" t="s">
        <v>272</v>
      </c>
      <c r="L1618" s="276"/>
      <c r="M1618" s="277" t="s">
        <v>19</v>
      </c>
      <c r="N1618" s="278" t="s">
        <v>43</v>
      </c>
      <c r="O1618" s="87"/>
      <c r="P1618" s="226">
        <f>O1618*H1618</f>
        <v>0</v>
      </c>
      <c r="Q1618" s="226">
        <v>0.0023</v>
      </c>
      <c r="R1618" s="226">
        <f>Q1618*H1618</f>
        <v>0.1377194</v>
      </c>
      <c r="S1618" s="226">
        <v>0</v>
      </c>
      <c r="T1618" s="227">
        <f>S1618*H1618</f>
        <v>0</v>
      </c>
      <c r="U1618" s="41"/>
      <c r="V1618" s="41"/>
      <c r="W1618" s="41"/>
      <c r="X1618" s="41"/>
      <c r="Y1618" s="41"/>
      <c r="Z1618" s="41"/>
      <c r="AA1618" s="41"/>
      <c r="AB1618" s="41"/>
      <c r="AC1618" s="41"/>
      <c r="AD1618" s="41"/>
      <c r="AE1618" s="41"/>
      <c r="AR1618" s="228" t="s">
        <v>517</v>
      </c>
      <c r="AT1618" s="228" t="s">
        <v>430</v>
      </c>
      <c r="AU1618" s="228" t="s">
        <v>82</v>
      </c>
      <c r="AY1618" s="20" t="s">
        <v>266</v>
      </c>
      <c r="BE1618" s="229">
        <f>IF(N1618="základní",J1618,0)</f>
        <v>0</v>
      </c>
      <c r="BF1618" s="229">
        <f>IF(N1618="snížená",J1618,0)</f>
        <v>0</v>
      </c>
      <c r="BG1618" s="229">
        <f>IF(N1618="zákl. přenesená",J1618,0)</f>
        <v>0</v>
      </c>
      <c r="BH1618" s="229">
        <f>IF(N1618="sníž. přenesená",J1618,0)</f>
        <v>0</v>
      </c>
      <c r="BI1618" s="229">
        <f>IF(N1618="nulová",J1618,0)</f>
        <v>0</v>
      </c>
      <c r="BJ1618" s="20" t="s">
        <v>80</v>
      </c>
      <c r="BK1618" s="229">
        <f>ROUND(I1618*H1618,2)</f>
        <v>0</v>
      </c>
      <c r="BL1618" s="20" t="s">
        <v>396</v>
      </c>
      <c r="BM1618" s="228" t="s">
        <v>1813</v>
      </c>
    </row>
    <row r="1619" spans="1:47" s="2" customFormat="1" ht="12">
      <c r="A1619" s="41"/>
      <c r="B1619" s="42"/>
      <c r="C1619" s="43"/>
      <c r="D1619" s="230" t="s">
        <v>275</v>
      </c>
      <c r="E1619" s="43"/>
      <c r="F1619" s="231" t="s">
        <v>1812</v>
      </c>
      <c r="G1619" s="43"/>
      <c r="H1619" s="43"/>
      <c r="I1619" s="232"/>
      <c r="J1619" s="43"/>
      <c r="K1619" s="43"/>
      <c r="L1619" s="47"/>
      <c r="M1619" s="233"/>
      <c r="N1619" s="234"/>
      <c r="O1619" s="87"/>
      <c r="P1619" s="87"/>
      <c r="Q1619" s="87"/>
      <c r="R1619" s="87"/>
      <c r="S1619" s="87"/>
      <c r="T1619" s="88"/>
      <c r="U1619" s="41"/>
      <c r="V1619" s="41"/>
      <c r="W1619" s="41"/>
      <c r="X1619" s="41"/>
      <c r="Y1619" s="41"/>
      <c r="Z1619" s="41"/>
      <c r="AA1619" s="41"/>
      <c r="AB1619" s="41"/>
      <c r="AC1619" s="41"/>
      <c r="AD1619" s="41"/>
      <c r="AE1619" s="41"/>
      <c r="AT1619" s="20" t="s">
        <v>275</v>
      </c>
      <c r="AU1619" s="20" t="s">
        <v>82</v>
      </c>
    </row>
    <row r="1620" spans="1:51" s="14" customFormat="1" ht="12">
      <c r="A1620" s="14"/>
      <c r="B1620" s="247"/>
      <c r="C1620" s="248"/>
      <c r="D1620" s="230" t="s">
        <v>279</v>
      </c>
      <c r="E1620" s="249" t="s">
        <v>19</v>
      </c>
      <c r="F1620" s="250" t="s">
        <v>1774</v>
      </c>
      <c r="G1620" s="248"/>
      <c r="H1620" s="251">
        <v>51.375</v>
      </c>
      <c r="I1620" s="252"/>
      <c r="J1620" s="248"/>
      <c r="K1620" s="248"/>
      <c r="L1620" s="253"/>
      <c r="M1620" s="254"/>
      <c r="N1620" s="255"/>
      <c r="O1620" s="255"/>
      <c r="P1620" s="255"/>
      <c r="Q1620" s="255"/>
      <c r="R1620" s="255"/>
      <c r="S1620" s="255"/>
      <c r="T1620" s="256"/>
      <c r="U1620" s="14"/>
      <c r="V1620" s="14"/>
      <c r="W1620" s="14"/>
      <c r="X1620" s="14"/>
      <c r="Y1620" s="14"/>
      <c r="Z1620" s="14"/>
      <c r="AA1620" s="14"/>
      <c r="AB1620" s="14"/>
      <c r="AC1620" s="14"/>
      <c r="AD1620" s="14"/>
      <c r="AE1620" s="14"/>
      <c r="AT1620" s="257" t="s">
        <v>279</v>
      </c>
      <c r="AU1620" s="257" t="s">
        <v>82</v>
      </c>
      <c r="AV1620" s="14" t="s">
        <v>82</v>
      </c>
      <c r="AW1620" s="14" t="s">
        <v>33</v>
      </c>
      <c r="AX1620" s="14" t="s">
        <v>80</v>
      </c>
      <c r="AY1620" s="257" t="s">
        <v>266</v>
      </c>
    </row>
    <row r="1621" spans="1:51" s="14" customFormat="1" ht="12">
      <c r="A1621" s="14"/>
      <c r="B1621" s="247"/>
      <c r="C1621" s="248"/>
      <c r="D1621" s="230" t="s">
        <v>279</v>
      </c>
      <c r="E1621" s="248"/>
      <c r="F1621" s="250" t="s">
        <v>1775</v>
      </c>
      <c r="G1621" s="248"/>
      <c r="H1621" s="251">
        <v>59.878</v>
      </c>
      <c r="I1621" s="252"/>
      <c r="J1621" s="248"/>
      <c r="K1621" s="248"/>
      <c r="L1621" s="253"/>
      <c r="M1621" s="254"/>
      <c r="N1621" s="255"/>
      <c r="O1621" s="255"/>
      <c r="P1621" s="255"/>
      <c r="Q1621" s="255"/>
      <c r="R1621" s="255"/>
      <c r="S1621" s="255"/>
      <c r="T1621" s="256"/>
      <c r="U1621" s="14"/>
      <c r="V1621" s="14"/>
      <c r="W1621" s="14"/>
      <c r="X1621" s="14"/>
      <c r="Y1621" s="14"/>
      <c r="Z1621" s="14"/>
      <c r="AA1621" s="14"/>
      <c r="AB1621" s="14"/>
      <c r="AC1621" s="14"/>
      <c r="AD1621" s="14"/>
      <c r="AE1621" s="14"/>
      <c r="AT1621" s="257" t="s">
        <v>279</v>
      </c>
      <c r="AU1621" s="257" t="s">
        <v>82</v>
      </c>
      <c r="AV1621" s="14" t="s">
        <v>82</v>
      </c>
      <c r="AW1621" s="14" t="s">
        <v>4</v>
      </c>
      <c r="AX1621" s="14" t="s">
        <v>80</v>
      </c>
      <c r="AY1621" s="257" t="s">
        <v>266</v>
      </c>
    </row>
    <row r="1622" spans="1:65" s="2" customFormat="1" ht="24.15" customHeight="1">
      <c r="A1622" s="41"/>
      <c r="B1622" s="42"/>
      <c r="C1622" s="217" t="s">
        <v>1814</v>
      </c>
      <c r="D1622" s="217" t="s">
        <v>268</v>
      </c>
      <c r="E1622" s="218" t="s">
        <v>1815</v>
      </c>
      <c r="F1622" s="219" t="s">
        <v>1816</v>
      </c>
      <c r="G1622" s="220" t="s">
        <v>271</v>
      </c>
      <c r="H1622" s="221">
        <v>143</v>
      </c>
      <c r="I1622" s="222"/>
      <c r="J1622" s="223">
        <f>ROUND(I1622*H1622,2)</f>
        <v>0</v>
      </c>
      <c r="K1622" s="219" t="s">
        <v>272</v>
      </c>
      <c r="L1622" s="47"/>
      <c r="M1622" s="224" t="s">
        <v>19</v>
      </c>
      <c r="N1622" s="225" t="s">
        <v>43</v>
      </c>
      <c r="O1622" s="87"/>
      <c r="P1622" s="226">
        <f>O1622*H1622</f>
        <v>0</v>
      </c>
      <c r="Q1622" s="226">
        <v>0</v>
      </c>
      <c r="R1622" s="226">
        <f>Q1622*H1622</f>
        <v>0</v>
      </c>
      <c r="S1622" s="226">
        <v>0</v>
      </c>
      <c r="T1622" s="227">
        <f>S1622*H1622</f>
        <v>0</v>
      </c>
      <c r="U1622" s="41"/>
      <c r="V1622" s="41"/>
      <c r="W1622" s="41"/>
      <c r="X1622" s="41"/>
      <c r="Y1622" s="41"/>
      <c r="Z1622" s="41"/>
      <c r="AA1622" s="41"/>
      <c r="AB1622" s="41"/>
      <c r="AC1622" s="41"/>
      <c r="AD1622" s="41"/>
      <c r="AE1622" s="41"/>
      <c r="AR1622" s="228" t="s">
        <v>396</v>
      </c>
      <c r="AT1622" s="228" t="s">
        <v>268</v>
      </c>
      <c r="AU1622" s="228" t="s">
        <v>82</v>
      </c>
      <c r="AY1622" s="20" t="s">
        <v>266</v>
      </c>
      <c r="BE1622" s="229">
        <f>IF(N1622="základní",J1622,0)</f>
        <v>0</v>
      </c>
      <c r="BF1622" s="229">
        <f>IF(N1622="snížená",J1622,0)</f>
        <v>0</v>
      </c>
      <c r="BG1622" s="229">
        <f>IF(N1622="zákl. přenesená",J1622,0)</f>
        <v>0</v>
      </c>
      <c r="BH1622" s="229">
        <f>IF(N1622="sníž. přenesená",J1622,0)</f>
        <v>0</v>
      </c>
      <c r="BI1622" s="229">
        <f>IF(N1622="nulová",J1622,0)</f>
        <v>0</v>
      </c>
      <c r="BJ1622" s="20" t="s">
        <v>80</v>
      </c>
      <c r="BK1622" s="229">
        <f>ROUND(I1622*H1622,2)</f>
        <v>0</v>
      </c>
      <c r="BL1622" s="20" t="s">
        <v>396</v>
      </c>
      <c r="BM1622" s="228" t="s">
        <v>1817</v>
      </c>
    </row>
    <row r="1623" spans="1:47" s="2" customFormat="1" ht="12">
      <c r="A1623" s="41"/>
      <c r="B1623" s="42"/>
      <c r="C1623" s="43"/>
      <c r="D1623" s="230" t="s">
        <v>275</v>
      </c>
      <c r="E1623" s="43"/>
      <c r="F1623" s="231" t="s">
        <v>1818</v>
      </c>
      <c r="G1623" s="43"/>
      <c r="H1623" s="43"/>
      <c r="I1623" s="232"/>
      <c r="J1623" s="43"/>
      <c r="K1623" s="43"/>
      <c r="L1623" s="47"/>
      <c r="M1623" s="233"/>
      <c r="N1623" s="234"/>
      <c r="O1623" s="87"/>
      <c r="P1623" s="87"/>
      <c r="Q1623" s="87"/>
      <c r="R1623" s="87"/>
      <c r="S1623" s="87"/>
      <c r="T1623" s="88"/>
      <c r="U1623" s="41"/>
      <c r="V1623" s="41"/>
      <c r="W1623" s="41"/>
      <c r="X1623" s="41"/>
      <c r="Y1623" s="41"/>
      <c r="Z1623" s="41"/>
      <c r="AA1623" s="41"/>
      <c r="AB1623" s="41"/>
      <c r="AC1623" s="41"/>
      <c r="AD1623" s="41"/>
      <c r="AE1623" s="41"/>
      <c r="AT1623" s="20" t="s">
        <v>275</v>
      </c>
      <c r="AU1623" s="20" t="s">
        <v>82</v>
      </c>
    </row>
    <row r="1624" spans="1:47" s="2" customFormat="1" ht="12">
      <c r="A1624" s="41"/>
      <c r="B1624" s="42"/>
      <c r="C1624" s="43"/>
      <c r="D1624" s="235" t="s">
        <v>277</v>
      </c>
      <c r="E1624" s="43"/>
      <c r="F1624" s="236" t="s">
        <v>1819</v>
      </c>
      <c r="G1624" s="43"/>
      <c r="H1624" s="43"/>
      <c r="I1624" s="232"/>
      <c r="J1624" s="43"/>
      <c r="K1624" s="43"/>
      <c r="L1624" s="47"/>
      <c r="M1624" s="233"/>
      <c r="N1624" s="234"/>
      <c r="O1624" s="87"/>
      <c r="P1624" s="87"/>
      <c r="Q1624" s="87"/>
      <c r="R1624" s="87"/>
      <c r="S1624" s="87"/>
      <c r="T1624" s="88"/>
      <c r="U1624" s="41"/>
      <c r="V1624" s="41"/>
      <c r="W1624" s="41"/>
      <c r="X1624" s="41"/>
      <c r="Y1624" s="41"/>
      <c r="Z1624" s="41"/>
      <c r="AA1624" s="41"/>
      <c r="AB1624" s="41"/>
      <c r="AC1624" s="41"/>
      <c r="AD1624" s="41"/>
      <c r="AE1624" s="41"/>
      <c r="AT1624" s="20" t="s">
        <v>277</v>
      </c>
      <c r="AU1624" s="20" t="s">
        <v>82</v>
      </c>
    </row>
    <row r="1625" spans="1:51" s="14" customFormat="1" ht="12">
      <c r="A1625" s="14"/>
      <c r="B1625" s="247"/>
      <c r="C1625" s="248"/>
      <c r="D1625" s="230" t="s">
        <v>279</v>
      </c>
      <c r="E1625" s="249" t="s">
        <v>19</v>
      </c>
      <c r="F1625" s="250" t="s">
        <v>160</v>
      </c>
      <c r="G1625" s="248"/>
      <c r="H1625" s="251">
        <v>143</v>
      </c>
      <c r="I1625" s="252"/>
      <c r="J1625" s="248"/>
      <c r="K1625" s="248"/>
      <c r="L1625" s="253"/>
      <c r="M1625" s="254"/>
      <c r="N1625" s="255"/>
      <c r="O1625" s="255"/>
      <c r="P1625" s="255"/>
      <c r="Q1625" s="255"/>
      <c r="R1625" s="255"/>
      <c r="S1625" s="255"/>
      <c r="T1625" s="256"/>
      <c r="U1625" s="14"/>
      <c r="V1625" s="14"/>
      <c r="W1625" s="14"/>
      <c r="X1625" s="14"/>
      <c r="Y1625" s="14"/>
      <c r="Z1625" s="14"/>
      <c r="AA1625" s="14"/>
      <c r="AB1625" s="14"/>
      <c r="AC1625" s="14"/>
      <c r="AD1625" s="14"/>
      <c r="AE1625" s="14"/>
      <c r="AT1625" s="257" t="s">
        <v>279</v>
      </c>
      <c r="AU1625" s="257" t="s">
        <v>82</v>
      </c>
      <c r="AV1625" s="14" t="s">
        <v>82</v>
      </c>
      <c r="AW1625" s="14" t="s">
        <v>33</v>
      </c>
      <c r="AX1625" s="14" t="s">
        <v>80</v>
      </c>
      <c r="AY1625" s="257" t="s">
        <v>266</v>
      </c>
    </row>
    <row r="1626" spans="1:65" s="2" customFormat="1" ht="16.5" customHeight="1">
      <c r="A1626" s="41"/>
      <c r="B1626" s="42"/>
      <c r="C1626" s="269" t="s">
        <v>1820</v>
      </c>
      <c r="D1626" s="269" t="s">
        <v>430</v>
      </c>
      <c r="E1626" s="270" t="s">
        <v>1821</v>
      </c>
      <c r="F1626" s="271" t="s">
        <v>1822</v>
      </c>
      <c r="G1626" s="272" t="s">
        <v>1823</v>
      </c>
      <c r="H1626" s="273">
        <v>42.9</v>
      </c>
      <c r="I1626" s="274"/>
      <c r="J1626" s="275">
        <f>ROUND(I1626*H1626,2)</f>
        <v>0</v>
      </c>
      <c r="K1626" s="271" t="s">
        <v>272</v>
      </c>
      <c r="L1626" s="276"/>
      <c r="M1626" s="277" t="s">
        <v>19</v>
      </c>
      <c r="N1626" s="278" t="s">
        <v>43</v>
      </c>
      <c r="O1626" s="87"/>
      <c r="P1626" s="226">
        <f>O1626*H1626</f>
        <v>0</v>
      </c>
      <c r="Q1626" s="226">
        <v>0.001</v>
      </c>
      <c r="R1626" s="226">
        <f>Q1626*H1626</f>
        <v>0.0429</v>
      </c>
      <c r="S1626" s="226">
        <v>0</v>
      </c>
      <c r="T1626" s="227">
        <f>S1626*H1626</f>
        <v>0</v>
      </c>
      <c r="U1626" s="41"/>
      <c r="V1626" s="41"/>
      <c r="W1626" s="41"/>
      <c r="X1626" s="41"/>
      <c r="Y1626" s="41"/>
      <c r="Z1626" s="41"/>
      <c r="AA1626" s="41"/>
      <c r="AB1626" s="41"/>
      <c r="AC1626" s="41"/>
      <c r="AD1626" s="41"/>
      <c r="AE1626" s="41"/>
      <c r="AR1626" s="228" t="s">
        <v>517</v>
      </c>
      <c r="AT1626" s="228" t="s">
        <v>430</v>
      </c>
      <c r="AU1626" s="228" t="s">
        <v>82</v>
      </c>
      <c r="AY1626" s="20" t="s">
        <v>266</v>
      </c>
      <c r="BE1626" s="229">
        <f>IF(N1626="základní",J1626,0)</f>
        <v>0</v>
      </c>
      <c r="BF1626" s="229">
        <f>IF(N1626="snížená",J1626,0)</f>
        <v>0</v>
      </c>
      <c r="BG1626" s="229">
        <f>IF(N1626="zákl. přenesená",J1626,0)</f>
        <v>0</v>
      </c>
      <c r="BH1626" s="229">
        <f>IF(N1626="sníž. přenesená",J1626,0)</f>
        <v>0</v>
      </c>
      <c r="BI1626" s="229">
        <f>IF(N1626="nulová",J1626,0)</f>
        <v>0</v>
      </c>
      <c r="BJ1626" s="20" t="s">
        <v>80</v>
      </c>
      <c r="BK1626" s="229">
        <f>ROUND(I1626*H1626,2)</f>
        <v>0</v>
      </c>
      <c r="BL1626" s="20" t="s">
        <v>396</v>
      </c>
      <c r="BM1626" s="228" t="s">
        <v>1824</v>
      </c>
    </row>
    <row r="1627" spans="1:47" s="2" customFormat="1" ht="12">
      <c r="A1627" s="41"/>
      <c r="B1627" s="42"/>
      <c r="C1627" s="43"/>
      <c r="D1627" s="230" t="s">
        <v>275</v>
      </c>
      <c r="E1627" s="43"/>
      <c r="F1627" s="231" t="s">
        <v>1822</v>
      </c>
      <c r="G1627" s="43"/>
      <c r="H1627" s="43"/>
      <c r="I1627" s="232"/>
      <c r="J1627" s="43"/>
      <c r="K1627" s="43"/>
      <c r="L1627" s="47"/>
      <c r="M1627" s="233"/>
      <c r="N1627" s="234"/>
      <c r="O1627" s="87"/>
      <c r="P1627" s="87"/>
      <c r="Q1627" s="87"/>
      <c r="R1627" s="87"/>
      <c r="S1627" s="87"/>
      <c r="T1627" s="88"/>
      <c r="U1627" s="41"/>
      <c r="V1627" s="41"/>
      <c r="W1627" s="41"/>
      <c r="X1627" s="41"/>
      <c r="Y1627" s="41"/>
      <c r="Z1627" s="41"/>
      <c r="AA1627" s="41"/>
      <c r="AB1627" s="41"/>
      <c r="AC1627" s="41"/>
      <c r="AD1627" s="41"/>
      <c r="AE1627" s="41"/>
      <c r="AT1627" s="20" t="s">
        <v>275</v>
      </c>
      <c r="AU1627" s="20" t="s">
        <v>82</v>
      </c>
    </row>
    <row r="1628" spans="1:51" s="14" customFormat="1" ht="12">
      <c r="A1628" s="14"/>
      <c r="B1628" s="247"/>
      <c r="C1628" s="248"/>
      <c r="D1628" s="230" t="s">
        <v>279</v>
      </c>
      <c r="E1628" s="248"/>
      <c r="F1628" s="250" t="s">
        <v>1825</v>
      </c>
      <c r="G1628" s="248"/>
      <c r="H1628" s="251">
        <v>42.9</v>
      </c>
      <c r="I1628" s="252"/>
      <c r="J1628" s="248"/>
      <c r="K1628" s="248"/>
      <c r="L1628" s="253"/>
      <c r="M1628" s="254"/>
      <c r="N1628" s="255"/>
      <c r="O1628" s="255"/>
      <c r="P1628" s="255"/>
      <c r="Q1628" s="255"/>
      <c r="R1628" s="255"/>
      <c r="S1628" s="255"/>
      <c r="T1628" s="256"/>
      <c r="U1628" s="14"/>
      <c r="V1628" s="14"/>
      <c r="W1628" s="14"/>
      <c r="X1628" s="14"/>
      <c r="Y1628" s="14"/>
      <c r="Z1628" s="14"/>
      <c r="AA1628" s="14"/>
      <c r="AB1628" s="14"/>
      <c r="AC1628" s="14"/>
      <c r="AD1628" s="14"/>
      <c r="AE1628" s="14"/>
      <c r="AT1628" s="257" t="s">
        <v>279</v>
      </c>
      <c r="AU1628" s="257" t="s">
        <v>82</v>
      </c>
      <c r="AV1628" s="14" t="s">
        <v>82</v>
      </c>
      <c r="AW1628" s="14" t="s">
        <v>4</v>
      </c>
      <c r="AX1628" s="14" t="s">
        <v>80</v>
      </c>
      <c r="AY1628" s="257" t="s">
        <v>266</v>
      </c>
    </row>
    <row r="1629" spans="1:65" s="2" customFormat="1" ht="24.15" customHeight="1">
      <c r="A1629" s="41"/>
      <c r="B1629" s="42"/>
      <c r="C1629" s="217" t="s">
        <v>1826</v>
      </c>
      <c r="D1629" s="217" t="s">
        <v>268</v>
      </c>
      <c r="E1629" s="218" t="s">
        <v>1827</v>
      </c>
      <c r="F1629" s="219" t="s">
        <v>1828</v>
      </c>
      <c r="G1629" s="220" t="s">
        <v>271</v>
      </c>
      <c r="H1629" s="221">
        <v>143</v>
      </c>
      <c r="I1629" s="222"/>
      <c r="J1629" s="223">
        <f>ROUND(I1629*H1629,2)</f>
        <v>0</v>
      </c>
      <c r="K1629" s="219" t="s">
        <v>272</v>
      </c>
      <c r="L1629" s="47"/>
      <c r="M1629" s="224" t="s">
        <v>19</v>
      </c>
      <c r="N1629" s="225" t="s">
        <v>43</v>
      </c>
      <c r="O1629" s="87"/>
      <c r="P1629" s="226">
        <f>O1629*H1629</f>
        <v>0</v>
      </c>
      <c r="Q1629" s="226">
        <v>0</v>
      </c>
      <c r="R1629" s="226">
        <f>Q1629*H1629</f>
        <v>0</v>
      </c>
      <c r="S1629" s="226">
        <v>0</v>
      </c>
      <c r="T1629" s="227">
        <f>S1629*H1629</f>
        <v>0</v>
      </c>
      <c r="U1629" s="41"/>
      <c r="V1629" s="41"/>
      <c r="W1629" s="41"/>
      <c r="X1629" s="41"/>
      <c r="Y1629" s="41"/>
      <c r="Z1629" s="41"/>
      <c r="AA1629" s="41"/>
      <c r="AB1629" s="41"/>
      <c r="AC1629" s="41"/>
      <c r="AD1629" s="41"/>
      <c r="AE1629" s="41"/>
      <c r="AR1629" s="228" t="s">
        <v>396</v>
      </c>
      <c r="AT1629" s="228" t="s">
        <v>268</v>
      </c>
      <c r="AU1629" s="228" t="s">
        <v>82</v>
      </c>
      <c r="AY1629" s="20" t="s">
        <v>266</v>
      </c>
      <c r="BE1629" s="229">
        <f>IF(N1629="základní",J1629,0)</f>
        <v>0</v>
      </c>
      <c r="BF1629" s="229">
        <f>IF(N1629="snížená",J1629,0)</f>
        <v>0</v>
      </c>
      <c r="BG1629" s="229">
        <f>IF(N1629="zákl. přenesená",J1629,0)</f>
        <v>0</v>
      </c>
      <c r="BH1629" s="229">
        <f>IF(N1629="sníž. přenesená",J1629,0)</f>
        <v>0</v>
      </c>
      <c r="BI1629" s="229">
        <f>IF(N1629="nulová",J1629,0)</f>
        <v>0</v>
      </c>
      <c r="BJ1629" s="20" t="s">
        <v>80</v>
      </c>
      <c r="BK1629" s="229">
        <f>ROUND(I1629*H1629,2)</f>
        <v>0</v>
      </c>
      <c r="BL1629" s="20" t="s">
        <v>396</v>
      </c>
      <c r="BM1629" s="228" t="s">
        <v>1829</v>
      </c>
    </row>
    <row r="1630" spans="1:47" s="2" customFormat="1" ht="12">
      <c r="A1630" s="41"/>
      <c r="B1630" s="42"/>
      <c r="C1630" s="43"/>
      <c r="D1630" s="230" t="s">
        <v>275</v>
      </c>
      <c r="E1630" s="43"/>
      <c r="F1630" s="231" t="s">
        <v>1830</v>
      </c>
      <c r="G1630" s="43"/>
      <c r="H1630" s="43"/>
      <c r="I1630" s="232"/>
      <c r="J1630" s="43"/>
      <c r="K1630" s="43"/>
      <c r="L1630" s="47"/>
      <c r="M1630" s="233"/>
      <c r="N1630" s="234"/>
      <c r="O1630" s="87"/>
      <c r="P1630" s="87"/>
      <c r="Q1630" s="87"/>
      <c r="R1630" s="87"/>
      <c r="S1630" s="87"/>
      <c r="T1630" s="88"/>
      <c r="U1630" s="41"/>
      <c r="V1630" s="41"/>
      <c r="W1630" s="41"/>
      <c r="X1630" s="41"/>
      <c r="Y1630" s="41"/>
      <c r="Z1630" s="41"/>
      <c r="AA1630" s="41"/>
      <c r="AB1630" s="41"/>
      <c r="AC1630" s="41"/>
      <c r="AD1630" s="41"/>
      <c r="AE1630" s="41"/>
      <c r="AT1630" s="20" t="s">
        <v>275</v>
      </c>
      <c r="AU1630" s="20" t="s">
        <v>82</v>
      </c>
    </row>
    <row r="1631" spans="1:47" s="2" customFormat="1" ht="12">
      <c r="A1631" s="41"/>
      <c r="B1631" s="42"/>
      <c r="C1631" s="43"/>
      <c r="D1631" s="235" t="s">
        <v>277</v>
      </c>
      <c r="E1631" s="43"/>
      <c r="F1631" s="236" t="s">
        <v>1831</v>
      </c>
      <c r="G1631" s="43"/>
      <c r="H1631" s="43"/>
      <c r="I1631" s="232"/>
      <c r="J1631" s="43"/>
      <c r="K1631" s="43"/>
      <c r="L1631" s="47"/>
      <c r="M1631" s="233"/>
      <c r="N1631" s="234"/>
      <c r="O1631" s="87"/>
      <c r="P1631" s="87"/>
      <c r="Q1631" s="87"/>
      <c r="R1631" s="87"/>
      <c r="S1631" s="87"/>
      <c r="T1631" s="88"/>
      <c r="U1631" s="41"/>
      <c r="V1631" s="41"/>
      <c r="W1631" s="41"/>
      <c r="X1631" s="41"/>
      <c r="Y1631" s="41"/>
      <c r="Z1631" s="41"/>
      <c r="AA1631" s="41"/>
      <c r="AB1631" s="41"/>
      <c r="AC1631" s="41"/>
      <c r="AD1631" s="41"/>
      <c r="AE1631" s="41"/>
      <c r="AT1631" s="20" t="s">
        <v>277</v>
      </c>
      <c r="AU1631" s="20" t="s">
        <v>82</v>
      </c>
    </row>
    <row r="1632" spans="1:51" s="14" customFormat="1" ht="12">
      <c r="A1632" s="14"/>
      <c r="B1632" s="247"/>
      <c r="C1632" s="248"/>
      <c r="D1632" s="230" t="s">
        <v>279</v>
      </c>
      <c r="E1632" s="249" t="s">
        <v>19</v>
      </c>
      <c r="F1632" s="250" t="s">
        <v>160</v>
      </c>
      <c r="G1632" s="248"/>
      <c r="H1632" s="251">
        <v>143</v>
      </c>
      <c r="I1632" s="252"/>
      <c r="J1632" s="248"/>
      <c r="K1632" s="248"/>
      <c r="L1632" s="253"/>
      <c r="M1632" s="254"/>
      <c r="N1632" s="255"/>
      <c r="O1632" s="255"/>
      <c r="P1632" s="255"/>
      <c r="Q1632" s="255"/>
      <c r="R1632" s="255"/>
      <c r="S1632" s="255"/>
      <c r="T1632" s="256"/>
      <c r="U1632" s="14"/>
      <c r="V1632" s="14"/>
      <c r="W1632" s="14"/>
      <c r="X1632" s="14"/>
      <c r="Y1632" s="14"/>
      <c r="Z1632" s="14"/>
      <c r="AA1632" s="14"/>
      <c r="AB1632" s="14"/>
      <c r="AC1632" s="14"/>
      <c r="AD1632" s="14"/>
      <c r="AE1632" s="14"/>
      <c r="AT1632" s="257" t="s">
        <v>279</v>
      </c>
      <c r="AU1632" s="257" t="s">
        <v>82</v>
      </c>
      <c r="AV1632" s="14" t="s">
        <v>82</v>
      </c>
      <c r="AW1632" s="14" t="s">
        <v>33</v>
      </c>
      <c r="AX1632" s="14" t="s">
        <v>80</v>
      </c>
      <c r="AY1632" s="257" t="s">
        <v>266</v>
      </c>
    </row>
    <row r="1633" spans="1:65" s="2" customFormat="1" ht="55.5" customHeight="1">
      <c r="A1633" s="41"/>
      <c r="B1633" s="42"/>
      <c r="C1633" s="269" t="s">
        <v>1832</v>
      </c>
      <c r="D1633" s="269" t="s">
        <v>430</v>
      </c>
      <c r="E1633" s="270" t="s">
        <v>1811</v>
      </c>
      <c r="F1633" s="271" t="s">
        <v>1812</v>
      </c>
      <c r="G1633" s="272" t="s">
        <v>271</v>
      </c>
      <c r="H1633" s="273">
        <v>166.667</v>
      </c>
      <c r="I1633" s="274"/>
      <c r="J1633" s="275">
        <f>ROUND(I1633*H1633,2)</f>
        <v>0</v>
      </c>
      <c r="K1633" s="271" t="s">
        <v>272</v>
      </c>
      <c r="L1633" s="276"/>
      <c r="M1633" s="277" t="s">
        <v>19</v>
      </c>
      <c r="N1633" s="278" t="s">
        <v>43</v>
      </c>
      <c r="O1633" s="87"/>
      <c r="P1633" s="226">
        <f>O1633*H1633</f>
        <v>0</v>
      </c>
      <c r="Q1633" s="226">
        <v>0.0023</v>
      </c>
      <c r="R1633" s="226">
        <f>Q1633*H1633</f>
        <v>0.3833341</v>
      </c>
      <c r="S1633" s="226">
        <v>0</v>
      </c>
      <c r="T1633" s="227">
        <f>S1633*H1633</f>
        <v>0</v>
      </c>
      <c r="U1633" s="41"/>
      <c r="V1633" s="41"/>
      <c r="W1633" s="41"/>
      <c r="X1633" s="41"/>
      <c r="Y1633" s="41"/>
      <c r="Z1633" s="41"/>
      <c r="AA1633" s="41"/>
      <c r="AB1633" s="41"/>
      <c r="AC1633" s="41"/>
      <c r="AD1633" s="41"/>
      <c r="AE1633" s="41"/>
      <c r="AR1633" s="228" t="s">
        <v>517</v>
      </c>
      <c r="AT1633" s="228" t="s">
        <v>430</v>
      </c>
      <c r="AU1633" s="228" t="s">
        <v>82</v>
      </c>
      <c r="AY1633" s="20" t="s">
        <v>266</v>
      </c>
      <c r="BE1633" s="229">
        <f>IF(N1633="základní",J1633,0)</f>
        <v>0</v>
      </c>
      <c r="BF1633" s="229">
        <f>IF(N1633="snížená",J1633,0)</f>
        <v>0</v>
      </c>
      <c r="BG1633" s="229">
        <f>IF(N1633="zákl. přenesená",J1633,0)</f>
        <v>0</v>
      </c>
      <c r="BH1633" s="229">
        <f>IF(N1633="sníž. přenesená",J1633,0)</f>
        <v>0</v>
      </c>
      <c r="BI1633" s="229">
        <f>IF(N1633="nulová",J1633,0)</f>
        <v>0</v>
      </c>
      <c r="BJ1633" s="20" t="s">
        <v>80</v>
      </c>
      <c r="BK1633" s="229">
        <f>ROUND(I1633*H1633,2)</f>
        <v>0</v>
      </c>
      <c r="BL1633" s="20" t="s">
        <v>396</v>
      </c>
      <c r="BM1633" s="228" t="s">
        <v>1833</v>
      </c>
    </row>
    <row r="1634" spans="1:47" s="2" customFormat="1" ht="12">
      <c r="A1634" s="41"/>
      <c r="B1634" s="42"/>
      <c r="C1634" s="43"/>
      <c r="D1634" s="230" t="s">
        <v>275</v>
      </c>
      <c r="E1634" s="43"/>
      <c r="F1634" s="231" t="s">
        <v>1812</v>
      </c>
      <c r="G1634" s="43"/>
      <c r="H1634" s="43"/>
      <c r="I1634" s="232"/>
      <c r="J1634" s="43"/>
      <c r="K1634" s="43"/>
      <c r="L1634" s="47"/>
      <c r="M1634" s="233"/>
      <c r="N1634" s="234"/>
      <c r="O1634" s="87"/>
      <c r="P1634" s="87"/>
      <c r="Q1634" s="87"/>
      <c r="R1634" s="87"/>
      <c r="S1634" s="87"/>
      <c r="T1634" s="88"/>
      <c r="U1634" s="41"/>
      <c r="V1634" s="41"/>
      <c r="W1634" s="41"/>
      <c r="X1634" s="41"/>
      <c r="Y1634" s="41"/>
      <c r="Z1634" s="41"/>
      <c r="AA1634" s="41"/>
      <c r="AB1634" s="41"/>
      <c r="AC1634" s="41"/>
      <c r="AD1634" s="41"/>
      <c r="AE1634" s="41"/>
      <c r="AT1634" s="20" t="s">
        <v>275</v>
      </c>
      <c r="AU1634" s="20" t="s">
        <v>82</v>
      </c>
    </row>
    <row r="1635" spans="1:51" s="14" customFormat="1" ht="12">
      <c r="A1635" s="14"/>
      <c r="B1635" s="247"/>
      <c r="C1635" s="248"/>
      <c r="D1635" s="230" t="s">
        <v>279</v>
      </c>
      <c r="E1635" s="249" t="s">
        <v>19</v>
      </c>
      <c r="F1635" s="250" t="s">
        <v>160</v>
      </c>
      <c r="G1635" s="248"/>
      <c r="H1635" s="251">
        <v>143</v>
      </c>
      <c r="I1635" s="252"/>
      <c r="J1635" s="248"/>
      <c r="K1635" s="248"/>
      <c r="L1635" s="253"/>
      <c r="M1635" s="254"/>
      <c r="N1635" s="255"/>
      <c r="O1635" s="255"/>
      <c r="P1635" s="255"/>
      <c r="Q1635" s="255"/>
      <c r="R1635" s="255"/>
      <c r="S1635" s="255"/>
      <c r="T1635" s="256"/>
      <c r="U1635" s="14"/>
      <c r="V1635" s="14"/>
      <c r="W1635" s="14"/>
      <c r="X1635" s="14"/>
      <c r="Y1635" s="14"/>
      <c r="Z1635" s="14"/>
      <c r="AA1635" s="14"/>
      <c r="AB1635" s="14"/>
      <c r="AC1635" s="14"/>
      <c r="AD1635" s="14"/>
      <c r="AE1635" s="14"/>
      <c r="AT1635" s="257" t="s">
        <v>279</v>
      </c>
      <c r="AU1635" s="257" t="s">
        <v>82</v>
      </c>
      <c r="AV1635" s="14" t="s">
        <v>82</v>
      </c>
      <c r="AW1635" s="14" t="s">
        <v>33</v>
      </c>
      <c r="AX1635" s="14" t="s">
        <v>80</v>
      </c>
      <c r="AY1635" s="257" t="s">
        <v>266</v>
      </c>
    </row>
    <row r="1636" spans="1:51" s="14" customFormat="1" ht="12">
      <c r="A1636" s="14"/>
      <c r="B1636" s="247"/>
      <c r="C1636" s="248"/>
      <c r="D1636" s="230" t="s">
        <v>279</v>
      </c>
      <c r="E1636" s="248"/>
      <c r="F1636" s="250" t="s">
        <v>1834</v>
      </c>
      <c r="G1636" s="248"/>
      <c r="H1636" s="251">
        <v>166.667</v>
      </c>
      <c r="I1636" s="252"/>
      <c r="J1636" s="248"/>
      <c r="K1636" s="248"/>
      <c r="L1636" s="253"/>
      <c r="M1636" s="254"/>
      <c r="N1636" s="255"/>
      <c r="O1636" s="255"/>
      <c r="P1636" s="255"/>
      <c r="Q1636" s="255"/>
      <c r="R1636" s="255"/>
      <c r="S1636" s="255"/>
      <c r="T1636" s="256"/>
      <c r="U1636" s="14"/>
      <c r="V1636" s="14"/>
      <c r="W1636" s="14"/>
      <c r="X1636" s="14"/>
      <c r="Y1636" s="14"/>
      <c r="Z1636" s="14"/>
      <c r="AA1636" s="14"/>
      <c r="AB1636" s="14"/>
      <c r="AC1636" s="14"/>
      <c r="AD1636" s="14"/>
      <c r="AE1636" s="14"/>
      <c r="AT1636" s="257" t="s">
        <v>279</v>
      </c>
      <c r="AU1636" s="257" t="s">
        <v>82</v>
      </c>
      <c r="AV1636" s="14" t="s">
        <v>82</v>
      </c>
      <c r="AW1636" s="14" t="s">
        <v>4</v>
      </c>
      <c r="AX1636" s="14" t="s">
        <v>80</v>
      </c>
      <c r="AY1636" s="257" t="s">
        <v>266</v>
      </c>
    </row>
    <row r="1637" spans="1:65" s="2" customFormat="1" ht="37.8" customHeight="1">
      <c r="A1637" s="41"/>
      <c r="B1637" s="42"/>
      <c r="C1637" s="217" t="s">
        <v>1835</v>
      </c>
      <c r="D1637" s="217" t="s">
        <v>268</v>
      </c>
      <c r="E1637" s="218" t="s">
        <v>1836</v>
      </c>
      <c r="F1637" s="219" t="s">
        <v>1837</v>
      </c>
      <c r="G1637" s="220" t="s">
        <v>271</v>
      </c>
      <c r="H1637" s="221">
        <v>143</v>
      </c>
      <c r="I1637" s="222"/>
      <c r="J1637" s="223">
        <f>ROUND(I1637*H1637,2)</f>
        <v>0</v>
      </c>
      <c r="K1637" s="219" t="s">
        <v>272</v>
      </c>
      <c r="L1637" s="47"/>
      <c r="M1637" s="224" t="s">
        <v>19</v>
      </c>
      <c r="N1637" s="225" t="s">
        <v>43</v>
      </c>
      <c r="O1637" s="87"/>
      <c r="P1637" s="226">
        <f>O1637*H1637</f>
        <v>0</v>
      </c>
      <c r="Q1637" s="226">
        <v>0</v>
      </c>
      <c r="R1637" s="226">
        <f>Q1637*H1637</f>
        <v>0</v>
      </c>
      <c r="S1637" s="226">
        <v>0</v>
      </c>
      <c r="T1637" s="227">
        <f>S1637*H1637</f>
        <v>0</v>
      </c>
      <c r="U1637" s="41"/>
      <c r="V1637" s="41"/>
      <c r="W1637" s="41"/>
      <c r="X1637" s="41"/>
      <c r="Y1637" s="41"/>
      <c r="Z1637" s="41"/>
      <c r="AA1637" s="41"/>
      <c r="AB1637" s="41"/>
      <c r="AC1637" s="41"/>
      <c r="AD1637" s="41"/>
      <c r="AE1637" s="41"/>
      <c r="AR1637" s="228" t="s">
        <v>396</v>
      </c>
      <c r="AT1637" s="228" t="s">
        <v>268</v>
      </c>
      <c r="AU1637" s="228" t="s">
        <v>82</v>
      </c>
      <c r="AY1637" s="20" t="s">
        <v>266</v>
      </c>
      <c r="BE1637" s="229">
        <f>IF(N1637="základní",J1637,0)</f>
        <v>0</v>
      </c>
      <c r="BF1637" s="229">
        <f>IF(N1637="snížená",J1637,0)</f>
        <v>0</v>
      </c>
      <c r="BG1637" s="229">
        <f>IF(N1637="zákl. přenesená",J1637,0)</f>
        <v>0</v>
      </c>
      <c r="BH1637" s="229">
        <f>IF(N1637="sníž. přenesená",J1637,0)</f>
        <v>0</v>
      </c>
      <c r="BI1637" s="229">
        <f>IF(N1637="nulová",J1637,0)</f>
        <v>0</v>
      </c>
      <c r="BJ1637" s="20" t="s">
        <v>80</v>
      </c>
      <c r="BK1637" s="229">
        <f>ROUND(I1637*H1637,2)</f>
        <v>0</v>
      </c>
      <c r="BL1637" s="20" t="s">
        <v>396</v>
      </c>
      <c r="BM1637" s="228" t="s">
        <v>1838</v>
      </c>
    </row>
    <row r="1638" spans="1:47" s="2" customFormat="1" ht="12">
      <c r="A1638" s="41"/>
      <c r="B1638" s="42"/>
      <c r="C1638" s="43"/>
      <c r="D1638" s="230" t="s">
        <v>275</v>
      </c>
      <c r="E1638" s="43"/>
      <c r="F1638" s="231" t="s">
        <v>1839</v>
      </c>
      <c r="G1638" s="43"/>
      <c r="H1638" s="43"/>
      <c r="I1638" s="232"/>
      <c r="J1638" s="43"/>
      <c r="K1638" s="43"/>
      <c r="L1638" s="47"/>
      <c r="M1638" s="233"/>
      <c r="N1638" s="234"/>
      <c r="O1638" s="87"/>
      <c r="P1638" s="87"/>
      <c r="Q1638" s="87"/>
      <c r="R1638" s="87"/>
      <c r="S1638" s="87"/>
      <c r="T1638" s="88"/>
      <c r="U1638" s="41"/>
      <c r="V1638" s="41"/>
      <c r="W1638" s="41"/>
      <c r="X1638" s="41"/>
      <c r="Y1638" s="41"/>
      <c r="Z1638" s="41"/>
      <c r="AA1638" s="41"/>
      <c r="AB1638" s="41"/>
      <c r="AC1638" s="41"/>
      <c r="AD1638" s="41"/>
      <c r="AE1638" s="41"/>
      <c r="AT1638" s="20" t="s">
        <v>275</v>
      </c>
      <c r="AU1638" s="20" t="s">
        <v>82</v>
      </c>
    </row>
    <row r="1639" spans="1:47" s="2" customFormat="1" ht="12">
      <c r="A1639" s="41"/>
      <c r="B1639" s="42"/>
      <c r="C1639" s="43"/>
      <c r="D1639" s="235" t="s">
        <v>277</v>
      </c>
      <c r="E1639" s="43"/>
      <c r="F1639" s="236" t="s">
        <v>1840</v>
      </c>
      <c r="G1639" s="43"/>
      <c r="H1639" s="43"/>
      <c r="I1639" s="232"/>
      <c r="J1639" s="43"/>
      <c r="K1639" s="43"/>
      <c r="L1639" s="47"/>
      <c r="M1639" s="233"/>
      <c r="N1639" s="234"/>
      <c r="O1639" s="87"/>
      <c r="P1639" s="87"/>
      <c r="Q1639" s="87"/>
      <c r="R1639" s="87"/>
      <c r="S1639" s="87"/>
      <c r="T1639" s="88"/>
      <c r="U1639" s="41"/>
      <c r="V1639" s="41"/>
      <c r="W1639" s="41"/>
      <c r="X1639" s="41"/>
      <c r="Y1639" s="41"/>
      <c r="Z1639" s="41"/>
      <c r="AA1639" s="41"/>
      <c r="AB1639" s="41"/>
      <c r="AC1639" s="41"/>
      <c r="AD1639" s="41"/>
      <c r="AE1639" s="41"/>
      <c r="AT1639" s="20" t="s">
        <v>277</v>
      </c>
      <c r="AU1639" s="20" t="s">
        <v>82</v>
      </c>
    </row>
    <row r="1640" spans="1:51" s="14" customFormat="1" ht="12">
      <c r="A1640" s="14"/>
      <c r="B1640" s="247"/>
      <c r="C1640" s="248"/>
      <c r="D1640" s="230" t="s">
        <v>279</v>
      </c>
      <c r="E1640" s="249" t="s">
        <v>160</v>
      </c>
      <c r="F1640" s="250" t="s">
        <v>1841</v>
      </c>
      <c r="G1640" s="248"/>
      <c r="H1640" s="251">
        <v>143</v>
      </c>
      <c r="I1640" s="252"/>
      <c r="J1640" s="248"/>
      <c r="K1640" s="248"/>
      <c r="L1640" s="253"/>
      <c r="M1640" s="254"/>
      <c r="N1640" s="255"/>
      <c r="O1640" s="255"/>
      <c r="P1640" s="255"/>
      <c r="Q1640" s="255"/>
      <c r="R1640" s="255"/>
      <c r="S1640" s="255"/>
      <c r="T1640" s="256"/>
      <c r="U1640" s="14"/>
      <c r="V1640" s="14"/>
      <c r="W1640" s="14"/>
      <c r="X1640" s="14"/>
      <c r="Y1640" s="14"/>
      <c r="Z1640" s="14"/>
      <c r="AA1640" s="14"/>
      <c r="AB1640" s="14"/>
      <c r="AC1640" s="14"/>
      <c r="AD1640" s="14"/>
      <c r="AE1640" s="14"/>
      <c r="AT1640" s="257" t="s">
        <v>279</v>
      </c>
      <c r="AU1640" s="257" t="s">
        <v>82</v>
      </c>
      <c r="AV1640" s="14" t="s">
        <v>82</v>
      </c>
      <c r="AW1640" s="14" t="s">
        <v>33</v>
      </c>
      <c r="AX1640" s="14" t="s">
        <v>80</v>
      </c>
      <c r="AY1640" s="257" t="s">
        <v>266</v>
      </c>
    </row>
    <row r="1641" spans="1:65" s="2" customFormat="1" ht="24.15" customHeight="1">
      <c r="A1641" s="41"/>
      <c r="B1641" s="42"/>
      <c r="C1641" s="269" t="s">
        <v>1842</v>
      </c>
      <c r="D1641" s="269" t="s">
        <v>430</v>
      </c>
      <c r="E1641" s="270" t="s">
        <v>1771</v>
      </c>
      <c r="F1641" s="271" t="s">
        <v>1772</v>
      </c>
      <c r="G1641" s="272" t="s">
        <v>271</v>
      </c>
      <c r="H1641" s="273">
        <v>166.667</v>
      </c>
      <c r="I1641" s="274"/>
      <c r="J1641" s="275">
        <f>ROUND(I1641*H1641,2)</f>
        <v>0</v>
      </c>
      <c r="K1641" s="271" t="s">
        <v>272</v>
      </c>
      <c r="L1641" s="276"/>
      <c r="M1641" s="277" t="s">
        <v>19</v>
      </c>
      <c r="N1641" s="278" t="s">
        <v>43</v>
      </c>
      <c r="O1641" s="87"/>
      <c r="P1641" s="226">
        <f>O1641*H1641</f>
        <v>0</v>
      </c>
      <c r="Q1641" s="226">
        <v>0.0022</v>
      </c>
      <c r="R1641" s="226">
        <f>Q1641*H1641</f>
        <v>0.36666740000000003</v>
      </c>
      <c r="S1641" s="226">
        <v>0</v>
      </c>
      <c r="T1641" s="227">
        <f>S1641*H1641</f>
        <v>0</v>
      </c>
      <c r="U1641" s="41"/>
      <c r="V1641" s="41"/>
      <c r="W1641" s="41"/>
      <c r="X1641" s="41"/>
      <c r="Y1641" s="41"/>
      <c r="Z1641" s="41"/>
      <c r="AA1641" s="41"/>
      <c r="AB1641" s="41"/>
      <c r="AC1641" s="41"/>
      <c r="AD1641" s="41"/>
      <c r="AE1641" s="41"/>
      <c r="AR1641" s="228" t="s">
        <v>517</v>
      </c>
      <c r="AT1641" s="228" t="s">
        <v>430</v>
      </c>
      <c r="AU1641" s="228" t="s">
        <v>82</v>
      </c>
      <c r="AY1641" s="20" t="s">
        <v>266</v>
      </c>
      <c r="BE1641" s="229">
        <f>IF(N1641="základní",J1641,0)</f>
        <v>0</v>
      </c>
      <c r="BF1641" s="229">
        <f>IF(N1641="snížená",J1641,0)</f>
        <v>0</v>
      </c>
      <c r="BG1641" s="229">
        <f>IF(N1641="zákl. přenesená",J1641,0)</f>
        <v>0</v>
      </c>
      <c r="BH1641" s="229">
        <f>IF(N1641="sníž. přenesená",J1641,0)</f>
        <v>0</v>
      </c>
      <c r="BI1641" s="229">
        <f>IF(N1641="nulová",J1641,0)</f>
        <v>0</v>
      </c>
      <c r="BJ1641" s="20" t="s">
        <v>80</v>
      </c>
      <c r="BK1641" s="229">
        <f>ROUND(I1641*H1641,2)</f>
        <v>0</v>
      </c>
      <c r="BL1641" s="20" t="s">
        <v>396</v>
      </c>
      <c r="BM1641" s="228" t="s">
        <v>1843</v>
      </c>
    </row>
    <row r="1642" spans="1:47" s="2" customFormat="1" ht="12">
      <c r="A1642" s="41"/>
      <c r="B1642" s="42"/>
      <c r="C1642" s="43"/>
      <c r="D1642" s="230" t="s">
        <v>275</v>
      </c>
      <c r="E1642" s="43"/>
      <c r="F1642" s="231" t="s">
        <v>1772</v>
      </c>
      <c r="G1642" s="43"/>
      <c r="H1642" s="43"/>
      <c r="I1642" s="232"/>
      <c r="J1642" s="43"/>
      <c r="K1642" s="43"/>
      <c r="L1642" s="47"/>
      <c r="M1642" s="233"/>
      <c r="N1642" s="234"/>
      <c r="O1642" s="87"/>
      <c r="P1642" s="87"/>
      <c r="Q1642" s="87"/>
      <c r="R1642" s="87"/>
      <c r="S1642" s="87"/>
      <c r="T1642" s="88"/>
      <c r="U1642" s="41"/>
      <c r="V1642" s="41"/>
      <c r="W1642" s="41"/>
      <c r="X1642" s="41"/>
      <c r="Y1642" s="41"/>
      <c r="Z1642" s="41"/>
      <c r="AA1642" s="41"/>
      <c r="AB1642" s="41"/>
      <c r="AC1642" s="41"/>
      <c r="AD1642" s="41"/>
      <c r="AE1642" s="41"/>
      <c r="AT1642" s="20" t="s">
        <v>275</v>
      </c>
      <c r="AU1642" s="20" t="s">
        <v>82</v>
      </c>
    </row>
    <row r="1643" spans="1:51" s="14" customFormat="1" ht="12">
      <c r="A1643" s="14"/>
      <c r="B1643" s="247"/>
      <c r="C1643" s="248"/>
      <c r="D1643" s="230" t="s">
        <v>279</v>
      </c>
      <c r="E1643" s="249" t="s">
        <v>19</v>
      </c>
      <c r="F1643" s="250" t="s">
        <v>160</v>
      </c>
      <c r="G1643" s="248"/>
      <c r="H1643" s="251">
        <v>143</v>
      </c>
      <c r="I1643" s="252"/>
      <c r="J1643" s="248"/>
      <c r="K1643" s="248"/>
      <c r="L1643" s="253"/>
      <c r="M1643" s="254"/>
      <c r="N1643" s="255"/>
      <c r="O1643" s="255"/>
      <c r="P1643" s="255"/>
      <c r="Q1643" s="255"/>
      <c r="R1643" s="255"/>
      <c r="S1643" s="255"/>
      <c r="T1643" s="256"/>
      <c r="U1643" s="14"/>
      <c r="V1643" s="14"/>
      <c r="W1643" s="14"/>
      <c r="X1643" s="14"/>
      <c r="Y1643" s="14"/>
      <c r="Z1643" s="14"/>
      <c r="AA1643" s="14"/>
      <c r="AB1643" s="14"/>
      <c r="AC1643" s="14"/>
      <c r="AD1643" s="14"/>
      <c r="AE1643" s="14"/>
      <c r="AT1643" s="257" t="s">
        <v>279</v>
      </c>
      <c r="AU1643" s="257" t="s">
        <v>82</v>
      </c>
      <c r="AV1643" s="14" t="s">
        <v>82</v>
      </c>
      <c r="AW1643" s="14" t="s">
        <v>33</v>
      </c>
      <c r="AX1643" s="14" t="s">
        <v>80</v>
      </c>
      <c r="AY1643" s="257" t="s">
        <v>266</v>
      </c>
    </row>
    <row r="1644" spans="1:51" s="14" customFormat="1" ht="12">
      <c r="A1644" s="14"/>
      <c r="B1644" s="247"/>
      <c r="C1644" s="248"/>
      <c r="D1644" s="230" t="s">
        <v>279</v>
      </c>
      <c r="E1644" s="248"/>
      <c r="F1644" s="250" t="s">
        <v>1834</v>
      </c>
      <c r="G1644" s="248"/>
      <c r="H1644" s="251">
        <v>166.667</v>
      </c>
      <c r="I1644" s="252"/>
      <c r="J1644" s="248"/>
      <c r="K1644" s="248"/>
      <c r="L1644" s="253"/>
      <c r="M1644" s="254"/>
      <c r="N1644" s="255"/>
      <c r="O1644" s="255"/>
      <c r="P1644" s="255"/>
      <c r="Q1644" s="255"/>
      <c r="R1644" s="255"/>
      <c r="S1644" s="255"/>
      <c r="T1644" s="256"/>
      <c r="U1644" s="14"/>
      <c r="V1644" s="14"/>
      <c r="W1644" s="14"/>
      <c r="X1644" s="14"/>
      <c r="Y1644" s="14"/>
      <c r="Z1644" s="14"/>
      <c r="AA1644" s="14"/>
      <c r="AB1644" s="14"/>
      <c r="AC1644" s="14"/>
      <c r="AD1644" s="14"/>
      <c r="AE1644" s="14"/>
      <c r="AT1644" s="257" t="s">
        <v>279</v>
      </c>
      <c r="AU1644" s="257" t="s">
        <v>82</v>
      </c>
      <c r="AV1644" s="14" t="s">
        <v>82</v>
      </c>
      <c r="AW1644" s="14" t="s">
        <v>4</v>
      </c>
      <c r="AX1644" s="14" t="s">
        <v>80</v>
      </c>
      <c r="AY1644" s="257" t="s">
        <v>266</v>
      </c>
    </row>
    <row r="1645" spans="1:65" s="2" customFormat="1" ht="33" customHeight="1">
      <c r="A1645" s="41"/>
      <c r="B1645" s="42"/>
      <c r="C1645" s="217" t="s">
        <v>1844</v>
      </c>
      <c r="D1645" s="217" t="s">
        <v>268</v>
      </c>
      <c r="E1645" s="218" t="s">
        <v>1845</v>
      </c>
      <c r="F1645" s="219" t="s">
        <v>1846</v>
      </c>
      <c r="G1645" s="220" t="s">
        <v>481</v>
      </c>
      <c r="H1645" s="221">
        <v>1000</v>
      </c>
      <c r="I1645" s="222"/>
      <c r="J1645" s="223">
        <f>ROUND(I1645*H1645,2)</f>
        <v>0</v>
      </c>
      <c r="K1645" s="219" t="s">
        <v>272</v>
      </c>
      <c r="L1645" s="47"/>
      <c r="M1645" s="224" t="s">
        <v>19</v>
      </c>
      <c r="N1645" s="225" t="s">
        <v>43</v>
      </c>
      <c r="O1645" s="87"/>
      <c r="P1645" s="226">
        <f>O1645*H1645</f>
        <v>0</v>
      </c>
      <c r="Q1645" s="226">
        <v>0</v>
      </c>
      <c r="R1645" s="226">
        <f>Q1645*H1645</f>
        <v>0</v>
      </c>
      <c r="S1645" s="226">
        <v>0</v>
      </c>
      <c r="T1645" s="227">
        <f>S1645*H1645</f>
        <v>0</v>
      </c>
      <c r="U1645" s="41"/>
      <c r="V1645" s="41"/>
      <c r="W1645" s="41"/>
      <c r="X1645" s="41"/>
      <c r="Y1645" s="41"/>
      <c r="Z1645" s="41"/>
      <c r="AA1645" s="41"/>
      <c r="AB1645" s="41"/>
      <c r="AC1645" s="41"/>
      <c r="AD1645" s="41"/>
      <c r="AE1645" s="41"/>
      <c r="AR1645" s="228" t="s">
        <v>396</v>
      </c>
      <c r="AT1645" s="228" t="s">
        <v>268</v>
      </c>
      <c r="AU1645" s="228" t="s">
        <v>82</v>
      </c>
      <c r="AY1645" s="20" t="s">
        <v>266</v>
      </c>
      <c r="BE1645" s="229">
        <f>IF(N1645="základní",J1645,0)</f>
        <v>0</v>
      </c>
      <c r="BF1645" s="229">
        <f>IF(N1645="snížená",J1645,0)</f>
        <v>0</v>
      </c>
      <c r="BG1645" s="229">
        <f>IF(N1645="zákl. přenesená",J1645,0)</f>
        <v>0</v>
      </c>
      <c r="BH1645" s="229">
        <f>IF(N1645="sníž. přenesená",J1645,0)</f>
        <v>0</v>
      </c>
      <c r="BI1645" s="229">
        <f>IF(N1645="nulová",J1645,0)</f>
        <v>0</v>
      </c>
      <c r="BJ1645" s="20" t="s">
        <v>80</v>
      </c>
      <c r="BK1645" s="229">
        <f>ROUND(I1645*H1645,2)</f>
        <v>0</v>
      </c>
      <c r="BL1645" s="20" t="s">
        <v>396</v>
      </c>
      <c r="BM1645" s="228" t="s">
        <v>1847</v>
      </c>
    </row>
    <row r="1646" spans="1:47" s="2" customFormat="1" ht="12">
      <c r="A1646" s="41"/>
      <c r="B1646" s="42"/>
      <c r="C1646" s="43"/>
      <c r="D1646" s="230" t="s">
        <v>275</v>
      </c>
      <c r="E1646" s="43"/>
      <c r="F1646" s="231" t="s">
        <v>1848</v>
      </c>
      <c r="G1646" s="43"/>
      <c r="H1646" s="43"/>
      <c r="I1646" s="232"/>
      <c r="J1646" s="43"/>
      <c r="K1646" s="43"/>
      <c r="L1646" s="47"/>
      <c r="M1646" s="233"/>
      <c r="N1646" s="234"/>
      <c r="O1646" s="87"/>
      <c r="P1646" s="87"/>
      <c r="Q1646" s="87"/>
      <c r="R1646" s="87"/>
      <c r="S1646" s="87"/>
      <c r="T1646" s="88"/>
      <c r="U1646" s="41"/>
      <c r="V1646" s="41"/>
      <c r="W1646" s="41"/>
      <c r="X1646" s="41"/>
      <c r="Y1646" s="41"/>
      <c r="Z1646" s="41"/>
      <c r="AA1646" s="41"/>
      <c r="AB1646" s="41"/>
      <c r="AC1646" s="41"/>
      <c r="AD1646" s="41"/>
      <c r="AE1646" s="41"/>
      <c r="AT1646" s="20" t="s">
        <v>275</v>
      </c>
      <c r="AU1646" s="20" t="s">
        <v>82</v>
      </c>
    </row>
    <row r="1647" spans="1:47" s="2" customFormat="1" ht="12">
      <c r="A1647" s="41"/>
      <c r="B1647" s="42"/>
      <c r="C1647" s="43"/>
      <c r="D1647" s="235" t="s">
        <v>277</v>
      </c>
      <c r="E1647" s="43"/>
      <c r="F1647" s="236" t="s">
        <v>1849</v>
      </c>
      <c r="G1647" s="43"/>
      <c r="H1647" s="43"/>
      <c r="I1647" s="232"/>
      <c r="J1647" s="43"/>
      <c r="K1647" s="43"/>
      <c r="L1647" s="47"/>
      <c r="M1647" s="233"/>
      <c r="N1647" s="234"/>
      <c r="O1647" s="87"/>
      <c r="P1647" s="87"/>
      <c r="Q1647" s="87"/>
      <c r="R1647" s="87"/>
      <c r="S1647" s="87"/>
      <c r="T1647" s="88"/>
      <c r="U1647" s="41"/>
      <c r="V1647" s="41"/>
      <c r="W1647" s="41"/>
      <c r="X1647" s="41"/>
      <c r="Y1647" s="41"/>
      <c r="Z1647" s="41"/>
      <c r="AA1647" s="41"/>
      <c r="AB1647" s="41"/>
      <c r="AC1647" s="41"/>
      <c r="AD1647" s="41"/>
      <c r="AE1647" s="41"/>
      <c r="AT1647" s="20" t="s">
        <v>277</v>
      </c>
      <c r="AU1647" s="20" t="s">
        <v>82</v>
      </c>
    </row>
    <row r="1648" spans="1:65" s="2" customFormat="1" ht="24.15" customHeight="1">
      <c r="A1648" s="41"/>
      <c r="B1648" s="42"/>
      <c r="C1648" s="269" t="s">
        <v>1850</v>
      </c>
      <c r="D1648" s="269" t="s">
        <v>430</v>
      </c>
      <c r="E1648" s="270" t="s">
        <v>1851</v>
      </c>
      <c r="F1648" s="271" t="s">
        <v>1852</v>
      </c>
      <c r="G1648" s="272" t="s">
        <v>481</v>
      </c>
      <c r="H1648" s="273">
        <v>1020</v>
      </c>
      <c r="I1648" s="274"/>
      <c r="J1648" s="275">
        <f>ROUND(I1648*H1648,2)</f>
        <v>0</v>
      </c>
      <c r="K1648" s="271" t="s">
        <v>272</v>
      </c>
      <c r="L1648" s="276"/>
      <c r="M1648" s="277" t="s">
        <v>19</v>
      </c>
      <c r="N1648" s="278" t="s">
        <v>43</v>
      </c>
      <c r="O1648" s="87"/>
      <c r="P1648" s="226">
        <f>O1648*H1648</f>
        <v>0</v>
      </c>
      <c r="Q1648" s="226">
        <v>4E-05</v>
      </c>
      <c r="R1648" s="226">
        <f>Q1648*H1648</f>
        <v>0.0408</v>
      </c>
      <c r="S1648" s="226">
        <v>0</v>
      </c>
      <c r="T1648" s="227">
        <f>S1648*H1648</f>
        <v>0</v>
      </c>
      <c r="U1648" s="41"/>
      <c r="V1648" s="41"/>
      <c r="W1648" s="41"/>
      <c r="X1648" s="41"/>
      <c r="Y1648" s="41"/>
      <c r="Z1648" s="41"/>
      <c r="AA1648" s="41"/>
      <c r="AB1648" s="41"/>
      <c r="AC1648" s="41"/>
      <c r="AD1648" s="41"/>
      <c r="AE1648" s="41"/>
      <c r="AR1648" s="228" t="s">
        <v>517</v>
      </c>
      <c r="AT1648" s="228" t="s">
        <v>430</v>
      </c>
      <c r="AU1648" s="228" t="s">
        <v>82</v>
      </c>
      <c r="AY1648" s="20" t="s">
        <v>266</v>
      </c>
      <c r="BE1648" s="229">
        <f>IF(N1648="základní",J1648,0)</f>
        <v>0</v>
      </c>
      <c r="BF1648" s="229">
        <f>IF(N1648="snížená",J1648,0)</f>
        <v>0</v>
      </c>
      <c r="BG1648" s="229">
        <f>IF(N1648="zákl. přenesená",J1648,0)</f>
        <v>0</v>
      </c>
      <c r="BH1648" s="229">
        <f>IF(N1648="sníž. přenesená",J1648,0)</f>
        <v>0</v>
      </c>
      <c r="BI1648" s="229">
        <f>IF(N1648="nulová",J1648,0)</f>
        <v>0</v>
      </c>
      <c r="BJ1648" s="20" t="s">
        <v>80</v>
      </c>
      <c r="BK1648" s="229">
        <f>ROUND(I1648*H1648,2)</f>
        <v>0</v>
      </c>
      <c r="BL1648" s="20" t="s">
        <v>396</v>
      </c>
      <c r="BM1648" s="228" t="s">
        <v>1853</v>
      </c>
    </row>
    <row r="1649" spans="1:47" s="2" customFormat="1" ht="12">
      <c r="A1649" s="41"/>
      <c r="B1649" s="42"/>
      <c r="C1649" s="43"/>
      <c r="D1649" s="230" t="s">
        <v>275</v>
      </c>
      <c r="E1649" s="43"/>
      <c r="F1649" s="231" t="s">
        <v>1852</v>
      </c>
      <c r="G1649" s="43"/>
      <c r="H1649" s="43"/>
      <c r="I1649" s="232"/>
      <c r="J1649" s="43"/>
      <c r="K1649" s="43"/>
      <c r="L1649" s="47"/>
      <c r="M1649" s="233"/>
      <c r="N1649" s="234"/>
      <c r="O1649" s="87"/>
      <c r="P1649" s="87"/>
      <c r="Q1649" s="87"/>
      <c r="R1649" s="87"/>
      <c r="S1649" s="87"/>
      <c r="T1649" s="88"/>
      <c r="U1649" s="41"/>
      <c r="V1649" s="41"/>
      <c r="W1649" s="41"/>
      <c r="X1649" s="41"/>
      <c r="Y1649" s="41"/>
      <c r="Z1649" s="41"/>
      <c r="AA1649" s="41"/>
      <c r="AB1649" s="41"/>
      <c r="AC1649" s="41"/>
      <c r="AD1649" s="41"/>
      <c r="AE1649" s="41"/>
      <c r="AT1649" s="20" t="s">
        <v>275</v>
      </c>
      <c r="AU1649" s="20" t="s">
        <v>82</v>
      </c>
    </row>
    <row r="1650" spans="1:51" s="14" customFormat="1" ht="12">
      <c r="A1650" s="14"/>
      <c r="B1650" s="247"/>
      <c r="C1650" s="248"/>
      <c r="D1650" s="230" t="s">
        <v>279</v>
      </c>
      <c r="E1650" s="249" t="s">
        <v>19</v>
      </c>
      <c r="F1650" s="250" t="s">
        <v>1854</v>
      </c>
      <c r="G1650" s="248"/>
      <c r="H1650" s="251">
        <v>1020.469</v>
      </c>
      <c r="I1650" s="252"/>
      <c r="J1650" s="248"/>
      <c r="K1650" s="248"/>
      <c r="L1650" s="253"/>
      <c r="M1650" s="254"/>
      <c r="N1650" s="255"/>
      <c r="O1650" s="255"/>
      <c r="P1650" s="255"/>
      <c r="Q1650" s="255"/>
      <c r="R1650" s="255"/>
      <c r="S1650" s="255"/>
      <c r="T1650" s="256"/>
      <c r="U1650" s="14"/>
      <c r="V1650" s="14"/>
      <c r="W1650" s="14"/>
      <c r="X1650" s="14"/>
      <c r="Y1650" s="14"/>
      <c r="Z1650" s="14"/>
      <c r="AA1650" s="14"/>
      <c r="AB1650" s="14"/>
      <c r="AC1650" s="14"/>
      <c r="AD1650" s="14"/>
      <c r="AE1650" s="14"/>
      <c r="AT1650" s="257" t="s">
        <v>279</v>
      </c>
      <c r="AU1650" s="257" t="s">
        <v>82</v>
      </c>
      <c r="AV1650" s="14" t="s">
        <v>82</v>
      </c>
      <c r="AW1650" s="14" t="s">
        <v>33</v>
      </c>
      <c r="AX1650" s="14" t="s">
        <v>72</v>
      </c>
      <c r="AY1650" s="257" t="s">
        <v>266</v>
      </c>
    </row>
    <row r="1651" spans="1:51" s="16" customFormat="1" ht="12">
      <c r="A1651" s="16"/>
      <c r="B1651" s="279"/>
      <c r="C1651" s="280"/>
      <c r="D1651" s="230" t="s">
        <v>279</v>
      </c>
      <c r="E1651" s="281" t="s">
        <v>19</v>
      </c>
      <c r="F1651" s="282" t="s">
        <v>705</v>
      </c>
      <c r="G1651" s="280"/>
      <c r="H1651" s="283">
        <v>1020.469</v>
      </c>
      <c r="I1651" s="284"/>
      <c r="J1651" s="280"/>
      <c r="K1651" s="280"/>
      <c r="L1651" s="285"/>
      <c r="M1651" s="286"/>
      <c r="N1651" s="287"/>
      <c r="O1651" s="287"/>
      <c r="P1651" s="287"/>
      <c r="Q1651" s="287"/>
      <c r="R1651" s="287"/>
      <c r="S1651" s="287"/>
      <c r="T1651" s="288"/>
      <c r="U1651" s="16"/>
      <c r="V1651" s="16"/>
      <c r="W1651" s="16"/>
      <c r="X1651" s="16"/>
      <c r="Y1651" s="16"/>
      <c r="Z1651" s="16"/>
      <c r="AA1651" s="16"/>
      <c r="AB1651" s="16"/>
      <c r="AC1651" s="16"/>
      <c r="AD1651" s="16"/>
      <c r="AE1651" s="16"/>
      <c r="AT1651" s="289" t="s">
        <v>279</v>
      </c>
      <c r="AU1651" s="289" t="s">
        <v>82</v>
      </c>
      <c r="AV1651" s="16" t="s">
        <v>291</v>
      </c>
      <c r="AW1651" s="16" t="s">
        <v>33</v>
      </c>
      <c r="AX1651" s="16" t="s">
        <v>72</v>
      </c>
      <c r="AY1651" s="289" t="s">
        <v>266</v>
      </c>
    </row>
    <row r="1652" spans="1:51" s="14" customFormat="1" ht="12">
      <c r="A1652" s="14"/>
      <c r="B1652" s="247"/>
      <c r="C1652" s="248"/>
      <c r="D1652" s="230" t="s">
        <v>279</v>
      </c>
      <c r="E1652" s="249" t="s">
        <v>19</v>
      </c>
      <c r="F1652" s="250" t="s">
        <v>1855</v>
      </c>
      <c r="G1652" s="248"/>
      <c r="H1652" s="251">
        <v>1020</v>
      </c>
      <c r="I1652" s="252"/>
      <c r="J1652" s="248"/>
      <c r="K1652" s="248"/>
      <c r="L1652" s="253"/>
      <c r="M1652" s="254"/>
      <c r="N1652" s="255"/>
      <c r="O1652" s="255"/>
      <c r="P1652" s="255"/>
      <c r="Q1652" s="255"/>
      <c r="R1652" s="255"/>
      <c r="S1652" s="255"/>
      <c r="T1652" s="256"/>
      <c r="U1652" s="14"/>
      <c r="V1652" s="14"/>
      <c r="W1652" s="14"/>
      <c r="X1652" s="14"/>
      <c r="Y1652" s="14"/>
      <c r="Z1652" s="14"/>
      <c r="AA1652" s="14"/>
      <c r="AB1652" s="14"/>
      <c r="AC1652" s="14"/>
      <c r="AD1652" s="14"/>
      <c r="AE1652" s="14"/>
      <c r="AT1652" s="257" t="s">
        <v>279</v>
      </c>
      <c r="AU1652" s="257" t="s">
        <v>82</v>
      </c>
      <c r="AV1652" s="14" t="s">
        <v>82</v>
      </c>
      <c r="AW1652" s="14" t="s">
        <v>33</v>
      </c>
      <c r="AX1652" s="14" t="s">
        <v>80</v>
      </c>
      <c r="AY1652" s="257" t="s">
        <v>266</v>
      </c>
    </row>
    <row r="1653" spans="1:65" s="2" customFormat="1" ht="33" customHeight="1">
      <c r="A1653" s="41"/>
      <c r="B1653" s="42"/>
      <c r="C1653" s="217" t="s">
        <v>1856</v>
      </c>
      <c r="D1653" s="217" t="s">
        <v>268</v>
      </c>
      <c r="E1653" s="218" t="s">
        <v>1857</v>
      </c>
      <c r="F1653" s="219" t="s">
        <v>1858</v>
      </c>
      <c r="G1653" s="220" t="s">
        <v>481</v>
      </c>
      <c r="H1653" s="221">
        <v>71</v>
      </c>
      <c r="I1653" s="222"/>
      <c r="J1653" s="223">
        <f>ROUND(I1653*H1653,2)</f>
        <v>0</v>
      </c>
      <c r="K1653" s="219" t="s">
        <v>272</v>
      </c>
      <c r="L1653" s="47"/>
      <c r="M1653" s="224" t="s">
        <v>19</v>
      </c>
      <c r="N1653" s="225" t="s">
        <v>43</v>
      </c>
      <c r="O1653" s="87"/>
      <c r="P1653" s="226">
        <f>O1653*H1653</f>
        <v>0</v>
      </c>
      <c r="Q1653" s="226">
        <v>0.0075</v>
      </c>
      <c r="R1653" s="226">
        <f>Q1653*H1653</f>
        <v>0.5325</v>
      </c>
      <c r="S1653" s="226">
        <v>0</v>
      </c>
      <c r="T1653" s="227">
        <f>S1653*H1653</f>
        <v>0</v>
      </c>
      <c r="U1653" s="41"/>
      <c r="V1653" s="41"/>
      <c r="W1653" s="41"/>
      <c r="X1653" s="41"/>
      <c r="Y1653" s="41"/>
      <c r="Z1653" s="41"/>
      <c r="AA1653" s="41"/>
      <c r="AB1653" s="41"/>
      <c r="AC1653" s="41"/>
      <c r="AD1653" s="41"/>
      <c r="AE1653" s="41"/>
      <c r="AR1653" s="228" t="s">
        <v>396</v>
      </c>
      <c r="AT1653" s="228" t="s">
        <v>268</v>
      </c>
      <c r="AU1653" s="228" t="s">
        <v>82</v>
      </c>
      <c r="AY1653" s="20" t="s">
        <v>266</v>
      </c>
      <c r="BE1653" s="229">
        <f>IF(N1653="základní",J1653,0)</f>
        <v>0</v>
      </c>
      <c r="BF1653" s="229">
        <f>IF(N1653="snížená",J1653,0)</f>
        <v>0</v>
      </c>
      <c r="BG1653" s="229">
        <f>IF(N1653="zákl. přenesená",J1653,0)</f>
        <v>0</v>
      </c>
      <c r="BH1653" s="229">
        <f>IF(N1653="sníž. přenesená",J1653,0)</f>
        <v>0</v>
      </c>
      <c r="BI1653" s="229">
        <f>IF(N1653="nulová",J1653,0)</f>
        <v>0</v>
      </c>
      <c r="BJ1653" s="20" t="s">
        <v>80</v>
      </c>
      <c r="BK1653" s="229">
        <f>ROUND(I1653*H1653,2)</f>
        <v>0</v>
      </c>
      <c r="BL1653" s="20" t="s">
        <v>396</v>
      </c>
      <c r="BM1653" s="228" t="s">
        <v>1859</v>
      </c>
    </row>
    <row r="1654" spans="1:47" s="2" customFormat="1" ht="12">
      <c r="A1654" s="41"/>
      <c r="B1654" s="42"/>
      <c r="C1654" s="43"/>
      <c r="D1654" s="230" t="s">
        <v>275</v>
      </c>
      <c r="E1654" s="43"/>
      <c r="F1654" s="231" t="s">
        <v>1860</v>
      </c>
      <c r="G1654" s="43"/>
      <c r="H1654" s="43"/>
      <c r="I1654" s="232"/>
      <c r="J1654" s="43"/>
      <c r="K1654" s="43"/>
      <c r="L1654" s="47"/>
      <c r="M1654" s="233"/>
      <c r="N1654" s="234"/>
      <c r="O1654" s="87"/>
      <c r="P1654" s="87"/>
      <c r="Q1654" s="87"/>
      <c r="R1654" s="87"/>
      <c r="S1654" s="87"/>
      <c r="T1654" s="88"/>
      <c r="U1654" s="41"/>
      <c r="V1654" s="41"/>
      <c r="W1654" s="41"/>
      <c r="X1654" s="41"/>
      <c r="Y1654" s="41"/>
      <c r="Z1654" s="41"/>
      <c r="AA1654" s="41"/>
      <c r="AB1654" s="41"/>
      <c r="AC1654" s="41"/>
      <c r="AD1654" s="41"/>
      <c r="AE1654" s="41"/>
      <c r="AT1654" s="20" t="s">
        <v>275</v>
      </c>
      <c r="AU1654" s="20" t="s">
        <v>82</v>
      </c>
    </row>
    <row r="1655" spans="1:47" s="2" customFormat="1" ht="12">
      <c r="A1655" s="41"/>
      <c r="B1655" s="42"/>
      <c r="C1655" s="43"/>
      <c r="D1655" s="235" t="s">
        <v>277</v>
      </c>
      <c r="E1655" s="43"/>
      <c r="F1655" s="236" t="s">
        <v>1861</v>
      </c>
      <c r="G1655" s="43"/>
      <c r="H1655" s="43"/>
      <c r="I1655" s="232"/>
      <c r="J1655" s="43"/>
      <c r="K1655" s="43"/>
      <c r="L1655" s="47"/>
      <c r="M1655" s="233"/>
      <c r="N1655" s="234"/>
      <c r="O1655" s="87"/>
      <c r="P1655" s="87"/>
      <c r="Q1655" s="87"/>
      <c r="R1655" s="87"/>
      <c r="S1655" s="87"/>
      <c r="T1655" s="88"/>
      <c r="U1655" s="41"/>
      <c r="V1655" s="41"/>
      <c r="W1655" s="41"/>
      <c r="X1655" s="41"/>
      <c r="Y1655" s="41"/>
      <c r="Z1655" s="41"/>
      <c r="AA1655" s="41"/>
      <c r="AB1655" s="41"/>
      <c r="AC1655" s="41"/>
      <c r="AD1655" s="41"/>
      <c r="AE1655" s="41"/>
      <c r="AT1655" s="20" t="s">
        <v>277</v>
      </c>
      <c r="AU1655" s="20" t="s">
        <v>82</v>
      </c>
    </row>
    <row r="1656" spans="1:51" s="13" customFormat="1" ht="12">
      <c r="A1656" s="13"/>
      <c r="B1656" s="237"/>
      <c r="C1656" s="238"/>
      <c r="D1656" s="230" t="s">
        <v>279</v>
      </c>
      <c r="E1656" s="239" t="s">
        <v>19</v>
      </c>
      <c r="F1656" s="240" t="s">
        <v>1797</v>
      </c>
      <c r="G1656" s="238"/>
      <c r="H1656" s="239" t="s">
        <v>19</v>
      </c>
      <c r="I1656" s="241"/>
      <c r="J1656" s="238"/>
      <c r="K1656" s="238"/>
      <c r="L1656" s="242"/>
      <c r="M1656" s="243"/>
      <c r="N1656" s="244"/>
      <c r="O1656" s="244"/>
      <c r="P1656" s="244"/>
      <c r="Q1656" s="244"/>
      <c r="R1656" s="244"/>
      <c r="S1656" s="244"/>
      <c r="T1656" s="245"/>
      <c r="U1656" s="13"/>
      <c r="V1656" s="13"/>
      <c r="W1656" s="13"/>
      <c r="X1656" s="13"/>
      <c r="Y1656" s="13"/>
      <c r="Z1656" s="13"/>
      <c r="AA1656" s="13"/>
      <c r="AB1656" s="13"/>
      <c r="AC1656" s="13"/>
      <c r="AD1656" s="13"/>
      <c r="AE1656" s="13"/>
      <c r="AT1656" s="246" t="s">
        <v>279</v>
      </c>
      <c r="AU1656" s="246" t="s">
        <v>82</v>
      </c>
      <c r="AV1656" s="13" t="s">
        <v>80</v>
      </c>
      <c r="AW1656" s="13" t="s">
        <v>33</v>
      </c>
      <c r="AX1656" s="13" t="s">
        <v>72</v>
      </c>
      <c r="AY1656" s="246" t="s">
        <v>266</v>
      </c>
    </row>
    <row r="1657" spans="1:51" s="14" customFormat="1" ht="12">
      <c r="A1657" s="14"/>
      <c r="B1657" s="247"/>
      <c r="C1657" s="248"/>
      <c r="D1657" s="230" t="s">
        <v>279</v>
      </c>
      <c r="E1657" s="249" t="s">
        <v>19</v>
      </c>
      <c r="F1657" s="250" t="s">
        <v>273</v>
      </c>
      <c r="G1657" s="248"/>
      <c r="H1657" s="251">
        <v>4</v>
      </c>
      <c r="I1657" s="252"/>
      <c r="J1657" s="248"/>
      <c r="K1657" s="248"/>
      <c r="L1657" s="253"/>
      <c r="M1657" s="254"/>
      <c r="N1657" s="255"/>
      <c r="O1657" s="255"/>
      <c r="P1657" s="255"/>
      <c r="Q1657" s="255"/>
      <c r="R1657" s="255"/>
      <c r="S1657" s="255"/>
      <c r="T1657" s="256"/>
      <c r="U1657" s="14"/>
      <c r="V1657" s="14"/>
      <c r="W1657" s="14"/>
      <c r="X1657" s="14"/>
      <c r="Y1657" s="14"/>
      <c r="Z1657" s="14"/>
      <c r="AA1657" s="14"/>
      <c r="AB1657" s="14"/>
      <c r="AC1657" s="14"/>
      <c r="AD1657" s="14"/>
      <c r="AE1657" s="14"/>
      <c r="AT1657" s="257" t="s">
        <v>279</v>
      </c>
      <c r="AU1657" s="257" t="s">
        <v>82</v>
      </c>
      <c r="AV1657" s="14" t="s">
        <v>82</v>
      </c>
      <c r="AW1657" s="14" t="s">
        <v>33</v>
      </c>
      <c r="AX1657" s="14" t="s">
        <v>72</v>
      </c>
      <c r="AY1657" s="257" t="s">
        <v>266</v>
      </c>
    </row>
    <row r="1658" spans="1:51" s="13" customFormat="1" ht="12">
      <c r="A1658" s="13"/>
      <c r="B1658" s="237"/>
      <c r="C1658" s="238"/>
      <c r="D1658" s="230" t="s">
        <v>279</v>
      </c>
      <c r="E1658" s="239" t="s">
        <v>19</v>
      </c>
      <c r="F1658" s="240" t="s">
        <v>1798</v>
      </c>
      <c r="G1658" s="238"/>
      <c r="H1658" s="239" t="s">
        <v>19</v>
      </c>
      <c r="I1658" s="241"/>
      <c r="J1658" s="238"/>
      <c r="K1658" s="238"/>
      <c r="L1658" s="242"/>
      <c r="M1658" s="243"/>
      <c r="N1658" s="244"/>
      <c r="O1658" s="244"/>
      <c r="P1658" s="244"/>
      <c r="Q1658" s="244"/>
      <c r="R1658" s="244"/>
      <c r="S1658" s="244"/>
      <c r="T1658" s="245"/>
      <c r="U1658" s="13"/>
      <c r="V1658" s="13"/>
      <c r="W1658" s="13"/>
      <c r="X1658" s="13"/>
      <c r="Y1658" s="13"/>
      <c r="Z1658" s="13"/>
      <c r="AA1658" s="13"/>
      <c r="AB1658" s="13"/>
      <c r="AC1658" s="13"/>
      <c r="AD1658" s="13"/>
      <c r="AE1658" s="13"/>
      <c r="AT1658" s="246" t="s">
        <v>279</v>
      </c>
      <c r="AU1658" s="246" t="s">
        <v>82</v>
      </c>
      <c r="AV1658" s="13" t="s">
        <v>80</v>
      </c>
      <c r="AW1658" s="13" t="s">
        <v>33</v>
      </c>
      <c r="AX1658" s="13" t="s">
        <v>72</v>
      </c>
      <c r="AY1658" s="246" t="s">
        <v>266</v>
      </c>
    </row>
    <row r="1659" spans="1:51" s="14" customFormat="1" ht="12">
      <c r="A1659" s="14"/>
      <c r="B1659" s="247"/>
      <c r="C1659" s="248"/>
      <c r="D1659" s="230" t="s">
        <v>279</v>
      </c>
      <c r="E1659" s="249" t="s">
        <v>19</v>
      </c>
      <c r="F1659" s="250" t="s">
        <v>8</v>
      </c>
      <c r="G1659" s="248"/>
      <c r="H1659" s="251">
        <v>15</v>
      </c>
      <c r="I1659" s="252"/>
      <c r="J1659" s="248"/>
      <c r="K1659" s="248"/>
      <c r="L1659" s="253"/>
      <c r="M1659" s="254"/>
      <c r="N1659" s="255"/>
      <c r="O1659" s="255"/>
      <c r="P1659" s="255"/>
      <c r="Q1659" s="255"/>
      <c r="R1659" s="255"/>
      <c r="S1659" s="255"/>
      <c r="T1659" s="256"/>
      <c r="U1659" s="14"/>
      <c r="V1659" s="14"/>
      <c r="W1659" s="14"/>
      <c r="X1659" s="14"/>
      <c r="Y1659" s="14"/>
      <c r="Z1659" s="14"/>
      <c r="AA1659" s="14"/>
      <c r="AB1659" s="14"/>
      <c r="AC1659" s="14"/>
      <c r="AD1659" s="14"/>
      <c r="AE1659" s="14"/>
      <c r="AT1659" s="257" t="s">
        <v>279</v>
      </c>
      <c r="AU1659" s="257" t="s">
        <v>82</v>
      </c>
      <c r="AV1659" s="14" t="s">
        <v>82</v>
      </c>
      <c r="AW1659" s="14" t="s">
        <v>33</v>
      </c>
      <c r="AX1659" s="14" t="s">
        <v>72</v>
      </c>
      <c r="AY1659" s="257" t="s">
        <v>266</v>
      </c>
    </row>
    <row r="1660" spans="1:51" s="13" customFormat="1" ht="12">
      <c r="A1660" s="13"/>
      <c r="B1660" s="237"/>
      <c r="C1660" s="238"/>
      <c r="D1660" s="230" t="s">
        <v>279</v>
      </c>
      <c r="E1660" s="239" t="s">
        <v>19</v>
      </c>
      <c r="F1660" s="240" t="s">
        <v>1792</v>
      </c>
      <c r="G1660" s="238"/>
      <c r="H1660" s="239" t="s">
        <v>19</v>
      </c>
      <c r="I1660" s="241"/>
      <c r="J1660" s="238"/>
      <c r="K1660" s="238"/>
      <c r="L1660" s="242"/>
      <c r="M1660" s="243"/>
      <c r="N1660" s="244"/>
      <c r="O1660" s="244"/>
      <c r="P1660" s="244"/>
      <c r="Q1660" s="244"/>
      <c r="R1660" s="244"/>
      <c r="S1660" s="244"/>
      <c r="T1660" s="245"/>
      <c r="U1660" s="13"/>
      <c r="V1660" s="13"/>
      <c r="W1660" s="13"/>
      <c r="X1660" s="13"/>
      <c r="Y1660" s="13"/>
      <c r="Z1660" s="13"/>
      <c r="AA1660" s="13"/>
      <c r="AB1660" s="13"/>
      <c r="AC1660" s="13"/>
      <c r="AD1660" s="13"/>
      <c r="AE1660" s="13"/>
      <c r="AT1660" s="246" t="s">
        <v>279</v>
      </c>
      <c r="AU1660" s="246" t="s">
        <v>82</v>
      </c>
      <c r="AV1660" s="13" t="s">
        <v>80</v>
      </c>
      <c r="AW1660" s="13" t="s">
        <v>33</v>
      </c>
      <c r="AX1660" s="13" t="s">
        <v>72</v>
      </c>
      <c r="AY1660" s="246" t="s">
        <v>266</v>
      </c>
    </row>
    <row r="1661" spans="1:51" s="14" customFormat="1" ht="12">
      <c r="A1661" s="14"/>
      <c r="B1661" s="247"/>
      <c r="C1661" s="248"/>
      <c r="D1661" s="230" t="s">
        <v>279</v>
      </c>
      <c r="E1661" s="249" t="s">
        <v>19</v>
      </c>
      <c r="F1661" s="250" t="s">
        <v>541</v>
      </c>
      <c r="G1661" s="248"/>
      <c r="H1661" s="251">
        <v>36</v>
      </c>
      <c r="I1661" s="252"/>
      <c r="J1661" s="248"/>
      <c r="K1661" s="248"/>
      <c r="L1661" s="253"/>
      <c r="M1661" s="254"/>
      <c r="N1661" s="255"/>
      <c r="O1661" s="255"/>
      <c r="P1661" s="255"/>
      <c r="Q1661" s="255"/>
      <c r="R1661" s="255"/>
      <c r="S1661" s="255"/>
      <c r="T1661" s="256"/>
      <c r="U1661" s="14"/>
      <c r="V1661" s="14"/>
      <c r="W1661" s="14"/>
      <c r="X1661" s="14"/>
      <c r="Y1661" s="14"/>
      <c r="Z1661" s="14"/>
      <c r="AA1661" s="14"/>
      <c r="AB1661" s="14"/>
      <c r="AC1661" s="14"/>
      <c r="AD1661" s="14"/>
      <c r="AE1661" s="14"/>
      <c r="AT1661" s="257" t="s">
        <v>279</v>
      </c>
      <c r="AU1661" s="257" t="s">
        <v>82</v>
      </c>
      <c r="AV1661" s="14" t="s">
        <v>82</v>
      </c>
      <c r="AW1661" s="14" t="s">
        <v>33</v>
      </c>
      <c r="AX1661" s="14" t="s">
        <v>72</v>
      </c>
      <c r="AY1661" s="257" t="s">
        <v>266</v>
      </c>
    </row>
    <row r="1662" spans="1:51" s="13" customFormat="1" ht="12">
      <c r="A1662" s="13"/>
      <c r="B1662" s="237"/>
      <c r="C1662" s="238"/>
      <c r="D1662" s="230" t="s">
        <v>279</v>
      </c>
      <c r="E1662" s="239" t="s">
        <v>19</v>
      </c>
      <c r="F1662" s="240" t="s">
        <v>1809</v>
      </c>
      <c r="G1662" s="238"/>
      <c r="H1662" s="239" t="s">
        <v>19</v>
      </c>
      <c r="I1662" s="241"/>
      <c r="J1662" s="238"/>
      <c r="K1662" s="238"/>
      <c r="L1662" s="242"/>
      <c r="M1662" s="243"/>
      <c r="N1662" s="244"/>
      <c r="O1662" s="244"/>
      <c r="P1662" s="244"/>
      <c r="Q1662" s="244"/>
      <c r="R1662" s="244"/>
      <c r="S1662" s="244"/>
      <c r="T1662" s="245"/>
      <c r="U1662" s="13"/>
      <c r="V1662" s="13"/>
      <c r="W1662" s="13"/>
      <c r="X1662" s="13"/>
      <c r="Y1662" s="13"/>
      <c r="Z1662" s="13"/>
      <c r="AA1662" s="13"/>
      <c r="AB1662" s="13"/>
      <c r="AC1662" s="13"/>
      <c r="AD1662" s="13"/>
      <c r="AE1662" s="13"/>
      <c r="AT1662" s="246" t="s">
        <v>279</v>
      </c>
      <c r="AU1662" s="246" t="s">
        <v>82</v>
      </c>
      <c r="AV1662" s="13" t="s">
        <v>80</v>
      </c>
      <c r="AW1662" s="13" t="s">
        <v>33</v>
      </c>
      <c r="AX1662" s="13" t="s">
        <v>72</v>
      </c>
      <c r="AY1662" s="246" t="s">
        <v>266</v>
      </c>
    </row>
    <row r="1663" spans="1:51" s="14" customFormat="1" ht="12">
      <c r="A1663" s="14"/>
      <c r="B1663" s="247"/>
      <c r="C1663" s="248"/>
      <c r="D1663" s="230" t="s">
        <v>279</v>
      </c>
      <c r="E1663" s="249" t="s">
        <v>19</v>
      </c>
      <c r="F1663" s="250" t="s">
        <v>80</v>
      </c>
      <c r="G1663" s="248"/>
      <c r="H1663" s="251">
        <v>1</v>
      </c>
      <c r="I1663" s="252"/>
      <c r="J1663" s="248"/>
      <c r="K1663" s="248"/>
      <c r="L1663" s="253"/>
      <c r="M1663" s="254"/>
      <c r="N1663" s="255"/>
      <c r="O1663" s="255"/>
      <c r="P1663" s="255"/>
      <c r="Q1663" s="255"/>
      <c r="R1663" s="255"/>
      <c r="S1663" s="255"/>
      <c r="T1663" s="256"/>
      <c r="U1663" s="14"/>
      <c r="V1663" s="14"/>
      <c r="W1663" s="14"/>
      <c r="X1663" s="14"/>
      <c r="Y1663" s="14"/>
      <c r="Z1663" s="14"/>
      <c r="AA1663" s="14"/>
      <c r="AB1663" s="14"/>
      <c r="AC1663" s="14"/>
      <c r="AD1663" s="14"/>
      <c r="AE1663" s="14"/>
      <c r="AT1663" s="257" t="s">
        <v>279</v>
      </c>
      <c r="AU1663" s="257" t="s">
        <v>82</v>
      </c>
      <c r="AV1663" s="14" t="s">
        <v>82</v>
      </c>
      <c r="AW1663" s="14" t="s">
        <v>33</v>
      </c>
      <c r="AX1663" s="14" t="s">
        <v>72</v>
      </c>
      <c r="AY1663" s="257" t="s">
        <v>266</v>
      </c>
    </row>
    <row r="1664" spans="1:51" s="13" customFormat="1" ht="12">
      <c r="A1664" s="13"/>
      <c r="B1664" s="237"/>
      <c r="C1664" s="238"/>
      <c r="D1664" s="230" t="s">
        <v>279</v>
      </c>
      <c r="E1664" s="239" t="s">
        <v>19</v>
      </c>
      <c r="F1664" s="240" t="s">
        <v>1780</v>
      </c>
      <c r="G1664" s="238"/>
      <c r="H1664" s="239" t="s">
        <v>19</v>
      </c>
      <c r="I1664" s="241"/>
      <c r="J1664" s="238"/>
      <c r="K1664" s="238"/>
      <c r="L1664" s="242"/>
      <c r="M1664" s="243"/>
      <c r="N1664" s="244"/>
      <c r="O1664" s="244"/>
      <c r="P1664" s="244"/>
      <c r="Q1664" s="244"/>
      <c r="R1664" s="244"/>
      <c r="S1664" s="244"/>
      <c r="T1664" s="245"/>
      <c r="U1664" s="13"/>
      <c r="V1664" s="13"/>
      <c r="W1664" s="13"/>
      <c r="X1664" s="13"/>
      <c r="Y1664" s="13"/>
      <c r="Z1664" s="13"/>
      <c r="AA1664" s="13"/>
      <c r="AB1664" s="13"/>
      <c r="AC1664" s="13"/>
      <c r="AD1664" s="13"/>
      <c r="AE1664" s="13"/>
      <c r="AT1664" s="246" t="s">
        <v>279</v>
      </c>
      <c r="AU1664" s="246" t="s">
        <v>82</v>
      </c>
      <c r="AV1664" s="13" t="s">
        <v>80</v>
      </c>
      <c r="AW1664" s="13" t="s">
        <v>33</v>
      </c>
      <c r="AX1664" s="13" t="s">
        <v>72</v>
      </c>
      <c r="AY1664" s="246" t="s">
        <v>266</v>
      </c>
    </row>
    <row r="1665" spans="1:51" s="14" customFormat="1" ht="12">
      <c r="A1665" s="14"/>
      <c r="B1665" s="247"/>
      <c r="C1665" s="248"/>
      <c r="D1665" s="230" t="s">
        <v>279</v>
      </c>
      <c r="E1665" s="249" t="s">
        <v>19</v>
      </c>
      <c r="F1665" s="250" t="s">
        <v>80</v>
      </c>
      <c r="G1665" s="248"/>
      <c r="H1665" s="251">
        <v>1</v>
      </c>
      <c r="I1665" s="252"/>
      <c r="J1665" s="248"/>
      <c r="K1665" s="248"/>
      <c r="L1665" s="253"/>
      <c r="M1665" s="254"/>
      <c r="N1665" s="255"/>
      <c r="O1665" s="255"/>
      <c r="P1665" s="255"/>
      <c r="Q1665" s="255"/>
      <c r="R1665" s="255"/>
      <c r="S1665" s="255"/>
      <c r="T1665" s="256"/>
      <c r="U1665" s="14"/>
      <c r="V1665" s="14"/>
      <c r="W1665" s="14"/>
      <c r="X1665" s="14"/>
      <c r="Y1665" s="14"/>
      <c r="Z1665" s="14"/>
      <c r="AA1665" s="14"/>
      <c r="AB1665" s="14"/>
      <c r="AC1665" s="14"/>
      <c r="AD1665" s="14"/>
      <c r="AE1665" s="14"/>
      <c r="AT1665" s="257" t="s">
        <v>279</v>
      </c>
      <c r="AU1665" s="257" t="s">
        <v>82</v>
      </c>
      <c r="AV1665" s="14" t="s">
        <v>82</v>
      </c>
      <c r="AW1665" s="14" t="s">
        <v>33</v>
      </c>
      <c r="AX1665" s="14" t="s">
        <v>72</v>
      </c>
      <c r="AY1665" s="257" t="s">
        <v>266</v>
      </c>
    </row>
    <row r="1666" spans="1:51" s="13" customFormat="1" ht="12">
      <c r="A1666" s="13"/>
      <c r="B1666" s="237"/>
      <c r="C1666" s="238"/>
      <c r="D1666" s="230" t="s">
        <v>279</v>
      </c>
      <c r="E1666" s="239" t="s">
        <v>19</v>
      </c>
      <c r="F1666" s="240" t="s">
        <v>1786</v>
      </c>
      <c r="G1666" s="238"/>
      <c r="H1666" s="239" t="s">
        <v>19</v>
      </c>
      <c r="I1666" s="241"/>
      <c r="J1666" s="238"/>
      <c r="K1666" s="238"/>
      <c r="L1666" s="242"/>
      <c r="M1666" s="243"/>
      <c r="N1666" s="244"/>
      <c r="O1666" s="244"/>
      <c r="P1666" s="244"/>
      <c r="Q1666" s="244"/>
      <c r="R1666" s="244"/>
      <c r="S1666" s="244"/>
      <c r="T1666" s="245"/>
      <c r="U1666" s="13"/>
      <c r="V1666" s="13"/>
      <c r="W1666" s="13"/>
      <c r="X1666" s="13"/>
      <c r="Y1666" s="13"/>
      <c r="Z1666" s="13"/>
      <c r="AA1666" s="13"/>
      <c r="AB1666" s="13"/>
      <c r="AC1666" s="13"/>
      <c r="AD1666" s="13"/>
      <c r="AE1666" s="13"/>
      <c r="AT1666" s="246" t="s">
        <v>279</v>
      </c>
      <c r="AU1666" s="246" t="s">
        <v>82</v>
      </c>
      <c r="AV1666" s="13" t="s">
        <v>80</v>
      </c>
      <c r="AW1666" s="13" t="s">
        <v>33</v>
      </c>
      <c r="AX1666" s="13" t="s">
        <v>72</v>
      </c>
      <c r="AY1666" s="246" t="s">
        <v>266</v>
      </c>
    </row>
    <row r="1667" spans="1:51" s="14" customFormat="1" ht="12">
      <c r="A1667" s="14"/>
      <c r="B1667" s="247"/>
      <c r="C1667" s="248"/>
      <c r="D1667" s="230" t="s">
        <v>279</v>
      </c>
      <c r="E1667" s="249" t="s">
        <v>19</v>
      </c>
      <c r="F1667" s="250" t="s">
        <v>310</v>
      </c>
      <c r="G1667" s="248"/>
      <c r="H1667" s="251">
        <v>6</v>
      </c>
      <c r="I1667" s="252"/>
      <c r="J1667" s="248"/>
      <c r="K1667" s="248"/>
      <c r="L1667" s="253"/>
      <c r="M1667" s="254"/>
      <c r="N1667" s="255"/>
      <c r="O1667" s="255"/>
      <c r="P1667" s="255"/>
      <c r="Q1667" s="255"/>
      <c r="R1667" s="255"/>
      <c r="S1667" s="255"/>
      <c r="T1667" s="256"/>
      <c r="U1667" s="14"/>
      <c r="V1667" s="14"/>
      <c r="W1667" s="14"/>
      <c r="X1667" s="14"/>
      <c r="Y1667" s="14"/>
      <c r="Z1667" s="14"/>
      <c r="AA1667" s="14"/>
      <c r="AB1667" s="14"/>
      <c r="AC1667" s="14"/>
      <c r="AD1667" s="14"/>
      <c r="AE1667" s="14"/>
      <c r="AT1667" s="257" t="s">
        <v>279</v>
      </c>
      <c r="AU1667" s="257" t="s">
        <v>82</v>
      </c>
      <c r="AV1667" s="14" t="s">
        <v>82</v>
      </c>
      <c r="AW1667" s="14" t="s">
        <v>33</v>
      </c>
      <c r="AX1667" s="14" t="s">
        <v>72</v>
      </c>
      <c r="AY1667" s="257" t="s">
        <v>266</v>
      </c>
    </row>
    <row r="1668" spans="1:51" s="13" customFormat="1" ht="12">
      <c r="A1668" s="13"/>
      <c r="B1668" s="237"/>
      <c r="C1668" s="238"/>
      <c r="D1668" s="230" t="s">
        <v>279</v>
      </c>
      <c r="E1668" s="239" t="s">
        <v>19</v>
      </c>
      <c r="F1668" s="240" t="s">
        <v>1787</v>
      </c>
      <c r="G1668" s="238"/>
      <c r="H1668" s="239" t="s">
        <v>19</v>
      </c>
      <c r="I1668" s="241"/>
      <c r="J1668" s="238"/>
      <c r="K1668" s="238"/>
      <c r="L1668" s="242"/>
      <c r="M1668" s="243"/>
      <c r="N1668" s="244"/>
      <c r="O1668" s="244"/>
      <c r="P1668" s="244"/>
      <c r="Q1668" s="244"/>
      <c r="R1668" s="244"/>
      <c r="S1668" s="244"/>
      <c r="T1668" s="245"/>
      <c r="U1668" s="13"/>
      <c r="V1668" s="13"/>
      <c r="W1668" s="13"/>
      <c r="X1668" s="13"/>
      <c r="Y1668" s="13"/>
      <c r="Z1668" s="13"/>
      <c r="AA1668" s="13"/>
      <c r="AB1668" s="13"/>
      <c r="AC1668" s="13"/>
      <c r="AD1668" s="13"/>
      <c r="AE1668" s="13"/>
      <c r="AT1668" s="246" t="s">
        <v>279</v>
      </c>
      <c r="AU1668" s="246" t="s">
        <v>82</v>
      </c>
      <c r="AV1668" s="13" t="s">
        <v>80</v>
      </c>
      <c r="AW1668" s="13" t="s">
        <v>33</v>
      </c>
      <c r="AX1668" s="13" t="s">
        <v>72</v>
      </c>
      <c r="AY1668" s="246" t="s">
        <v>266</v>
      </c>
    </row>
    <row r="1669" spans="1:51" s="14" customFormat="1" ht="12">
      <c r="A1669" s="14"/>
      <c r="B1669" s="247"/>
      <c r="C1669" s="248"/>
      <c r="D1669" s="230" t="s">
        <v>279</v>
      </c>
      <c r="E1669" s="249" t="s">
        <v>19</v>
      </c>
      <c r="F1669" s="250" t="s">
        <v>291</v>
      </c>
      <c r="G1669" s="248"/>
      <c r="H1669" s="251">
        <v>3</v>
      </c>
      <c r="I1669" s="252"/>
      <c r="J1669" s="248"/>
      <c r="K1669" s="248"/>
      <c r="L1669" s="253"/>
      <c r="M1669" s="254"/>
      <c r="N1669" s="255"/>
      <c r="O1669" s="255"/>
      <c r="P1669" s="255"/>
      <c r="Q1669" s="255"/>
      <c r="R1669" s="255"/>
      <c r="S1669" s="255"/>
      <c r="T1669" s="256"/>
      <c r="U1669" s="14"/>
      <c r="V1669" s="14"/>
      <c r="W1669" s="14"/>
      <c r="X1669" s="14"/>
      <c r="Y1669" s="14"/>
      <c r="Z1669" s="14"/>
      <c r="AA1669" s="14"/>
      <c r="AB1669" s="14"/>
      <c r="AC1669" s="14"/>
      <c r="AD1669" s="14"/>
      <c r="AE1669" s="14"/>
      <c r="AT1669" s="257" t="s">
        <v>279</v>
      </c>
      <c r="AU1669" s="257" t="s">
        <v>82</v>
      </c>
      <c r="AV1669" s="14" t="s">
        <v>82</v>
      </c>
      <c r="AW1669" s="14" t="s">
        <v>33</v>
      </c>
      <c r="AX1669" s="14" t="s">
        <v>72</v>
      </c>
      <c r="AY1669" s="257" t="s">
        <v>266</v>
      </c>
    </row>
    <row r="1670" spans="1:51" s="13" customFormat="1" ht="12">
      <c r="A1670" s="13"/>
      <c r="B1670" s="237"/>
      <c r="C1670" s="238"/>
      <c r="D1670" s="230" t="s">
        <v>279</v>
      </c>
      <c r="E1670" s="239" t="s">
        <v>19</v>
      </c>
      <c r="F1670" s="240" t="s">
        <v>1803</v>
      </c>
      <c r="G1670" s="238"/>
      <c r="H1670" s="239" t="s">
        <v>19</v>
      </c>
      <c r="I1670" s="241"/>
      <c r="J1670" s="238"/>
      <c r="K1670" s="238"/>
      <c r="L1670" s="242"/>
      <c r="M1670" s="243"/>
      <c r="N1670" s="244"/>
      <c r="O1670" s="244"/>
      <c r="P1670" s="244"/>
      <c r="Q1670" s="244"/>
      <c r="R1670" s="244"/>
      <c r="S1670" s="244"/>
      <c r="T1670" s="245"/>
      <c r="U1670" s="13"/>
      <c r="V1670" s="13"/>
      <c r="W1670" s="13"/>
      <c r="X1670" s="13"/>
      <c r="Y1670" s="13"/>
      <c r="Z1670" s="13"/>
      <c r="AA1670" s="13"/>
      <c r="AB1670" s="13"/>
      <c r="AC1670" s="13"/>
      <c r="AD1670" s="13"/>
      <c r="AE1670" s="13"/>
      <c r="AT1670" s="246" t="s">
        <v>279</v>
      </c>
      <c r="AU1670" s="246" t="s">
        <v>82</v>
      </c>
      <c r="AV1670" s="13" t="s">
        <v>80</v>
      </c>
      <c r="AW1670" s="13" t="s">
        <v>33</v>
      </c>
      <c r="AX1670" s="13" t="s">
        <v>72</v>
      </c>
      <c r="AY1670" s="246" t="s">
        <v>266</v>
      </c>
    </row>
    <row r="1671" spans="1:51" s="14" customFormat="1" ht="12">
      <c r="A1671" s="14"/>
      <c r="B1671" s="247"/>
      <c r="C1671" s="248"/>
      <c r="D1671" s="230" t="s">
        <v>279</v>
      </c>
      <c r="E1671" s="249" t="s">
        <v>19</v>
      </c>
      <c r="F1671" s="250" t="s">
        <v>291</v>
      </c>
      <c r="G1671" s="248"/>
      <c r="H1671" s="251">
        <v>3</v>
      </c>
      <c r="I1671" s="252"/>
      <c r="J1671" s="248"/>
      <c r="K1671" s="248"/>
      <c r="L1671" s="253"/>
      <c r="M1671" s="254"/>
      <c r="N1671" s="255"/>
      <c r="O1671" s="255"/>
      <c r="P1671" s="255"/>
      <c r="Q1671" s="255"/>
      <c r="R1671" s="255"/>
      <c r="S1671" s="255"/>
      <c r="T1671" s="256"/>
      <c r="U1671" s="14"/>
      <c r="V1671" s="14"/>
      <c r="W1671" s="14"/>
      <c r="X1671" s="14"/>
      <c r="Y1671" s="14"/>
      <c r="Z1671" s="14"/>
      <c r="AA1671" s="14"/>
      <c r="AB1671" s="14"/>
      <c r="AC1671" s="14"/>
      <c r="AD1671" s="14"/>
      <c r="AE1671" s="14"/>
      <c r="AT1671" s="257" t="s">
        <v>279</v>
      </c>
      <c r="AU1671" s="257" t="s">
        <v>82</v>
      </c>
      <c r="AV1671" s="14" t="s">
        <v>82</v>
      </c>
      <c r="AW1671" s="14" t="s">
        <v>33</v>
      </c>
      <c r="AX1671" s="14" t="s">
        <v>72</v>
      </c>
      <c r="AY1671" s="257" t="s">
        <v>266</v>
      </c>
    </row>
    <row r="1672" spans="1:51" s="13" customFormat="1" ht="12">
      <c r="A1672" s="13"/>
      <c r="B1672" s="237"/>
      <c r="C1672" s="238"/>
      <c r="D1672" s="230" t="s">
        <v>279</v>
      </c>
      <c r="E1672" s="239" t="s">
        <v>19</v>
      </c>
      <c r="F1672" s="240" t="s">
        <v>1781</v>
      </c>
      <c r="G1672" s="238"/>
      <c r="H1672" s="239" t="s">
        <v>19</v>
      </c>
      <c r="I1672" s="241"/>
      <c r="J1672" s="238"/>
      <c r="K1672" s="238"/>
      <c r="L1672" s="242"/>
      <c r="M1672" s="243"/>
      <c r="N1672" s="244"/>
      <c r="O1672" s="244"/>
      <c r="P1672" s="244"/>
      <c r="Q1672" s="244"/>
      <c r="R1672" s="244"/>
      <c r="S1672" s="244"/>
      <c r="T1672" s="245"/>
      <c r="U1672" s="13"/>
      <c r="V1672" s="13"/>
      <c r="W1672" s="13"/>
      <c r="X1672" s="13"/>
      <c r="Y1672" s="13"/>
      <c r="Z1672" s="13"/>
      <c r="AA1672" s="13"/>
      <c r="AB1672" s="13"/>
      <c r="AC1672" s="13"/>
      <c r="AD1672" s="13"/>
      <c r="AE1672" s="13"/>
      <c r="AT1672" s="246" t="s">
        <v>279</v>
      </c>
      <c r="AU1672" s="246" t="s">
        <v>82</v>
      </c>
      <c r="AV1672" s="13" t="s">
        <v>80</v>
      </c>
      <c r="AW1672" s="13" t="s">
        <v>33</v>
      </c>
      <c r="AX1672" s="13" t="s">
        <v>72</v>
      </c>
      <c r="AY1672" s="246" t="s">
        <v>266</v>
      </c>
    </row>
    <row r="1673" spans="1:51" s="14" customFormat="1" ht="12">
      <c r="A1673" s="14"/>
      <c r="B1673" s="247"/>
      <c r="C1673" s="248"/>
      <c r="D1673" s="230" t="s">
        <v>279</v>
      </c>
      <c r="E1673" s="249" t="s">
        <v>19</v>
      </c>
      <c r="F1673" s="250" t="s">
        <v>82</v>
      </c>
      <c r="G1673" s="248"/>
      <c r="H1673" s="251">
        <v>2</v>
      </c>
      <c r="I1673" s="252"/>
      <c r="J1673" s="248"/>
      <c r="K1673" s="248"/>
      <c r="L1673" s="253"/>
      <c r="M1673" s="254"/>
      <c r="N1673" s="255"/>
      <c r="O1673" s="255"/>
      <c r="P1673" s="255"/>
      <c r="Q1673" s="255"/>
      <c r="R1673" s="255"/>
      <c r="S1673" s="255"/>
      <c r="T1673" s="256"/>
      <c r="U1673" s="14"/>
      <c r="V1673" s="14"/>
      <c r="W1673" s="14"/>
      <c r="X1673" s="14"/>
      <c r="Y1673" s="14"/>
      <c r="Z1673" s="14"/>
      <c r="AA1673" s="14"/>
      <c r="AB1673" s="14"/>
      <c r="AC1673" s="14"/>
      <c r="AD1673" s="14"/>
      <c r="AE1673" s="14"/>
      <c r="AT1673" s="257" t="s">
        <v>279</v>
      </c>
      <c r="AU1673" s="257" t="s">
        <v>82</v>
      </c>
      <c r="AV1673" s="14" t="s">
        <v>82</v>
      </c>
      <c r="AW1673" s="14" t="s">
        <v>33</v>
      </c>
      <c r="AX1673" s="14" t="s">
        <v>72</v>
      </c>
      <c r="AY1673" s="257" t="s">
        <v>266</v>
      </c>
    </row>
    <row r="1674" spans="1:51" s="15" customFormat="1" ht="12">
      <c r="A1674" s="15"/>
      <c r="B1674" s="258"/>
      <c r="C1674" s="259"/>
      <c r="D1674" s="230" t="s">
        <v>279</v>
      </c>
      <c r="E1674" s="260" t="s">
        <v>19</v>
      </c>
      <c r="F1674" s="261" t="s">
        <v>282</v>
      </c>
      <c r="G1674" s="259"/>
      <c r="H1674" s="262">
        <v>71</v>
      </c>
      <c r="I1674" s="263"/>
      <c r="J1674" s="259"/>
      <c r="K1674" s="259"/>
      <c r="L1674" s="264"/>
      <c r="M1674" s="265"/>
      <c r="N1674" s="266"/>
      <c r="O1674" s="266"/>
      <c r="P1674" s="266"/>
      <c r="Q1674" s="266"/>
      <c r="R1674" s="266"/>
      <c r="S1674" s="266"/>
      <c r="T1674" s="267"/>
      <c r="U1674" s="15"/>
      <c r="V1674" s="15"/>
      <c r="W1674" s="15"/>
      <c r="X1674" s="15"/>
      <c r="Y1674" s="15"/>
      <c r="Z1674" s="15"/>
      <c r="AA1674" s="15"/>
      <c r="AB1674" s="15"/>
      <c r="AC1674" s="15"/>
      <c r="AD1674" s="15"/>
      <c r="AE1674" s="15"/>
      <c r="AT1674" s="268" t="s">
        <v>279</v>
      </c>
      <c r="AU1674" s="268" t="s">
        <v>82</v>
      </c>
      <c r="AV1674" s="15" t="s">
        <v>273</v>
      </c>
      <c r="AW1674" s="15" t="s">
        <v>33</v>
      </c>
      <c r="AX1674" s="15" t="s">
        <v>80</v>
      </c>
      <c r="AY1674" s="268" t="s">
        <v>266</v>
      </c>
    </row>
    <row r="1675" spans="1:65" s="2" customFormat="1" ht="37.8" customHeight="1">
      <c r="A1675" s="41"/>
      <c r="B1675" s="42"/>
      <c r="C1675" s="217" t="s">
        <v>1862</v>
      </c>
      <c r="D1675" s="217" t="s">
        <v>268</v>
      </c>
      <c r="E1675" s="218" t="s">
        <v>1863</v>
      </c>
      <c r="F1675" s="219" t="s">
        <v>1864</v>
      </c>
      <c r="G1675" s="220" t="s">
        <v>423</v>
      </c>
      <c r="H1675" s="221">
        <v>176</v>
      </c>
      <c r="I1675" s="222"/>
      <c r="J1675" s="223">
        <f>ROUND(I1675*H1675,2)</f>
        <v>0</v>
      </c>
      <c r="K1675" s="219" t="s">
        <v>272</v>
      </c>
      <c r="L1675" s="47"/>
      <c r="M1675" s="224" t="s">
        <v>19</v>
      </c>
      <c r="N1675" s="225" t="s">
        <v>43</v>
      </c>
      <c r="O1675" s="87"/>
      <c r="P1675" s="226">
        <f>O1675*H1675</f>
        <v>0</v>
      </c>
      <c r="Q1675" s="226">
        <v>0.0006</v>
      </c>
      <c r="R1675" s="226">
        <f>Q1675*H1675</f>
        <v>0.10559999999999999</v>
      </c>
      <c r="S1675" s="226">
        <v>0</v>
      </c>
      <c r="T1675" s="227">
        <f>S1675*H1675</f>
        <v>0</v>
      </c>
      <c r="U1675" s="41"/>
      <c r="V1675" s="41"/>
      <c r="W1675" s="41"/>
      <c r="X1675" s="41"/>
      <c r="Y1675" s="41"/>
      <c r="Z1675" s="41"/>
      <c r="AA1675" s="41"/>
      <c r="AB1675" s="41"/>
      <c r="AC1675" s="41"/>
      <c r="AD1675" s="41"/>
      <c r="AE1675" s="41"/>
      <c r="AR1675" s="228" t="s">
        <v>396</v>
      </c>
      <c r="AT1675" s="228" t="s">
        <v>268</v>
      </c>
      <c r="AU1675" s="228" t="s">
        <v>82</v>
      </c>
      <c r="AY1675" s="20" t="s">
        <v>266</v>
      </c>
      <c r="BE1675" s="229">
        <f>IF(N1675="základní",J1675,0)</f>
        <v>0</v>
      </c>
      <c r="BF1675" s="229">
        <f>IF(N1675="snížená",J1675,0)</f>
        <v>0</v>
      </c>
      <c r="BG1675" s="229">
        <f>IF(N1675="zákl. přenesená",J1675,0)</f>
        <v>0</v>
      </c>
      <c r="BH1675" s="229">
        <f>IF(N1675="sníž. přenesená",J1675,0)</f>
        <v>0</v>
      </c>
      <c r="BI1675" s="229">
        <f>IF(N1675="nulová",J1675,0)</f>
        <v>0</v>
      </c>
      <c r="BJ1675" s="20" t="s">
        <v>80</v>
      </c>
      <c r="BK1675" s="229">
        <f>ROUND(I1675*H1675,2)</f>
        <v>0</v>
      </c>
      <c r="BL1675" s="20" t="s">
        <v>396</v>
      </c>
      <c r="BM1675" s="228" t="s">
        <v>1865</v>
      </c>
    </row>
    <row r="1676" spans="1:47" s="2" customFormat="1" ht="12">
      <c r="A1676" s="41"/>
      <c r="B1676" s="42"/>
      <c r="C1676" s="43"/>
      <c r="D1676" s="230" t="s">
        <v>275</v>
      </c>
      <c r="E1676" s="43"/>
      <c r="F1676" s="231" t="s">
        <v>1866</v>
      </c>
      <c r="G1676" s="43"/>
      <c r="H1676" s="43"/>
      <c r="I1676" s="232"/>
      <c r="J1676" s="43"/>
      <c r="K1676" s="43"/>
      <c r="L1676" s="47"/>
      <c r="M1676" s="233"/>
      <c r="N1676" s="234"/>
      <c r="O1676" s="87"/>
      <c r="P1676" s="87"/>
      <c r="Q1676" s="87"/>
      <c r="R1676" s="87"/>
      <c r="S1676" s="87"/>
      <c r="T1676" s="88"/>
      <c r="U1676" s="41"/>
      <c r="V1676" s="41"/>
      <c r="W1676" s="41"/>
      <c r="X1676" s="41"/>
      <c r="Y1676" s="41"/>
      <c r="Z1676" s="41"/>
      <c r="AA1676" s="41"/>
      <c r="AB1676" s="41"/>
      <c r="AC1676" s="41"/>
      <c r="AD1676" s="41"/>
      <c r="AE1676" s="41"/>
      <c r="AT1676" s="20" t="s">
        <v>275</v>
      </c>
      <c r="AU1676" s="20" t="s">
        <v>82</v>
      </c>
    </row>
    <row r="1677" spans="1:47" s="2" customFormat="1" ht="12">
      <c r="A1677" s="41"/>
      <c r="B1677" s="42"/>
      <c r="C1677" s="43"/>
      <c r="D1677" s="235" t="s">
        <v>277</v>
      </c>
      <c r="E1677" s="43"/>
      <c r="F1677" s="236" t="s">
        <v>1867</v>
      </c>
      <c r="G1677" s="43"/>
      <c r="H1677" s="43"/>
      <c r="I1677" s="232"/>
      <c r="J1677" s="43"/>
      <c r="K1677" s="43"/>
      <c r="L1677" s="47"/>
      <c r="M1677" s="233"/>
      <c r="N1677" s="234"/>
      <c r="O1677" s="87"/>
      <c r="P1677" s="87"/>
      <c r="Q1677" s="87"/>
      <c r="R1677" s="87"/>
      <c r="S1677" s="87"/>
      <c r="T1677" s="88"/>
      <c r="U1677" s="41"/>
      <c r="V1677" s="41"/>
      <c r="W1677" s="41"/>
      <c r="X1677" s="41"/>
      <c r="Y1677" s="41"/>
      <c r="Z1677" s="41"/>
      <c r="AA1677" s="41"/>
      <c r="AB1677" s="41"/>
      <c r="AC1677" s="41"/>
      <c r="AD1677" s="41"/>
      <c r="AE1677" s="41"/>
      <c r="AT1677" s="20" t="s">
        <v>277</v>
      </c>
      <c r="AU1677" s="20" t="s">
        <v>82</v>
      </c>
    </row>
    <row r="1678" spans="1:51" s="14" customFormat="1" ht="12">
      <c r="A1678" s="14"/>
      <c r="B1678" s="247"/>
      <c r="C1678" s="248"/>
      <c r="D1678" s="230" t="s">
        <v>279</v>
      </c>
      <c r="E1678" s="249" t="s">
        <v>19</v>
      </c>
      <c r="F1678" s="250" t="s">
        <v>1868</v>
      </c>
      <c r="G1678" s="248"/>
      <c r="H1678" s="251">
        <v>176</v>
      </c>
      <c r="I1678" s="252"/>
      <c r="J1678" s="248"/>
      <c r="K1678" s="248"/>
      <c r="L1678" s="253"/>
      <c r="M1678" s="254"/>
      <c r="N1678" s="255"/>
      <c r="O1678" s="255"/>
      <c r="P1678" s="255"/>
      <c r="Q1678" s="255"/>
      <c r="R1678" s="255"/>
      <c r="S1678" s="255"/>
      <c r="T1678" s="256"/>
      <c r="U1678" s="14"/>
      <c r="V1678" s="14"/>
      <c r="W1678" s="14"/>
      <c r="X1678" s="14"/>
      <c r="Y1678" s="14"/>
      <c r="Z1678" s="14"/>
      <c r="AA1678" s="14"/>
      <c r="AB1678" s="14"/>
      <c r="AC1678" s="14"/>
      <c r="AD1678" s="14"/>
      <c r="AE1678" s="14"/>
      <c r="AT1678" s="257" t="s">
        <v>279</v>
      </c>
      <c r="AU1678" s="257" t="s">
        <v>82</v>
      </c>
      <c r="AV1678" s="14" t="s">
        <v>82</v>
      </c>
      <c r="AW1678" s="14" t="s">
        <v>33</v>
      </c>
      <c r="AX1678" s="14" t="s">
        <v>80</v>
      </c>
      <c r="AY1678" s="257" t="s">
        <v>266</v>
      </c>
    </row>
    <row r="1679" spans="1:65" s="2" customFormat="1" ht="37.8" customHeight="1">
      <c r="A1679" s="41"/>
      <c r="B1679" s="42"/>
      <c r="C1679" s="217" t="s">
        <v>1869</v>
      </c>
      <c r="D1679" s="217" t="s">
        <v>268</v>
      </c>
      <c r="E1679" s="218" t="s">
        <v>1870</v>
      </c>
      <c r="F1679" s="219" t="s">
        <v>1871</v>
      </c>
      <c r="G1679" s="220" t="s">
        <v>423</v>
      </c>
      <c r="H1679" s="221">
        <v>95</v>
      </c>
      <c r="I1679" s="222"/>
      <c r="J1679" s="223">
        <f>ROUND(I1679*H1679,2)</f>
        <v>0</v>
      </c>
      <c r="K1679" s="219" t="s">
        <v>272</v>
      </c>
      <c r="L1679" s="47"/>
      <c r="M1679" s="224" t="s">
        <v>19</v>
      </c>
      <c r="N1679" s="225" t="s">
        <v>43</v>
      </c>
      <c r="O1679" s="87"/>
      <c r="P1679" s="226">
        <f>O1679*H1679</f>
        <v>0</v>
      </c>
      <c r="Q1679" s="226">
        <v>0.0006</v>
      </c>
      <c r="R1679" s="226">
        <f>Q1679*H1679</f>
        <v>0.056999999999999995</v>
      </c>
      <c r="S1679" s="226">
        <v>0</v>
      </c>
      <c r="T1679" s="227">
        <f>S1679*H1679</f>
        <v>0</v>
      </c>
      <c r="U1679" s="41"/>
      <c r="V1679" s="41"/>
      <c r="W1679" s="41"/>
      <c r="X1679" s="41"/>
      <c r="Y1679" s="41"/>
      <c r="Z1679" s="41"/>
      <c r="AA1679" s="41"/>
      <c r="AB1679" s="41"/>
      <c r="AC1679" s="41"/>
      <c r="AD1679" s="41"/>
      <c r="AE1679" s="41"/>
      <c r="AR1679" s="228" t="s">
        <v>396</v>
      </c>
      <c r="AT1679" s="228" t="s">
        <v>268</v>
      </c>
      <c r="AU1679" s="228" t="s">
        <v>82</v>
      </c>
      <c r="AY1679" s="20" t="s">
        <v>266</v>
      </c>
      <c r="BE1679" s="229">
        <f>IF(N1679="základní",J1679,0)</f>
        <v>0</v>
      </c>
      <c r="BF1679" s="229">
        <f>IF(N1679="snížená",J1679,0)</f>
        <v>0</v>
      </c>
      <c r="BG1679" s="229">
        <f>IF(N1679="zákl. přenesená",J1679,0)</f>
        <v>0</v>
      </c>
      <c r="BH1679" s="229">
        <f>IF(N1679="sníž. přenesená",J1679,0)</f>
        <v>0</v>
      </c>
      <c r="BI1679" s="229">
        <f>IF(N1679="nulová",J1679,0)</f>
        <v>0</v>
      </c>
      <c r="BJ1679" s="20" t="s">
        <v>80</v>
      </c>
      <c r="BK1679" s="229">
        <f>ROUND(I1679*H1679,2)</f>
        <v>0</v>
      </c>
      <c r="BL1679" s="20" t="s">
        <v>396</v>
      </c>
      <c r="BM1679" s="228" t="s">
        <v>1872</v>
      </c>
    </row>
    <row r="1680" spans="1:47" s="2" customFormat="1" ht="12">
      <c r="A1680" s="41"/>
      <c r="B1680" s="42"/>
      <c r="C1680" s="43"/>
      <c r="D1680" s="230" t="s">
        <v>275</v>
      </c>
      <c r="E1680" s="43"/>
      <c r="F1680" s="231" t="s">
        <v>1873</v>
      </c>
      <c r="G1680" s="43"/>
      <c r="H1680" s="43"/>
      <c r="I1680" s="232"/>
      <c r="J1680" s="43"/>
      <c r="K1680" s="43"/>
      <c r="L1680" s="47"/>
      <c r="M1680" s="233"/>
      <c r="N1680" s="234"/>
      <c r="O1680" s="87"/>
      <c r="P1680" s="87"/>
      <c r="Q1680" s="87"/>
      <c r="R1680" s="87"/>
      <c r="S1680" s="87"/>
      <c r="T1680" s="88"/>
      <c r="U1680" s="41"/>
      <c r="V1680" s="41"/>
      <c r="W1680" s="41"/>
      <c r="X1680" s="41"/>
      <c r="Y1680" s="41"/>
      <c r="Z1680" s="41"/>
      <c r="AA1680" s="41"/>
      <c r="AB1680" s="41"/>
      <c r="AC1680" s="41"/>
      <c r="AD1680" s="41"/>
      <c r="AE1680" s="41"/>
      <c r="AT1680" s="20" t="s">
        <v>275</v>
      </c>
      <c r="AU1680" s="20" t="s">
        <v>82</v>
      </c>
    </row>
    <row r="1681" spans="1:47" s="2" customFormat="1" ht="12">
      <c r="A1681" s="41"/>
      <c r="B1681" s="42"/>
      <c r="C1681" s="43"/>
      <c r="D1681" s="235" t="s">
        <v>277</v>
      </c>
      <c r="E1681" s="43"/>
      <c r="F1681" s="236" t="s">
        <v>1874</v>
      </c>
      <c r="G1681" s="43"/>
      <c r="H1681" s="43"/>
      <c r="I1681" s="232"/>
      <c r="J1681" s="43"/>
      <c r="K1681" s="43"/>
      <c r="L1681" s="47"/>
      <c r="M1681" s="233"/>
      <c r="N1681" s="234"/>
      <c r="O1681" s="87"/>
      <c r="P1681" s="87"/>
      <c r="Q1681" s="87"/>
      <c r="R1681" s="87"/>
      <c r="S1681" s="87"/>
      <c r="T1681" s="88"/>
      <c r="U1681" s="41"/>
      <c r="V1681" s="41"/>
      <c r="W1681" s="41"/>
      <c r="X1681" s="41"/>
      <c r="Y1681" s="41"/>
      <c r="Z1681" s="41"/>
      <c r="AA1681" s="41"/>
      <c r="AB1681" s="41"/>
      <c r="AC1681" s="41"/>
      <c r="AD1681" s="41"/>
      <c r="AE1681" s="41"/>
      <c r="AT1681" s="20" t="s">
        <v>277</v>
      </c>
      <c r="AU1681" s="20" t="s">
        <v>82</v>
      </c>
    </row>
    <row r="1682" spans="1:51" s="14" customFormat="1" ht="12">
      <c r="A1682" s="14"/>
      <c r="B1682" s="247"/>
      <c r="C1682" s="248"/>
      <c r="D1682" s="230" t="s">
        <v>279</v>
      </c>
      <c r="E1682" s="249" t="s">
        <v>19</v>
      </c>
      <c r="F1682" s="250" t="s">
        <v>1875</v>
      </c>
      <c r="G1682" s="248"/>
      <c r="H1682" s="251">
        <v>95</v>
      </c>
      <c r="I1682" s="252"/>
      <c r="J1682" s="248"/>
      <c r="K1682" s="248"/>
      <c r="L1682" s="253"/>
      <c r="M1682" s="254"/>
      <c r="N1682" s="255"/>
      <c r="O1682" s="255"/>
      <c r="P1682" s="255"/>
      <c r="Q1682" s="255"/>
      <c r="R1682" s="255"/>
      <c r="S1682" s="255"/>
      <c r="T1682" s="256"/>
      <c r="U1682" s="14"/>
      <c r="V1682" s="14"/>
      <c r="W1682" s="14"/>
      <c r="X1682" s="14"/>
      <c r="Y1682" s="14"/>
      <c r="Z1682" s="14"/>
      <c r="AA1682" s="14"/>
      <c r="AB1682" s="14"/>
      <c r="AC1682" s="14"/>
      <c r="AD1682" s="14"/>
      <c r="AE1682" s="14"/>
      <c r="AT1682" s="257" t="s">
        <v>279</v>
      </c>
      <c r="AU1682" s="257" t="s">
        <v>82</v>
      </c>
      <c r="AV1682" s="14" t="s">
        <v>82</v>
      </c>
      <c r="AW1682" s="14" t="s">
        <v>33</v>
      </c>
      <c r="AX1682" s="14" t="s">
        <v>80</v>
      </c>
      <c r="AY1682" s="257" t="s">
        <v>266</v>
      </c>
    </row>
    <row r="1683" spans="1:65" s="2" customFormat="1" ht="37.8" customHeight="1">
      <c r="A1683" s="41"/>
      <c r="B1683" s="42"/>
      <c r="C1683" s="217" t="s">
        <v>1876</v>
      </c>
      <c r="D1683" s="217" t="s">
        <v>268</v>
      </c>
      <c r="E1683" s="218" t="s">
        <v>1877</v>
      </c>
      <c r="F1683" s="219" t="s">
        <v>1878</v>
      </c>
      <c r="G1683" s="220" t="s">
        <v>423</v>
      </c>
      <c r="H1683" s="221">
        <v>57</v>
      </c>
      <c r="I1683" s="222"/>
      <c r="J1683" s="223">
        <f>ROUND(I1683*H1683,2)</f>
        <v>0</v>
      </c>
      <c r="K1683" s="219" t="s">
        <v>272</v>
      </c>
      <c r="L1683" s="47"/>
      <c r="M1683" s="224" t="s">
        <v>19</v>
      </c>
      <c r="N1683" s="225" t="s">
        <v>43</v>
      </c>
      <c r="O1683" s="87"/>
      <c r="P1683" s="226">
        <f>O1683*H1683</f>
        <v>0</v>
      </c>
      <c r="Q1683" s="226">
        <v>0.0015</v>
      </c>
      <c r="R1683" s="226">
        <f>Q1683*H1683</f>
        <v>0.0855</v>
      </c>
      <c r="S1683" s="226">
        <v>0</v>
      </c>
      <c r="T1683" s="227">
        <f>S1683*H1683</f>
        <v>0</v>
      </c>
      <c r="U1683" s="41"/>
      <c r="V1683" s="41"/>
      <c r="W1683" s="41"/>
      <c r="X1683" s="41"/>
      <c r="Y1683" s="41"/>
      <c r="Z1683" s="41"/>
      <c r="AA1683" s="41"/>
      <c r="AB1683" s="41"/>
      <c r="AC1683" s="41"/>
      <c r="AD1683" s="41"/>
      <c r="AE1683" s="41"/>
      <c r="AR1683" s="228" t="s">
        <v>396</v>
      </c>
      <c r="AT1683" s="228" t="s">
        <v>268</v>
      </c>
      <c r="AU1683" s="228" t="s">
        <v>82</v>
      </c>
      <c r="AY1683" s="20" t="s">
        <v>266</v>
      </c>
      <c r="BE1683" s="229">
        <f>IF(N1683="základní",J1683,0)</f>
        <v>0</v>
      </c>
      <c r="BF1683" s="229">
        <f>IF(N1683="snížená",J1683,0)</f>
        <v>0</v>
      </c>
      <c r="BG1683" s="229">
        <f>IF(N1683="zákl. přenesená",J1683,0)</f>
        <v>0</v>
      </c>
      <c r="BH1683" s="229">
        <f>IF(N1683="sníž. přenesená",J1683,0)</f>
        <v>0</v>
      </c>
      <c r="BI1683" s="229">
        <f>IF(N1683="nulová",J1683,0)</f>
        <v>0</v>
      </c>
      <c r="BJ1683" s="20" t="s">
        <v>80</v>
      </c>
      <c r="BK1683" s="229">
        <f>ROUND(I1683*H1683,2)</f>
        <v>0</v>
      </c>
      <c r="BL1683" s="20" t="s">
        <v>396</v>
      </c>
      <c r="BM1683" s="228" t="s">
        <v>1879</v>
      </c>
    </row>
    <row r="1684" spans="1:47" s="2" customFormat="1" ht="12">
      <c r="A1684" s="41"/>
      <c r="B1684" s="42"/>
      <c r="C1684" s="43"/>
      <c r="D1684" s="230" t="s">
        <v>275</v>
      </c>
      <c r="E1684" s="43"/>
      <c r="F1684" s="231" t="s">
        <v>1880</v>
      </c>
      <c r="G1684" s="43"/>
      <c r="H1684" s="43"/>
      <c r="I1684" s="232"/>
      <c r="J1684" s="43"/>
      <c r="K1684" s="43"/>
      <c r="L1684" s="47"/>
      <c r="M1684" s="233"/>
      <c r="N1684" s="234"/>
      <c r="O1684" s="87"/>
      <c r="P1684" s="87"/>
      <c r="Q1684" s="87"/>
      <c r="R1684" s="87"/>
      <c r="S1684" s="87"/>
      <c r="T1684" s="88"/>
      <c r="U1684" s="41"/>
      <c r="V1684" s="41"/>
      <c r="W1684" s="41"/>
      <c r="X1684" s="41"/>
      <c r="Y1684" s="41"/>
      <c r="Z1684" s="41"/>
      <c r="AA1684" s="41"/>
      <c r="AB1684" s="41"/>
      <c r="AC1684" s="41"/>
      <c r="AD1684" s="41"/>
      <c r="AE1684" s="41"/>
      <c r="AT1684" s="20" t="s">
        <v>275</v>
      </c>
      <c r="AU1684" s="20" t="s">
        <v>82</v>
      </c>
    </row>
    <row r="1685" spans="1:47" s="2" customFormat="1" ht="12">
      <c r="A1685" s="41"/>
      <c r="B1685" s="42"/>
      <c r="C1685" s="43"/>
      <c r="D1685" s="235" t="s">
        <v>277</v>
      </c>
      <c r="E1685" s="43"/>
      <c r="F1685" s="236" t="s">
        <v>1881</v>
      </c>
      <c r="G1685" s="43"/>
      <c r="H1685" s="43"/>
      <c r="I1685" s="232"/>
      <c r="J1685" s="43"/>
      <c r="K1685" s="43"/>
      <c r="L1685" s="47"/>
      <c r="M1685" s="233"/>
      <c r="N1685" s="234"/>
      <c r="O1685" s="87"/>
      <c r="P1685" s="87"/>
      <c r="Q1685" s="87"/>
      <c r="R1685" s="87"/>
      <c r="S1685" s="87"/>
      <c r="T1685" s="88"/>
      <c r="U1685" s="41"/>
      <c r="V1685" s="41"/>
      <c r="W1685" s="41"/>
      <c r="X1685" s="41"/>
      <c r="Y1685" s="41"/>
      <c r="Z1685" s="41"/>
      <c r="AA1685" s="41"/>
      <c r="AB1685" s="41"/>
      <c r="AC1685" s="41"/>
      <c r="AD1685" s="41"/>
      <c r="AE1685" s="41"/>
      <c r="AT1685" s="20" t="s">
        <v>277</v>
      </c>
      <c r="AU1685" s="20" t="s">
        <v>82</v>
      </c>
    </row>
    <row r="1686" spans="1:51" s="14" customFormat="1" ht="12">
      <c r="A1686" s="14"/>
      <c r="B1686" s="247"/>
      <c r="C1686" s="248"/>
      <c r="D1686" s="230" t="s">
        <v>279</v>
      </c>
      <c r="E1686" s="249" t="s">
        <v>19</v>
      </c>
      <c r="F1686" s="250" t="s">
        <v>1882</v>
      </c>
      <c r="G1686" s="248"/>
      <c r="H1686" s="251">
        <v>57</v>
      </c>
      <c r="I1686" s="252"/>
      <c r="J1686" s="248"/>
      <c r="K1686" s="248"/>
      <c r="L1686" s="253"/>
      <c r="M1686" s="254"/>
      <c r="N1686" s="255"/>
      <c r="O1686" s="255"/>
      <c r="P1686" s="255"/>
      <c r="Q1686" s="255"/>
      <c r="R1686" s="255"/>
      <c r="S1686" s="255"/>
      <c r="T1686" s="256"/>
      <c r="U1686" s="14"/>
      <c r="V1686" s="14"/>
      <c r="W1686" s="14"/>
      <c r="X1686" s="14"/>
      <c r="Y1686" s="14"/>
      <c r="Z1686" s="14"/>
      <c r="AA1686" s="14"/>
      <c r="AB1686" s="14"/>
      <c r="AC1686" s="14"/>
      <c r="AD1686" s="14"/>
      <c r="AE1686" s="14"/>
      <c r="AT1686" s="257" t="s">
        <v>279</v>
      </c>
      <c r="AU1686" s="257" t="s">
        <v>82</v>
      </c>
      <c r="AV1686" s="14" t="s">
        <v>82</v>
      </c>
      <c r="AW1686" s="14" t="s">
        <v>33</v>
      </c>
      <c r="AX1686" s="14" t="s">
        <v>80</v>
      </c>
      <c r="AY1686" s="257" t="s">
        <v>266</v>
      </c>
    </row>
    <row r="1687" spans="1:65" s="2" customFormat="1" ht="33" customHeight="1">
      <c r="A1687" s="41"/>
      <c r="B1687" s="42"/>
      <c r="C1687" s="217" t="s">
        <v>1883</v>
      </c>
      <c r="D1687" s="217" t="s">
        <v>268</v>
      </c>
      <c r="E1687" s="218" t="s">
        <v>1884</v>
      </c>
      <c r="F1687" s="219" t="s">
        <v>1885</v>
      </c>
      <c r="G1687" s="220" t="s">
        <v>271</v>
      </c>
      <c r="H1687" s="221">
        <v>6.15</v>
      </c>
      <c r="I1687" s="222"/>
      <c r="J1687" s="223">
        <f>ROUND(I1687*H1687,2)</f>
        <v>0</v>
      </c>
      <c r="K1687" s="219" t="s">
        <v>272</v>
      </c>
      <c r="L1687" s="47"/>
      <c r="M1687" s="224" t="s">
        <v>19</v>
      </c>
      <c r="N1687" s="225" t="s">
        <v>43</v>
      </c>
      <c r="O1687" s="87"/>
      <c r="P1687" s="226">
        <f>O1687*H1687</f>
        <v>0</v>
      </c>
      <c r="Q1687" s="226">
        <v>0.0108</v>
      </c>
      <c r="R1687" s="226">
        <f>Q1687*H1687</f>
        <v>0.06642</v>
      </c>
      <c r="S1687" s="226">
        <v>0</v>
      </c>
      <c r="T1687" s="227">
        <f>S1687*H1687</f>
        <v>0</v>
      </c>
      <c r="U1687" s="41"/>
      <c r="V1687" s="41"/>
      <c r="W1687" s="41"/>
      <c r="X1687" s="41"/>
      <c r="Y1687" s="41"/>
      <c r="Z1687" s="41"/>
      <c r="AA1687" s="41"/>
      <c r="AB1687" s="41"/>
      <c r="AC1687" s="41"/>
      <c r="AD1687" s="41"/>
      <c r="AE1687" s="41"/>
      <c r="AR1687" s="228" t="s">
        <v>396</v>
      </c>
      <c r="AT1687" s="228" t="s">
        <v>268</v>
      </c>
      <c r="AU1687" s="228" t="s">
        <v>82</v>
      </c>
      <c r="AY1687" s="20" t="s">
        <v>266</v>
      </c>
      <c r="BE1687" s="229">
        <f>IF(N1687="základní",J1687,0)</f>
        <v>0</v>
      </c>
      <c r="BF1687" s="229">
        <f>IF(N1687="snížená",J1687,0)</f>
        <v>0</v>
      </c>
      <c r="BG1687" s="229">
        <f>IF(N1687="zákl. přenesená",J1687,0)</f>
        <v>0</v>
      </c>
      <c r="BH1687" s="229">
        <f>IF(N1687="sníž. přenesená",J1687,0)</f>
        <v>0</v>
      </c>
      <c r="BI1687" s="229">
        <f>IF(N1687="nulová",J1687,0)</f>
        <v>0</v>
      </c>
      <c r="BJ1687" s="20" t="s">
        <v>80</v>
      </c>
      <c r="BK1687" s="229">
        <f>ROUND(I1687*H1687,2)</f>
        <v>0</v>
      </c>
      <c r="BL1687" s="20" t="s">
        <v>396</v>
      </c>
      <c r="BM1687" s="228" t="s">
        <v>1886</v>
      </c>
    </row>
    <row r="1688" spans="1:47" s="2" customFormat="1" ht="12">
      <c r="A1688" s="41"/>
      <c r="B1688" s="42"/>
      <c r="C1688" s="43"/>
      <c r="D1688" s="230" t="s">
        <v>275</v>
      </c>
      <c r="E1688" s="43"/>
      <c r="F1688" s="231" t="s">
        <v>1887</v>
      </c>
      <c r="G1688" s="43"/>
      <c r="H1688" s="43"/>
      <c r="I1688" s="232"/>
      <c r="J1688" s="43"/>
      <c r="K1688" s="43"/>
      <c r="L1688" s="47"/>
      <c r="M1688" s="233"/>
      <c r="N1688" s="234"/>
      <c r="O1688" s="87"/>
      <c r="P1688" s="87"/>
      <c r="Q1688" s="87"/>
      <c r="R1688" s="87"/>
      <c r="S1688" s="87"/>
      <c r="T1688" s="88"/>
      <c r="U1688" s="41"/>
      <c r="V1688" s="41"/>
      <c r="W1688" s="41"/>
      <c r="X1688" s="41"/>
      <c r="Y1688" s="41"/>
      <c r="Z1688" s="41"/>
      <c r="AA1688" s="41"/>
      <c r="AB1688" s="41"/>
      <c r="AC1688" s="41"/>
      <c r="AD1688" s="41"/>
      <c r="AE1688" s="41"/>
      <c r="AT1688" s="20" t="s">
        <v>275</v>
      </c>
      <c r="AU1688" s="20" t="s">
        <v>82</v>
      </c>
    </row>
    <row r="1689" spans="1:47" s="2" customFormat="1" ht="12">
      <c r="A1689" s="41"/>
      <c r="B1689" s="42"/>
      <c r="C1689" s="43"/>
      <c r="D1689" s="235" t="s">
        <v>277</v>
      </c>
      <c r="E1689" s="43"/>
      <c r="F1689" s="236" t="s">
        <v>1888</v>
      </c>
      <c r="G1689" s="43"/>
      <c r="H1689" s="43"/>
      <c r="I1689" s="232"/>
      <c r="J1689" s="43"/>
      <c r="K1689" s="43"/>
      <c r="L1689" s="47"/>
      <c r="M1689" s="233"/>
      <c r="N1689" s="234"/>
      <c r="O1689" s="87"/>
      <c r="P1689" s="87"/>
      <c r="Q1689" s="87"/>
      <c r="R1689" s="87"/>
      <c r="S1689" s="87"/>
      <c r="T1689" s="88"/>
      <c r="U1689" s="41"/>
      <c r="V1689" s="41"/>
      <c r="W1689" s="41"/>
      <c r="X1689" s="41"/>
      <c r="Y1689" s="41"/>
      <c r="Z1689" s="41"/>
      <c r="AA1689" s="41"/>
      <c r="AB1689" s="41"/>
      <c r="AC1689" s="41"/>
      <c r="AD1689" s="41"/>
      <c r="AE1689" s="41"/>
      <c r="AT1689" s="20" t="s">
        <v>277</v>
      </c>
      <c r="AU1689" s="20" t="s">
        <v>82</v>
      </c>
    </row>
    <row r="1690" spans="1:51" s="14" customFormat="1" ht="12">
      <c r="A1690" s="14"/>
      <c r="B1690" s="247"/>
      <c r="C1690" s="248"/>
      <c r="D1690" s="230" t="s">
        <v>279</v>
      </c>
      <c r="E1690" s="249" t="s">
        <v>19</v>
      </c>
      <c r="F1690" s="250" t="s">
        <v>1889</v>
      </c>
      <c r="G1690" s="248"/>
      <c r="H1690" s="251">
        <v>1.2</v>
      </c>
      <c r="I1690" s="252"/>
      <c r="J1690" s="248"/>
      <c r="K1690" s="248"/>
      <c r="L1690" s="253"/>
      <c r="M1690" s="254"/>
      <c r="N1690" s="255"/>
      <c r="O1690" s="255"/>
      <c r="P1690" s="255"/>
      <c r="Q1690" s="255"/>
      <c r="R1690" s="255"/>
      <c r="S1690" s="255"/>
      <c r="T1690" s="256"/>
      <c r="U1690" s="14"/>
      <c r="V1690" s="14"/>
      <c r="W1690" s="14"/>
      <c r="X1690" s="14"/>
      <c r="Y1690" s="14"/>
      <c r="Z1690" s="14"/>
      <c r="AA1690" s="14"/>
      <c r="AB1690" s="14"/>
      <c r="AC1690" s="14"/>
      <c r="AD1690" s="14"/>
      <c r="AE1690" s="14"/>
      <c r="AT1690" s="257" t="s">
        <v>279</v>
      </c>
      <c r="AU1690" s="257" t="s">
        <v>82</v>
      </c>
      <c r="AV1690" s="14" t="s">
        <v>82</v>
      </c>
      <c r="AW1690" s="14" t="s">
        <v>33</v>
      </c>
      <c r="AX1690" s="14" t="s">
        <v>72</v>
      </c>
      <c r="AY1690" s="257" t="s">
        <v>266</v>
      </c>
    </row>
    <row r="1691" spans="1:51" s="14" customFormat="1" ht="12">
      <c r="A1691" s="14"/>
      <c r="B1691" s="247"/>
      <c r="C1691" s="248"/>
      <c r="D1691" s="230" t="s">
        <v>279</v>
      </c>
      <c r="E1691" s="249" t="s">
        <v>19</v>
      </c>
      <c r="F1691" s="250" t="s">
        <v>1890</v>
      </c>
      <c r="G1691" s="248"/>
      <c r="H1691" s="251">
        <v>3.75</v>
      </c>
      <c r="I1691" s="252"/>
      <c r="J1691" s="248"/>
      <c r="K1691" s="248"/>
      <c r="L1691" s="253"/>
      <c r="M1691" s="254"/>
      <c r="N1691" s="255"/>
      <c r="O1691" s="255"/>
      <c r="P1691" s="255"/>
      <c r="Q1691" s="255"/>
      <c r="R1691" s="255"/>
      <c r="S1691" s="255"/>
      <c r="T1691" s="256"/>
      <c r="U1691" s="14"/>
      <c r="V1691" s="14"/>
      <c r="W1691" s="14"/>
      <c r="X1691" s="14"/>
      <c r="Y1691" s="14"/>
      <c r="Z1691" s="14"/>
      <c r="AA1691" s="14"/>
      <c r="AB1691" s="14"/>
      <c r="AC1691" s="14"/>
      <c r="AD1691" s="14"/>
      <c r="AE1691" s="14"/>
      <c r="AT1691" s="257" t="s">
        <v>279</v>
      </c>
      <c r="AU1691" s="257" t="s">
        <v>82</v>
      </c>
      <c r="AV1691" s="14" t="s">
        <v>82</v>
      </c>
      <c r="AW1691" s="14" t="s">
        <v>33</v>
      </c>
      <c r="AX1691" s="14" t="s">
        <v>72</v>
      </c>
      <c r="AY1691" s="257" t="s">
        <v>266</v>
      </c>
    </row>
    <row r="1692" spans="1:51" s="14" customFormat="1" ht="12">
      <c r="A1692" s="14"/>
      <c r="B1692" s="247"/>
      <c r="C1692" s="248"/>
      <c r="D1692" s="230" t="s">
        <v>279</v>
      </c>
      <c r="E1692" s="249" t="s">
        <v>19</v>
      </c>
      <c r="F1692" s="250" t="s">
        <v>1891</v>
      </c>
      <c r="G1692" s="248"/>
      <c r="H1692" s="251">
        <v>1.2</v>
      </c>
      <c r="I1692" s="252"/>
      <c r="J1692" s="248"/>
      <c r="K1692" s="248"/>
      <c r="L1692" s="253"/>
      <c r="M1692" s="254"/>
      <c r="N1692" s="255"/>
      <c r="O1692" s="255"/>
      <c r="P1692" s="255"/>
      <c r="Q1692" s="255"/>
      <c r="R1692" s="255"/>
      <c r="S1692" s="255"/>
      <c r="T1692" s="256"/>
      <c r="U1692" s="14"/>
      <c r="V1692" s="14"/>
      <c r="W1692" s="14"/>
      <c r="X1692" s="14"/>
      <c r="Y1692" s="14"/>
      <c r="Z1692" s="14"/>
      <c r="AA1692" s="14"/>
      <c r="AB1692" s="14"/>
      <c r="AC1692" s="14"/>
      <c r="AD1692" s="14"/>
      <c r="AE1692" s="14"/>
      <c r="AT1692" s="257" t="s">
        <v>279</v>
      </c>
      <c r="AU1692" s="257" t="s">
        <v>82</v>
      </c>
      <c r="AV1692" s="14" t="s">
        <v>82</v>
      </c>
      <c r="AW1692" s="14" t="s">
        <v>33</v>
      </c>
      <c r="AX1692" s="14" t="s">
        <v>72</v>
      </c>
      <c r="AY1692" s="257" t="s">
        <v>266</v>
      </c>
    </row>
    <row r="1693" spans="1:51" s="15" customFormat="1" ht="12">
      <c r="A1693" s="15"/>
      <c r="B1693" s="258"/>
      <c r="C1693" s="259"/>
      <c r="D1693" s="230" t="s">
        <v>279</v>
      </c>
      <c r="E1693" s="260" t="s">
        <v>19</v>
      </c>
      <c r="F1693" s="261" t="s">
        <v>282</v>
      </c>
      <c r="G1693" s="259"/>
      <c r="H1693" s="262">
        <v>6.15</v>
      </c>
      <c r="I1693" s="263"/>
      <c r="J1693" s="259"/>
      <c r="K1693" s="259"/>
      <c r="L1693" s="264"/>
      <c r="M1693" s="265"/>
      <c r="N1693" s="266"/>
      <c r="O1693" s="266"/>
      <c r="P1693" s="266"/>
      <c r="Q1693" s="266"/>
      <c r="R1693" s="266"/>
      <c r="S1693" s="266"/>
      <c r="T1693" s="267"/>
      <c r="U1693" s="15"/>
      <c r="V1693" s="15"/>
      <c r="W1693" s="15"/>
      <c r="X1693" s="15"/>
      <c r="Y1693" s="15"/>
      <c r="Z1693" s="15"/>
      <c r="AA1693" s="15"/>
      <c r="AB1693" s="15"/>
      <c r="AC1693" s="15"/>
      <c r="AD1693" s="15"/>
      <c r="AE1693" s="15"/>
      <c r="AT1693" s="268" t="s">
        <v>279</v>
      </c>
      <c r="AU1693" s="268" t="s">
        <v>82</v>
      </c>
      <c r="AV1693" s="15" t="s">
        <v>273</v>
      </c>
      <c r="AW1693" s="15" t="s">
        <v>33</v>
      </c>
      <c r="AX1693" s="15" t="s">
        <v>80</v>
      </c>
      <c r="AY1693" s="268" t="s">
        <v>266</v>
      </c>
    </row>
    <row r="1694" spans="1:65" s="2" customFormat="1" ht="24.15" customHeight="1">
      <c r="A1694" s="41"/>
      <c r="B1694" s="42"/>
      <c r="C1694" s="217" t="s">
        <v>1892</v>
      </c>
      <c r="D1694" s="217" t="s">
        <v>268</v>
      </c>
      <c r="E1694" s="218" t="s">
        <v>1893</v>
      </c>
      <c r="F1694" s="219" t="s">
        <v>1894</v>
      </c>
      <c r="G1694" s="220" t="s">
        <v>271</v>
      </c>
      <c r="H1694" s="221">
        <v>143</v>
      </c>
      <c r="I1694" s="222"/>
      <c r="J1694" s="223">
        <f>ROUND(I1694*H1694,2)</f>
        <v>0</v>
      </c>
      <c r="K1694" s="219" t="s">
        <v>272</v>
      </c>
      <c r="L1694" s="47"/>
      <c r="M1694" s="224" t="s">
        <v>19</v>
      </c>
      <c r="N1694" s="225" t="s">
        <v>43</v>
      </c>
      <c r="O1694" s="87"/>
      <c r="P1694" s="226">
        <f>O1694*H1694</f>
        <v>0</v>
      </c>
      <c r="Q1694" s="226">
        <v>0</v>
      </c>
      <c r="R1694" s="226">
        <f>Q1694*H1694</f>
        <v>0</v>
      </c>
      <c r="S1694" s="226">
        <v>0</v>
      </c>
      <c r="T1694" s="227">
        <f>S1694*H1694</f>
        <v>0</v>
      </c>
      <c r="U1694" s="41"/>
      <c r="V1694" s="41"/>
      <c r="W1694" s="41"/>
      <c r="X1694" s="41"/>
      <c r="Y1694" s="41"/>
      <c r="Z1694" s="41"/>
      <c r="AA1694" s="41"/>
      <c r="AB1694" s="41"/>
      <c r="AC1694" s="41"/>
      <c r="AD1694" s="41"/>
      <c r="AE1694" s="41"/>
      <c r="AR1694" s="228" t="s">
        <v>396</v>
      </c>
      <c r="AT1694" s="228" t="s">
        <v>268</v>
      </c>
      <c r="AU1694" s="228" t="s">
        <v>82</v>
      </c>
      <c r="AY1694" s="20" t="s">
        <v>266</v>
      </c>
      <c r="BE1694" s="229">
        <f>IF(N1694="základní",J1694,0)</f>
        <v>0</v>
      </c>
      <c r="BF1694" s="229">
        <f>IF(N1694="snížená",J1694,0)</f>
        <v>0</v>
      </c>
      <c r="BG1694" s="229">
        <f>IF(N1694="zákl. přenesená",J1694,0)</f>
        <v>0</v>
      </c>
      <c r="BH1694" s="229">
        <f>IF(N1694="sníž. přenesená",J1694,0)</f>
        <v>0</v>
      </c>
      <c r="BI1694" s="229">
        <f>IF(N1694="nulová",J1694,0)</f>
        <v>0</v>
      </c>
      <c r="BJ1694" s="20" t="s">
        <v>80</v>
      </c>
      <c r="BK1694" s="229">
        <f>ROUND(I1694*H1694,2)</f>
        <v>0</v>
      </c>
      <c r="BL1694" s="20" t="s">
        <v>396</v>
      </c>
      <c r="BM1694" s="228" t="s">
        <v>1895</v>
      </c>
    </row>
    <row r="1695" spans="1:47" s="2" customFormat="1" ht="12">
      <c r="A1695" s="41"/>
      <c r="B1695" s="42"/>
      <c r="C1695" s="43"/>
      <c r="D1695" s="230" t="s">
        <v>275</v>
      </c>
      <c r="E1695" s="43"/>
      <c r="F1695" s="231" t="s">
        <v>1896</v>
      </c>
      <c r="G1695" s="43"/>
      <c r="H1695" s="43"/>
      <c r="I1695" s="232"/>
      <c r="J1695" s="43"/>
      <c r="K1695" s="43"/>
      <c r="L1695" s="47"/>
      <c r="M1695" s="233"/>
      <c r="N1695" s="234"/>
      <c r="O1695" s="87"/>
      <c r="P1695" s="87"/>
      <c r="Q1695" s="87"/>
      <c r="R1695" s="87"/>
      <c r="S1695" s="87"/>
      <c r="T1695" s="88"/>
      <c r="U1695" s="41"/>
      <c r="V1695" s="41"/>
      <c r="W1695" s="41"/>
      <c r="X1695" s="41"/>
      <c r="Y1695" s="41"/>
      <c r="Z1695" s="41"/>
      <c r="AA1695" s="41"/>
      <c r="AB1695" s="41"/>
      <c r="AC1695" s="41"/>
      <c r="AD1695" s="41"/>
      <c r="AE1695" s="41"/>
      <c r="AT1695" s="20" t="s">
        <v>275</v>
      </c>
      <c r="AU1695" s="20" t="s">
        <v>82</v>
      </c>
    </row>
    <row r="1696" spans="1:47" s="2" customFormat="1" ht="12">
      <c r="A1696" s="41"/>
      <c r="B1696" s="42"/>
      <c r="C1696" s="43"/>
      <c r="D1696" s="235" t="s">
        <v>277</v>
      </c>
      <c r="E1696" s="43"/>
      <c r="F1696" s="236" t="s">
        <v>1897</v>
      </c>
      <c r="G1696" s="43"/>
      <c r="H1696" s="43"/>
      <c r="I1696" s="232"/>
      <c r="J1696" s="43"/>
      <c r="K1696" s="43"/>
      <c r="L1696" s="47"/>
      <c r="M1696" s="233"/>
      <c r="N1696" s="234"/>
      <c r="O1696" s="87"/>
      <c r="P1696" s="87"/>
      <c r="Q1696" s="87"/>
      <c r="R1696" s="87"/>
      <c r="S1696" s="87"/>
      <c r="T1696" s="88"/>
      <c r="U1696" s="41"/>
      <c r="V1696" s="41"/>
      <c r="W1696" s="41"/>
      <c r="X1696" s="41"/>
      <c r="Y1696" s="41"/>
      <c r="Z1696" s="41"/>
      <c r="AA1696" s="41"/>
      <c r="AB1696" s="41"/>
      <c r="AC1696" s="41"/>
      <c r="AD1696" s="41"/>
      <c r="AE1696" s="41"/>
      <c r="AT1696" s="20" t="s">
        <v>277</v>
      </c>
      <c r="AU1696" s="20" t="s">
        <v>82</v>
      </c>
    </row>
    <row r="1697" spans="1:51" s="14" customFormat="1" ht="12">
      <c r="A1697" s="14"/>
      <c r="B1697" s="247"/>
      <c r="C1697" s="248"/>
      <c r="D1697" s="230" t="s">
        <v>279</v>
      </c>
      <c r="E1697" s="249" t="s">
        <v>19</v>
      </c>
      <c r="F1697" s="250" t="s">
        <v>160</v>
      </c>
      <c r="G1697" s="248"/>
      <c r="H1697" s="251">
        <v>143</v>
      </c>
      <c r="I1697" s="252"/>
      <c r="J1697" s="248"/>
      <c r="K1697" s="248"/>
      <c r="L1697" s="253"/>
      <c r="M1697" s="254"/>
      <c r="N1697" s="255"/>
      <c r="O1697" s="255"/>
      <c r="P1697" s="255"/>
      <c r="Q1697" s="255"/>
      <c r="R1697" s="255"/>
      <c r="S1697" s="255"/>
      <c r="T1697" s="256"/>
      <c r="U1697" s="14"/>
      <c r="V1697" s="14"/>
      <c r="W1697" s="14"/>
      <c r="X1697" s="14"/>
      <c r="Y1697" s="14"/>
      <c r="Z1697" s="14"/>
      <c r="AA1697" s="14"/>
      <c r="AB1697" s="14"/>
      <c r="AC1697" s="14"/>
      <c r="AD1697" s="14"/>
      <c r="AE1697" s="14"/>
      <c r="AT1697" s="257" t="s">
        <v>279</v>
      </c>
      <c r="AU1697" s="257" t="s">
        <v>82</v>
      </c>
      <c r="AV1697" s="14" t="s">
        <v>82</v>
      </c>
      <c r="AW1697" s="14" t="s">
        <v>33</v>
      </c>
      <c r="AX1697" s="14" t="s">
        <v>80</v>
      </c>
      <c r="AY1697" s="257" t="s">
        <v>266</v>
      </c>
    </row>
    <row r="1698" spans="1:65" s="2" customFormat="1" ht="24.15" customHeight="1">
      <c r="A1698" s="41"/>
      <c r="B1698" s="42"/>
      <c r="C1698" s="269" t="s">
        <v>1898</v>
      </c>
      <c r="D1698" s="269" t="s">
        <v>430</v>
      </c>
      <c r="E1698" s="270" t="s">
        <v>1899</v>
      </c>
      <c r="F1698" s="271" t="s">
        <v>1900</v>
      </c>
      <c r="G1698" s="272" t="s">
        <v>271</v>
      </c>
      <c r="H1698" s="273">
        <v>165.165</v>
      </c>
      <c r="I1698" s="274"/>
      <c r="J1698" s="275">
        <f>ROUND(I1698*H1698,2)</f>
        <v>0</v>
      </c>
      <c r="K1698" s="271" t="s">
        <v>272</v>
      </c>
      <c r="L1698" s="276"/>
      <c r="M1698" s="277" t="s">
        <v>19</v>
      </c>
      <c r="N1698" s="278" t="s">
        <v>43</v>
      </c>
      <c r="O1698" s="87"/>
      <c r="P1698" s="226">
        <f>O1698*H1698</f>
        <v>0</v>
      </c>
      <c r="Q1698" s="226">
        <v>0.0005</v>
      </c>
      <c r="R1698" s="226">
        <f>Q1698*H1698</f>
        <v>0.0825825</v>
      </c>
      <c r="S1698" s="226">
        <v>0</v>
      </c>
      <c r="T1698" s="227">
        <f>S1698*H1698</f>
        <v>0</v>
      </c>
      <c r="U1698" s="41"/>
      <c r="V1698" s="41"/>
      <c r="W1698" s="41"/>
      <c r="X1698" s="41"/>
      <c r="Y1698" s="41"/>
      <c r="Z1698" s="41"/>
      <c r="AA1698" s="41"/>
      <c r="AB1698" s="41"/>
      <c r="AC1698" s="41"/>
      <c r="AD1698" s="41"/>
      <c r="AE1698" s="41"/>
      <c r="AR1698" s="228" t="s">
        <v>517</v>
      </c>
      <c r="AT1698" s="228" t="s">
        <v>430</v>
      </c>
      <c r="AU1698" s="228" t="s">
        <v>82</v>
      </c>
      <c r="AY1698" s="20" t="s">
        <v>266</v>
      </c>
      <c r="BE1698" s="229">
        <f>IF(N1698="základní",J1698,0)</f>
        <v>0</v>
      </c>
      <c r="BF1698" s="229">
        <f>IF(N1698="snížená",J1698,0)</f>
        <v>0</v>
      </c>
      <c r="BG1698" s="229">
        <f>IF(N1698="zákl. přenesená",J1698,0)</f>
        <v>0</v>
      </c>
      <c r="BH1698" s="229">
        <f>IF(N1698="sníž. přenesená",J1698,0)</f>
        <v>0</v>
      </c>
      <c r="BI1698" s="229">
        <f>IF(N1698="nulová",J1698,0)</f>
        <v>0</v>
      </c>
      <c r="BJ1698" s="20" t="s">
        <v>80</v>
      </c>
      <c r="BK1698" s="229">
        <f>ROUND(I1698*H1698,2)</f>
        <v>0</v>
      </c>
      <c r="BL1698" s="20" t="s">
        <v>396</v>
      </c>
      <c r="BM1698" s="228" t="s">
        <v>1901</v>
      </c>
    </row>
    <row r="1699" spans="1:47" s="2" customFormat="1" ht="12">
      <c r="A1699" s="41"/>
      <c r="B1699" s="42"/>
      <c r="C1699" s="43"/>
      <c r="D1699" s="230" t="s">
        <v>275</v>
      </c>
      <c r="E1699" s="43"/>
      <c r="F1699" s="231" t="s">
        <v>1900</v>
      </c>
      <c r="G1699" s="43"/>
      <c r="H1699" s="43"/>
      <c r="I1699" s="232"/>
      <c r="J1699" s="43"/>
      <c r="K1699" s="43"/>
      <c r="L1699" s="47"/>
      <c r="M1699" s="233"/>
      <c r="N1699" s="234"/>
      <c r="O1699" s="87"/>
      <c r="P1699" s="87"/>
      <c r="Q1699" s="87"/>
      <c r="R1699" s="87"/>
      <c r="S1699" s="87"/>
      <c r="T1699" s="88"/>
      <c r="U1699" s="41"/>
      <c r="V1699" s="41"/>
      <c r="W1699" s="41"/>
      <c r="X1699" s="41"/>
      <c r="Y1699" s="41"/>
      <c r="Z1699" s="41"/>
      <c r="AA1699" s="41"/>
      <c r="AB1699" s="41"/>
      <c r="AC1699" s="41"/>
      <c r="AD1699" s="41"/>
      <c r="AE1699" s="41"/>
      <c r="AT1699" s="20" t="s">
        <v>275</v>
      </c>
      <c r="AU1699" s="20" t="s">
        <v>82</v>
      </c>
    </row>
    <row r="1700" spans="1:51" s="14" customFormat="1" ht="12">
      <c r="A1700" s="14"/>
      <c r="B1700" s="247"/>
      <c r="C1700" s="248"/>
      <c r="D1700" s="230" t="s">
        <v>279</v>
      </c>
      <c r="E1700" s="248"/>
      <c r="F1700" s="250" t="s">
        <v>1902</v>
      </c>
      <c r="G1700" s="248"/>
      <c r="H1700" s="251">
        <v>165.165</v>
      </c>
      <c r="I1700" s="252"/>
      <c r="J1700" s="248"/>
      <c r="K1700" s="248"/>
      <c r="L1700" s="253"/>
      <c r="M1700" s="254"/>
      <c r="N1700" s="255"/>
      <c r="O1700" s="255"/>
      <c r="P1700" s="255"/>
      <c r="Q1700" s="255"/>
      <c r="R1700" s="255"/>
      <c r="S1700" s="255"/>
      <c r="T1700" s="256"/>
      <c r="U1700" s="14"/>
      <c r="V1700" s="14"/>
      <c r="W1700" s="14"/>
      <c r="X1700" s="14"/>
      <c r="Y1700" s="14"/>
      <c r="Z1700" s="14"/>
      <c r="AA1700" s="14"/>
      <c r="AB1700" s="14"/>
      <c r="AC1700" s="14"/>
      <c r="AD1700" s="14"/>
      <c r="AE1700" s="14"/>
      <c r="AT1700" s="257" t="s">
        <v>279</v>
      </c>
      <c r="AU1700" s="257" t="s">
        <v>82</v>
      </c>
      <c r="AV1700" s="14" t="s">
        <v>82</v>
      </c>
      <c r="AW1700" s="14" t="s">
        <v>4</v>
      </c>
      <c r="AX1700" s="14" t="s">
        <v>80</v>
      </c>
      <c r="AY1700" s="257" t="s">
        <v>266</v>
      </c>
    </row>
    <row r="1701" spans="1:65" s="2" customFormat="1" ht="24.15" customHeight="1">
      <c r="A1701" s="41"/>
      <c r="B1701" s="42"/>
      <c r="C1701" s="217" t="s">
        <v>1903</v>
      </c>
      <c r="D1701" s="217" t="s">
        <v>268</v>
      </c>
      <c r="E1701" s="218" t="s">
        <v>1904</v>
      </c>
      <c r="F1701" s="219" t="s">
        <v>1905</v>
      </c>
      <c r="G1701" s="220" t="s">
        <v>271</v>
      </c>
      <c r="H1701" s="221">
        <v>51.375</v>
      </c>
      <c r="I1701" s="222"/>
      <c r="J1701" s="223">
        <f>ROUND(I1701*H1701,2)</f>
        <v>0</v>
      </c>
      <c r="K1701" s="219" t="s">
        <v>272</v>
      </c>
      <c r="L1701" s="47"/>
      <c r="M1701" s="224" t="s">
        <v>19</v>
      </c>
      <c r="N1701" s="225" t="s">
        <v>43</v>
      </c>
      <c r="O1701" s="87"/>
      <c r="P1701" s="226">
        <f>O1701*H1701</f>
        <v>0</v>
      </c>
      <c r="Q1701" s="226">
        <v>0</v>
      </c>
      <c r="R1701" s="226">
        <f>Q1701*H1701</f>
        <v>0</v>
      </c>
      <c r="S1701" s="226">
        <v>0</v>
      </c>
      <c r="T1701" s="227">
        <f>S1701*H1701</f>
        <v>0</v>
      </c>
      <c r="U1701" s="41"/>
      <c r="V1701" s="41"/>
      <c r="W1701" s="41"/>
      <c r="X1701" s="41"/>
      <c r="Y1701" s="41"/>
      <c r="Z1701" s="41"/>
      <c r="AA1701" s="41"/>
      <c r="AB1701" s="41"/>
      <c r="AC1701" s="41"/>
      <c r="AD1701" s="41"/>
      <c r="AE1701" s="41"/>
      <c r="AR1701" s="228" t="s">
        <v>396</v>
      </c>
      <c r="AT1701" s="228" t="s">
        <v>268</v>
      </c>
      <c r="AU1701" s="228" t="s">
        <v>82</v>
      </c>
      <c r="AY1701" s="20" t="s">
        <v>266</v>
      </c>
      <c r="BE1701" s="229">
        <f>IF(N1701="základní",J1701,0)</f>
        <v>0</v>
      </c>
      <c r="BF1701" s="229">
        <f>IF(N1701="snížená",J1701,0)</f>
        <v>0</v>
      </c>
      <c r="BG1701" s="229">
        <f>IF(N1701="zákl. přenesená",J1701,0)</f>
        <v>0</v>
      </c>
      <c r="BH1701" s="229">
        <f>IF(N1701="sníž. přenesená",J1701,0)</f>
        <v>0</v>
      </c>
      <c r="BI1701" s="229">
        <f>IF(N1701="nulová",J1701,0)</f>
        <v>0</v>
      </c>
      <c r="BJ1701" s="20" t="s">
        <v>80</v>
      </c>
      <c r="BK1701" s="229">
        <f>ROUND(I1701*H1701,2)</f>
        <v>0</v>
      </c>
      <c r="BL1701" s="20" t="s">
        <v>396</v>
      </c>
      <c r="BM1701" s="228" t="s">
        <v>1906</v>
      </c>
    </row>
    <row r="1702" spans="1:47" s="2" customFormat="1" ht="12">
      <c r="A1702" s="41"/>
      <c r="B1702" s="42"/>
      <c r="C1702" s="43"/>
      <c r="D1702" s="230" t="s">
        <v>275</v>
      </c>
      <c r="E1702" s="43"/>
      <c r="F1702" s="231" t="s">
        <v>1907</v>
      </c>
      <c r="G1702" s="43"/>
      <c r="H1702" s="43"/>
      <c r="I1702" s="232"/>
      <c r="J1702" s="43"/>
      <c r="K1702" s="43"/>
      <c r="L1702" s="47"/>
      <c r="M1702" s="233"/>
      <c r="N1702" s="234"/>
      <c r="O1702" s="87"/>
      <c r="P1702" s="87"/>
      <c r="Q1702" s="87"/>
      <c r="R1702" s="87"/>
      <c r="S1702" s="87"/>
      <c r="T1702" s="88"/>
      <c r="U1702" s="41"/>
      <c r="V1702" s="41"/>
      <c r="W1702" s="41"/>
      <c r="X1702" s="41"/>
      <c r="Y1702" s="41"/>
      <c r="Z1702" s="41"/>
      <c r="AA1702" s="41"/>
      <c r="AB1702" s="41"/>
      <c r="AC1702" s="41"/>
      <c r="AD1702" s="41"/>
      <c r="AE1702" s="41"/>
      <c r="AT1702" s="20" t="s">
        <v>275</v>
      </c>
      <c r="AU1702" s="20" t="s">
        <v>82</v>
      </c>
    </row>
    <row r="1703" spans="1:47" s="2" customFormat="1" ht="12">
      <c r="A1703" s="41"/>
      <c r="B1703" s="42"/>
      <c r="C1703" s="43"/>
      <c r="D1703" s="235" t="s">
        <v>277</v>
      </c>
      <c r="E1703" s="43"/>
      <c r="F1703" s="236" t="s">
        <v>1908</v>
      </c>
      <c r="G1703" s="43"/>
      <c r="H1703" s="43"/>
      <c r="I1703" s="232"/>
      <c r="J1703" s="43"/>
      <c r="K1703" s="43"/>
      <c r="L1703" s="47"/>
      <c r="M1703" s="233"/>
      <c r="N1703" s="234"/>
      <c r="O1703" s="87"/>
      <c r="P1703" s="87"/>
      <c r="Q1703" s="87"/>
      <c r="R1703" s="87"/>
      <c r="S1703" s="87"/>
      <c r="T1703" s="88"/>
      <c r="U1703" s="41"/>
      <c r="V1703" s="41"/>
      <c r="W1703" s="41"/>
      <c r="X1703" s="41"/>
      <c r="Y1703" s="41"/>
      <c r="Z1703" s="41"/>
      <c r="AA1703" s="41"/>
      <c r="AB1703" s="41"/>
      <c r="AC1703" s="41"/>
      <c r="AD1703" s="41"/>
      <c r="AE1703" s="41"/>
      <c r="AT1703" s="20" t="s">
        <v>277</v>
      </c>
      <c r="AU1703" s="20" t="s">
        <v>82</v>
      </c>
    </row>
    <row r="1704" spans="1:51" s="14" customFormat="1" ht="12">
      <c r="A1704" s="14"/>
      <c r="B1704" s="247"/>
      <c r="C1704" s="248"/>
      <c r="D1704" s="230" t="s">
        <v>279</v>
      </c>
      <c r="E1704" s="249" t="s">
        <v>19</v>
      </c>
      <c r="F1704" s="250" t="s">
        <v>1774</v>
      </c>
      <c r="G1704" s="248"/>
      <c r="H1704" s="251">
        <v>51.375</v>
      </c>
      <c r="I1704" s="252"/>
      <c r="J1704" s="248"/>
      <c r="K1704" s="248"/>
      <c r="L1704" s="253"/>
      <c r="M1704" s="254"/>
      <c r="N1704" s="255"/>
      <c r="O1704" s="255"/>
      <c r="P1704" s="255"/>
      <c r="Q1704" s="255"/>
      <c r="R1704" s="255"/>
      <c r="S1704" s="255"/>
      <c r="T1704" s="256"/>
      <c r="U1704" s="14"/>
      <c r="V1704" s="14"/>
      <c r="W1704" s="14"/>
      <c r="X1704" s="14"/>
      <c r="Y1704" s="14"/>
      <c r="Z1704" s="14"/>
      <c r="AA1704" s="14"/>
      <c r="AB1704" s="14"/>
      <c r="AC1704" s="14"/>
      <c r="AD1704" s="14"/>
      <c r="AE1704" s="14"/>
      <c r="AT1704" s="257" t="s">
        <v>279</v>
      </c>
      <c r="AU1704" s="257" t="s">
        <v>82</v>
      </c>
      <c r="AV1704" s="14" t="s">
        <v>82</v>
      </c>
      <c r="AW1704" s="14" t="s">
        <v>33</v>
      </c>
      <c r="AX1704" s="14" t="s">
        <v>80</v>
      </c>
      <c r="AY1704" s="257" t="s">
        <v>266</v>
      </c>
    </row>
    <row r="1705" spans="1:65" s="2" customFormat="1" ht="16.5" customHeight="1">
      <c r="A1705" s="41"/>
      <c r="B1705" s="42"/>
      <c r="C1705" s="269" t="s">
        <v>1909</v>
      </c>
      <c r="D1705" s="269" t="s">
        <v>430</v>
      </c>
      <c r="E1705" s="270" t="s">
        <v>1821</v>
      </c>
      <c r="F1705" s="271" t="s">
        <v>1822</v>
      </c>
      <c r="G1705" s="272" t="s">
        <v>1823</v>
      </c>
      <c r="H1705" s="273">
        <v>51.375</v>
      </c>
      <c r="I1705" s="274"/>
      <c r="J1705" s="275">
        <f>ROUND(I1705*H1705,2)</f>
        <v>0</v>
      </c>
      <c r="K1705" s="271" t="s">
        <v>272</v>
      </c>
      <c r="L1705" s="276"/>
      <c r="M1705" s="277" t="s">
        <v>19</v>
      </c>
      <c r="N1705" s="278" t="s">
        <v>43</v>
      </c>
      <c r="O1705" s="87"/>
      <c r="P1705" s="226">
        <f>O1705*H1705</f>
        <v>0</v>
      </c>
      <c r="Q1705" s="226">
        <v>0.001</v>
      </c>
      <c r="R1705" s="226">
        <f>Q1705*H1705</f>
        <v>0.051375000000000004</v>
      </c>
      <c r="S1705" s="226">
        <v>0</v>
      </c>
      <c r="T1705" s="227">
        <f>S1705*H1705</f>
        <v>0</v>
      </c>
      <c r="U1705" s="41"/>
      <c r="V1705" s="41"/>
      <c r="W1705" s="41"/>
      <c r="X1705" s="41"/>
      <c r="Y1705" s="41"/>
      <c r="Z1705" s="41"/>
      <c r="AA1705" s="41"/>
      <c r="AB1705" s="41"/>
      <c r="AC1705" s="41"/>
      <c r="AD1705" s="41"/>
      <c r="AE1705" s="41"/>
      <c r="AR1705" s="228" t="s">
        <v>517</v>
      </c>
      <c r="AT1705" s="228" t="s">
        <v>430</v>
      </c>
      <c r="AU1705" s="228" t="s">
        <v>82</v>
      </c>
      <c r="AY1705" s="20" t="s">
        <v>266</v>
      </c>
      <c r="BE1705" s="229">
        <f>IF(N1705="základní",J1705,0)</f>
        <v>0</v>
      </c>
      <c r="BF1705" s="229">
        <f>IF(N1705="snížená",J1705,0)</f>
        <v>0</v>
      </c>
      <c r="BG1705" s="229">
        <f>IF(N1705="zákl. přenesená",J1705,0)</f>
        <v>0</v>
      </c>
      <c r="BH1705" s="229">
        <f>IF(N1705="sníž. přenesená",J1705,0)</f>
        <v>0</v>
      </c>
      <c r="BI1705" s="229">
        <f>IF(N1705="nulová",J1705,0)</f>
        <v>0</v>
      </c>
      <c r="BJ1705" s="20" t="s">
        <v>80</v>
      </c>
      <c r="BK1705" s="229">
        <f>ROUND(I1705*H1705,2)</f>
        <v>0</v>
      </c>
      <c r="BL1705" s="20" t="s">
        <v>396</v>
      </c>
      <c r="BM1705" s="228" t="s">
        <v>1910</v>
      </c>
    </row>
    <row r="1706" spans="1:47" s="2" customFormat="1" ht="12">
      <c r="A1706" s="41"/>
      <c r="B1706" s="42"/>
      <c r="C1706" s="43"/>
      <c r="D1706" s="230" t="s">
        <v>275</v>
      </c>
      <c r="E1706" s="43"/>
      <c r="F1706" s="231" t="s">
        <v>1822</v>
      </c>
      <c r="G1706" s="43"/>
      <c r="H1706" s="43"/>
      <c r="I1706" s="232"/>
      <c r="J1706" s="43"/>
      <c r="K1706" s="43"/>
      <c r="L1706" s="47"/>
      <c r="M1706" s="233"/>
      <c r="N1706" s="234"/>
      <c r="O1706" s="87"/>
      <c r="P1706" s="87"/>
      <c r="Q1706" s="87"/>
      <c r="R1706" s="87"/>
      <c r="S1706" s="87"/>
      <c r="T1706" s="88"/>
      <c r="U1706" s="41"/>
      <c r="V1706" s="41"/>
      <c r="W1706" s="41"/>
      <c r="X1706" s="41"/>
      <c r="Y1706" s="41"/>
      <c r="Z1706" s="41"/>
      <c r="AA1706" s="41"/>
      <c r="AB1706" s="41"/>
      <c r="AC1706" s="41"/>
      <c r="AD1706" s="41"/>
      <c r="AE1706" s="41"/>
      <c r="AT1706" s="20" t="s">
        <v>275</v>
      </c>
      <c r="AU1706" s="20" t="s">
        <v>82</v>
      </c>
    </row>
    <row r="1707" spans="1:51" s="14" customFormat="1" ht="12">
      <c r="A1707" s="14"/>
      <c r="B1707" s="247"/>
      <c r="C1707" s="248"/>
      <c r="D1707" s="230" t="s">
        <v>279</v>
      </c>
      <c r="E1707" s="249" t="s">
        <v>19</v>
      </c>
      <c r="F1707" s="250" t="s">
        <v>1774</v>
      </c>
      <c r="G1707" s="248"/>
      <c r="H1707" s="251">
        <v>51.375</v>
      </c>
      <c r="I1707" s="252"/>
      <c r="J1707" s="248"/>
      <c r="K1707" s="248"/>
      <c r="L1707" s="253"/>
      <c r="M1707" s="254"/>
      <c r="N1707" s="255"/>
      <c r="O1707" s="255"/>
      <c r="P1707" s="255"/>
      <c r="Q1707" s="255"/>
      <c r="R1707" s="255"/>
      <c r="S1707" s="255"/>
      <c r="T1707" s="256"/>
      <c r="U1707" s="14"/>
      <c r="V1707" s="14"/>
      <c r="W1707" s="14"/>
      <c r="X1707" s="14"/>
      <c r="Y1707" s="14"/>
      <c r="Z1707" s="14"/>
      <c r="AA1707" s="14"/>
      <c r="AB1707" s="14"/>
      <c r="AC1707" s="14"/>
      <c r="AD1707" s="14"/>
      <c r="AE1707" s="14"/>
      <c r="AT1707" s="257" t="s">
        <v>279</v>
      </c>
      <c r="AU1707" s="257" t="s">
        <v>82</v>
      </c>
      <c r="AV1707" s="14" t="s">
        <v>82</v>
      </c>
      <c r="AW1707" s="14" t="s">
        <v>33</v>
      </c>
      <c r="AX1707" s="14" t="s">
        <v>80</v>
      </c>
      <c r="AY1707" s="257" t="s">
        <v>266</v>
      </c>
    </row>
    <row r="1708" spans="1:65" s="2" customFormat="1" ht="33" customHeight="1">
      <c r="A1708" s="41"/>
      <c r="B1708" s="42"/>
      <c r="C1708" s="217" t="s">
        <v>1911</v>
      </c>
      <c r="D1708" s="217" t="s">
        <v>268</v>
      </c>
      <c r="E1708" s="218" t="s">
        <v>1912</v>
      </c>
      <c r="F1708" s="219" t="s">
        <v>1913</v>
      </c>
      <c r="G1708" s="220" t="s">
        <v>271</v>
      </c>
      <c r="H1708" s="221">
        <v>51.375</v>
      </c>
      <c r="I1708" s="222"/>
      <c r="J1708" s="223">
        <f>ROUND(I1708*H1708,2)</f>
        <v>0</v>
      </c>
      <c r="K1708" s="219" t="s">
        <v>272</v>
      </c>
      <c r="L1708" s="47"/>
      <c r="M1708" s="224" t="s">
        <v>19</v>
      </c>
      <c r="N1708" s="225" t="s">
        <v>43</v>
      </c>
      <c r="O1708" s="87"/>
      <c r="P1708" s="226">
        <f>O1708*H1708</f>
        <v>0</v>
      </c>
      <c r="Q1708" s="226">
        <v>0</v>
      </c>
      <c r="R1708" s="226">
        <f>Q1708*H1708</f>
        <v>0</v>
      </c>
      <c r="S1708" s="226">
        <v>0</v>
      </c>
      <c r="T1708" s="227">
        <f>S1708*H1708</f>
        <v>0</v>
      </c>
      <c r="U1708" s="41"/>
      <c r="V1708" s="41"/>
      <c r="W1708" s="41"/>
      <c r="X1708" s="41"/>
      <c r="Y1708" s="41"/>
      <c r="Z1708" s="41"/>
      <c r="AA1708" s="41"/>
      <c r="AB1708" s="41"/>
      <c r="AC1708" s="41"/>
      <c r="AD1708" s="41"/>
      <c r="AE1708" s="41"/>
      <c r="AR1708" s="228" t="s">
        <v>396</v>
      </c>
      <c r="AT1708" s="228" t="s">
        <v>268</v>
      </c>
      <c r="AU1708" s="228" t="s">
        <v>82</v>
      </c>
      <c r="AY1708" s="20" t="s">
        <v>266</v>
      </c>
      <c r="BE1708" s="229">
        <f>IF(N1708="základní",J1708,0)</f>
        <v>0</v>
      </c>
      <c r="BF1708" s="229">
        <f>IF(N1708="snížená",J1708,0)</f>
        <v>0</v>
      </c>
      <c r="BG1708" s="229">
        <f>IF(N1708="zákl. přenesená",J1708,0)</f>
        <v>0</v>
      </c>
      <c r="BH1708" s="229">
        <f>IF(N1708="sníž. přenesená",J1708,0)</f>
        <v>0</v>
      </c>
      <c r="BI1708" s="229">
        <f>IF(N1708="nulová",J1708,0)</f>
        <v>0</v>
      </c>
      <c r="BJ1708" s="20" t="s">
        <v>80</v>
      </c>
      <c r="BK1708" s="229">
        <f>ROUND(I1708*H1708,2)</f>
        <v>0</v>
      </c>
      <c r="BL1708" s="20" t="s">
        <v>396</v>
      </c>
      <c r="BM1708" s="228" t="s">
        <v>1914</v>
      </c>
    </row>
    <row r="1709" spans="1:47" s="2" customFormat="1" ht="12">
      <c r="A1709" s="41"/>
      <c r="B1709" s="42"/>
      <c r="C1709" s="43"/>
      <c r="D1709" s="230" t="s">
        <v>275</v>
      </c>
      <c r="E1709" s="43"/>
      <c r="F1709" s="231" t="s">
        <v>1915</v>
      </c>
      <c r="G1709" s="43"/>
      <c r="H1709" s="43"/>
      <c r="I1709" s="232"/>
      <c r="J1709" s="43"/>
      <c r="K1709" s="43"/>
      <c r="L1709" s="47"/>
      <c r="M1709" s="233"/>
      <c r="N1709" s="234"/>
      <c r="O1709" s="87"/>
      <c r="P1709" s="87"/>
      <c r="Q1709" s="87"/>
      <c r="R1709" s="87"/>
      <c r="S1709" s="87"/>
      <c r="T1709" s="88"/>
      <c r="U1709" s="41"/>
      <c r="V1709" s="41"/>
      <c r="W1709" s="41"/>
      <c r="X1709" s="41"/>
      <c r="Y1709" s="41"/>
      <c r="Z1709" s="41"/>
      <c r="AA1709" s="41"/>
      <c r="AB1709" s="41"/>
      <c r="AC1709" s="41"/>
      <c r="AD1709" s="41"/>
      <c r="AE1709" s="41"/>
      <c r="AT1709" s="20" t="s">
        <v>275</v>
      </c>
      <c r="AU1709" s="20" t="s">
        <v>82</v>
      </c>
    </row>
    <row r="1710" spans="1:47" s="2" customFormat="1" ht="12">
      <c r="A1710" s="41"/>
      <c r="B1710" s="42"/>
      <c r="C1710" s="43"/>
      <c r="D1710" s="235" t="s">
        <v>277</v>
      </c>
      <c r="E1710" s="43"/>
      <c r="F1710" s="236" t="s">
        <v>1916</v>
      </c>
      <c r="G1710" s="43"/>
      <c r="H1710" s="43"/>
      <c r="I1710" s="232"/>
      <c r="J1710" s="43"/>
      <c r="K1710" s="43"/>
      <c r="L1710" s="47"/>
      <c r="M1710" s="233"/>
      <c r="N1710" s="234"/>
      <c r="O1710" s="87"/>
      <c r="P1710" s="87"/>
      <c r="Q1710" s="87"/>
      <c r="R1710" s="87"/>
      <c r="S1710" s="87"/>
      <c r="T1710" s="88"/>
      <c r="U1710" s="41"/>
      <c r="V1710" s="41"/>
      <c r="W1710" s="41"/>
      <c r="X1710" s="41"/>
      <c r="Y1710" s="41"/>
      <c r="Z1710" s="41"/>
      <c r="AA1710" s="41"/>
      <c r="AB1710" s="41"/>
      <c r="AC1710" s="41"/>
      <c r="AD1710" s="41"/>
      <c r="AE1710" s="41"/>
      <c r="AT1710" s="20" t="s">
        <v>277</v>
      </c>
      <c r="AU1710" s="20" t="s">
        <v>82</v>
      </c>
    </row>
    <row r="1711" spans="1:51" s="14" customFormat="1" ht="12">
      <c r="A1711" s="14"/>
      <c r="B1711" s="247"/>
      <c r="C1711" s="248"/>
      <c r="D1711" s="230" t="s">
        <v>279</v>
      </c>
      <c r="E1711" s="249" t="s">
        <v>19</v>
      </c>
      <c r="F1711" s="250" t="s">
        <v>1774</v>
      </c>
      <c r="G1711" s="248"/>
      <c r="H1711" s="251">
        <v>51.375</v>
      </c>
      <c r="I1711" s="252"/>
      <c r="J1711" s="248"/>
      <c r="K1711" s="248"/>
      <c r="L1711" s="253"/>
      <c r="M1711" s="254"/>
      <c r="N1711" s="255"/>
      <c r="O1711" s="255"/>
      <c r="P1711" s="255"/>
      <c r="Q1711" s="255"/>
      <c r="R1711" s="255"/>
      <c r="S1711" s="255"/>
      <c r="T1711" s="256"/>
      <c r="U1711" s="14"/>
      <c r="V1711" s="14"/>
      <c r="W1711" s="14"/>
      <c r="X1711" s="14"/>
      <c r="Y1711" s="14"/>
      <c r="Z1711" s="14"/>
      <c r="AA1711" s="14"/>
      <c r="AB1711" s="14"/>
      <c r="AC1711" s="14"/>
      <c r="AD1711" s="14"/>
      <c r="AE1711" s="14"/>
      <c r="AT1711" s="257" t="s">
        <v>279</v>
      </c>
      <c r="AU1711" s="257" t="s">
        <v>82</v>
      </c>
      <c r="AV1711" s="14" t="s">
        <v>82</v>
      </c>
      <c r="AW1711" s="14" t="s">
        <v>33</v>
      </c>
      <c r="AX1711" s="14" t="s">
        <v>80</v>
      </c>
      <c r="AY1711" s="257" t="s">
        <v>266</v>
      </c>
    </row>
    <row r="1712" spans="1:65" s="2" customFormat="1" ht="24.15" customHeight="1">
      <c r="A1712" s="41"/>
      <c r="B1712" s="42"/>
      <c r="C1712" s="269" t="s">
        <v>1917</v>
      </c>
      <c r="D1712" s="269" t="s">
        <v>430</v>
      </c>
      <c r="E1712" s="270" t="s">
        <v>1899</v>
      </c>
      <c r="F1712" s="271" t="s">
        <v>1900</v>
      </c>
      <c r="G1712" s="272" t="s">
        <v>271</v>
      </c>
      <c r="H1712" s="273">
        <v>51.375</v>
      </c>
      <c r="I1712" s="274"/>
      <c r="J1712" s="275">
        <f>ROUND(I1712*H1712,2)</f>
        <v>0</v>
      </c>
      <c r="K1712" s="271" t="s">
        <v>272</v>
      </c>
      <c r="L1712" s="276"/>
      <c r="M1712" s="277" t="s">
        <v>19</v>
      </c>
      <c r="N1712" s="278" t="s">
        <v>43</v>
      </c>
      <c r="O1712" s="87"/>
      <c r="P1712" s="226">
        <f>O1712*H1712</f>
        <v>0</v>
      </c>
      <c r="Q1712" s="226">
        <v>0.0005</v>
      </c>
      <c r="R1712" s="226">
        <f>Q1712*H1712</f>
        <v>0.025687500000000002</v>
      </c>
      <c r="S1712" s="226">
        <v>0</v>
      </c>
      <c r="T1712" s="227">
        <f>S1712*H1712</f>
        <v>0</v>
      </c>
      <c r="U1712" s="41"/>
      <c r="V1712" s="41"/>
      <c r="W1712" s="41"/>
      <c r="X1712" s="41"/>
      <c r="Y1712" s="41"/>
      <c r="Z1712" s="41"/>
      <c r="AA1712" s="41"/>
      <c r="AB1712" s="41"/>
      <c r="AC1712" s="41"/>
      <c r="AD1712" s="41"/>
      <c r="AE1712" s="41"/>
      <c r="AR1712" s="228" t="s">
        <v>517</v>
      </c>
      <c r="AT1712" s="228" t="s">
        <v>430</v>
      </c>
      <c r="AU1712" s="228" t="s">
        <v>82</v>
      </c>
      <c r="AY1712" s="20" t="s">
        <v>266</v>
      </c>
      <c r="BE1712" s="229">
        <f>IF(N1712="základní",J1712,0)</f>
        <v>0</v>
      </c>
      <c r="BF1712" s="229">
        <f>IF(N1712="snížená",J1712,0)</f>
        <v>0</v>
      </c>
      <c r="BG1712" s="229">
        <f>IF(N1712="zákl. přenesená",J1712,0)</f>
        <v>0</v>
      </c>
      <c r="BH1712" s="229">
        <f>IF(N1712="sníž. přenesená",J1712,0)</f>
        <v>0</v>
      </c>
      <c r="BI1712" s="229">
        <f>IF(N1712="nulová",J1712,0)</f>
        <v>0</v>
      </c>
      <c r="BJ1712" s="20" t="s">
        <v>80</v>
      </c>
      <c r="BK1712" s="229">
        <f>ROUND(I1712*H1712,2)</f>
        <v>0</v>
      </c>
      <c r="BL1712" s="20" t="s">
        <v>396</v>
      </c>
      <c r="BM1712" s="228" t="s">
        <v>1918</v>
      </c>
    </row>
    <row r="1713" spans="1:47" s="2" customFormat="1" ht="12">
      <c r="A1713" s="41"/>
      <c r="B1713" s="42"/>
      <c r="C1713" s="43"/>
      <c r="D1713" s="230" t="s">
        <v>275</v>
      </c>
      <c r="E1713" s="43"/>
      <c r="F1713" s="231" t="s">
        <v>1900</v>
      </c>
      <c r="G1713" s="43"/>
      <c r="H1713" s="43"/>
      <c r="I1713" s="232"/>
      <c r="J1713" s="43"/>
      <c r="K1713" s="43"/>
      <c r="L1713" s="47"/>
      <c r="M1713" s="233"/>
      <c r="N1713" s="234"/>
      <c r="O1713" s="87"/>
      <c r="P1713" s="87"/>
      <c r="Q1713" s="87"/>
      <c r="R1713" s="87"/>
      <c r="S1713" s="87"/>
      <c r="T1713" s="88"/>
      <c r="U1713" s="41"/>
      <c r="V1713" s="41"/>
      <c r="W1713" s="41"/>
      <c r="X1713" s="41"/>
      <c r="Y1713" s="41"/>
      <c r="Z1713" s="41"/>
      <c r="AA1713" s="41"/>
      <c r="AB1713" s="41"/>
      <c r="AC1713" s="41"/>
      <c r="AD1713" s="41"/>
      <c r="AE1713" s="41"/>
      <c r="AT1713" s="20" t="s">
        <v>275</v>
      </c>
      <c r="AU1713" s="20" t="s">
        <v>82</v>
      </c>
    </row>
    <row r="1714" spans="1:51" s="14" customFormat="1" ht="12">
      <c r="A1714" s="14"/>
      <c r="B1714" s="247"/>
      <c r="C1714" s="248"/>
      <c r="D1714" s="230" t="s">
        <v>279</v>
      </c>
      <c r="E1714" s="249" t="s">
        <v>19</v>
      </c>
      <c r="F1714" s="250" t="s">
        <v>1774</v>
      </c>
      <c r="G1714" s="248"/>
      <c r="H1714" s="251">
        <v>51.375</v>
      </c>
      <c r="I1714" s="252"/>
      <c r="J1714" s="248"/>
      <c r="K1714" s="248"/>
      <c r="L1714" s="253"/>
      <c r="M1714" s="254"/>
      <c r="N1714" s="255"/>
      <c r="O1714" s="255"/>
      <c r="P1714" s="255"/>
      <c r="Q1714" s="255"/>
      <c r="R1714" s="255"/>
      <c r="S1714" s="255"/>
      <c r="T1714" s="256"/>
      <c r="U1714" s="14"/>
      <c r="V1714" s="14"/>
      <c r="W1714" s="14"/>
      <c r="X1714" s="14"/>
      <c r="Y1714" s="14"/>
      <c r="Z1714" s="14"/>
      <c r="AA1714" s="14"/>
      <c r="AB1714" s="14"/>
      <c r="AC1714" s="14"/>
      <c r="AD1714" s="14"/>
      <c r="AE1714" s="14"/>
      <c r="AT1714" s="257" t="s">
        <v>279</v>
      </c>
      <c r="AU1714" s="257" t="s">
        <v>82</v>
      </c>
      <c r="AV1714" s="14" t="s">
        <v>82</v>
      </c>
      <c r="AW1714" s="14" t="s">
        <v>33</v>
      </c>
      <c r="AX1714" s="14" t="s">
        <v>80</v>
      </c>
      <c r="AY1714" s="257" t="s">
        <v>266</v>
      </c>
    </row>
    <row r="1715" spans="1:65" s="2" customFormat="1" ht="24.15" customHeight="1">
      <c r="A1715" s="41"/>
      <c r="B1715" s="42"/>
      <c r="C1715" s="217" t="s">
        <v>1919</v>
      </c>
      <c r="D1715" s="217" t="s">
        <v>268</v>
      </c>
      <c r="E1715" s="218" t="s">
        <v>1920</v>
      </c>
      <c r="F1715" s="219" t="s">
        <v>1921</v>
      </c>
      <c r="G1715" s="220" t="s">
        <v>271</v>
      </c>
      <c r="H1715" s="221">
        <v>51.375</v>
      </c>
      <c r="I1715" s="222"/>
      <c r="J1715" s="223">
        <f>ROUND(I1715*H1715,2)</f>
        <v>0</v>
      </c>
      <c r="K1715" s="219" t="s">
        <v>520</v>
      </c>
      <c r="L1715" s="47"/>
      <c r="M1715" s="224" t="s">
        <v>19</v>
      </c>
      <c r="N1715" s="225" t="s">
        <v>43</v>
      </c>
      <c r="O1715" s="87"/>
      <c r="P1715" s="226">
        <f>O1715*H1715</f>
        <v>0</v>
      </c>
      <c r="Q1715" s="226">
        <v>0.00094</v>
      </c>
      <c r="R1715" s="226">
        <f>Q1715*H1715</f>
        <v>0.048292499999999995</v>
      </c>
      <c r="S1715" s="226">
        <v>0</v>
      </c>
      <c r="T1715" s="227">
        <f>S1715*H1715</f>
        <v>0</v>
      </c>
      <c r="U1715" s="41"/>
      <c r="V1715" s="41"/>
      <c r="W1715" s="41"/>
      <c r="X1715" s="41"/>
      <c r="Y1715" s="41"/>
      <c r="Z1715" s="41"/>
      <c r="AA1715" s="41"/>
      <c r="AB1715" s="41"/>
      <c r="AC1715" s="41"/>
      <c r="AD1715" s="41"/>
      <c r="AE1715" s="41"/>
      <c r="AR1715" s="228" t="s">
        <v>396</v>
      </c>
      <c r="AT1715" s="228" t="s">
        <v>268</v>
      </c>
      <c r="AU1715" s="228" t="s">
        <v>82</v>
      </c>
      <c r="AY1715" s="20" t="s">
        <v>266</v>
      </c>
      <c r="BE1715" s="229">
        <f>IF(N1715="základní",J1715,0)</f>
        <v>0</v>
      </c>
      <c r="BF1715" s="229">
        <f>IF(N1715="snížená",J1715,0)</f>
        <v>0</v>
      </c>
      <c r="BG1715" s="229">
        <f>IF(N1715="zákl. přenesená",J1715,0)</f>
        <v>0</v>
      </c>
      <c r="BH1715" s="229">
        <f>IF(N1715="sníž. přenesená",J1715,0)</f>
        <v>0</v>
      </c>
      <c r="BI1715" s="229">
        <f>IF(N1715="nulová",J1715,0)</f>
        <v>0</v>
      </c>
      <c r="BJ1715" s="20" t="s">
        <v>80</v>
      </c>
      <c r="BK1715" s="229">
        <f>ROUND(I1715*H1715,2)</f>
        <v>0</v>
      </c>
      <c r="BL1715" s="20" t="s">
        <v>396</v>
      </c>
      <c r="BM1715" s="228" t="s">
        <v>1922</v>
      </c>
    </row>
    <row r="1716" spans="1:47" s="2" customFormat="1" ht="12">
      <c r="A1716" s="41"/>
      <c r="B1716" s="42"/>
      <c r="C1716" s="43"/>
      <c r="D1716" s="230" t="s">
        <v>275</v>
      </c>
      <c r="E1716" s="43"/>
      <c r="F1716" s="231" t="s">
        <v>1923</v>
      </c>
      <c r="G1716" s="43"/>
      <c r="H1716" s="43"/>
      <c r="I1716" s="232"/>
      <c r="J1716" s="43"/>
      <c r="K1716" s="43"/>
      <c r="L1716" s="47"/>
      <c r="M1716" s="233"/>
      <c r="N1716" s="234"/>
      <c r="O1716" s="87"/>
      <c r="P1716" s="87"/>
      <c r="Q1716" s="87"/>
      <c r="R1716" s="87"/>
      <c r="S1716" s="87"/>
      <c r="T1716" s="88"/>
      <c r="U1716" s="41"/>
      <c r="V1716" s="41"/>
      <c r="W1716" s="41"/>
      <c r="X1716" s="41"/>
      <c r="Y1716" s="41"/>
      <c r="Z1716" s="41"/>
      <c r="AA1716" s="41"/>
      <c r="AB1716" s="41"/>
      <c r="AC1716" s="41"/>
      <c r="AD1716" s="41"/>
      <c r="AE1716" s="41"/>
      <c r="AT1716" s="20" t="s">
        <v>275</v>
      </c>
      <c r="AU1716" s="20" t="s">
        <v>82</v>
      </c>
    </row>
    <row r="1717" spans="1:51" s="14" customFormat="1" ht="12">
      <c r="A1717" s="14"/>
      <c r="B1717" s="247"/>
      <c r="C1717" s="248"/>
      <c r="D1717" s="230" t="s">
        <v>279</v>
      </c>
      <c r="E1717" s="249" t="s">
        <v>19</v>
      </c>
      <c r="F1717" s="250" t="s">
        <v>1774</v>
      </c>
      <c r="G1717" s="248"/>
      <c r="H1717" s="251">
        <v>51.375</v>
      </c>
      <c r="I1717" s="252"/>
      <c r="J1717" s="248"/>
      <c r="K1717" s="248"/>
      <c r="L1717" s="253"/>
      <c r="M1717" s="254"/>
      <c r="N1717" s="255"/>
      <c r="O1717" s="255"/>
      <c r="P1717" s="255"/>
      <c r="Q1717" s="255"/>
      <c r="R1717" s="255"/>
      <c r="S1717" s="255"/>
      <c r="T1717" s="256"/>
      <c r="U1717" s="14"/>
      <c r="V1717" s="14"/>
      <c r="W1717" s="14"/>
      <c r="X1717" s="14"/>
      <c r="Y1717" s="14"/>
      <c r="Z1717" s="14"/>
      <c r="AA1717" s="14"/>
      <c r="AB1717" s="14"/>
      <c r="AC1717" s="14"/>
      <c r="AD1717" s="14"/>
      <c r="AE1717" s="14"/>
      <c r="AT1717" s="257" t="s">
        <v>279</v>
      </c>
      <c r="AU1717" s="257" t="s">
        <v>82</v>
      </c>
      <c r="AV1717" s="14" t="s">
        <v>82</v>
      </c>
      <c r="AW1717" s="14" t="s">
        <v>33</v>
      </c>
      <c r="AX1717" s="14" t="s">
        <v>80</v>
      </c>
      <c r="AY1717" s="257" t="s">
        <v>266</v>
      </c>
    </row>
    <row r="1718" spans="1:65" s="2" customFormat="1" ht="24.15" customHeight="1">
      <c r="A1718" s="41"/>
      <c r="B1718" s="42"/>
      <c r="C1718" s="217" t="s">
        <v>1924</v>
      </c>
      <c r="D1718" s="217" t="s">
        <v>268</v>
      </c>
      <c r="E1718" s="218" t="s">
        <v>1925</v>
      </c>
      <c r="F1718" s="219" t="s">
        <v>1926</v>
      </c>
      <c r="G1718" s="220" t="s">
        <v>271</v>
      </c>
      <c r="H1718" s="221">
        <v>51.375</v>
      </c>
      <c r="I1718" s="222"/>
      <c r="J1718" s="223">
        <f>ROUND(I1718*H1718,2)</f>
        <v>0</v>
      </c>
      <c r="K1718" s="219" t="s">
        <v>520</v>
      </c>
      <c r="L1718" s="47"/>
      <c r="M1718" s="224" t="s">
        <v>19</v>
      </c>
      <c r="N1718" s="225" t="s">
        <v>43</v>
      </c>
      <c r="O1718" s="87"/>
      <c r="P1718" s="226">
        <f>O1718*H1718</f>
        <v>0</v>
      </c>
      <c r="Q1718" s="226">
        <v>0.00077</v>
      </c>
      <c r="R1718" s="226">
        <f>Q1718*H1718</f>
        <v>0.03955875</v>
      </c>
      <c r="S1718" s="226">
        <v>0</v>
      </c>
      <c r="T1718" s="227">
        <f>S1718*H1718</f>
        <v>0</v>
      </c>
      <c r="U1718" s="41"/>
      <c r="V1718" s="41"/>
      <c r="W1718" s="41"/>
      <c r="X1718" s="41"/>
      <c r="Y1718" s="41"/>
      <c r="Z1718" s="41"/>
      <c r="AA1718" s="41"/>
      <c r="AB1718" s="41"/>
      <c r="AC1718" s="41"/>
      <c r="AD1718" s="41"/>
      <c r="AE1718" s="41"/>
      <c r="AR1718" s="228" t="s">
        <v>396</v>
      </c>
      <c r="AT1718" s="228" t="s">
        <v>268</v>
      </c>
      <c r="AU1718" s="228" t="s">
        <v>82</v>
      </c>
      <c r="AY1718" s="20" t="s">
        <v>266</v>
      </c>
      <c r="BE1718" s="229">
        <f>IF(N1718="základní",J1718,0)</f>
        <v>0</v>
      </c>
      <c r="BF1718" s="229">
        <f>IF(N1718="snížená",J1718,0)</f>
        <v>0</v>
      </c>
      <c r="BG1718" s="229">
        <f>IF(N1718="zákl. přenesená",J1718,0)</f>
        <v>0</v>
      </c>
      <c r="BH1718" s="229">
        <f>IF(N1718="sníž. přenesená",J1718,0)</f>
        <v>0</v>
      </c>
      <c r="BI1718" s="229">
        <f>IF(N1718="nulová",J1718,0)</f>
        <v>0</v>
      </c>
      <c r="BJ1718" s="20" t="s">
        <v>80</v>
      </c>
      <c r="BK1718" s="229">
        <f>ROUND(I1718*H1718,2)</f>
        <v>0</v>
      </c>
      <c r="BL1718" s="20" t="s">
        <v>396</v>
      </c>
      <c r="BM1718" s="228" t="s">
        <v>1927</v>
      </c>
    </row>
    <row r="1719" spans="1:47" s="2" customFormat="1" ht="12">
      <c r="A1719" s="41"/>
      <c r="B1719" s="42"/>
      <c r="C1719" s="43"/>
      <c r="D1719" s="230" t="s">
        <v>275</v>
      </c>
      <c r="E1719" s="43"/>
      <c r="F1719" s="231" t="s">
        <v>1926</v>
      </c>
      <c r="G1719" s="43"/>
      <c r="H1719" s="43"/>
      <c r="I1719" s="232"/>
      <c r="J1719" s="43"/>
      <c r="K1719" s="43"/>
      <c r="L1719" s="47"/>
      <c r="M1719" s="233"/>
      <c r="N1719" s="234"/>
      <c r="O1719" s="87"/>
      <c r="P1719" s="87"/>
      <c r="Q1719" s="87"/>
      <c r="R1719" s="87"/>
      <c r="S1719" s="87"/>
      <c r="T1719" s="88"/>
      <c r="U1719" s="41"/>
      <c r="V1719" s="41"/>
      <c r="W1719" s="41"/>
      <c r="X1719" s="41"/>
      <c r="Y1719" s="41"/>
      <c r="Z1719" s="41"/>
      <c r="AA1719" s="41"/>
      <c r="AB1719" s="41"/>
      <c r="AC1719" s="41"/>
      <c r="AD1719" s="41"/>
      <c r="AE1719" s="41"/>
      <c r="AT1719" s="20" t="s">
        <v>275</v>
      </c>
      <c r="AU1719" s="20" t="s">
        <v>82</v>
      </c>
    </row>
    <row r="1720" spans="1:51" s="14" customFormat="1" ht="12">
      <c r="A1720" s="14"/>
      <c r="B1720" s="247"/>
      <c r="C1720" s="248"/>
      <c r="D1720" s="230" t="s">
        <v>279</v>
      </c>
      <c r="E1720" s="249" t="s">
        <v>197</v>
      </c>
      <c r="F1720" s="250" t="s">
        <v>1928</v>
      </c>
      <c r="G1720" s="248"/>
      <c r="H1720" s="251">
        <v>31.018</v>
      </c>
      <c r="I1720" s="252"/>
      <c r="J1720" s="248"/>
      <c r="K1720" s="248"/>
      <c r="L1720" s="253"/>
      <c r="M1720" s="254"/>
      <c r="N1720" s="255"/>
      <c r="O1720" s="255"/>
      <c r="P1720" s="255"/>
      <c r="Q1720" s="255"/>
      <c r="R1720" s="255"/>
      <c r="S1720" s="255"/>
      <c r="T1720" s="256"/>
      <c r="U1720" s="14"/>
      <c r="V1720" s="14"/>
      <c r="W1720" s="14"/>
      <c r="X1720" s="14"/>
      <c r="Y1720" s="14"/>
      <c r="Z1720" s="14"/>
      <c r="AA1720" s="14"/>
      <c r="AB1720" s="14"/>
      <c r="AC1720" s="14"/>
      <c r="AD1720" s="14"/>
      <c r="AE1720" s="14"/>
      <c r="AT1720" s="257" t="s">
        <v>279</v>
      </c>
      <c r="AU1720" s="257" t="s">
        <v>82</v>
      </c>
      <c r="AV1720" s="14" t="s">
        <v>82</v>
      </c>
      <c r="AW1720" s="14" t="s">
        <v>33</v>
      </c>
      <c r="AX1720" s="14" t="s">
        <v>72</v>
      </c>
      <c r="AY1720" s="257" t="s">
        <v>266</v>
      </c>
    </row>
    <row r="1721" spans="1:51" s="14" customFormat="1" ht="12">
      <c r="A1721" s="14"/>
      <c r="B1721" s="247"/>
      <c r="C1721" s="248"/>
      <c r="D1721" s="230" t="s">
        <v>279</v>
      </c>
      <c r="E1721" s="249" t="s">
        <v>199</v>
      </c>
      <c r="F1721" s="250" t="s">
        <v>1929</v>
      </c>
      <c r="G1721" s="248"/>
      <c r="H1721" s="251">
        <v>20.357</v>
      </c>
      <c r="I1721" s="252"/>
      <c r="J1721" s="248"/>
      <c r="K1721" s="248"/>
      <c r="L1721" s="253"/>
      <c r="M1721" s="254"/>
      <c r="N1721" s="255"/>
      <c r="O1721" s="255"/>
      <c r="P1721" s="255"/>
      <c r="Q1721" s="255"/>
      <c r="R1721" s="255"/>
      <c r="S1721" s="255"/>
      <c r="T1721" s="256"/>
      <c r="U1721" s="14"/>
      <c r="V1721" s="14"/>
      <c r="W1721" s="14"/>
      <c r="X1721" s="14"/>
      <c r="Y1721" s="14"/>
      <c r="Z1721" s="14"/>
      <c r="AA1721" s="14"/>
      <c r="AB1721" s="14"/>
      <c r="AC1721" s="14"/>
      <c r="AD1721" s="14"/>
      <c r="AE1721" s="14"/>
      <c r="AT1721" s="257" t="s">
        <v>279</v>
      </c>
      <c r="AU1721" s="257" t="s">
        <v>82</v>
      </c>
      <c r="AV1721" s="14" t="s">
        <v>82</v>
      </c>
      <c r="AW1721" s="14" t="s">
        <v>33</v>
      </c>
      <c r="AX1721" s="14" t="s">
        <v>72</v>
      </c>
      <c r="AY1721" s="257" t="s">
        <v>266</v>
      </c>
    </row>
    <row r="1722" spans="1:51" s="15" customFormat="1" ht="12">
      <c r="A1722" s="15"/>
      <c r="B1722" s="258"/>
      <c r="C1722" s="259"/>
      <c r="D1722" s="230" t="s">
        <v>279</v>
      </c>
      <c r="E1722" s="260" t="s">
        <v>19</v>
      </c>
      <c r="F1722" s="261" t="s">
        <v>282</v>
      </c>
      <c r="G1722" s="259"/>
      <c r="H1722" s="262">
        <v>51.375</v>
      </c>
      <c r="I1722" s="263"/>
      <c r="J1722" s="259"/>
      <c r="K1722" s="259"/>
      <c r="L1722" s="264"/>
      <c r="M1722" s="265"/>
      <c r="N1722" s="266"/>
      <c r="O1722" s="266"/>
      <c r="P1722" s="266"/>
      <c r="Q1722" s="266"/>
      <c r="R1722" s="266"/>
      <c r="S1722" s="266"/>
      <c r="T1722" s="267"/>
      <c r="U1722" s="15"/>
      <c r="V1722" s="15"/>
      <c r="W1722" s="15"/>
      <c r="X1722" s="15"/>
      <c r="Y1722" s="15"/>
      <c r="Z1722" s="15"/>
      <c r="AA1722" s="15"/>
      <c r="AB1722" s="15"/>
      <c r="AC1722" s="15"/>
      <c r="AD1722" s="15"/>
      <c r="AE1722" s="15"/>
      <c r="AT1722" s="268" t="s">
        <v>279</v>
      </c>
      <c r="AU1722" s="268" t="s">
        <v>82</v>
      </c>
      <c r="AV1722" s="15" t="s">
        <v>273</v>
      </c>
      <c r="AW1722" s="15" t="s">
        <v>33</v>
      </c>
      <c r="AX1722" s="15" t="s">
        <v>80</v>
      </c>
      <c r="AY1722" s="268" t="s">
        <v>266</v>
      </c>
    </row>
    <row r="1723" spans="1:65" s="2" customFormat="1" ht="16.5" customHeight="1">
      <c r="A1723" s="41"/>
      <c r="B1723" s="42"/>
      <c r="C1723" s="217" t="s">
        <v>1930</v>
      </c>
      <c r="D1723" s="217" t="s">
        <v>268</v>
      </c>
      <c r="E1723" s="218" t="s">
        <v>1931</v>
      </c>
      <c r="F1723" s="219" t="s">
        <v>1932</v>
      </c>
      <c r="G1723" s="220" t="s">
        <v>481</v>
      </c>
      <c r="H1723" s="221">
        <v>2</v>
      </c>
      <c r="I1723" s="222"/>
      <c r="J1723" s="223">
        <f>ROUND(I1723*H1723,2)</f>
        <v>0</v>
      </c>
      <c r="K1723" s="219" t="s">
        <v>272</v>
      </c>
      <c r="L1723" s="47"/>
      <c r="M1723" s="224" t="s">
        <v>19</v>
      </c>
      <c r="N1723" s="225" t="s">
        <v>43</v>
      </c>
      <c r="O1723" s="87"/>
      <c r="P1723" s="226">
        <f>O1723*H1723</f>
        <v>0</v>
      </c>
      <c r="Q1723" s="226">
        <v>0.0001</v>
      </c>
      <c r="R1723" s="226">
        <f>Q1723*H1723</f>
        <v>0.0002</v>
      </c>
      <c r="S1723" s="226">
        <v>0</v>
      </c>
      <c r="T1723" s="227">
        <f>S1723*H1723</f>
        <v>0</v>
      </c>
      <c r="U1723" s="41"/>
      <c r="V1723" s="41"/>
      <c r="W1723" s="41"/>
      <c r="X1723" s="41"/>
      <c r="Y1723" s="41"/>
      <c r="Z1723" s="41"/>
      <c r="AA1723" s="41"/>
      <c r="AB1723" s="41"/>
      <c r="AC1723" s="41"/>
      <c r="AD1723" s="41"/>
      <c r="AE1723" s="41"/>
      <c r="AR1723" s="228" t="s">
        <v>396</v>
      </c>
      <c r="AT1723" s="228" t="s">
        <v>268</v>
      </c>
      <c r="AU1723" s="228" t="s">
        <v>82</v>
      </c>
      <c r="AY1723" s="20" t="s">
        <v>266</v>
      </c>
      <c r="BE1723" s="229">
        <f>IF(N1723="základní",J1723,0)</f>
        <v>0</v>
      </c>
      <c r="BF1723" s="229">
        <f>IF(N1723="snížená",J1723,0)</f>
        <v>0</v>
      </c>
      <c r="BG1723" s="229">
        <f>IF(N1723="zákl. přenesená",J1723,0)</f>
        <v>0</v>
      </c>
      <c r="BH1723" s="229">
        <f>IF(N1723="sníž. přenesená",J1723,0)</f>
        <v>0</v>
      </c>
      <c r="BI1723" s="229">
        <f>IF(N1723="nulová",J1723,0)</f>
        <v>0</v>
      </c>
      <c r="BJ1723" s="20" t="s">
        <v>80</v>
      </c>
      <c r="BK1723" s="229">
        <f>ROUND(I1723*H1723,2)</f>
        <v>0</v>
      </c>
      <c r="BL1723" s="20" t="s">
        <v>396</v>
      </c>
      <c r="BM1723" s="228" t="s">
        <v>1933</v>
      </c>
    </row>
    <row r="1724" spans="1:47" s="2" customFormat="1" ht="12">
      <c r="A1724" s="41"/>
      <c r="B1724" s="42"/>
      <c r="C1724" s="43"/>
      <c r="D1724" s="230" t="s">
        <v>275</v>
      </c>
      <c r="E1724" s="43"/>
      <c r="F1724" s="231" t="s">
        <v>1934</v>
      </c>
      <c r="G1724" s="43"/>
      <c r="H1724" s="43"/>
      <c r="I1724" s="232"/>
      <c r="J1724" s="43"/>
      <c r="K1724" s="43"/>
      <c r="L1724" s="47"/>
      <c r="M1724" s="233"/>
      <c r="N1724" s="234"/>
      <c r="O1724" s="87"/>
      <c r="P1724" s="87"/>
      <c r="Q1724" s="87"/>
      <c r="R1724" s="87"/>
      <c r="S1724" s="87"/>
      <c r="T1724" s="88"/>
      <c r="U1724" s="41"/>
      <c r="V1724" s="41"/>
      <c r="W1724" s="41"/>
      <c r="X1724" s="41"/>
      <c r="Y1724" s="41"/>
      <c r="Z1724" s="41"/>
      <c r="AA1724" s="41"/>
      <c r="AB1724" s="41"/>
      <c r="AC1724" s="41"/>
      <c r="AD1724" s="41"/>
      <c r="AE1724" s="41"/>
      <c r="AT1724" s="20" t="s">
        <v>275</v>
      </c>
      <c r="AU1724" s="20" t="s">
        <v>82</v>
      </c>
    </row>
    <row r="1725" spans="1:47" s="2" customFormat="1" ht="12">
      <c r="A1725" s="41"/>
      <c r="B1725" s="42"/>
      <c r="C1725" s="43"/>
      <c r="D1725" s="235" t="s">
        <v>277</v>
      </c>
      <c r="E1725" s="43"/>
      <c r="F1725" s="236" t="s">
        <v>1935</v>
      </c>
      <c r="G1725" s="43"/>
      <c r="H1725" s="43"/>
      <c r="I1725" s="232"/>
      <c r="J1725" s="43"/>
      <c r="K1725" s="43"/>
      <c r="L1725" s="47"/>
      <c r="M1725" s="233"/>
      <c r="N1725" s="234"/>
      <c r="O1725" s="87"/>
      <c r="P1725" s="87"/>
      <c r="Q1725" s="87"/>
      <c r="R1725" s="87"/>
      <c r="S1725" s="87"/>
      <c r="T1725" s="88"/>
      <c r="U1725" s="41"/>
      <c r="V1725" s="41"/>
      <c r="W1725" s="41"/>
      <c r="X1725" s="41"/>
      <c r="Y1725" s="41"/>
      <c r="Z1725" s="41"/>
      <c r="AA1725" s="41"/>
      <c r="AB1725" s="41"/>
      <c r="AC1725" s="41"/>
      <c r="AD1725" s="41"/>
      <c r="AE1725" s="41"/>
      <c r="AT1725" s="20" t="s">
        <v>277</v>
      </c>
      <c r="AU1725" s="20" t="s">
        <v>82</v>
      </c>
    </row>
    <row r="1726" spans="1:51" s="14" customFormat="1" ht="12">
      <c r="A1726" s="14"/>
      <c r="B1726" s="247"/>
      <c r="C1726" s="248"/>
      <c r="D1726" s="230" t="s">
        <v>279</v>
      </c>
      <c r="E1726" s="249" t="s">
        <v>19</v>
      </c>
      <c r="F1726" s="250" t="s">
        <v>1936</v>
      </c>
      <c r="G1726" s="248"/>
      <c r="H1726" s="251">
        <v>2</v>
      </c>
      <c r="I1726" s="252"/>
      <c r="J1726" s="248"/>
      <c r="K1726" s="248"/>
      <c r="L1726" s="253"/>
      <c r="M1726" s="254"/>
      <c r="N1726" s="255"/>
      <c r="O1726" s="255"/>
      <c r="P1726" s="255"/>
      <c r="Q1726" s="255"/>
      <c r="R1726" s="255"/>
      <c r="S1726" s="255"/>
      <c r="T1726" s="256"/>
      <c r="U1726" s="14"/>
      <c r="V1726" s="14"/>
      <c r="W1726" s="14"/>
      <c r="X1726" s="14"/>
      <c r="Y1726" s="14"/>
      <c r="Z1726" s="14"/>
      <c r="AA1726" s="14"/>
      <c r="AB1726" s="14"/>
      <c r="AC1726" s="14"/>
      <c r="AD1726" s="14"/>
      <c r="AE1726" s="14"/>
      <c r="AT1726" s="257" t="s">
        <v>279</v>
      </c>
      <c r="AU1726" s="257" t="s">
        <v>82</v>
      </c>
      <c r="AV1726" s="14" t="s">
        <v>82</v>
      </c>
      <c r="AW1726" s="14" t="s">
        <v>33</v>
      </c>
      <c r="AX1726" s="14" t="s">
        <v>80</v>
      </c>
      <c r="AY1726" s="257" t="s">
        <v>266</v>
      </c>
    </row>
    <row r="1727" spans="1:65" s="2" customFormat="1" ht="24.15" customHeight="1">
      <c r="A1727" s="41"/>
      <c r="B1727" s="42"/>
      <c r="C1727" s="269" t="s">
        <v>1937</v>
      </c>
      <c r="D1727" s="269" t="s">
        <v>430</v>
      </c>
      <c r="E1727" s="270" t="s">
        <v>1938</v>
      </c>
      <c r="F1727" s="271" t="s">
        <v>1939</v>
      </c>
      <c r="G1727" s="272" t="s">
        <v>481</v>
      </c>
      <c r="H1727" s="273">
        <v>2</v>
      </c>
      <c r="I1727" s="274"/>
      <c r="J1727" s="275">
        <f>ROUND(I1727*H1727,2)</f>
        <v>0</v>
      </c>
      <c r="K1727" s="271" t="s">
        <v>272</v>
      </c>
      <c r="L1727" s="276"/>
      <c r="M1727" s="277" t="s">
        <v>19</v>
      </c>
      <c r="N1727" s="278" t="s">
        <v>43</v>
      </c>
      <c r="O1727" s="87"/>
      <c r="P1727" s="226">
        <f>O1727*H1727</f>
        <v>0</v>
      </c>
      <c r="Q1727" s="226">
        <v>0.0008</v>
      </c>
      <c r="R1727" s="226">
        <f>Q1727*H1727</f>
        <v>0.0016</v>
      </c>
      <c r="S1727" s="226">
        <v>0</v>
      </c>
      <c r="T1727" s="227">
        <f>S1727*H1727</f>
        <v>0</v>
      </c>
      <c r="U1727" s="41"/>
      <c r="V1727" s="41"/>
      <c r="W1727" s="41"/>
      <c r="X1727" s="41"/>
      <c r="Y1727" s="41"/>
      <c r="Z1727" s="41"/>
      <c r="AA1727" s="41"/>
      <c r="AB1727" s="41"/>
      <c r="AC1727" s="41"/>
      <c r="AD1727" s="41"/>
      <c r="AE1727" s="41"/>
      <c r="AR1727" s="228" t="s">
        <v>517</v>
      </c>
      <c r="AT1727" s="228" t="s">
        <v>430</v>
      </c>
      <c r="AU1727" s="228" t="s">
        <v>82</v>
      </c>
      <c r="AY1727" s="20" t="s">
        <v>266</v>
      </c>
      <c r="BE1727" s="229">
        <f>IF(N1727="základní",J1727,0)</f>
        <v>0</v>
      </c>
      <c r="BF1727" s="229">
        <f>IF(N1727="snížená",J1727,0)</f>
        <v>0</v>
      </c>
      <c r="BG1727" s="229">
        <f>IF(N1727="zákl. přenesená",J1727,0)</f>
        <v>0</v>
      </c>
      <c r="BH1727" s="229">
        <f>IF(N1727="sníž. přenesená",J1727,0)</f>
        <v>0</v>
      </c>
      <c r="BI1727" s="229">
        <f>IF(N1727="nulová",J1727,0)</f>
        <v>0</v>
      </c>
      <c r="BJ1727" s="20" t="s">
        <v>80</v>
      </c>
      <c r="BK1727" s="229">
        <f>ROUND(I1727*H1727,2)</f>
        <v>0</v>
      </c>
      <c r="BL1727" s="20" t="s">
        <v>396</v>
      </c>
      <c r="BM1727" s="228" t="s">
        <v>1940</v>
      </c>
    </row>
    <row r="1728" spans="1:47" s="2" customFormat="1" ht="12">
      <c r="A1728" s="41"/>
      <c r="B1728" s="42"/>
      <c r="C1728" s="43"/>
      <c r="D1728" s="230" t="s">
        <v>275</v>
      </c>
      <c r="E1728" s="43"/>
      <c r="F1728" s="231" t="s">
        <v>1939</v>
      </c>
      <c r="G1728" s="43"/>
      <c r="H1728" s="43"/>
      <c r="I1728" s="232"/>
      <c r="J1728" s="43"/>
      <c r="K1728" s="43"/>
      <c r="L1728" s="47"/>
      <c r="M1728" s="233"/>
      <c r="N1728" s="234"/>
      <c r="O1728" s="87"/>
      <c r="P1728" s="87"/>
      <c r="Q1728" s="87"/>
      <c r="R1728" s="87"/>
      <c r="S1728" s="87"/>
      <c r="T1728" s="88"/>
      <c r="U1728" s="41"/>
      <c r="V1728" s="41"/>
      <c r="W1728" s="41"/>
      <c r="X1728" s="41"/>
      <c r="Y1728" s="41"/>
      <c r="Z1728" s="41"/>
      <c r="AA1728" s="41"/>
      <c r="AB1728" s="41"/>
      <c r="AC1728" s="41"/>
      <c r="AD1728" s="41"/>
      <c r="AE1728" s="41"/>
      <c r="AT1728" s="20" t="s">
        <v>275</v>
      </c>
      <c r="AU1728" s="20" t="s">
        <v>82</v>
      </c>
    </row>
    <row r="1729" spans="1:65" s="2" customFormat="1" ht="24.15" customHeight="1">
      <c r="A1729" s="41"/>
      <c r="B1729" s="42"/>
      <c r="C1729" s="217" t="s">
        <v>1941</v>
      </c>
      <c r="D1729" s="217" t="s">
        <v>268</v>
      </c>
      <c r="E1729" s="218" t="s">
        <v>1942</v>
      </c>
      <c r="F1729" s="219" t="s">
        <v>1943</v>
      </c>
      <c r="G1729" s="220" t="s">
        <v>327</v>
      </c>
      <c r="H1729" s="221">
        <v>2.212</v>
      </c>
      <c r="I1729" s="222"/>
      <c r="J1729" s="223">
        <f>ROUND(I1729*H1729,2)</f>
        <v>0</v>
      </c>
      <c r="K1729" s="219" t="s">
        <v>272</v>
      </c>
      <c r="L1729" s="47"/>
      <c r="M1729" s="224" t="s">
        <v>19</v>
      </c>
      <c r="N1729" s="225" t="s">
        <v>43</v>
      </c>
      <c r="O1729" s="87"/>
      <c r="P1729" s="226">
        <f>O1729*H1729</f>
        <v>0</v>
      </c>
      <c r="Q1729" s="226">
        <v>0</v>
      </c>
      <c r="R1729" s="226">
        <f>Q1729*H1729</f>
        <v>0</v>
      </c>
      <c r="S1729" s="226">
        <v>0</v>
      </c>
      <c r="T1729" s="227">
        <f>S1729*H1729</f>
        <v>0</v>
      </c>
      <c r="U1729" s="41"/>
      <c r="V1729" s="41"/>
      <c r="W1729" s="41"/>
      <c r="X1729" s="41"/>
      <c r="Y1729" s="41"/>
      <c r="Z1729" s="41"/>
      <c r="AA1729" s="41"/>
      <c r="AB1729" s="41"/>
      <c r="AC1729" s="41"/>
      <c r="AD1729" s="41"/>
      <c r="AE1729" s="41"/>
      <c r="AR1729" s="228" t="s">
        <v>396</v>
      </c>
      <c r="AT1729" s="228" t="s">
        <v>268</v>
      </c>
      <c r="AU1729" s="228" t="s">
        <v>82</v>
      </c>
      <c r="AY1729" s="20" t="s">
        <v>266</v>
      </c>
      <c r="BE1729" s="229">
        <f>IF(N1729="základní",J1729,0)</f>
        <v>0</v>
      </c>
      <c r="BF1729" s="229">
        <f>IF(N1729="snížená",J1729,0)</f>
        <v>0</v>
      </c>
      <c r="BG1729" s="229">
        <f>IF(N1729="zákl. přenesená",J1729,0)</f>
        <v>0</v>
      </c>
      <c r="BH1729" s="229">
        <f>IF(N1729="sníž. přenesená",J1729,0)</f>
        <v>0</v>
      </c>
      <c r="BI1729" s="229">
        <f>IF(N1729="nulová",J1729,0)</f>
        <v>0</v>
      </c>
      <c r="BJ1729" s="20" t="s">
        <v>80</v>
      </c>
      <c r="BK1729" s="229">
        <f>ROUND(I1729*H1729,2)</f>
        <v>0</v>
      </c>
      <c r="BL1729" s="20" t="s">
        <v>396</v>
      </c>
      <c r="BM1729" s="228" t="s">
        <v>1944</v>
      </c>
    </row>
    <row r="1730" spans="1:47" s="2" customFormat="1" ht="12">
      <c r="A1730" s="41"/>
      <c r="B1730" s="42"/>
      <c r="C1730" s="43"/>
      <c r="D1730" s="230" t="s">
        <v>275</v>
      </c>
      <c r="E1730" s="43"/>
      <c r="F1730" s="231" t="s">
        <v>1945</v>
      </c>
      <c r="G1730" s="43"/>
      <c r="H1730" s="43"/>
      <c r="I1730" s="232"/>
      <c r="J1730" s="43"/>
      <c r="K1730" s="43"/>
      <c r="L1730" s="47"/>
      <c r="M1730" s="233"/>
      <c r="N1730" s="234"/>
      <c r="O1730" s="87"/>
      <c r="P1730" s="87"/>
      <c r="Q1730" s="87"/>
      <c r="R1730" s="87"/>
      <c r="S1730" s="87"/>
      <c r="T1730" s="88"/>
      <c r="U1730" s="41"/>
      <c r="V1730" s="41"/>
      <c r="W1730" s="41"/>
      <c r="X1730" s="41"/>
      <c r="Y1730" s="41"/>
      <c r="Z1730" s="41"/>
      <c r="AA1730" s="41"/>
      <c r="AB1730" s="41"/>
      <c r="AC1730" s="41"/>
      <c r="AD1730" s="41"/>
      <c r="AE1730" s="41"/>
      <c r="AT1730" s="20" t="s">
        <v>275</v>
      </c>
      <c r="AU1730" s="20" t="s">
        <v>82</v>
      </c>
    </row>
    <row r="1731" spans="1:47" s="2" customFormat="1" ht="12">
      <c r="A1731" s="41"/>
      <c r="B1731" s="42"/>
      <c r="C1731" s="43"/>
      <c r="D1731" s="235" t="s">
        <v>277</v>
      </c>
      <c r="E1731" s="43"/>
      <c r="F1731" s="236" t="s">
        <v>1946</v>
      </c>
      <c r="G1731" s="43"/>
      <c r="H1731" s="43"/>
      <c r="I1731" s="232"/>
      <c r="J1731" s="43"/>
      <c r="K1731" s="43"/>
      <c r="L1731" s="47"/>
      <c r="M1731" s="233"/>
      <c r="N1731" s="234"/>
      <c r="O1731" s="87"/>
      <c r="P1731" s="87"/>
      <c r="Q1731" s="87"/>
      <c r="R1731" s="87"/>
      <c r="S1731" s="87"/>
      <c r="T1731" s="88"/>
      <c r="U1731" s="41"/>
      <c r="V1731" s="41"/>
      <c r="W1731" s="41"/>
      <c r="X1731" s="41"/>
      <c r="Y1731" s="41"/>
      <c r="Z1731" s="41"/>
      <c r="AA1731" s="41"/>
      <c r="AB1731" s="41"/>
      <c r="AC1731" s="41"/>
      <c r="AD1731" s="41"/>
      <c r="AE1731" s="41"/>
      <c r="AT1731" s="20" t="s">
        <v>277</v>
      </c>
      <c r="AU1731" s="20" t="s">
        <v>82</v>
      </c>
    </row>
    <row r="1732" spans="1:63" s="12" customFormat="1" ht="22.8" customHeight="1">
      <c r="A1732" s="12"/>
      <c r="B1732" s="201"/>
      <c r="C1732" s="202"/>
      <c r="D1732" s="203" t="s">
        <v>71</v>
      </c>
      <c r="E1732" s="215" t="s">
        <v>1947</v>
      </c>
      <c r="F1732" s="215" t="s">
        <v>1948</v>
      </c>
      <c r="G1732" s="202"/>
      <c r="H1732" s="202"/>
      <c r="I1732" s="205"/>
      <c r="J1732" s="216">
        <f>BK1732</f>
        <v>0</v>
      </c>
      <c r="K1732" s="202"/>
      <c r="L1732" s="207"/>
      <c r="M1732" s="208"/>
      <c r="N1732" s="209"/>
      <c r="O1732" s="209"/>
      <c r="P1732" s="210">
        <f>SUM(P1733:P1789)</f>
        <v>0</v>
      </c>
      <c r="Q1732" s="209"/>
      <c r="R1732" s="210">
        <f>SUM(R1733:R1789)</f>
        <v>9.339612549999998</v>
      </c>
      <c r="S1732" s="209"/>
      <c r="T1732" s="211">
        <f>SUM(T1733:T1789)</f>
        <v>0</v>
      </c>
      <c r="U1732" s="12"/>
      <c r="V1732" s="12"/>
      <c r="W1732" s="12"/>
      <c r="X1732" s="12"/>
      <c r="Y1732" s="12"/>
      <c r="Z1732" s="12"/>
      <c r="AA1732" s="12"/>
      <c r="AB1732" s="12"/>
      <c r="AC1732" s="12"/>
      <c r="AD1732" s="12"/>
      <c r="AE1732" s="12"/>
      <c r="AR1732" s="212" t="s">
        <v>82</v>
      </c>
      <c r="AT1732" s="213" t="s">
        <v>71</v>
      </c>
      <c r="AU1732" s="213" t="s">
        <v>80</v>
      </c>
      <c r="AY1732" s="212" t="s">
        <v>266</v>
      </c>
      <c r="BK1732" s="214">
        <f>SUM(BK1733:BK1789)</f>
        <v>0</v>
      </c>
    </row>
    <row r="1733" spans="1:65" s="2" customFormat="1" ht="33" customHeight="1">
      <c r="A1733" s="41"/>
      <c r="B1733" s="42"/>
      <c r="C1733" s="269" t="s">
        <v>1949</v>
      </c>
      <c r="D1733" s="269" t="s">
        <v>430</v>
      </c>
      <c r="E1733" s="270" t="s">
        <v>1950</v>
      </c>
      <c r="F1733" s="271" t="s">
        <v>1951</v>
      </c>
      <c r="G1733" s="272" t="s">
        <v>271</v>
      </c>
      <c r="H1733" s="273">
        <v>71.421</v>
      </c>
      <c r="I1733" s="274"/>
      <c r="J1733" s="275">
        <f>ROUND(I1733*H1733,2)</f>
        <v>0</v>
      </c>
      <c r="K1733" s="271" t="s">
        <v>272</v>
      </c>
      <c r="L1733" s="276"/>
      <c r="M1733" s="277" t="s">
        <v>19</v>
      </c>
      <c r="N1733" s="278" t="s">
        <v>43</v>
      </c>
      <c r="O1733" s="87"/>
      <c r="P1733" s="226">
        <f>O1733*H1733</f>
        <v>0</v>
      </c>
      <c r="Q1733" s="226">
        <v>0.00296</v>
      </c>
      <c r="R1733" s="226">
        <f>Q1733*H1733</f>
        <v>0.21140616</v>
      </c>
      <c r="S1733" s="226">
        <v>0</v>
      </c>
      <c r="T1733" s="227">
        <f>S1733*H1733</f>
        <v>0</v>
      </c>
      <c r="U1733" s="41"/>
      <c r="V1733" s="41"/>
      <c r="W1733" s="41"/>
      <c r="X1733" s="41"/>
      <c r="Y1733" s="41"/>
      <c r="Z1733" s="41"/>
      <c r="AA1733" s="41"/>
      <c r="AB1733" s="41"/>
      <c r="AC1733" s="41"/>
      <c r="AD1733" s="41"/>
      <c r="AE1733" s="41"/>
      <c r="AR1733" s="228" t="s">
        <v>517</v>
      </c>
      <c r="AT1733" s="228" t="s">
        <v>430</v>
      </c>
      <c r="AU1733" s="228" t="s">
        <v>82</v>
      </c>
      <c r="AY1733" s="20" t="s">
        <v>266</v>
      </c>
      <c r="BE1733" s="229">
        <f>IF(N1733="základní",J1733,0)</f>
        <v>0</v>
      </c>
      <c r="BF1733" s="229">
        <f>IF(N1733="snížená",J1733,0)</f>
        <v>0</v>
      </c>
      <c r="BG1733" s="229">
        <f>IF(N1733="zákl. přenesená",J1733,0)</f>
        <v>0</v>
      </c>
      <c r="BH1733" s="229">
        <f>IF(N1733="sníž. přenesená",J1733,0)</f>
        <v>0</v>
      </c>
      <c r="BI1733" s="229">
        <f>IF(N1733="nulová",J1733,0)</f>
        <v>0</v>
      </c>
      <c r="BJ1733" s="20" t="s">
        <v>80</v>
      </c>
      <c r="BK1733" s="229">
        <f>ROUND(I1733*H1733,2)</f>
        <v>0</v>
      </c>
      <c r="BL1733" s="20" t="s">
        <v>396</v>
      </c>
      <c r="BM1733" s="228" t="s">
        <v>1952</v>
      </c>
    </row>
    <row r="1734" spans="1:47" s="2" customFormat="1" ht="12">
      <c r="A1734" s="41"/>
      <c r="B1734" s="42"/>
      <c r="C1734" s="43"/>
      <c r="D1734" s="230" t="s">
        <v>275</v>
      </c>
      <c r="E1734" s="43"/>
      <c r="F1734" s="231" t="s">
        <v>1951</v>
      </c>
      <c r="G1734" s="43"/>
      <c r="H1734" s="43"/>
      <c r="I1734" s="232"/>
      <c r="J1734" s="43"/>
      <c r="K1734" s="43"/>
      <c r="L1734" s="47"/>
      <c r="M1734" s="233"/>
      <c r="N1734" s="234"/>
      <c r="O1734" s="87"/>
      <c r="P1734" s="87"/>
      <c r="Q1734" s="87"/>
      <c r="R1734" s="87"/>
      <c r="S1734" s="87"/>
      <c r="T1734" s="88"/>
      <c r="U1734" s="41"/>
      <c r="V1734" s="41"/>
      <c r="W1734" s="41"/>
      <c r="X1734" s="41"/>
      <c r="Y1734" s="41"/>
      <c r="Z1734" s="41"/>
      <c r="AA1734" s="41"/>
      <c r="AB1734" s="41"/>
      <c r="AC1734" s="41"/>
      <c r="AD1734" s="41"/>
      <c r="AE1734" s="41"/>
      <c r="AT1734" s="20" t="s">
        <v>275</v>
      </c>
      <c r="AU1734" s="20" t="s">
        <v>82</v>
      </c>
    </row>
    <row r="1735" spans="1:51" s="14" customFormat="1" ht="12">
      <c r="A1735" s="14"/>
      <c r="B1735" s="247"/>
      <c r="C1735" s="248"/>
      <c r="D1735" s="230" t="s">
        <v>279</v>
      </c>
      <c r="E1735" s="249" t="s">
        <v>19</v>
      </c>
      <c r="F1735" s="250" t="s">
        <v>1953</v>
      </c>
      <c r="G1735" s="248"/>
      <c r="H1735" s="251">
        <v>68.02</v>
      </c>
      <c r="I1735" s="252"/>
      <c r="J1735" s="248"/>
      <c r="K1735" s="248"/>
      <c r="L1735" s="253"/>
      <c r="M1735" s="254"/>
      <c r="N1735" s="255"/>
      <c r="O1735" s="255"/>
      <c r="P1735" s="255"/>
      <c r="Q1735" s="255"/>
      <c r="R1735" s="255"/>
      <c r="S1735" s="255"/>
      <c r="T1735" s="256"/>
      <c r="U1735" s="14"/>
      <c r="V1735" s="14"/>
      <c r="W1735" s="14"/>
      <c r="X1735" s="14"/>
      <c r="Y1735" s="14"/>
      <c r="Z1735" s="14"/>
      <c r="AA1735" s="14"/>
      <c r="AB1735" s="14"/>
      <c r="AC1735" s="14"/>
      <c r="AD1735" s="14"/>
      <c r="AE1735" s="14"/>
      <c r="AT1735" s="257" t="s">
        <v>279</v>
      </c>
      <c r="AU1735" s="257" t="s">
        <v>82</v>
      </c>
      <c r="AV1735" s="14" t="s">
        <v>82</v>
      </c>
      <c r="AW1735" s="14" t="s">
        <v>33</v>
      </c>
      <c r="AX1735" s="14" t="s">
        <v>80</v>
      </c>
      <c r="AY1735" s="257" t="s">
        <v>266</v>
      </c>
    </row>
    <row r="1736" spans="1:51" s="14" customFormat="1" ht="12">
      <c r="A1736" s="14"/>
      <c r="B1736" s="247"/>
      <c r="C1736" s="248"/>
      <c r="D1736" s="230" t="s">
        <v>279</v>
      </c>
      <c r="E1736" s="248"/>
      <c r="F1736" s="250" t="s">
        <v>1954</v>
      </c>
      <c r="G1736" s="248"/>
      <c r="H1736" s="251">
        <v>71.421</v>
      </c>
      <c r="I1736" s="252"/>
      <c r="J1736" s="248"/>
      <c r="K1736" s="248"/>
      <c r="L1736" s="253"/>
      <c r="M1736" s="254"/>
      <c r="N1736" s="255"/>
      <c r="O1736" s="255"/>
      <c r="P1736" s="255"/>
      <c r="Q1736" s="255"/>
      <c r="R1736" s="255"/>
      <c r="S1736" s="255"/>
      <c r="T1736" s="256"/>
      <c r="U1736" s="14"/>
      <c r="V1736" s="14"/>
      <c r="W1736" s="14"/>
      <c r="X1736" s="14"/>
      <c r="Y1736" s="14"/>
      <c r="Z1736" s="14"/>
      <c r="AA1736" s="14"/>
      <c r="AB1736" s="14"/>
      <c r="AC1736" s="14"/>
      <c r="AD1736" s="14"/>
      <c r="AE1736" s="14"/>
      <c r="AT1736" s="257" t="s">
        <v>279</v>
      </c>
      <c r="AU1736" s="257" t="s">
        <v>82</v>
      </c>
      <c r="AV1736" s="14" t="s">
        <v>82</v>
      </c>
      <c r="AW1736" s="14" t="s">
        <v>4</v>
      </c>
      <c r="AX1736" s="14" t="s">
        <v>80</v>
      </c>
      <c r="AY1736" s="257" t="s">
        <v>266</v>
      </c>
    </row>
    <row r="1737" spans="1:65" s="2" customFormat="1" ht="24.15" customHeight="1">
      <c r="A1737" s="41"/>
      <c r="B1737" s="42"/>
      <c r="C1737" s="217" t="s">
        <v>1955</v>
      </c>
      <c r="D1737" s="217" t="s">
        <v>268</v>
      </c>
      <c r="E1737" s="218" t="s">
        <v>1956</v>
      </c>
      <c r="F1737" s="219" t="s">
        <v>1957</v>
      </c>
      <c r="G1737" s="220" t="s">
        <v>271</v>
      </c>
      <c r="H1737" s="221">
        <v>68.02</v>
      </c>
      <c r="I1737" s="222"/>
      <c r="J1737" s="223">
        <f>ROUND(I1737*H1737,2)</f>
        <v>0</v>
      </c>
      <c r="K1737" s="219" t="s">
        <v>272</v>
      </c>
      <c r="L1737" s="47"/>
      <c r="M1737" s="224" t="s">
        <v>19</v>
      </c>
      <c r="N1737" s="225" t="s">
        <v>43</v>
      </c>
      <c r="O1737" s="87"/>
      <c r="P1737" s="226">
        <f>O1737*H1737</f>
        <v>0</v>
      </c>
      <c r="Q1737" s="226">
        <v>0</v>
      </c>
      <c r="R1737" s="226">
        <f>Q1737*H1737</f>
        <v>0</v>
      </c>
      <c r="S1737" s="226">
        <v>0</v>
      </c>
      <c r="T1737" s="227">
        <f>S1737*H1737</f>
        <v>0</v>
      </c>
      <c r="U1737" s="41"/>
      <c r="V1737" s="41"/>
      <c r="W1737" s="41"/>
      <c r="X1737" s="41"/>
      <c r="Y1737" s="41"/>
      <c r="Z1737" s="41"/>
      <c r="AA1737" s="41"/>
      <c r="AB1737" s="41"/>
      <c r="AC1737" s="41"/>
      <c r="AD1737" s="41"/>
      <c r="AE1737" s="41"/>
      <c r="AR1737" s="228" t="s">
        <v>396</v>
      </c>
      <c r="AT1737" s="228" t="s">
        <v>268</v>
      </c>
      <c r="AU1737" s="228" t="s">
        <v>82</v>
      </c>
      <c r="AY1737" s="20" t="s">
        <v>266</v>
      </c>
      <c r="BE1737" s="229">
        <f>IF(N1737="základní",J1737,0)</f>
        <v>0</v>
      </c>
      <c r="BF1737" s="229">
        <f>IF(N1737="snížená",J1737,0)</f>
        <v>0</v>
      </c>
      <c r="BG1737" s="229">
        <f>IF(N1737="zákl. přenesená",J1737,0)</f>
        <v>0</v>
      </c>
      <c r="BH1737" s="229">
        <f>IF(N1737="sníž. přenesená",J1737,0)</f>
        <v>0</v>
      </c>
      <c r="BI1737" s="229">
        <f>IF(N1737="nulová",J1737,0)</f>
        <v>0</v>
      </c>
      <c r="BJ1737" s="20" t="s">
        <v>80</v>
      </c>
      <c r="BK1737" s="229">
        <f>ROUND(I1737*H1737,2)</f>
        <v>0</v>
      </c>
      <c r="BL1737" s="20" t="s">
        <v>396</v>
      </c>
      <c r="BM1737" s="228" t="s">
        <v>1958</v>
      </c>
    </row>
    <row r="1738" spans="1:47" s="2" customFormat="1" ht="12">
      <c r="A1738" s="41"/>
      <c r="B1738" s="42"/>
      <c r="C1738" s="43"/>
      <c r="D1738" s="230" t="s">
        <v>275</v>
      </c>
      <c r="E1738" s="43"/>
      <c r="F1738" s="231" t="s">
        <v>1959</v>
      </c>
      <c r="G1738" s="43"/>
      <c r="H1738" s="43"/>
      <c r="I1738" s="232"/>
      <c r="J1738" s="43"/>
      <c r="K1738" s="43"/>
      <c r="L1738" s="47"/>
      <c r="M1738" s="233"/>
      <c r="N1738" s="234"/>
      <c r="O1738" s="87"/>
      <c r="P1738" s="87"/>
      <c r="Q1738" s="87"/>
      <c r="R1738" s="87"/>
      <c r="S1738" s="87"/>
      <c r="T1738" s="88"/>
      <c r="U1738" s="41"/>
      <c r="V1738" s="41"/>
      <c r="W1738" s="41"/>
      <c r="X1738" s="41"/>
      <c r="Y1738" s="41"/>
      <c r="Z1738" s="41"/>
      <c r="AA1738" s="41"/>
      <c r="AB1738" s="41"/>
      <c r="AC1738" s="41"/>
      <c r="AD1738" s="41"/>
      <c r="AE1738" s="41"/>
      <c r="AT1738" s="20" t="s">
        <v>275</v>
      </c>
      <c r="AU1738" s="20" t="s">
        <v>82</v>
      </c>
    </row>
    <row r="1739" spans="1:47" s="2" customFormat="1" ht="12">
      <c r="A1739" s="41"/>
      <c r="B1739" s="42"/>
      <c r="C1739" s="43"/>
      <c r="D1739" s="235" t="s">
        <v>277</v>
      </c>
      <c r="E1739" s="43"/>
      <c r="F1739" s="236" t="s">
        <v>1960</v>
      </c>
      <c r="G1739" s="43"/>
      <c r="H1739" s="43"/>
      <c r="I1739" s="232"/>
      <c r="J1739" s="43"/>
      <c r="K1739" s="43"/>
      <c r="L1739" s="47"/>
      <c r="M1739" s="233"/>
      <c r="N1739" s="234"/>
      <c r="O1739" s="87"/>
      <c r="P1739" s="87"/>
      <c r="Q1739" s="87"/>
      <c r="R1739" s="87"/>
      <c r="S1739" s="87"/>
      <c r="T1739" s="88"/>
      <c r="U1739" s="41"/>
      <c r="V1739" s="41"/>
      <c r="W1739" s="41"/>
      <c r="X1739" s="41"/>
      <c r="Y1739" s="41"/>
      <c r="Z1739" s="41"/>
      <c r="AA1739" s="41"/>
      <c r="AB1739" s="41"/>
      <c r="AC1739" s="41"/>
      <c r="AD1739" s="41"/>
      <c r="AE1739" s="41"/>
      <c r="AT1739" s="20" t="s">
        <v>277</v>
      </c>
      <c r="AU1739" s="20" t="s">
        <v>82</v>
      </c>
    </row>
    <row r="1740" spans="1:51" s="14" customFormat="1" ht="12">
      <c r="A1740" s="14"/>
      <c r="B1740" s="247"/>
      <c r="C1740" s="248"/>
      <c r="D1740" s="230" t="s">
        <v>279</v>
      </c>
      <c r="E1740" s="249" t="s">
        <v>19</v>
      </c>
      <c r="F1740" s="250" t="s">
        <v>1953</v>
      </c>
      <c r="G1740" s="248"/>
      <c r="H1740" s="251">
        <v>68.02</v>
      </c>
      <c r="I1740" s="252"/>
      <c r="J1740" s="248"/>
      <c r="K1740" s="248"/>
      <c r="L1740" s="253"/>
      <c r="M1740" s="254"/>
      <c r="N1740" s="255"/>
      <c r="O1740" s="255"/>
      <c r="P1740" s="255"/>
      <c r="Q1740" s="255"/>
      <c r="R1740" s="255"/>
      <c r="S1740" s="255"/>
      <c r="T1740" s="256"/>
      <c r="U1740" s="14"/>
      <c r="V1740" s="14"/>
      <c r="W1740" s="14"/>
      <c r="X1740" s="14"/>
      <c r="Y1740" s="14"/>
      <c r="Z1740" s="14"/>
      <c r="AA1740" s="14"/>
      <c r="AB1740" s="14"/>
      <c r="AC1740" s="14"/>
      <c r="AD1740" s="14"/>
      <c r="AE1740" s="14"/>
      <c r="AT1740" s="257" t="s">
        <v>279</v>
      </c>
      <c r="AU1740" s="257" t="s">
        <v>82</v>
      </c>
      <c r="AV1740" s="14" t="s">
        <v>82</v>
      </c>
      <c r="AW1740" s="14" t="s">
        <v>33</v>
      </c>
      <c r="AX1740" s="14" t="s">
        <v>80</v>
      </c>
      <c r="AY1740" s="257" t="s">
        <v>266</v>
      </c>
    </row>
    <row r="1741" spans="1:65" s="2" customFormat="1" ht="24.15" customHeight="1">
      <c r="A1741" s="41"/>
      <c r="B1741" s="42"/>
      <c r="C1741" s="217" t="s">
        <v>1961</v>
      </c>
      <c r="D1741" s="217" t="s">
        <v>268</v>
      </c>
      <c r="E1741" s="218" t="s">
        <v>1956</v>
      </c>
      <c r="F1741" s="219" t="s">
        <v>1957</v>
      </c>
      <c r="G1741" s="220" t="s">
        <v>271</v>
      </c>
      <c r="H1741" s="221">
        <v>250.64</v>
      </c>
      <c r="I1741" s="222"/>
      <c r="J1741" s="223">
        <f>ROUND(I1741*H1741,2)</f>
        <v>0</v>
      </c>
      <c r="K1741" s="219" t="s">
        <v>272</v>
      </c>
      <c r="L1741" s="47"/>
      <c r="M1741" s="224" t="s">
        <v>19</v>
      </c>
      <c r="N1741" s="225" t="s">
        <v>43</v>
      </c>
      <c r="O1741" s="87"/>
      <c r="P1741" s="226">
        <f>O1741*H1741</f>
        <v>0</v>
      </c>
      <c r="Q1741" s="226">
        <v>0</v>
      </c>
      <c r="R1741" s="226">
        <f>Q1741*H1741</f>
        <v>0</v>
      </c>
      <c r="S1741" s="226">
        <v>0</v>
      </c>
      <c r="T1741" s="227">
        <f>S1741*H1741</f>
        <v>0</v>
      </c>
      <c r="U1741" s="41"/>
      <c r="V1741" s="41"/>
      <c r="W1741" s="41"/>
      <c r="X1741" s="41"/>
      <c r="Y1741" s="41"/>
      <c r="Z1741" s="41"/>
      <c r="AA1741" s="41"/>
      <c r="AB1741" s="41"/>
      <c r="AC1741" s="41"/>
      <c r="AD1741" s="41"/>
      <c r="AE1741" s="41"/>
      <c r="AR1741" s="228" t="s">
        <v>396</v>
      </c>
      <c r="AT1741" s="228" t="s">
        <v>268</v>
      </c>
      <c r="AU1741" s="228" t="s">
        <v>82</v>
      </c>
      <c r="AY1741" s="20" t="s">
        <v>266</v>
      </c>
      <c r="BE1741" s="229">
        <f>IF(N1741="základní",J1741,0)</f>
        <v>0</v>
      </c>
      <c r="BF1741" s="229">
        <f>IF(N1741="snížená",J1741,0)</f>
        <v>0</v>
      </c>
      <c r="BG1741" s="229">
        <f>IF(N1741="zákl. přenesená",J1741,0)</f>
        <v>0</v>
      </c>
      <c r="BH1741" s="229">
        <f>IF(N1741="sníž. přenesená",J1741,0)</f>
        <v>0</v>
      </c>
      <c r="BI1741" s="229">
        <f>IF(N1741="nulová",J1741,0)</f>
        <v>0</v>
      </c>
      <c r="BJ1741" s="20" t="s">
        <v>80</v>
      </c>
      <c r="BK1741" s="229">
        <f>ROUND(I1741*H1741,2)</f>
        <v>0</v>
      </c>
      <c r="BL1741" s="20" t="s">
        <v>396</v>
      </c>
      <c r="BM1741" s="228" t="s">
        <v>1962</v>
      </c>
    </row>
    <row r="1742" spans="1:47" s="2" customFormat="1" ht="12">
      <c r="A1742" s="41"/>
      <c r="B1742" s="42"/>
      <c r="C1742" s="43"/>
      <c r="D1742" s="230" t="s">
        <v>275</v>
      </c>
      <c r="E1742" s="43"/>
      <c r="F1742" s="231" t="s">
        <v>1959</v>
      </c>
      <c r="G1742" s="43"/>
      <c r="H1742" s="43"/>
      <c r="I1742" s="232"/>
      <c r="J1742" s="43"/>
      <c r="K1742" s="43"/>
      <c r="L1742" s="47"/>
      <c r="M1742" s="233"/>
      <c r="N1742" s="234"/>
      <c r="O1742" s="87"/>
      <c r="P1742" s="87"/>
      <c r="Q1742" s="87"/>
      <c r="R1742" s="87"/>
      <c r="S1742" s="87"/>
      <c r="T1742" s="88"/>
      <c r="U1742" s="41"/>
      <c r="V1742" s="41"/>
      <c r="W1742" s="41"/>
      <c r="X1742" s="41"/>
      <c r="Y1742" s="41"/>
      <c r="Z1742" s="41"/>
      <c r="AA1742" s="41"/>
      <c r="AB1742" s="41"/>
      <c r="AC1742" s="41"/>
      <c r="AD1742" s="41"/>
      <c r="AE1742" s="41"/>
      <c r="AT1742" s="20" t="s">
        <v>275</v>
      </c>
      <c r="AU1742" s="20" t="s">
        <v>82</v>
      </c>
    </row>
    <row r="1743" spans="1:47" s="2" customFormat="1" ht="12">
      <c r="A1743" s="41"/>
      <c r="B1743" s="42"/>
      <c r="C1743" s="43"/>
      <c r="D1743" s="235" t="s">
        <v>277</v>
      </c>
      <c r="E1743" s="43"/>
      <c r="F1743" s="236" t="s">
        <v>1960</v>
      </c>
      <c r="G1743" s="43"/>
      <c r="H1743" s="43"/>
      <c r="I1743" s="232"/>
      <c r="J1743" s="43"/>
      <c r="K1743" s="43"/>
      <c r="L1743" s="47"/>
      <c r="M1743" s="233"/>
      <c r="N1743" s="234"/>
      <c r="O1743" s="87"/>
      <c r="P1743" s="87"/>
      <c r="Q1743" s="87"/>
      <c r="R1743" s="87"/>
      <c r="S1743" s="87"/>
      <c r="T1743" s="88"/>
      <c r="U1743" s="41"/>
      <c r="V1743" s="41"/>
      <c r="W1743" s="41"/>
      <c r="X1743" s="41"/>
      <c r="Y1743" s="41"/>
      <c r="Z1743" s="41"/>
      <c r="AA1743" s="41"/>
      <c r="AB1743" s="41"/>
      <c r="AC1743" s="41"/>
      <c r="AD1743" s="41"/>
      <c r="AE1743" s="41"/>
      <c r="AT1743" s="20" t="s">
        <v>277</v>
      </c>
      <c r="AU1743" s="20" t="s">
        <v>82</v>
      </c>
    </row>
    <row r="1744" spans="1:51" s="14" customFormat="1" ht="12">
      <c r="A1744" s="14"/>
      <c r="B1744" s="247"/>
      <c r="C1744" s="248"/>
      <c r="D1744" s="230" t="s">
        <v>279</v>
      </c>
      <c r="E1744" s="249" t="s">
        <v>19</v>
      </c>
      <c r="F1744" s="250" t="s">
        <v>1963</v>
      </c>
      <c r="G1744" s="248"/>
      <c r="H1744" s="251">
        <v>250.64</v>
      </c>
      <c r="I1744" s="252"/>
      <c r="J1744" s="248"/>
      <c r="K1744" s="248"/>
      <c r="L1744" s="253"/>
      <c r="M1744" s="254"/>
      <c r="N1744" s="255"/>
      <c r="O1744" s="255"/>
      <c r="P1744" s="255"/>
      <c r="Q1744" s="255"/>
      <c r="R1744" s="255"/>
      <c r="S1744" s="255"/>
      <c r="T1744" s="256"/>
      <c r="U1744" s="14"/>
      <c r="V1744" s="14"/>
      <c r="W1744" s="14"/>
      <c r="X1744" s="14"/>
      <c r="Y1744" s="14"/>
      <c r="Z1744" s="14"/>
      <c r="AA1744" s="14"/>
      <c r="AB1744" s="14"/>
      <c r="AC1744" s="14"/>
      <c r="AD1744" s="14"/>
      <c r="AE1744" s="14"/>
      <c r="AT1744" s="257" t="s">
        <v>279</v>
      </c>
      <c r="AU1744" s="257" t="s">
        <v>82</v>
      </c>
      <c r="AV1744" s="14" t="s">
        <v>82</v>
      </c>
      <c r="AW1744" s="14" t="s">
        <v>33</v>
      </c>
      <c r="AX1744" s="14" t="s">
        <v>80</v>
      </c>
      <c r="AY1744" s="257" t="s">
        <v>266</v>
      </c>
    </row>
    <row r="1745" spans="1:65" s="2" customFormat="1" ht="33" customHeight="1">
      <c r="A1745" s="41"/>
      <c r="B1745" s="42"/>
      <c r="C1745" s="269" t="s">
        <v>1964</v>
      </c>
      <c r="D1745" s="269" t="s">
        <v>430</v>
      </c>
      <c r="E1745" s="270" t="s">
        <v>1965</v>
      </c>
      <c r="F1745" s="271" t="s">
        <v>1966</v>
      </c>
      <c r="G1745" s="272" t="s">
        <v>271</v>
      </c>
      <c r="H1745" s="273">
        <v>263.172</v>
      </c>
      <c r="I1745" s="274"/>
      <c r="J1745" s="275">
        <f>ROUND(I1745*H1745,2)</f>
        <v>0</v>
      </c>
      <c r="K1745" s="271" t="s">
        <v>272</v>
      </c>
      <c r="L1745" s="276"/>
      <c r="M1745" s="277" t="s">
        <v>19</v>
      </c>
      <c r="N1745" s="278" t="s">
        <v>43</v>
      </c>
      <c r="O1745" s="87"/>
      <c r="P1745" s="226">
        <f>O1745*H1745</f>
        <v>0</v>
      </c>
      <c r="Q1745" s="226">
        <v>0.00592</v>
      </c>
      <c r="R1745" s="226">
        <f>Q1745*H1745</f>
        <v>1.5579782400000002</v>
      </c>
      <c r="S1745" s="226">
        <v>0</v>
      </c>
      <c r="T1745" s="227">
        <f>S1745*H1745</f>
        <v>0</v>
      </c>
      <c r="U1745" s="41"/>
      <c r="V1745" s="41"/>
      <c r="W1745" s="41"/>
      <c r="X1745" s="41"/>
      <c r="Y1745" s="41"/>
      <c r="Z1745" s="41"/>
      <c r="AA1745" s="41"/>
      <c r="AB1745" s="41"/>
      <c r="AC1745" s="41"/>
      <c r="AD1745" s="41"/>
      <c r="AE1745" s="41"/>
      <c r="AR1745" s="228" t="s">
        <v>517</v>
      </c>
      <c r="AT1745" s="228" t="s">
        <v>430</v>
      </c>
      <c r="AU1745" s="228" t="s">
        <v>82</v>
      </c>
      <c r="AY1745" s="20" t="s">
        <v>266</v>
      </c>
      <c r="BE1745" s="229">
        <f>IF(N1745="základní",J1745,0)</f>
        <v>0</v>
      </c>
      <c r="BF1745" s="229">
        <f>IF(N1745="snížená",J1745,0)</f>
        <v>0</v>
      </c>
      <c r="BG1745" s="229">
        <f>IF(N1745="zákl. přenesená",J1745,0)</f>
        <v>0</v>
      </c>
      <c r="BH1745" s="229">
        <f>IF(N1745="sníž. přenesená",J1745,0)</f>
        <v>0</v>
      </c>
      <c r="BI1745" s="229">
        <f>IF(N1745="nulová",J1745,0)</f>
        <v>0</v>
      </c>
      <c r="BJ1745" s="20" t="s">
        <v>80</v>
      </c>
      <c r="BK1745" s="229">
        <f>ROUND(I1745*H1745,2)</f>
        <v>0</v>
      </c>
      <c r="BL1745" s="20" t="s">
        <v>396</v>
      </c>
      <c r="BM1745" s="228" t="s">
        <v>1967</v>
      </c>
    </row>
    <row r="1746" spans="1:47" s="2" customFormat="1" ht="12">
      <c r="A1746" s="41"/>
      <c r="B1746" s="42"/>
      <c r="C1746" s="43"/>
      <c r="D1746" s="230" t="s">
        <v>275</v>
      </c>
      <c r="E1746" s="43"/>
      <c r="F1746" s="231" t="s">
        <v>1966</v>
      </c>
      <c r="G1746" s="43"/>
      <c r="H1746" s="43"/>
      <c r="I1746" s="232"/>
      <c r="J1746" s="43"/>
      <c r="K1746" s="43"/>
      <c r="L1746" s="47"/>
      <c r="M1746" s="233"/>
      <c r="N1746" s="234"/>
      <c r="O1746" s="87"/>
      <c r="P1746" s="87"/>
      <c r="Q1746" s="87"/>
      <c r="R1746" s="87"/>
      <c r="S1746" s="87"/>
      <c r="T1746" s="88"/>
      <c r="U1746" s="41"/>
      <c r="V1746" s="41"/>
      <c r="W1746" s="41"/>
      <c r="X1746" s="41"/>
      <c r="Y1746" s="41"/>
      <c r="Z1746" s="41"/>
      <c r="AA1746" s="41"/>
      <c r="AB1746" s="41"/>
      <c r="AC1746" s="41"/>
      <c r="AD1746" s="41"/>
      <c r="AE1746" s="41"/>
      <c r="AT1746" s="20" t="s">
        <v>275</v>
      </c>
      <c r="AU1746" s="20" t="s">
        <v>82</v>
      </c>
    </row>
    <row r="1747" spans="1:51" s="14" customFormat="1" ht="12">
      <c r="A1747" s="14"/>
      <c r="B1747" s="247"/>
      <c r="C1747" s="248"/>
      <c r="D1747" s="230" t="s">
        <v>279</v>
      </c>
      <c r="E1747" s="249" t="s">
        <v>19</v>
      </c>
      <c r="F1747" s="250" t="s">
        <v>1963</v>
      </c>
      <c r="G1747" s="248"/>
      <c r="H1747" s="251">
        <v>250.64</v>
      </c>
      <c r="I1747" s="252"/>
      <c r="J1747" s="248"/>
      <c r="K1747" s="248"/>
      <c r="L1747" s="253"/>
      <c r="M1747" s="254"/>
      <c r="N1747" s="255"/>
      <c r="O1747" s="255"/>
      <c r="P1747" s="255"/>
      <c r="Q1747" s="255"/>
      <c r="R1747" s="255"/>
      <c r="S1747" s="255"/>
      <c r="T1747" s="256"/>
      <c r="U1747" s="14"/>
      <c r="V1747" s="14"/>
      <c r="W1747" s="14"/>
      <c r="X1747" s="14"/>
      <c r="Y1747" s="14"/>
      <c r="Z1747" s="14"/>
      <c r="AA1747" s="14"/>
      <c r="AB1747" s="14"/>
      <c r="AC1747" s="14"/>
      <c r="AD1747" s="14"/>
      <c r="AE1747" s="14"/>
      <c r="AT1747" s="257" t="s">
        <v>279</v>
      </c>
      <c r="AU1747" s="257" t="s">
        <v>82</v>
      </c>
      <c r="AV1747" s="14" t="s">
        <v>82</v>
      </c>
      <c r="AW1747" s="14" t="s">
        <v>33</v>
      </c>
      <c r="AX1747" s="14" t="s">
        <v>80</v>
      </c>
      <c r="AY1747" s="257" t="s">
        <v>266</v>
      </c>
    </row>
    <row r="1748" spans="1:51" s="14" customFormat="1" ht="12">
      <c r="A1748" s="14"/>
      <c r="B1748" s="247"/>
      <c r="C1748" s="248"/>
      <c r="D1748" s="230" t="s">
        <v>279</v>
      </c>
      <c r="E1748" s="248"/>
      <c r="F1748" s="250" t="s">
        <v>1968</v>
      </c>
      <c r="G1748" s="248"/>
      <c r="H1748" s="251">
        <v>263.172</v>
      </c>
      <c r="I1748" s="252"/>
      <c r="J1748" s="248"/>
      <c r="K1748" s="248"/>
      <c r="L1748" s="253"/>
      <c r="M1748" s="254"/>
      <c r="N1748" s="255"/>
      <c r="O1748" s="255"/>
      <c r="P1748" s="255"/>
      <c r="Q1748" s="255"/>
      <c r="R1748" s="255"/>
      <c r="S1748" s="255"/>
      <c r="T1748" s="256"/>
      <c r="U1748" s="14"/>
      <c r="V1748" s="14"/>
      <c r="W1748" s="14"/>
      <c r="X1748" s="14"/>
      <c r="Y1748" s="14"/>
      <c r="Z1748" s="14"/>
      <c r="AA1748" s="14"/>
      <c r="AB1748" s="14"/>
      <c r="AC1748" s="14"/>
      <c r="AD1748" s="14"/>
      <c r="AE1748" s="14"/>
      <c r="AT1748" s="257" t="s">
        <v>279</v>
      </c>
      <c r="AU1748" s="257" t="s">
        <v>82</v>
      </c>
      <c r="AV1748" s="14" t="s">
        <v>82</v>
      </c>
      <c r="AW1748" s="14" t="s">
        <v>4</v>
      </c>
      <c r="AX1748" s="14" t="s">
        <v>80</v>
      </c>
      <c r="AY1748" s="257" t="s">
        <v>266</v>
      </c>
    </row>
    <row r="1749" spans="1:65" s="2" customFormat="1" ht="24.15" customHeight="1">
      <c r="A1749" s="41"/>
      <c r="B1749" s="42"/>
      <c r="C1749" s="217" t="s">
        <v>1969</v>
      </c>
      <c r="D1749" s="217" t="s">
        <v>268</v>
      </c>
      <c r="E1749" s="218" t="s">
        <v>1970</v>
      </c>
      <c r="F1749" s="219" t="s">
        <v>1971</v>
      </c>
      <c r="G1749" s="220" t="s">
        <v>271</v>
      </c>
      <c r="H1749" s="221">
        <v>7.16</v>
      </c>
      <c r="I1749" s="222"/>
      <c r="J1749" s="223">
        <f>ROUND(I1749*H1749,2)</f>
        <v>0</v>
      </c>
      <c r="K1749" s="219" t="s">
        <v>272</v>
      </c>
      <c r="L1749" s="47"/>
      <c r="M1749" s="224" t="s">
        <v>19</v>
      </c>
      <c r="N1749" s="225" t="s">
        <v>43</v>
      </c>
      <c r="O1749" s="87"/>
      <c r="P1749" s="226">
        <f>O1749*H1749</f>
        <v>0</v>
      </c>
      <c r="Q1749" s="226">
        <v>0</v>
      </c>
      <c r="R1749" s="226">
        <f>Q1749*H1749</f>
        <v>0</v>
      </c>
      <c r="S1749" s="226">
        <v>0</v>
      </c>
      <c r="T1749" s="227">
        <f>S1749*H1749</f>
        <v>0</v>
      </c>
      <c r="U1749" s="41"/>
      <c r="V1749" s="41"/>
      <c r="W1749" s="41"/>
      <c r="X1749" s="41"/>
      <c r="Y1749" s="41"/>
      <c r="Z1749" s="41"/>
      <c r="AA1749" s="41"/>
      <c r="AB1749" s="41"/>
      <c r="AC1749" s="41"/>
      <c r="AD1749" s="41"/>
      <c r="AE1749" s="41"/>
      <c r="AR1749" s="228" t="s">
        <v>396</v>
      </c>
      <c r="AT1749" s="228" t="s">
        <v>268</v>
      </c>
      <c r="AU1749" s="228" t="s">
        <v>82</v>
      </c>
      <c r="AY1749" s="20" t="s">
        <v>266</v>
      </c>
      <c r="BE1749" s="229">
        <f>IF(N1749="základní",J1749,0)</f>
        <v>0</v>
      </c>
      <c r="BF1749" s="229">
        <f>IF(N1749="snížená",J1749,0)</f>
        <v>0</v>
      </c>
      <c r="BG1749" s="229">
        <f>IF(N1749="zákl. přenesená",J1749,0)</f>
        <v>0</v>
      </c>
      <c r="BH1749" s="229">
        <f>IF(N1749="sníž. přenesená",J1749,0)</f>
        <v>0</v>
      </c>
      <c r="BI1749" s="229">
        <f>IF(N1749="nulová",J1749,0)</f>
        <v>0</v>
      </c>
      <c r="BJ1749" s="20" t="s">
        <v>80</v>
      </c>
      <c r="BK1749" s="229">
        <f>ROUND(I1749*H1749,2)</f>
        <v>0</v>
      </c>
      <c r="BL1749" s="20" t="s">
        <v>396</v>
      </c>
      <c r="BM1749" s="228" t="s">
        <v>1972</v>
      </c>
    </row>
    <row r="1750" spans="1:47" s="2" customFormat="1" ht="12">
      <c r="A1750" s="41"/>
      <c r="B1750" s="42"/>
      <c r="C1750" s="43"/>
      <c r="D1750" s="230" t="s">
        <v>275</v>
      </c>
      <c r="E1750" s="43"/>
      <c r="F1750" s="231" t="s">
        <v>1973</v>
      </c>
      <c r="G1750" s="43"/>
      <c r="H1750" s="43"/>
      <c r="I1750" s="232"/>
      <c r="J1750" s="43"/>
      <c r="K1750" s="43"/>
      <c r="L1750" s="47"/>
      <c r="M1750" s="233"/>
      <c r="N1750" s="234"/>
      <c r="O1750" s="87"/>
      <c r="P1750" s="87"/>
      <c r="Q1750" s="87"/>
      <c r="R1750" s="87"/>
      <c r="S1750" s="87"/>
      <c r="T1750" s="88"/>
      <c r="U1750" s="41"/>
      <c r="V1750" s="41"/>
      <c r="W1750" s="41"/>
      <c r="X1750" s="41"/>
      <c r="Y1750" s="41"/>
      <c r="Z1750" s="41"/>
      <c r="AA1750" s="41"/>
      <c r="AB1750" s="41"/>
      <c r="AC1750" s="41"/>
      <c r="AD1750" s="41"/>
      <c r="AE1750" s="41"/>
      <c r="AT1750" s="20" t="s">
        <v>275</v>
      </c>
      <c r="AU1750" s="20" t="s">
        <v>82</v>
      </c>
    </row>
    <row r="1751" spans="1:47" s="2" customFormat="1" ht="12">
      <c r="A1751" s="41"/>
      <c r="B1751" s="42"/>
      <c r="C1751" s="43"/>
      <c r="D1751" s="235" t="s">
        <v>277</v>
      </c>
      <c r="E1751" s="43"/>
      <c r="F1751" s="236" t="s">
        <v>1974</v>
      </c>
      <c r="G1751" s="43"/>
      <c r="H1751" s="43"/>
      <c r="I1751" s="232"/>
      <c r="J1751" s="43"/>
      <c r="K1751" s="43"/>
      <c r="L1751" s="47"/>
      <c r="M1751" s="233"/>
      <c r="N1751" s="234"/>
      <c r="O1751" s="87"/>
      <c r="P1751" s="87"/>
      <c r="Q1751" s="87"/>
      <c r="R1751" s="87"/>
      <c r="S1751" s="87"/>
      <c r="T1751" s="88"/>
      <c r="U1751" s="41"/>
      <c r="V1751" s="41"/>
      <c r="W1751" s="41"/>
      <c r="X1751" s="41"/>
      <c r="Y1751" s="41"/>
      <c r="Z1751" s="41"/>
      <c r="AA1751" s="41"/>
      <c r="AB1751" s="41"/>
      <c r="AC1751" s="41"/>
      <c r="AD1751" s="41"/>
      <c r="AE1751" s="41"/>
      <c r="AT1751" s="20" t="s">
        <v>277</v>
      </c>
      <c r="AU1751" s="20" t="s">
        <v>82</v>
      </c>
    </row>
    <row r="1752" spans="1:51" s="14" customFormat="1" ht="12">
      <c r="A1752" s="14"/>
      <c r="B1752" s="247"/>
      <c r="C1752" s="248"/>
      <c r="D1752" s="230" t="s">
        <v>279</v>
      </c>
      <c r="E1752" s="249" t="s">
        <v>19</v>
      </c>
      <c r="F1752" s="250" t="s">
        <v>1103</v>
      </c>
      <c r="G1752" s="248"/>
      <c r="H1752" s="251">
        <v>7.16</v>
      </c>
      <c r="I1752" s="252"/>
      <c r="J1752" s="248"/>
      <c r="K1752" s="248"/>
      <c r="L1752" s="253"/>
      <c r="M1752" s="254"/>
      <c r="N1752" s="255"/>
      <c r="O1752" s="255"/>
      <c r="P1752" s="255"/>
      <c r="Q1752" s="255"/>
      <c r="R1752" s="255"/>
      <c r="S1752" s="255"/>
      <c r="T1752" s="256"/>
      <c r="U1752" s="14"/>
      <c r="V1752" s="14"/>
      <c r="W1752" s="14"/>
      <c r="X1752" s="14"/>
      <c r="Y1752" s="14"/>
      <c r="Z1752" s="14"/>
      <c r="AA1752" s="14"/>
      <c r="AB1752" s="14"/>
      <c r="AC1752" s="14"/>
      <c r="AD1752" s="14"/>
      <c r="AE1752" s="14"/>
      <c r="AT1752" s="257" t="s">
        <v>279</v>
      </c>
      <c r="AU1752" s="257" t="s">
        <v>82</v>
      </c>
      <c r="AV1752" s="14" t="s">
        <v>82</v>
      </c>
      <c r="AW1752" s="14" t="s">
        <v>33</v>
      </c>
      <c r="AX1752" s="14" t="s">
        <v>80</v>
      </c>
      <c r="AY1752" s="257" t="s">
        <v>266</v>
      </c>
    </row>
    <row r="1753" spans="1:65" s="2" customFormat="1" ht="24.15" customHeight="1">
      <c r="A1753" s="41"/>
      <c r="B1753" s="42"/>
      <c r="C1753" s="269" t="s">
        <v>1975</v>
      </c>
      <c r="D1753" s="269" t="s">
        <v>430</v>
      </c>
      <c r="E1753" s="270" t="s">
        <v>1976</v>
      </c>
      <c r="F1753" s="271" t="s">
        <v>1977</v>
      </c>
      <c r="G1753" s="272" t="s">
        <v>271</v>
      </c>
      <c r="H1753" s="273">
        <v>15.036</v>
      </c>
      <c r="I1753" s="274"/>
      <c r="J1753" s="275">
        <f>ROUND(I1753*H1753,2)</f>
        <v>0</v>
      </c>
      <c r="K1753" s="271" t="s">
        <v>272</v>
      </c>
      <c r="L1753" s="276"/>
      <c r="M1753" s="277" t="s">
        <v>19</v>
      </c>
      <c r="N1753" s="278" t="s">
        <v>43</v>
      </c>
      <c r="O1753" s="87"/>
      <c r="P1753" s="226">
        <f>O1753*H1753</f>
        <v>0</v>
      </c>
      <c r="Q1753" s="226">
        <v>0.0014</v>
      </c>
      <c r="R1753" s="226">
        <f>Q1753*H1753</f>
        <v>0.0210504</v>
      </c>
      <c r="S1753" s="226">
        <v>0</v>
      </c>
      <c r="T1753" s="227">
        <f>S1753*H1753</f>
        <v>0</v>
      </c>
      <c r="U1753" s="41"/>
      <c r="V1753" s="41"/>
      <c r="W1753" s="41"/>
      <c r="X1753" s="41"/>
      <c r="Y1753" s="41"/>
      <c r="Z1753" s="41"/>
      <c r="AA1753" s="41"/>
      <c r="AB1753" s="41"/>
      <c r="AC1753" s="41"/>
      <c r="AD1753" s="41"/>
      <c r="AE1753" s="41"/>
      <c r="AR1753" s="228" t="s">
        <v>517</v>
      </c>
      <c r="AT1753" s="228" t="s">
        <v>430</v>
      </c>
      <c r="AU1753" s="228" t="s">
        <v>82</v>
      </c>
      <c r="AY1753" s="20" t="s">
        <v>266</v>
      </c>
      <c r="BE1753" s="229">
        <f>IF(N1753="základní",J1753,0)</f>
        <v>0</v>
      </c>
      <c r="BF1753" s="229">
        <f>IF(N1753="snížená",J1753,0)</f>
        <v>0</v>
      </c>
      <c r="BG1753" s="229">
        <f>IF(N1753="zákl. přenesená",J1753,0)</f>
        <v>0</v>
      </c>
      <c r="BH1753" s="229">
        <f>IF(N1753="sníž. přenesená",J1753,0)</f>
        <v>0</v>
      </c>
      <c r="BI1753" s="229">
        <f>IF(N1753="nulová",J1753,0)</f>
        <v>0</v>
      </c>
      <c r="BJ1753" s="20" t="s">
        <v>80</v>
      </c>
      <c r="BK1753" s="229">
        <f>ROUND(I1753*H1753,2)</f>
        <v>0</v>
      </c>
      <c r="BL1753" s="20" t="s">
        <v>396</v>
      </c>
      <c r="BM1753" s="228" t="s">
        <v>1978</v>
      </c>
    </row>
    <row r="1754" spans="1:47" s="2" customFormat="1" ht="12">
      <c r="A1754" s="41"/>
      <c r="B1754" s="42"/>
      <c r="C1754" s="43"/>
      <c r="D1754" s="230" t="s">
        <v>275</v>
      </c>
      <c r="E1754" s="43"/>
      <c r="F1754" s="231" t="s">
        <v>1977</v>
      </c>
      <c r="G1754" s="43"/>
      <c r="H1754" s="43"/>
      <c r="I1754" s="232"/>
      <c r="J1754" s="43"/>
      <c r="K1754" s="43"/>
      <c r="L1754" s="47"/>
      <c r="M1754" s="233"/>
      <c r="N1754" s="234"/>
      <c r="O1754" s="87"/>
      <c r="P1754" s="87"/>
      <c r="Q1754" s="87"/>
      <c r="R1754" s="87"/>
      <c r="S1754" s="87"/>
      <c r="T1754" s="88"/>
      <c r="U1754" s="41"/>
      <c r="V1754" s="41"/>
      <c r="W1754" s="41"/>
      <c r="X1754" s="41"/>
      <c r="Y1754" s="41"/>
      <c r="Z1754" s="41"/>
      <c r="AA1754" s="41"/>
      <c r="AB1754" s="41"/>
      <c r="AC1754" s="41"/>
      <c r="AD1754" s="41"/>
      <c r="AE1754" s="41"/>
      <c r="AT1754" s="20" t="s">
        <v>275</v>
      </c>
      <c r="AU1754" s="20" t="s">
        <v>82</v>
      </c>
    </row>
    <row r="1755" spans="1:51" s="14" customFormat="1" ht="12">
      <c r="A1755" s="14"/>
      <c r="B1755" s="247"/>
      <c r="C1755" s="248"/>
      <c r="D1755" s="230" t="s">
        <v>279</v>
      </c>
      <c r="E1755" s="249" t="s">
        <v>19</v>
      </c>
      <c r="F1755" s="250" t="s">
        <v>1103</v>
      </c>
      <c r="G1755" s="248"/>
      <c r="H1755" s="251">
        <v>7.16</v>
      </c>
      <c r="I1755" s="252"/>
      <c r="J1755" s="248"/>
      <c r="K1755" s="248"/>
      <c r="L1755" s="253"/>
      <c r="M1755" s="254"/>
      <c r="N1755" s="255"/>
      <c r="O1755" s="255"/>
      <c r="P1755" s="255"/>
      <c r="Q1755" s="255"/>
      <c r="R1755" s="255"/>
      <c r="S1755" s="255"/>
      <c r="T1755" s="256"/>
      <c r="U1755" s="14"/>
      <c r="V1755" s="14"/>
      <c r="W1755" s="14"/>
      <c r="X1755" s="14"/>
      <c r="Y1755" s="14"/>
      <c r="Z1755" s="14"/>
      <c r="AA1755" s="14"/>
      <c r="AB1755" s="14"/>
      <c r="AC1755" s="14"/>
      <c r="AD1755" s="14"/>
      <c r="AE1755" s="14"/>
      <c r="AT1755" s="257" t="s">
        <v>279</v>
      </c>
      <c r="AU1755" s="257" t="s">
        <v>82</v>
      </c>
      <c r="AV1755" s="14" t="s">
        <v>82</v>
      </c>
      <c r="AW1755" s="14" t="s">
        <v>33</v>
      </c>
      <c r="AX1755" s="14" t="s">
        <v>80</v>
      </c>
      <c r="AY1755" s="257" t="s">
        <v>266</v>
      </c>
    </row>
    <row r="1756" spans="1:51" s="14" customFormat="1" ht="12">
      <c r="A1756" s="14"/>
      <c r="B1756" s="247"/>
      <c r="C1756" s="248"/>
      <c r="D1756" s="230" t="s">
        <v>279</v>
      </c>
      <c r="E1756" s="248"/>
      <c r="F1756" s="250" t="s">
        <v>1979</v>
      </c>
      <c r="G1756" s="248"/>
      <c r="H1756" s="251">
        <v>15.036</v>
      </c>
      <c r="I1756" s="252"/>
      <c r="J1756" s="248"/>
      <c r="K1756" s="248"/>
      <c r="L1756" s="253"/>
      <c r="M1756" s="254"/>
      <c r="N1756" s="255"/>
      <c r="O1756" s="255"/>
      <c r="P1756" s="255"/>
      <c r="Q1756" s="255"/>
      <c r="R1756" s="255"/>
      <c r="S1756" s="255"/>
      <c r="T1756" s="256"/>
      <c r="U1756" s="14"/>
      <c r="V1756" s="14"/>
      <c r="W1756" s="14"/>
      <c r="X1756" s="14"/>
      <c r="Y1756" s="14"/>
      <c r="Z1756" s="14"/>
      <c r="AA1756" s="14"/>
      <c r="AB1756" s="14"/>
      <c r="AC1756" s="14"/>
      <c r="AD1756" s="14"/>
      <c r="AE1756" s="14"/>
      <c r="AT1756" s="257" t="s">
        <v>279</v>
      </c>
      <c r="AU1756" s="257" t="s">
        <v>82</v>
      </c>
      <c r="AV1756" s="14" t="s">
        <v>82</v>
      </c>
      <c r="AW1756" s="14" t="s">
        <v>4</v>
      </c>
      <c r="AX1756" s="14" t="s">
        <v>80</v>
      </c>
      <c r="AY1756" s="257" t="s">
        <v>266</v>
      </c>
    </row>
    <row r="1757" spans="1:65" s="2" customFormat="1" ht="33" customHeight="1">
      <c r="A1757" s="41"/>
      <c r="B1757" s="42"/>
      <c r="C1757" s="217" t="s">
        <v>1980</v>
      </c>
      <c r="D1757" s="217" t="s">
        <v>268</v>
      </c>
      <c r="E1757" s="218" t="s">
        <v>1981</v>
      </c>
      <c r="F1757" s="219" t="s">
        <v>1982</v>
      </c>
      <c r="G1757" s="220" t="s">
        <v>271</v>
      </c>
      <c r="H1757" s="221">
        <v>286</v>
      </c>
      <c r="I1757" s="222"/>
      <c r="J1757" s="223">
        <f>ROUND(I1757*H1757,2)</f>
        <v>0</v>
      </c>
      <c r="K1757" s="219" t="s">
        <v>272</v>
      </c>
      <c r="L1757" s="47"/>
      <c r="M1757" s="224" t="s">
        <v>19</v>
      </c>
      <c r="N1757" s="225" t="s">
        <v>43</v>
      </c>
      <c r="O1757" s="87"/>
      <c r="P1757" s="226">
        <f>O1757*H1757</f>
        <v>0</v>
      </c>
      <c r="Q1757" s="226">
        <v>0.00116</v>
      </c>
      <c r="R1757" s="226">
        <f>Q1757*H1757</f>
        <v>0.33176</v>
      </c>
      <c r="S1757" s="226">
        <v>0</v>
      </c>
      <c r="T1757" s="227">
        <f>S1757*H1757</f>
        <v>0</v>
      </c>
      <c r="U1757" s="41"/>
      <c r="V1757" s="41"/>
      <c r="W1757" s="41"/>
      <c r="X1757" s="41"/>
      <c r="Y1757" s="41"/>
      <c r="Z1757" s="41"/>
      <c r="AA1757" s="41"/>
      <c r="AB1757" s="41"/>
      <c r="AC1757" s="41"/>
      <c r="AD1757" s="41"/>
      <c r="AE1757" s="41"/>
      <c r="AR1757" s="228" t="s">
        <v>396</v>
      </c>
      <c r="AT1757" s="228" t="s">
        <v>268</v>
      </c>
      <c r="AU1757" s="228" t="s">
        <v>82</v>
      </c>
      <c r="AY1757" s="20" t="s">
        <v>266</v>
      </c>
      <c r="BE1757" s="229">
        <f>IF(N1757="základní",J1757,0)</f>
        <v>0</v>
      </c>
      <c r="BF1757" s="229">
        <f>IF(N1757="snížená",J1757,0)</f>
        <v>0</v>
      </c>
      <c r="BG1757" s="229">
        <f>IF(N1757="zákl. přenesená",J1757,0)</f>
        <v>0</v>
      </c>
      <c r="BH1757" s="229">
        <f>IF(N1757="sníž. přenesená",J1757,0)</f>
        <v>0</v>
      </c>
      <c r="BI1757" s="229">
        <f>IF(N1757="nulová",J1757,0)</f>
        <v>0</v>
      </c>
      <c r="BJ1757" s="20" t="s">
        <v>80</v>
      </c>
      <c r="BK1757" s="229">
        <f>ROUND(I1757*H1757,2)</f>
        <v>0</v>
      </c>
      <c r="BL1757" s="20" t="s">
        <v>396</v>
      </c>
      <c r="BM1757" s="228" t="s">
        <v>1983</v>
      </c>
    </row>
    <row r="1758" spans="1:47" s="2" customFormat="1" ht="12">
      <c r="A1758" s="41"/>
      <c r="B1758" s="42"/>
      <c r="C1758" s="43"/>
      <c r="D1758" s="230" t="s">
        <v>275</v>
      </c>
      <c r="E1758" s="43"/>
      <c r="F1758" s="231" t="s">
        <v>1984</v>
      </c>
      <c r="G1758" s="43"/>
      <c r="H1758" s="43"/>
      <c r="I1758" s="232"/>
      <c r="J1758" s="43"/>
      <c r="K1758" s="43"/>
      <c r="L1758" s="47"/>
      <c r="M1758" s="233"/>
      <c r="N1758" s="234"/>
      <c r="O1758" s="87"/>
      <c r="P1758" s="87"/>
      <c r="Q1758" s="87"/>
      <c r="R1758" s="87"/>
      <c r="S1758" s="87"/>
      <c r="T1758" s="88"/>
      <c r="U1758" s="41"/>
      <c r="V1758" s="41"/>
      <c r="W1758" s="41"/>
      <c r="X1758" s="41"/>
      <c r="Y1758" s="41"/>
      <c r="Z1758" s="41"/>
      <c r="AA1758" s="41"/>
      <c r="AB1758" s="41"/>
      <c r="AC1758" s="41"/>
      <c r="AD1758" s="41"/>
      <c r="AE1758" s="41"/>
      <c r="AT1758" s="20" t="s">
        <v>275</v>
      </c>
      <c r="AU1758" s="20" t="s">
        <v>82</v>
      </c>
    </row>
    <row r="1759" spans="1:47" s="2" customFormat="1" ht="12">
      <c r="A1759" s="41"/>
      <c r="B1759" s="42"/>
      <c r="C1759" s="43"/>
      <c r="D1759" s="235" t="s">
        <v>277</v>
      </c>
      <c r="E1759" s="43"/>
      <c r="F1759" s="236" t="s">
        <v>1985</v>
      </c>
      <c r="G1759" s="43"/>
      <c r="H1759" s="43"/>
      <c r="I1759" s="232"/>
      <c r="J1759" s="43"/>
      <c r="K1759" s="43"/>
      <c r="L1759" s="47"/>
      <c r="M1759" s="233"/>
      <c r="N1759" s="234"/>
      <c r="O1759" s="87"/>
      <c r="P1759" s="87"/>
      <c r="Q1759" s="87"/>
      <c r="R1759" s="87"/>
      <c r="S1759" s="87"/>
      <c r="T1759" s="88"/>
      <c r="U1759" s="41"/>
      <c r="V1759" s="41"/>
      <c r="W1759" s="41"/>
      <c r="X1759" s="41"/>
      <c r="Y1759" s="41"/>
      <c r="Z1759" s="41"/>
      <c r="AA1759" s="41"/>
      <c r="AB1759" s="41"/>
      <c r="AC1759" s="41"/>
      <c r="AD1759" s="41"/>
      <c r="AE1759" s="41"/>
      <c r="AT1759" s="20" t="s">
        <v>277</v>
      </c>
      <c r="AU1759" s="20" t="s">
        <v>82</v>
      </c>
    </row>
    <row r="1760" spans="1:51" s="14" customFormat="1" ht="12">
      <c r="A1760" s="14"/>
      <c r="B1760" s="247"/>
      <c r="C1760" s="248"/>
      <c r="D1760" s="230" t="s">
        <v>279</v>
      </c>
      <c r="E1760" s="249" t="s">
        <v>19</v>
      </c>
      <c r="F1760" s="250" t="s">
        <v>1986</v>
      </c>
      <c r="G1760" s="248"/>
      <c r="H1760" s="251">
        <v>286</v>
      </c>
      <c r="I1760" s="252"/>
      <c r="J1760" s="248"/>
      <c r="K1760" s="248"/>
      <c r="L1760" s="253"/>
      <c r="M1760" s="254"/>
      <c r="N1760" s="255"/>
      <c r="O1760" s="255"/>
      <c r="P1760" s="255"/>
      <c r="Q1760" s="255"/>
      <c r="R1760" s="255"/>
      <c r="S1760" s="255"/>
      <c r="T1760" s="256"/>
      <c r="U1760" s="14"/>
      <c r="V1760" s="14"/>
      <c r="W1760" s="14"/>
      <c r="X1760" s="14"/>
      <c r="Y1760" s="14"/>
      <c r="Z1760" s="14"/>
      <c r="AA1760" s="14"/>
      <c r="AB1760" s="14"/>
      <c r="AC1760" s="14"/>
      <c r="AD1760" s="14"/>
      <c r="AE1760" s="14"/>
      <c r="AT1760" s="257" t="s">
        <v>279</v>
      </c>
      <c r="AU1760" s="257" t="s">
        <v>82</v>
      </c>
      <c r="AV1760" s="14" t="s">
        <v>82</v>
      </c>
      <c r="AW1760" s="14" t="s">
        <v>33</v>
      </c>
      <c r="AX1760" s="14" t="s">
        <v>80</v>
      </c>
      <c r="AY1760" s="257" t="s">
        <v>266</v>
      </c>
    </row>
    <row r="1761" spans="1:65" s="2" customFormat="1" ht="24.15" customHeight="1">
      <c r="A1761" s="41"/>
      <c r="B1761" s="42"/>
      <c r="C1761" s="269" t="s">
        <v>1987</v>
      </c>
      <c r="D1761" s="269" t="s">
        <v>430</v>
      </c>
      <c r="E1761" s="270" t="s">
        <v>1988</v>
      </c>
      <c r="F1761" s="271" t="s">
        <v>1989</v>
      </c>
      <c r="G1761" s="272" t="s">
        <v>271</v>
      </c>
      <c r="H1761" s="273">
        <v>150.15</v>
      </c>
      <c r="I1761" s="274"/>
      <c r="J1761" s="275">
        <f>ROUND(I1761*H1761,2)</f>
        <v>0</v>
      </c>
      <c r="K1761" s="271" t="s">
        <v>272</v>
      </c>
      <c r="L1761" s="276"/>
      <c r="M1761" s="277" t="s">
        <v>19</v>
      </c>
      <c r="N1761" s="278" t="s">
        <v>43</v>
      </c>
      <c r="O1761" s="87"/>
      <c r="P1761" s="226">
        <f>O1761*H1761</f>
        <v>0</v>
      </c>
      <c r="Q1761" s="226">
        <v>0.026</v>
      </c>
      <c r="R1761" s="226">
        <f>Q1761*H1761</f>
        <v>3.9039</v>
      </c>
      <c r="S1761" s="226">
        <v>0</v>
      </c>
      <c r="T1761" s="227">
        <f>S1761*H1761</f>
        <v>0</v>
      </c>
      <c r="U1761" s="41"/>
      <c r="V1761" s="41"/>
      <c r="W1761" s="41"/>
      <c r="X1761" s="41"/>
      <c r="Y1761" s="41"/>
      <c r="Z1761" s="41"/>
      <c r="AA1761" s="41"/>
      <c r="AB1761" s="41"/>
      <c r="AC1761" s="41"/>
      <c r="AD1761" s="41"/>
      <c r="AE1761" s="41"/>
      <c r="AR1761" s="228" t="s">
        <v>517</v>
      </c>
      <c r="AT1761" s="228" t="s">
        <v>430</v>
      </c>
      <c r="AU1761" s="228" t="s">
        <v>82</v>
      </c>
      <c r="AY1761" s="20" t="s">
        <v>266</v>
      </c>
      <c r="BE1761" s="229">
        <f>IF(N1761="základní",J1761,0)</f>
        <v>0</v>
      </c>
      <c r="BF1761" s="229">
        <f>IF(N1761="snížená",J1761,0)</f>
        <v>0</v>
      </c>
      <c r="BG1761" s="229">
        <f>IF(N1761="zákl. přenesená",J1761,0)</f>
        <v>0</v>
      </c>
      <c r="BH1761" s="229">
        <f>IF(N1761="sníž. přenesená",J1761,0)</f>
        <v>0</v>
      </c>
      <c r="BI1761" s="229">
        <f>IF(N1761="nulová",J1761,0)</f>
        <v>0</v>
      </c>
      <c r="BJ1761" s="20" t="s">
        <v>80</v>
      </c>
      <c r="BK1761" s="229">
        <f>ROUND(I1761*H1761,2)</f>
        <v>0</v>
      </c>
      <c r="BL1761" s="20" t="s">
        <v>396</v>
      </c>
      <c r="BM1761" s="228" t="s">
        <v>1990</v>
      </c>
    </row>
    <row r="1762" spans="1:47" s="2" customFormat="1" ht="12">
      <c r="A1762" s="41"/>
      <c r="B1762" s="42"/>
      <c r="C1762" s="43"/>
      <c r="D1762" s="230" t="s">
        <v>275</v>
      </c>
      <c r="E1762" s="43"/>
      <c r="F1762" s="231" t="s">
        <v>1989</v>
      </c>
      <c r="G1762" s="43"/>
      <c r="H1762" s="43"/>
      <c r="I1762" s="232"/>
      <c r="J1762" s="43"/>
      <c r="K1762" s="43"/>
      <c r="L1762" s="47"/>
      <c r="M1762" s="233"/>
      <c r="N1762" s="234"/>
      <c r="O1762" s="87"/>
      <c r="P1762" s="87"/>
      <c r="Q1762" s="87"/>
      <c r="R1762" s="87"/>
      <c r="S1762" s="87"/>
      <c r="T1762" s="88"/>
      <c r="U1762" s="41"/>
      <c r="V1762" s="41"/>
      <c r="W1762" s="41"/>
      <c r="X1762" s="41"/>
      <c r="Y1762" s="41"/>
      <c r="Z1762" s="41"/>
      <c r="AA1762" s="41"/>
      <c r="AB1762" s="41"/>
      <c r="AC1762" s="41"/>
      <c r="AD1762" s="41"/>
      <c r="AE1762" s="41"/>
      <c r="AT1762" s="20" t="s">
        <v>275</v>
      </c>
      <c r="AU1762" s="20" t="s">
        <v>82</v>
      </c>
    </row>
    <row r="1763" spans="1:51" s="14" customFormat="1" ht="12">
      <c r="A1763" s="14"/>
      <c r="B1763" s="247"/>
      <c r="C1763" s="248"/>
      <c r="D1763" s="230" t="s">
        <v>279</v>
      </c>
      <c r="E1763" s="249" t="s">
        <v>19</v>
      </c>
      <c r="F1763" s="250" t="s">
        <v>160</v>
      </c>
      <c r="G1763" s="248"/>
      <c r="H1763" s="251">
        <v>143</v>
      </c>
      <c r="I1763" s="252"/>
      <c r="J1763" s="248"/>
      <c r="K1763" s="248"/>
      <c r="L1763" s="253"/>
      <c r="M1763" s="254"/>
      <c r="N1763" s="255"/>
      <c r="O1763" s="255"/>
      <c r="P1763" s="255"/>
      <c r="Q1763" s="255"/>
      <c r="R1763" s="255"/>
      <c r="S1763" s="255"/>
      <c r="T1763" s="256"/>
      <c r="U1763" s="14"/>
      <c r="V1763" s="14"/>
      <c r="W1763" s="14"/>
      <c r="X1763" s="14"/>
      <c r="Y1763" s="14"/>
      <c r="Z1763" s="14"/>
      <c r="AA1763" s="14"/>
      <c r="AB1763" s="14"/>
      <c r="AC1763" s="14"/>
      <c r="AD1763" s="14"/>
      <c r="AE1763" s="14"/>
      <c r="AT1763" s="257" t="s">
        <v>279</v>
      </c>
      <c r="AU1763" s="257" t="s">
        <v>82</v>
      </c>
      <c r="AV1763" s="14" t="s">
        <v>82</v>
      </c>
      <c r="AW1763" s="14" t="s">
        <v>33</v>
      </c>
      <c r="AX1763" s="14" t="s">
        <v>80</v>
      </c>
      <c r="AY1763" s="257" t="s">
        <v>266</v>
      </c>
    </row>
    <row r="1764" spans="1:51" s="14" customFormat="1" ht="12">
      <c r="A1764" s="14"/>
      <c r="B1764" s="247"/>
      <c r="C1764" s="248"/>
      <c r="D1764" s="230" t="s">
        <v>279</v>
      </c>
      <c r="E1764" s="248"/>
      <c r="F1764" s="250" t="s">
        <v>1991</v>
      </c>
      <c r="G1764" s="248"/>
      <c r="H1764" s="251">
        <v>150.15</v>
      </c>
      <c r="I1764" s="252"/>
      <c r="J1764" s="248"/>
      <c r="K1764" s="248"/>
      <c r="L1764" s="253"/>
      <c r="M1764" s="254"/>
      <c r="N1764" s="255"/>
      <c r="O1764" s="255"/>
      <c r="P1764" s="255"/>
      <c r="Q1764" s="255"/>
      <c r="R1764" s="255"/>
      <c r="S1764" s="255"/>
      <c r="T1764" s="256"/>
      <c r="U1764" s="14"/>
      <c r="V1764" s="14"/>
      <c r="W1764" s="14"/>
      <c r="X1764" s="14"/>
      <c r="Y1764" s="14"/>
      <c r="Z1764" s="14"/>
      <c r="AA1764" s="14"/>
      <c r="AB1764" s="14"/>
      <c r="AC1764" s="14"/>
      <c r="AD1764" s="14"/>
      <c r="AE1764" s="14"/>
      <c r="AT1764" s="257" t="s">
        <v>279</v>
      </c>
      <c r="AU1764" s="257" t="s">
        <v>82</v>
      </c>
      <c r="AV1764" s="14" t="s">
        <v>82</v>
      </c>
      <c r="AW1764" s="14" t="s">
        <v>4</v>
      </c>
      <c r="AX1764" s="14" t="s">
        <v>80</v>
      </c>
      <c r="AY1764" s="257" t="s">
        <v>266</v>
      </c>
    </row>
    <row r="1765" spans="1:65" s="2" customFormat="1" ht="24.15" customHeight="1">
      <c r="A1765" s="41"/>
      <c r="B1765" s="42"/>
      <c r="C1765" s="269" t="s">
        <v>1992</v>
      </c>
      <c r="D1765" s="269" t="s">
        <v>430</v>
      </c>
      <c r="E1765" s="270" t="s">
        <v>1993</v>
      </c>
      <c r="F1765" s="271" t="s">
        <v>1994</v>
      </c>
      <c r="G1765" s="272" t="s">
        <v>271</v>
      </c>
      <c r="H1765" s="273">
        <v>150.15</v>
      </c>
      <c r="I1765" s="274"/>
      <c r="J1765" s="275">
        <f>ROUND(I1765*H1765,2)</f>
        <v>0</v>
      </c>
      <c r="K1765" s="271" t="s">
        <v>272</v>
      </c>
      <c r="L1765" s="276"/>
      <c r="M1765" s="277" t="s">
        <v>19</v>
      </c>
      <c r="N1765" s="278" t="s">
        <v>43</v>
      </c>
      <c r="O1765" s="87"/>
      <c r="P1765" s="226">
        <f>O1765*H1765</f>
        <v>0</v>
      </c>
      <c r="Q1765" s="226">
        <v>0.012</v>
      </c>
      <c r="R1765" s="226">
        <f>Q1765*H1765</f>
        <v>1.8018</v>
      </c>
      <c r="S1765" s="226">
        <v>0</v>
      </c>
      <c r="T1765" s="227">
        <f>S1765*H1765</f>
        <v>0</v>
      </c>
      <c r="U1765" s="41"/>
      <c r="V1765" s="41"/>
      <c r="W1765" s="41"/>
      <c r="X1765" s="41"/>
      <c r="Y1765" s="41"/>
      <c r="Z1765" s="41"/>
      <c r="AA1765" s="41"/>
      <c r="AB1765" s="41"/>
      <c r="AC1765" s="41"/>
      <c r="AD1765" s="41"/>
      <c r="AE1765" s="41"/>
      <c r="AR1765" s="228" t="s">
        <v>517</v>
      </c>
      <c r="AT1765" s="228" t="s">
        <v>430</v>
      </c>
      <c r="AU1765" s="228" t="s">
        <v>82</v>
      </c>
      <c r="AY1765" s="20" t="s">
        <v>266</v>
      </c>
      <c r="BE1765" s="229">
        <f>IF(N1765="základní",J1765,0)</f>
        <v>0</v>
      </c>
      <c r="BF1765" s="229">
        <f>IF(N1765="snížená",J1765,0)</f>
        <v>0</v>
      </c>
      <c r="BG1765" s="229">
        <f>IF(N1765="zákl. přenesená",J1765,0)</f>
        <v>0</v>
      </c>
      <c r="BH1765" s="229">
        <f>IF(N1765="sníž. přenesená",J1765,0)</f>
        <v>0</v>
      </c>
      <c r="BI1765" s="229">
        <f>IF(N1765="nulová",J1765,0)</f>
        <v>0</v>
      </c>
      <c r="BJ1765" s="20" t="s">
        <v>80</v>
      </c>
      <c r="BK1765" s="229">
        <f>ROUND(I1765*H1765,2)</f>
        <v>0</v>
      </c>
      <c r="BL1765" s="20" t="s">
        <v>396</v>
      </c>
      <c r="BM1765" s="228" t="s">
        <v>1995</v>
      </c>
    </row>
    <row r="1766" spans="1:47" s="2" customFormat="1" ht="12">
      <c r="A1766" s="41"/>
      <c r="B1766" s="42"/>
      <c r="C1766" s="43"/>
      <c r="D1766" s="230" t="s">
        <v>275</v>
      </c>
      <c r="E1766" s="43"/>
      <c r="F1766" s="231" t="s">
        <v>1994</v>
      </c>
      <c r="G1766" s="43"/>
      <c r="H1766" s="43"/>
      <c r="I1766" s="232"/>
      <c r="J1766" s="43"/>
      <c r="K1766" s="43"/>
      <c r="L1766" s="47"/>
      <c r="M1766" s="233"/>
      <c r="N1766" s="234"/>
      <c r="O1766" s="87"/>
      <c r="P1766" s="87"/>
      <c r="Q1766" s="87"/>
      <c r="R1766" s="87"/>
      <c r="S1766" s="87"/>
      <c r="T1766" s="88"/>
      <c r="U1766" s="41"/>
      <c r="V1766" s="41"/>
      <c r="W1766" s="41"/>
      <c r="X1766" s="41"/>
      <c r="Y1766" s="41"/>
      <c r="Z1766" s="41"/>
      <c r="AA1766" s="41"/>
      <c r="AB1766" s="41"/>
      <c r="AC1766" s="41"/>
      <c r="AD1766" s="41"/>
      <c r="AE1766" s="41"/>
      <c r="AT1766" s="20" t="s">
        <v>275</v>
      </c>
      <c r="AU1766" s="20" t="s">
        <v>82</v>
      </c>
    </row>
    <row r="1767" spans="1:51" s="14" customFormat="1" ht="12">
      <c r="A1767" s="14"/>
      <c r="B1767" s="247"/>
      <c r="C1767" s="248"/>
      <c r="D1767" s="230" t="s">
        <v>279</v>
      </c>
      <c r="E1767" s="248"/>
      <c r="F1767" s="250" t="s">
        <v>1991</v>
      </c>
      <c r="G1767" s="248"/>
      <c r="H1767" s="251">
        <v>150.15</v>
      </c>
      <c r="I1767" s="252"/>
      <c r="J1767" s="248"/>
      <c r="K1767" s="248"/>
      <c r="L1767" s="253"/>
      <c r="M1767" s="254"/>
      <c r="N1767" s="255"/>
      <c r="O1767" s="255"/>
      <c r="P1767" s="255"/>
      <c r="Q1767" s="255"/>
      <c r="R1767" s="255"/>
      <c r="S1767" s="255"/>
      <c r="T1767" s="256"/>
      <c r="U1767" s="14"/>
      <c r="V1767" s="14"/>
      <c r="W1767" s="14"/>
      <c r="X1767" s="14"/>
      <c r="Y1767" s="14"/>
      <c r="Z1767" s="14"/>
      <c r="AA1767" s="14"/>
      <c r="AB1767" s="14"/>
      <c r="AC1767" s="14"/>
      <c r="AD1767" s="14"/>
      <c r="AE1767" s="14"/>
      <c r="AT1767" s="257" t="s">
        <v>279</v>
      </c>
      <c r="AU1767" s="257" t="s">
        <v>82</v>
      </c>
      <c r="AV1767" s="14" t="s">
        <v>82</v>
      </c>
      <c r="AW1767" s="14" t="s">
        <v>4</v>
      </c>
      <c r="AX1767" s="14" t="s">
        <v>80</v>
      </c>
      <c r="AY1767" s="257" t="s">
        <v>266</v>
      </c>
    </row>
    <row r="1768" spans="1:65" s="2" customFormat="1" ht="24.15" customHeight="1">
      <c r="A1768" s="41"/>
      <c r="B1768" s="42"/>
      <c r="C1768" s="217" t="s">
        <v>1996</v>
      </c>
      <c r="D1768" s="217" t="s">
        <v>268</v>
      </c>
      <c r="E1768" s="218" t="s">
        <v>1997</v>
      </c>
      <c r="F1768" s="219" t="s">
        <v>1998</v>
      </c>
      <c r="G1768" s="220" t="s">
        <v>271</v>
      </c>
      <c r="H1768" s="221">
        <v>143</v>
      </c>
      <c r="I1768" s="222"/>
      <c r="J1768" s="223">
        <f>ROUND(I1768*H1768,2)</f>
        <v>0</v>
      </c>
      <c r="K1768" s="219" t="s">
        <v>272</v>
      </c>
      <c r="L1768" s="47"/>
      <c r="M1768" s="224" t="s">
        <v>19</v>
      </c>
      <c r="N1768" s="225" t="s">
        <v>43</v>
      </c>
      <c r="O1768" s="87"/>
      <c r="P1768" s="226">
        <f>O1768*H1768</f>
        <v>0</v>
      </c>
      <c r="Q1768" s="226">
        <v>0.00116</v>
      </c>
      <c r="R1768" s="226">
        <f>Q1768*H1768</f>
        <v>0.16588</v>
      </c>
      <c r="S1768" s="226">
        <v>0</v>
      </c>
      <c r="T1768" s="227">
        <f>S1768*H1768</f>
        <v>0</v>
      </c>
      <c r="U1768" s="41"/>
      <c r="V1768" s="41"/>
      <c r="W1768" s="41"/>
      <c r="X1768" s="41"/>
      <c r="Y1768" s="41"/>
      <c r="Z1768" s="41"/>
      <c r="AA1768" s="41"/>
      <c r="AB1768" s="41"/>
      <c r="AC1768" s="41"/>
      <c r="AD1768" s="41"/>
      <c r="AE1768" s="41"/>
      <c r="AR1768" s="228" t="s">
        <v>396</v>
      </c>
      <c r="AT1768" s="228" t="s">
        <v>268</v>
      </c>
      <c r="AU1768" s="228" t="s">
        <v>82</v>
      </c>
      <c r="AY1768" s="20" t="s">
        <v>266</v>
      </c>
      <c r="BE1768" s="229">
        <f>IF(N1768="základní",J1768,0)</f>
        <v>0</v>
      </c>
      <c r="BF1768" s="229">
        <f>IF(N1768="snížená",J1768,0)</f>
        <v>0</v>
      </c>
      <c r="BG1768" s="229">
        <f>IF(N1768="zákl. přenesená",J1768,0)</f>
        <v>0</v>
      </c>
      <c r="BH1768" s="229">
        <f>IF(N1768="sníž. přenesená",J1768,0)</f>
        <v>0</v>
      </c>
      <c r="BI1768" s="229">
        <f>IF(N1768="nulová",J1768,0)</f>
        <v>0</v>
      </c>
      <c r="BJ1768" s="20" t="s">
        <v>80</v>
      </c>
      <c r="BK1768" s="229">
        <f>ROUND(I1768*H1768,2)</f>
        <v>0</v>
      </c>
      <c r="BL1768" s="20" t="s">
        <v>396</v>
      </c>
      <c r="BM1768" s="228" t="s">
        <v>1999</v>
      </c>
    </row>
    <row r="1769" spans="1:47" s="2" customFormat="1" ht="12">
      <c r="A1769" s="41"/>
      <c r="B1769" s="42"/>
      <c r="C1769" s="43"/>
      <c r="D1769" s="230" t="s">
        <v>275</v>
      </c>
      <c r="E1769" s="43"/>
      <c r="F1769" s="231" t="s">
        <v>2000</v>
      </c>
      <c r="G1769" s="43"/>
      <c r="H1769" s="43"/>
      <c r="I1769" s="232"/>
      <c r="J1769" s="43"/>
      <c r="K1769" s="43"/>
      <c r="L1769" s="47"/>
      <c r="M1769" s="233"/>
      <c r="N1769" s="234"/>
      <c r="O1769" s="87"/>
      <c r="P1769" s="87"/>
      <c r="Q1769" s="87"/>
      <c r="R1769" s="87"/>
      <c r="S1769" s="87"/>
      <c r="T1769" s="88"/>
      <c r="U1769" s="41"/>
      <c r="V1769" s="41"/>
      <c r="W1769" s="41"/>
      <c r="X1769" s="41"/>
      <c r="Y1769" s="41"/>
      <c r="Z1769" s="41"/>
      <c r="AA1769" s="41"/>
      <c r="AB1769" s="41"/>
      <c r="AC1769" s="41"/>
      <c r="AD1769" s="41"/>
      <c r="AE1769" s="41"/>
      <c r="AT1769" s="20" t="s">
        <v>275</v>
      </c>
      <c r="AU1769" s="20" t="s">
        <v>82</v>
      </c>
    </row>
    <row r="1770" spans="1:47" s="2" customFormat="1" ht="12">
      <c r="A1770" s="41"/>
      <c r="B1770" s="42"/>
      <c r="C1770" s="43"/>
      <c r="D1770" s="235" t="s">
        <v>277</v>
      </c>
      <c r="E1770" s="43"/>
      <c r="F1770" s="236" t="s">
        <v>2001</v>
      </c>
      <c r="G1770" s="43"/>
      <c r="H1770" s="43"/>
      <c r="I1770" s="232"/>
      <c r="J1770" s="43"/>
      <c r="K1770" s="43"/>
      <c r="L1770" s="47"/>
      <c r="M1770" s="233"/>
      <c r="N1770" s="234"/>
      <c r="O1770" s="87"/>
      <c r="P1770" s="87"/>
      <c r="Q1770" s="87"/>
      <c r="R1770" s="87"/>
      <c r="S1770" s="87"/>
      <c r="T1770" s="88"/>
      <c r="U1770" s="41"/>
      <c r="V1770" s="41"/>
      <c r="W1770" s="41"/>
      <c r="X1770" s="41"/>
      <c r="Y1770" s="41"/>
      <c r="Z1770" s="41"/>
      <c r="AA1770" s="41"/>
      <c r="AB1770" s="41"/>
      <c r="AC1770" s="41"/>
      <c r="AD1770" s="41"/>
      <c r="AE1770" s="41"/>
      <c r="AT1770" s="20" t="s">
        <v>277</v>
      </c>
      <c r="AU1770" s="20" t="s">
        <v>82</v>
      </c>
    </row>
    <row r="1771" spans="1:51" s="14" customFormat="1" ht="12">
      <c r="A1771" s="14"/>
      <c r="B1771" s="247"/>
      <c r="C1771" s="248"/>
      <c r="D1771" s="230" t="s">
        <v>279</v>
      </c>
      <c r="E1771" s="249" t="s">
        <v>19</v>
      </c>
      <c r="F1771" s="250" t="s">
        <v>160</v>
      </c>
      <c r="G1771" s="248"/>
      <c r="H1771" s="251">
        <v>143</v>
      </c>
      <c r="I1771" s="252"/>
      <c r="J1771" s="248"/>
      <c r="K1771" s="248"/>
      <c r="L1771" s="253"/>
      <c r="M1771" s="254"/>
      <c r="N1771" s="255"/>
      <c r="O1771" s="255"/>
      <c r="P1771" s="255"/>
      <c r="Q1771" s="255"/>
      <c r="R1771" s="255"/>
      <c r="S1771" s="255"/>
      <c r="T1771" s="256"/>
      <c r="U1771" s="14"/>
      <c r="V1771" s="14"/>
      <c r="W1771" s="14"/>
      <c r="X1771" s="14"/>
      <c r="Y1771" s="14"/>
      <c r="Z1771" s="14"/>
      <c r="AA1771" s="14"/>
      <c r="AB1771" s="14"/>
      <c r="AC1771" s="14"/>
      <c r="AD1771" s="14"/>
      <c r="AE1771" s="14"/>
      <c r="AT1771" s="257" t="s">
        <v>279</v>
      </c>
      <c r="AU1771" s="257" t="s">
        <v>82</v>
      </c>
      <c r="AV1771" s="14" t="s">
        <v>82</v>
      </c>
      <c r="AW1771" s="14" t="s">
        <v>33</v>
      </c>
      <c r="AX1771" s="14" t="s">
        <v>80</v>
      </c>
      <c r="AY1771" s="257" t="s">
        <v>266</v>
      </c>
    </row>
    <row r="1772" spans="1:65" s="2" customFormat="1" ht="21.75" customHeight="1">
      <c r="A1772" s="41"/>
      <c r="B1772" s="42"/>
      <c r="C1772" s="269" t="s">
        <v>2002</v>
      </c>
      <c r="D1772" s="269" t="s">
        <v>430</v>
      </c>
      <c r="E1772" s="270" t="s">
        <v>2003</v>
      </c>
      <c r="F1772" s="271" t="s">
        <v>2004</v>
      </c>
      <c r="G1772" s="272" t="s">
        <v>285</v>
      </c>
      <c r="H1772" s="273">
        <v>18.018</v>
      </c>
      <c r="I1772" s="274"/>
      <c r="J1772" s="275">
        <f>ROUND(I1772*H1772,2)</f>
        <v>0</v>
      </c>
      <c r="K1772" s="271" t="s">
        <v>272</v>
      </c>
      <c r="L1772" s="276"/>
      <c r="M1772" s="277" t="s">
        <v>19</v>
      </c>
      <c r="N1772" s="278" t="s">
        <v>43</v>
      </c>
      <c r="O1772" s="87"/>
      <c r="P1772" s="226">
        <f>O1772*H1772</f>
        <v>0</v>
      </c>
      <c r="Q1772" s="226">
        <v>0.02625</v>
      </c>
      <c r="R1772" s="226">
        <f>Q1772*H1772</f>
        <v>0.4729725</v>
      </c>
      <c r="S1772" s="226">
        <v>0</v>
      </c>
      <c r="T1772" s="227">
        <f>S1772*H1772</f>
        <v>0</v>
      </c>
      <c r="U1772" s="41"/>
      <c r="V1772" s="41"/>
      <c r="W1772" s="41"/>
      <c r="X1772" s="41"/>
      <c r="Y1772" s="41"/>
      <c r="Z1772" s="41"/>
      <c r="AA1772" s="41"/>
      <c r="AB1772" s="41"/>
      <c r="AC1772" s="41"/>
      <c r="AD1772" s="41"/>
      <c r="AE1772" s="41"/>
      <c r="AR1772" s="228" t="s">
        <v>517</v>
      </c>
      <c r="AT1772" s="228" t="s">
        <v>430</v>
      </c>
      <c r="AU1772" s="228" t="s">
        <v>82</v>
      </c>
      <c r="AY1772" s="20" t="s">
        <v>266</v>
      </c>
      <c r="BE1772" s="229">
        <f>IF(N1772="základní",J1772,0)</f>
        <v>0</v>
      </c>
      <c r="BF1772" s="229">
        <f>IF(N1772="snížená",J1772,0)</f>
        <v>0</v>
      </c>
      <c r="BG1772" s="229">
        <f>IF(N1772="zákl. přenesená",J1772,0)</f>
        <v>0</v>
      </c>
      <c r="BH1772" s="229">
        <f>IF(N1772="sníž. přenesená",J1772,0)</f>
        <v>0</v>
      </c>
      <c r="BI1772" s="229">
        <f>IF(N1772="nulová",J1772,0)</f>
        <v>0</v>
      </c>
      <c r="BJ1772" s="20" t="s">
        <v>80</v>
      </c>
      <c r="BK1772" s="229">
        <f>ROUND(I1772*H1772,2)</f>
        <v>0</v>
      </c>
      <c r="BL1772" s="20" t="s">
        <v>396</v>
      </c>
      <c r="BM1772" s="228" t="s">
        <v>2005</v>
      </c>
    </row>
    <row r="1773" spans="1:47" s="2" customFormat="1" ht="12">
      <c r="A1773" s="41"/>
      <c r="B1773" s="42"/>
      <c r="C1773" s="43"/>
      <c r="D1773" s="230" t="s">
        <v>275</v>
      </c>
      <c r="E1773" s="43"/>
      <c r="F1773" s="231" t="s">
        <v>2004</v>
      </c>
      <c r="G1773" s="43"/>
      <c r="H1773" s="43"/>
      <c r="I1773" s="232"/>
      <c r="J1773" s="43"/>
      <c r="K1773" s="43"/>
      <c r="L1773" s="47"/>
      <c r="M1773" s="233"/>
      <c r="N1773" s="234"/>
      <c r="O1773" s="87"/>
      <c r="P1773" s="87"/>
      <c r="Q1773" s="87"/>
      <c r="R1773" s="87"/>
      <c r="S1773" s="87"/>
      <c r="T1773" s="88"/>
      <c r="U1773" s="41"/>
      <c r="V1773" s="41"/>
      <c r="W1773" s="41"/>
      <c r="X1773" s="41"/>
      <c r="Y1773" s="41"/>
      <c r="Z1773" s="41"/>
      <c r="AA1773" s="41"/>
      <c r="AB1773" s="41"/>
      <c r="AC1773" s="41"/>
      <c r="AD1773" s="41"/>
      <c r="AE1773" s="41"/>
      <c r="AT1773" s="20" t="s">
        <v>275</v>
      </c>
      <c r="AU1773" s="20" t="s">
        <v>82</v>
      </c>
    </row>
    <row r="1774" spans="1:51" s="14" customFormat="1" ht="12">
      <c r="A1774" s="14"/>
      <c r="B1774" s="247"/>
      <c r="C1774" s="248"/>
      <c r="D1774" s="230" t="s">
        <v>279</v>
      </c>
      <c r="E1774" s="249" t="s">
        <v>19</v>
      </c>
      <c r="F1774" s="250" t="s">
        <v>2006</v>
      </c>
      <c r="G1774" s="248"/>
      <c r="H1774" s="251">
        <v>17.16</v>
      </c>
      <c r="I1774" s="252"/>
      <c r="J1774" s="248"/>
      <c r="K1774" s="248"/>
      <c r="L1774" s="253"/>
      <c r="M1774" s="254"/>
      <c r="N1774" s="255"/>
      <c r="O1774" s="255"/>
      <c r="P1774" s="255"/>
      <c r="Q1774" s="255"/>
      <c r="R1774" s="255"/>
      <c r="S1774" s="255"/>
      <c r="T1774" s="256"/>
      <c r="U1774" s="14"/>
      <c r="V1774" s="14"/>
      <c r="W1774" s="14"/>
      <c r="X1774" s="14"/>
      <c r="Y1774" s="14"/>
      <c r="Z1774" s="14"/>
      <c r="AA1774" s="14"/>
      <c r="AB1774" s="14"/>
      <c r="AC1774" s="14"/>
      <c r="AD1774" s="14"/>
      <c r="AE1774" s="14"/>
      <c r="AT1774" s="257" t="s">
        <v>279</v>
      </c>
      <c r="AU1774" s="257" t="s">
        <v>82</v>
      </c>
      <c r="AV1774" s="14" t="s">
        <v>82</v>
      </c>
      <c r="AW1774" s="14" t="s">
        <v>33</v>
      </c>
      <c r="AX1774" s="14" t="s">
        <v>80</v>
      </c>
      <c r="AY1774" s="257" t="s">
        <v>266</v>
      </c>
    </row>
    <row r="1775" spans="1:51" s="14" customFormat="1" ht="12">
      <c r="A1775" s="14"/>
      <c r="B1775" s="247"/>
      <c r="C1775" s="248"/>
      <c r="D1775" s="230" t="s">
        <v>279</v>
      </c>
      <c r="E1775" s="248"/>
      <c r="F1775" s="250" t="s">
        <v>2007</v>
      </c>
      <c r="G1775" s="248"/>
      <c r="H1775" s="251">
        <v>18.018</v>
      </c>
      <c r="I1775" s="252"/>
      <c r="J1775" s="248"/>
      <c r="K1775" s="248"/>
      <c r="L1775" s="253"/>
      <c r="M1775" s="254"/>
      <c r="N1775" s="255"/>
      <c r="O1775" s="255"/>
      <c r="P1775" s="255"/>
      <c r="Q1775" s="255"/>
      <c r="R1775" s="255"/>
      <c r="S1775" s="255"/>
      <c r="T1775" s="256"/>
      <c r="U1775" s="14"/>
      <c r="V1775" s="14"/>
      <c r="W1775" s="14"/>
      <c r="X1775" s="14"/>
      <c r="Y1775" s="14"/>
      <c r="Z1775" s="14"/>
      <c r="AA1775" s="14"/>
      <c r="AB1775" s="14"/>
      <c r="AC1775" s="14"/>
      <c r="AD1775" s="14"/>
      <c r="AE1775" s="14"/>
      <c r="AT1775" s="257" t="s">
        <v>279</v>
      </c>
      <c r="AU1775" s="257" t="s">
        <v>82</v>
      </c>
      <c r="AV1775" s="14" t="s">
        <v>82</v>
      </c>
      <c r="AW1775" s="14" t="s">
        <v>4</v>
      </c>
      <c r="AX1775" s="14" t="s">
        <v>80</v>
      </c>
      <c r="AY1775" s="257" t="s">
        <v>266</v>
      </c>
    </row>
    <row r="1776" spans="1:65" s="2" customFormat="1" ht="33" customHeight="1">
      <c r="A1776" s="41"/>
      <c r="B1776" s="42"/>
      <c r="C1776" s="217" t="s">
        <v>2008</v>
      </c>
      <c r="D1776" s="217" t="s">
        <v>268</v>
      </c>
      <c r="E1776" s="218" t="s">
        <v>2009</v>
      </c>
      <c r="F1776" s="219" t="s">
        <v>2010</v>
      </c>
      <c r="G1776" s="220" t="s">
        <v>271</v>
      </c>
      <c r="H1776" s="221">
        <v>51.375</v>
      </c>
      <c r="I1776" s="222"/>
      <c r="J1776" s="223">
        <f>ROUND(I1776*H1776,2)</f>
        <v>0</v>
      </c>
      <c r="K1776" s="219" t="s">
        <v>272</v>
      </c>
      <c r="L1776" s="47"/>
      <c r="M1776" s="224" t="s">
        <v>19</v>
      </c>
      <c r="N1776" s="225" t="s">
        <v>43</v>
      </c>
      <c r="O1776" s="87"/>
      <c r="P1776" s="226">
        <f>O1776*H1776</f>
        <v>0</v>
      </c>
      <c r="Q1776" s="226">
        <v>0.00019</v>
      </c>
      <c r="R1776" s="226">
        <f>Q1776*H1776</f>
        <v>0.00976125</v>
      </c>
      <c r="S1776" s="226">
        <v>0</v>
      </c>
      <c r="T1776" s="227">
        <f>S1776*H1776</f>
        <v>0</v>
      </c>
      <c r="U1776" s="41"/>
      <c r="V1776" s="41"/>
      <c r="W1776" s="41"/>
      <c r="X1776" s="41"/>
      <c r="Y1776" s="41"/>
      <c r="Z1776" s="41"/>
      <c r="AA1776" s="41"/>
      <c r="AB1776" s="41"/>
      <c r="AC1776" s="41"/>
      <c r="AD1776" s="41"/>
      <c r="AE1776" s="41"/>
      <c r="AR1776" s="228" t="s">
        <v>396</v>
      </c>
      <c r="AT1776" s="228" t="s">
        <v>268</v>
      </c>
      <c r="AU1776" s="228" t="s">
        <v>82</v>
      </c>
      <c r="AY1776" s="20" t="s">
        <v>266</v>
      </c>
      <c r="BE1776" s="229">
        <f>IF(N1776="základní",J1776,0)</f>
        <v>0</v>
      </c>
      <c r="BF1776" s="229">
        <f>IF(N1776="snížená",J1776,0)</f>
        <v>0</v>
      </c>
      <c r="BG1776" s="229">
        <f>IF(N1776="zákl. přenesená",J1776,0)</f>
        <v>0</v>
      </c>
      <c r="BH1776" s="229">
        <f>IF(N1776="sníž. přenesená",J1776,0)</f>
        <v>0</v>
      </c>
      <c r="BI1776" s="229">
        <f>IF(N1776="nulová",J1776,0)</f>
        <v>0</v>
      </c>
      <c r="BJ1776" s="20" t="s">
        <v>80</v>
      </c>
      <c r="BK1776" s="229">
        <f>ROUND(I1776*H1776,2)</f>
        <v>0</v>
      </c>
      <c r="BL1776" s="20" t="s">
        <v>396</v>
      </c>
      <c r="BM1776" s="228" t="s">
        <v>2011</v>
      </c>
    </row>
    <row r="1777" spans="1:47" s="2" customFormat="1" ht="12">
      <c r="A1777" s="41"/>
      <c r="B1777" s="42"/>
      <c r="C1777" s="43"/>
      <c r="D1777" s="230" t="s">
        <v>275</v>
      </c>
      <c r="E1777" s="43"/>
      <c r="F1777" s="231" t="s">
        <v>2012</v>
      </c>
      <c r="G1777" s="43"/>
      <c r="H1777" s="43"/>
      <c r="I1777" s="232"/>
      <c r="J1777" s="43"/>
      <c r="K1777" s="43"/>
      <c r="L1777" s="47"/>
      <c r="M1777" s="233"/>
      <c r="N1777" s="234"/>
      <c r="O1777" s="87"/>
      <c r="P1777" s="87"/>
      <c r="Q1777" s="87"/>
      <c r="R1777" s="87"/>
      <c r="S1777" s="87"/>
      <c r="T1777" s="88"/>
      <c r="U1777" s="41"/>
      <c r="V1777" s="41"/>
      <c r="W1777" s="41"/>
      <c r="X1777" s="41"/>
      <c r="Y1777" s="41"/>
      <c r="Z1777" s="41"/>
      <c r="AA1777" s="41"/>
      <c r="AB1777" s="41"/>
      <c r="AC1777" s="41"/>
      <c r="AD1777" s="41"/>
      <c r="AE1777" s="41"/>
      <c r="AT1777" s="20" t="s">
        <v>275</v>
      </c>
      <c r="AU1777" s="20" t="s">
        <v>82</v>
      </c>
    </row>
    <row r="1778" spans="1:47" s="2" customFormat="1" ht="12">
      <c r="A1778" s="41"/>
      <c r="B1778" s="42"/>
      <c r="C1778" s="43"/>
      <c r="D1778" s="235" t="s">
        <v>277</v>
      </c>
      <c r="E1778" s="43"/>
      <c r="F1778" s="236" t="s">
        <v>2013</v>
      </c>
      <c r="G1778" s="43"/>
      <c r="H1778" s="43"/>
      <c r="I1778" s="232"/>
      <c r="J1778" s="43"/>
      <c r="K1778" s="43"/>
      <c r="L1778" s="47"/>
      <c r="M1778" s="233"/>
      <c r="N1778" s="234"/>
      <c r="O1778" s="87"/>
      <c r="P1778" s="87"/>
      <c r="Q1778" s="87"/>
      <c r="R1778" s="87"/>
      <c r="S1778" s="87"/>
      <c r="T1778" s="88"/>
      <c r="U1778" s="41"/>
      <c r="V1778" s="41"/>
      <c r="W1778" s="41"/>
      <c r="X1778" s="41"/>
      <c r="Y1778" s="41"/>
      <c r="Z1778" s="41"/>
      <c r="AA1778" s="41"/>
      <c r="AB1778" s="41"/>
      <c r="AC1778" s="41"/>
      <c r="AD1778" s="41"/>
      <c r="AE1778" s="41"/>
      <c r="AT1778" s="20" t="s">
        <v>277</v>
      </c>
      <c r="AU1778" s="20" t="s">
        <v>82</v>
      </c>
    </row>
    <row r="1779" spans="1:51" s="14" customFormat="1" ht="12">
      <c r="A1779" s="14"/>
      <c r="B1779" s="247"/>
      <c r="C1779" s="248"/>
      <c r="D1779" s="230" t="s">
        <v>279</v>
      </c>
      <c r="E1779" s="249" t="s">
        <v>19</v>
      </c>
      <c r="F1779" s="250" t="s">
        <v>1774</v>
      </c>
      <c r="G1779" s="248"/>
      <c r="H1779" s="251">
        <v>51.375</v>
      </c>
      <c r="I1779" s="252"/>
      <c r="J1779" s="248"/>
      <c r="K1779" s="248"/>
      <c r="L1779" s="253"/>
      <c r="M1779" s="254"/>
      <c r="N1779" s="255"/>
      <c r="O1779" s="255"/>
      <c r="P1779" s="255"/>
      <c r="Q1779" s="255"/>
      <c r="R1779" s="255"/>
      <c r="S1779" s="255"/>
      <c r="T1779" s="256"/>
      <c r="U1779" s="14"/>
      <c r="V1779" s="14"/>
      <c r="W1779" s="14"/>
      <c r="X1779" s="14"/>
      <c r="Y1779" s="14"/>
      <c r="Z1779" s="14"/>
      <c r="AA1779" s="14"/>
      <c r="AB1779" s="14"/>
      <c r="AC1779" s="14"/>
      <c r="AD1779" s="14"/>
      <c r="AE1779" s="14"/>
      <c r="AT1779" s="257" t="s">
        <v>279</v>
      </c>
      <c r="AU1779" s="257" t="s">
        <v>82</v>
      </c>
      <c r="AV1779" s="14" t="s">
        <v>82</v>
      </c>
      <c r="AW1779" s="14" t="s">
        <v>33</v>
      </c>
      <c r="AX1779" s="14" t="s">
        <v>80</v>
      </c>
      <c r="AY1779" s="257" t="s">
        <v>266</v>
      </c>
    </row>
    <row r="1780" spans="1:65" s="2" customFormat="1" ht="24.15" customHeight="1">
      <c r="A1780" s="41"/>
      <c r="B1780" s="42"/>
      <c r="C1780" s="269" t="s">
        <v>2014</v>
      </c>
      <c r="D1780" s="269" t="s">
        <v>430</v>
      </c>
      <c r="E1780" s="270" t="s">
        <v>2015</v>
      </c>
      <c r="F1780" s="271" t="s">
        <v>2016</v>
      </c>
      <c r="G1780" s="272" t="s">
        <v>271</v>
      </c>
      <c r="H1780" s="273">
        <v>53.944</v>
      </c>
      <c r="I1780" s="274"/>
      <c r="J1780" s="275">
        <f>ROUND(I1780*H1780,2)</f>
        <v>0</v>
      </c>
      <c r="K1780" s="271" t="s">
        <v>272</v>
      </c>
      <c r="L1780" s="276"/>
      <c r="M1780" s="277" t="s">
        <v>19</v>
      </c>
      <c r="N1780" s="278" t="s">
        <v>43</v>
      </c>
      <c r="O1780" s="87"/>
      <c r="P1780" s="226">
        <f>O1780*H1780</f>
        <v>0</v>
      </c>
      <c r="Q1780" s="226">
        <v>0.016</v>
      </c>
      <c r="R1780" s="226">
        <f>Q1780*H1780</f>
        <v>0.8631040000000001</v>
      </c>
      <c r="S1780" s="226">
        <v>0</v>
      </c>
      <c r="T1780" s="227">
        <f>S1780*H1780</f>
        <v>0</v>
      </c>
      <c r="U1780" s="41"/>
      <c r="V1780" s="41"/>
      <c r="W1780" s="41"/>
      <c r="X1780" s="41"/>
      <c r="Y1780" s="41"/>
      <c r="Z1780" s="41"/>
      <c r="AA1780" s="41"/>
      <c r="AB1780" s="41"/>
      <c r="AC1780" s="41"/>
      <c r="AD1780" s="41"/>
      <c r="AE1780" s="41"/>
      <c r="AR1780" s="228" t="s">
        <v>517</v>
      </c>
      <c r="AT1780" s="228" t="s">
        <v>430</v>
      </c>
      <c r="AU1780" s="228" t="s">
        <v>82</v>
      </c>
      <c r="AY1780" s="20" t="s">
        <v>266</v>
      </c>
      <c r="BE1780" s="229">
        <f>IF(N1780="základní",J1780,0)</f>
        <v>0</v>
      </c>
      <c r="BF1780" s="229">
        <f>IF(N1780="snížená",J1780,0)</f>
        <v>0</v>
      </c>
      <c r="BG1780" s="229">
        <f>IF(N1780="zákl. přenesená",J1780,0)</f>
        <v>0</v>
      </c>
      <c r="BH1780" s="229">
        <f>IF(N1780="sníž. přenesená",J1780,0)</f>
        <v>0</v>
      </c>
      <c r="BI1780" s="229">
        <f>IF(N1780="nulová",J1780,0)</f>
        <v>0</v>
      </c>
      <c r="BJ1780" s="20" t="s">
        <v>80</v>
      </c>
      <c r="BK1780" s="229">
        <f>ROUND(I1780*H1780,2)</f>
        <v>0</v>
      </c>
      <c r="BL1780" s="20" t="s">
        <v>396</v>
      </c>
      <c r="BM1780" s="228" t="s">
        <v>2017</v>
      </c>
    </row>
    <row r="1781" spans="1:47" s="2" customFormat="1" ht="12">
      <c r="A1781" s="41"/>
      <c r="B1781" s="42"/>
      <c r="C1781" s="43"/>
      <c r="D1781" s="230" t="s">
        <v>275</v>
      </c>
      <c r="E1781" s="43"/>
      <c r="F1781" s="231" t="s">
        <v>2016</v>
      </c>
      <c r="G1781" s="43"/>
      <c r="H1781" s="43"/>
      <c r="I1781" s="232"/>
      <c r="J1781" s="43"/>
      <c r="K1781" s="43"/>
      <c r="L1781" s="47"/>
      <c r="M1781" s="233"/>
      <c r="N1781" s="234"/>
      <c r="O1781" s="87"/>
      <c r="P1781" s="87"/>
      <c r="Q1781" s="87"/>
      <c r="R1781" s="87"/>
      <c r="S1781" s="87"/>
      <c r="T1781" s="88"/>
      <c r="U1781" s="41"/>
      <c r="V1781" s="41"/>
      <c r="W1781" s="41"/>
      <c r="X1781" s="41"/>
      <c r="Y1781" s="41"/>
      <c r="Z1781" s="41"/>
      <c r="AA1781" s="41"/>
      <c r="AB1781" s="41"/>
      <c r="AC1781" s="41"/>
      <c r="AD1781" s="41"/>
      <c r="AE1781" s="41"/>
      <c r="AT1781" s="20" t="s">
        <v>275</v>
      </c>
      <c r="AU1781" s="20" t="s">
        <v>82</v>
      </c>
    </row>
    <row r="1782" spans="1:51" s="14" customFormat="1" ht="12">
      <c r="A1782" s="14"/>
      <c r="B1782" s="247"/>
      <c r="C1782" s="248"/>
      <c r="D1782" s="230" t="s">
        <v>279</v>
      </c>
      <c r="E1782" s="249" t="s">
        <v>19</v>
      </c>
      <c r="F1782" s="250" t="s">
        <v>1774</v>
      </c>
      <c r="G1782" s="248"/>
      <c r="H1782" s="251">
        <v>51.375</v>
      </c>
      <c r="I1782" s="252"/>
      <c r="J1782" s="248"/>
      <c r="K1782" s="248"/>
      <c r="L1782" s="253"/>
      <c r="M1782" s="254"/>
      <c r="N1782" s="255"/>
      <c r="O1782" s="255"/>
      <c r="P1782" s="255"/>
      <c r="Q1782" s="255"/>
      <c r="R1782" s="255"/>
      <c r="S1782" s="255"/>
      <c r="T1782" s="256"/>
      <c r="U1782" s="14"/>
      <c r="V1782" s="14"/>
      <c r="W1782" s="14"/>
      <c r="X1782" s="14"/>
      <c r="Y1782" s="14"/>
      <c r="Z1782" s="14"/>
      <c r="AA1782" s="14"/>
      <c r="AB1782" s="14"/>
      <c r="AC1782" s="14"/>
      <c r="AD1782" s="14"/>
      <c r="AE1782" s="14"/>
      <c r="AT1782" s="257" t="s">
        <v>279</v>
      </c>
      <c r="AU1782" s="257" t="s">
        <v>82</v>
      </c>
      <c r="AV1782" s="14" t="s">
        <v>82</v>
      </c>
      <c r="AW1782" s="14" t="s">
        <v>33</v>
      </c>
      <c r="AX1782" s="14" t="s">
        <v>80</v>
      </c>
      <c r="AY1782" s="257" t="s">
        <v>266</v>
      </c>
    </row>
    <row r="1783" spans="1:51" s="14" customFormat="1" ht="12">
      <c r="A1783" s="14"/>
      <c r="B1783" s="247"/>
      <c r="C1783" s="248"/>
      <c r="D1783" s="230" t="s">
        <v>279</v>
      </c>
      <c r="E1783" s="248"/>
      <c r="F1783" s="250" t="s">
        <v>2018</v>
      </c>
      <c r="G1783" s="248"/>
      <c r="H1783" s="251">
        <v>53.944</v>
      </c>
      <c r="I1783" s="252"/>
      <c r="J1783" s="248"/>
      <c r="K1783" s="248"/>
      <c r="L1783" s="253"/>
      <c r="M1783" s="254"/>
      <c r="N1783" s="255"/>
      <c r="O1783" s="255"/>
      <c r="P1783" s="255"/>
      <c r="Q1783" s="255"/>
      <c r="R1783" s="255"/>
      <c r="S1783" s="255"/>
      <c r="T1783" s="256"/>
      <c r="U1783" s="14"/>
      <c r="V1783" s="14"/>
      <c r="W1783" s="14"/>
      <c r="X1783" s="14"/>
      <c r="Y1783" s="14"/>
      <c r="Z1783" s="14"/>
      <c r="AA1783" s="14"/>
      <c r="AB1783" s="14"/>
      <c r="AC1783" s="14"/>
      <c r="AD1783" s="14"/>
      <c r="AE1783" s="14"/>
      <c r="AT1783" s="257" t="s">
        <v>279</v>
      </c>
      <c r="AU1783" s="257" t="s">
        <v>82</v>
      </c>
      <c r="AV1783" s="14" t="s">
        <v>82</v>
      </c>
      <c r="AW1783" s="14" t="s">
        <v>4</v>
      </c>
      <c r="AX1783" s="14" t="s">
        <v>80</v>
      </c>
      <c r="AY1783" s="257" t="s">
        <v>266</v>
      </c>
    </row>
    <row r="1784" spans="1:65" s="2" customFormat="1" ht="24.15" customHeight="1">
      <c r="A1784" s="41"/>
      <c r="B1784" s="42"/>
      <c r="C1784" s="217" t="s">
        <v>2019</v>
      </c>
      <c r="D1784" s="217" t="s">
        <v>268</v>
      </c>
      <c r="E1784" s="218" t="s">
        <v>2020</v>
      </c>
      <c r="F1784" s="219" t="s">
        <v>2021</v>
      </c>
      <c r="G1784" s="220" t="s">
        <v>327</v>
      </c>
      <c r="H1784" s="221">
        <v>9.34</v>
      </c>
      <c r="I1784" s="222"/>
      <c r="J1784" s="223">
        <f>ROUND(I1784*H1784,2)</f>
        <v>0</v>
      </c>
      <c r="K1784" s="219" t="s">
        <v>272</v>
      </c>
      <c r="L1784" s="47"/>
      <c r="M1784" s="224" t="s">
        <v>19</v>
      </c>
      <c r="N1784" s="225" t="s">
        <v>43</v>
      </c>
      <c r="O1784" s="87"/>
      <c r="P1784" s="226">
        <f>O1784*H1784</f>
        <v>0</v>
      </c>
      <c r="Q1784" s="226">
        <v>0</v>
      </c>
      <c r="R1784" s="226">
        <f>Q1784*H1784</f>
        <v>0</v>
      </c>
      <c r="S1784" s="226">
        <v>0</v>
      </c>
      <c r="T1784" s="227">
        <f>S1784*H1784</f>
        <v>0</v>
      </c>
      <c r="U1784" s="41"/>
      <c r="V1784" s="41"/>
      <c r="W1784" s="41"/>
      <c r="X1784" s="41"/>
      <c r="Y1784" s="41"/>
      <c r="Z1784" s="41"/>
      <c r="AA1784" s="41"/>
      <c r="AB1784" s="41"/>
      <c r="AC1784" s="41"/>
      <c r="AD1784" s="41"/>
      <c r="AE1784" s="41"/>
      <c r="AR1784" s="228" t="s">
        <v>396</v>
      </c>
      <c r="AT1784" s="228" t="s">
        <v>268</v>
      </c>
      <c r="AU1784" s="228" t="s">
        <v>82</v>
      </c>
      <c r="AY1784" s="20" t="s">
        <v>266</v>
      </c>
      <c r="BE1784" s="229">
        <f>IF(N1784="základní",J1784,0)</f>
        <v>0</v>
      </c>
      <c r="BF1784" s="229">
        <f>IF(N1784="snížená",J1784,0)</f>
        <v>0</v>
      </c>
      <c r="BG1784" s="229">
        <f>IF(N1784="zákl. přenesená",J1784,0)</f>
        <v>0</v>
      </c>
      <c r="BH1784" s="229">
        <f>IF(N1784="sníž. přenesená",J1784,0)</f>
        <v>0</v>
      </c>
      <c r="BI1784" s="229">
        <f>IF(N1784="nulová",J1784,0)</f>
        <v>0</v>
      </c>
      <c r="BJ1784" s="20" t="s">
        <v>80</v>
      </c>
      <c r="BK1784" s="229">
        <f>ROUND(I1784*H1784,2)</f>
        <v>0</v>
      </c>
      <c r="BL1784" s="20" t="s">
        <v>396</v>
      </c>
      <c r="BM1784" s="228" t="s">
        <v>2022</v>
      </c>
    </row>
    <row r="1785" spans="1:47" s="2" customFormat="1" ht="12">
      <c r="A1785" s="41"/>
      <c r="B1785" s="42"/>
      <c r="C1785" s="43"/>
      <c r="D1785" s="230" t="s">
        <v>275</v>
      </c>
      <c r="E1785" s="43"/>
      <c r="F1785" s="231" t="s">
        <v>2023</v>
      </c>
      <c r="G1785" s="43"/>
      <c r="H1785" s="43"/>
      <c r="I1785" s="232"/>
      <c r="J1785" s="43"/>
      <c r="K1785" s="43"/>
      <c r="L1785" s="47"/>
      <c r="M1785" s="233"/>
      <c r="N1785" s="234"/>
      <c r="O1785" s="87"/>
      <c r="P1785" s="87"/>
      <c r="Q1785" s="87"/>
      <c r="R1785" s="87"/>
      <c r="S1785" s="87"/>
      <c r="T1785" s="88"/>
      <c r="U1785" s="41"/>
      <c r="V1785" s="41"/>
      <c r="W1785" s="41"/>
      <c r="X1785" s="41"/>
      <c r="Y1785" s="41"/>
      <c r="Z1785" s="41"/>
      <c r="AA1785" s="41"/>
      <c r="AB1785" s="41"/>
      <c r="AC1785" s="41"/>
      <c r="AD1785" s="41"/>
      <c r="AE1785" s="41"/>
      <c r="AT1785" s="20" t="s">
        <v>275</v>
      </c>
      <c r="AU1785" s="20" t="s">
        <v>82</v>
      </c>
    </row>
    <row r="1786" spans="1:47" s="2" customFormat="1" ht="12">
      <c r="A1786" s="41"/>
      <c r="B1786" s="42"/>
      <c r="C1786" s="43"/>
      <c r="D1786" s="235" t="s">
        <v>277</v>
      </c>
      <c r="E1786" s="43"/>
      <c r="F1786" s="236" t="s">
        <v>2024</v>
      </c>
      <c r="G1786" s="43"/>
      <c r="H1786" s="43"/>
      <c r="I1786" s="232"/>
      <c r="J1786" s="43"/>
      <c r="K1786" s="43"/>
      <c r="L1786" s="47"/>
      <c r="M1786" s="233"/>
      <c r="N1786" s="234"/>
      <c r="O1786" s="87"/>
      <c r="P1786" s="87"/>
      <c r="Q1786" s="87"/>
      <c r="R1786" s="87"/>
      <c r="S1786" s="87"/>
      <c r="T1786" s="88"/>
      <c r="U1786" s="41"/>
      <c r="V1786" s="41"/>
      <c r="W1786" s="41"/>
      <c r="X1786" s="41"/>
      <c r="Y1786" s="41"/>
      <c r="Z1786" s="41"/>
      <c r="AA1786" s="41"/>
      <c r="AB1786" s="41"/>
      <c r="AC1786" s="41"/>
      <c r="AD1786" s="41"/>
      <c r="AE1786" s="41"/>
      <c r="AT1786" s="20" t="s">
        <v>277</v>
      </c>
      <c r="AU1786" s="20" t="s">
        <v>82</v>
      </c>
    </row>
    <row r="1787" spans="1:65" s="2" customFormat="1" ht="24.15" customHeight="1">
      <c r="A1787" s="41"/>
      <c r="B1787" s="42"/>
      <c r="C1787" s="217" t="s">
        <v>2025</v>
      </c>
      <c r="D1787" s="217" t="s">
        <v>268</v>
      </c>
      <c r="E1787" s="218" t="s">
        <v>2026</v>
      </c>
      <c r="F1787" s="219" t="s">
        <v>2027</v>
      </c>
      <c r="G1787" s="220" t="s">
        <v>327</v>
      </c>
      <c r="H1787" s="221">
        <v>9.34</v>
      </c>
      <c r="I1787" s="222"/>
      <c r="J1787" s="223">
        <f>ROUND(I1787*H1787,2)</f>
        <v>0</v>
      </c>
      <c r="K1787" s="219" t="s">
        <v>272</v>
      </c>
      <c r="L1787" s="47"/>
      <c r="M1787" s="224" t="s">
        <v>19</v>
      </c>
      <c r="N1787" s="225" t="s">
        <v>43</v>
      </c>
      <c r="O1787" s="87"/>
      <c r="P1787" s="226">
        <f>O1787*H1787</f>
        <v>0</v>
      </c>
      <c r="Q1787" s="226">
        <v>0</v>
      </c>
      <c r="R1787" s="226">
        <f>Q1787*H1787</f>
        <v>0</v>
      </c>
      <c r="S1787" s="226">
        <v>0</v>
      </c>
      <c r="T1787" s="227">
        <f>S1787*H1787</f>
        <v>0</v>
      </c>
      <c r="U1787" s="41"/>
      <c r="V1787" s="41"/>
      <c r="W1787" s="41"/>
      <c r="X1787" s="41"/>
      <c r="Y1787" s="41"/>
      <c r="Z1787" s="41"/>
      <c r="AA1787" s="41"/>
      <c r="AB1787" s="41"/>
      <c r="AC1787" s="41"/>
      <c r="AD1787" s="41"/>
      <c r="AE1787" s="41"/>
      <c r="AR1787" s="228" t="s">
        <v>396</v>
      </c>
      <c r="AT1787" s="228" t="s">
        <v>268</v>
      </c>
      <c r="AU1787" s="228" t="s">
        <v>82</v>
      </c>
      <c r="AY1787" s="20" t="s">
        <v>266</v>
      </c>
      <c r="BE1787" s="229">
        <f>IF(N1787="základní",J1787,0)</f>
        <v>0</v>
      </c>
      <c r="BF1787" s="229">
        <f>IF(N1787="snížená",J1787,0)</f>
        <v>0</v>
      </c>
      <c r="BG1787" s="229">
        <f>IF(N1787="zákl. přenesená",J1787,0)</f>
        <v>0</v>
      </c>
      <c r="BH1787" s="229">
        <f>IF(N1787="sníž. přenesená",J1787,0)</f>
        <v>0</v>
      </c>
      <c r="BI1787" s="229">
        <f>IF(N1787="nulová",J1787,0)</f>
        <v>0</v>
      </c>
      <c r="BJ1787" s="20" t="s">
        <v>80</v>
      </c>
      <c r="BK1787" s="229">
        <f>ROUND(I1787*H1787,2)</f>
        <v>0</v>
      </c>
      <c r="BL1787" s="20" t="s">
        <v>396</v>
      </c>
      <c r="BM1787" s="228" t="s">
        <v>2028</v>
      </c>
    </row>
    <row r="1788" spans="1:47" s="2" customFormat="1" ht="12">
      <c r="A1788" s="41"/>
      <c r="B1788" s="42"/>
      <c r="C1788" s="43"/>
      <c r="D1788" s="230" t="s">
        <v>275</v>
      </c>
      <c r="E1788" s="43"/>
      <c r="F1788" s="231" t="s">
        <v>2029</v>
      </c>
      <c r="G1788" s="43"/>
      <c r="H1788" s="43"/>
      <c r="I1788" s="232"/>
      <c r="J1788" s="43"/>
      <c r="K1788" s="43"/>
      <c r="L1788" s="47"/>
      <c r="M1788" s="233"/>
      <c r="N1788" s="234"/>
      <c r="O1788" s="87"/>
      <c r="P1788" s="87"/>
      <c r="Q1788" s="87"/>
      <c r="R1788" s="87"/>
      <c r="S1788" s="87"/>
      <c r="T1788" s="88"/>
      <c r="U1788" s="41"/>
      <c r="V1788" s="41"/>
      <c r="W1788" s="41"/>
      <c r="X1788" s="41"/>
      <c r="Y1788" s="41"/>
      <c r="Z1788" s="41"/>
      <c r="AA1788" s="41"/>
      <c r="AB1788" s="41"/>
      <c r="AC1788" s="41"/>
      <c r="AD1788" s="41"/>
      <c r="AE1788" s="41"/>
      <c r="AT1788" s="20" t="s">
        <v>275</v>
      </c>
      <c r="AU1788" s="20" t="s">
        <v>82</v>
      </c>
    </row>
    <row r="1789" spans="1:47" s="2" customFormat="1" ht="12">
      <c r="A1789" s="41"/>
      <c r="B1789" s="42"/>
      <c r="C1789" s="43"/>
      <c r="D1789" s="235" t="s">
        <v>277</v>
      </c>
      <c r="E1789" s="43"/>
      <c r="F1789" s="236" t="s">
        <v>2030</v>
      </c>
      <c r="G1789" s="43"/>
      <c r="H1789" s="43"/>
      <c r="I1789" s="232"/>
      <c r="J1789" s="43"/>
      <c r="K1789" s="43"/>
      <c r="L1789" s="47"/>
      <c r="M1789" s="233"/>
      <c r="N1789" s="234"/>
      <c r="O1789" s="87"/>
      <c r="P1789" s="87"/>
      <c r="Q1789" s="87"/>
      <c r="R1789" s="87"/>
      <c r="S1789" s="87"/>
      <c r="T1789" s="88"/>
      <c r="U1789" s="41"/>
      <c r="V1789" s="41"/>
      <c r="W1789" s="41"/>
      <c r="X1789" s="41"/>
      <c r="Y1789" s="41"/>
      <c r="Z1789" s="41"/>
      <c r="AA1789" s="41"/>
      <c r="AB1789" s="41"/>
      <c r="AC1789" s="41"/>
      <c r="AD1789" s="41"/>
      <c r="AE1789" s="41"/>
      <c r="AT1789" s="20" t="s">
        <v>277</v>
      </c>
      <c r="AU1789" s="20" t="s">
        <v>82</v>
      </c>
    </row>
    <row r="1790" spans="1:63" s="12" customFormat="1" ht="22.8" customHeight="1">
      <c r="A1790" s="12"/>
      <c r="B1790" s="201"/>
      <c r="C1790" s="202"/>
      <c r="D1790" s="203" t="s">
        <v>71</v>
      </c>
      <c r="E1790" s="215" t="s">
        <v>2031</v>
      </c>
      <c r="F1790" s="215" t="s">
        <v>2032</v>
      </c>
      <c r="G1790" s="202"/>
      <c r="H1790" s="202"/>
      <c r="I1790" s="205"/>
      <c r="J1790" s="216">
        <f>BK1790</f>
        <v>0</v>
      </c>
      <c r="K1790" s="202"/>
      <c r="L1790" s="207"/>
      <c r="M1790" s="208"/>
      <c r="N1790" s="209"/>
      <c r="O1790" s="209"/>
      <c r="P1790" s="210">
        <f>SUM(P1791:P1803)</f>
        <v>0</v>
      </c>
      <c r="Q1790" s="209"/>
      <c r="R1790" s="210">
        <f>SUM(R1791:R1803)</f>
        <v>0.34097147</v>
      </c>
      <c r="S1790" s="209"/>
      <c r="T1790" s="211">
        <f>SUM(T1791:T1803)</f>
        <v>0</v>
      </c>
      <c r="U1790" s="12"/>
      <c r="V1790" s="12"/>
      <c r="W1790" s="12"/>
      <c r="X1790" s="12"/>
      <c r="Y1790" s="12"/>
      <c r="Z1790" s="12"/>
      <c r="AA1790" s="12"/>
      <c r="AB1790" s="12"/>
      <c r="AC1790" s="12"/>
      <c r="AD1790" s="12"/>
      <c r="AE1790" s="12"/>
      <c r="AR1790" s="212" t="s">
        <v>82</v>
      </c>
      <c r="AT1790" s="213" t="s">
        <v>71</v>
      </c>
      <c r="AU1790" s="213" t="s">
        <v>80</v>
      </c>
      <c r="AY1790" s="212" t="s">
        <v>266</v>
      </c>
      <c r="BK1790" s="214">
        <f>SUM(BK1791:BK1803)</f>
        <v>0</v>
      </c>
    </row>
    <row r="1791" spans="1:65" s="2" customFormat="1" ht="24.15" customHeight="1">
      <c r="A1791" s="41"/>
      <c r="B1791" s="42"/>
      <c r="C1791" s="217" t="s">
        <v>2033</v>
      </c>
      <c r="D1791" s="217" t="s">
        <v>268</v>
      </c>
      <c r="E1791" s="218" t="s">
        <v>2034</v>
      </c>
      <c r="F1791" s="219" t="s">
        <v>2035</v>
      </c>
      <c r="G1791" s="220" t="s">
        <v>271</v>
      </c>
      <c r="H1791" s="221">
        <v>58.687</v>
      </c>
      <c r="I1791" s="222"/>
      <c r="J1791" s="223">
        <f>ROUND(I1791*H1791,2)</f>
        <v>0</v>
      </c>
      <c r="K1791" s="219" t="s">
        <v>272</v>
      </c>
      <c r="L1791" s="47"/>
      <c r="M1791" s="224" t="s">
        <v>19</v>
      </c>
      <c r="N1791" s="225" t="s">
        <v>43</v>
      </c>
      <c r="O1791" s="87"/>
      <c r="P1791" s="226">
        <f>O1791*H1791</f>
        <v>0</v>
      </c>
      <c r="Q1791" s="226">
        <v>0.00081</v>
      </c>
      <c r="R1791" s="226">
        <f>Q1791*H1791</f>
        <v>0.04753647</v>
      </c>
      <c r="S1791" s="226">
        <v>0</v>
      </c>
      <c r="T1791" s="227">
        <f>S1791*H1791</f>
        <v>0</v>
      </c>
      <c r="U1791" s="41"/>
      <c r="V1791" s="41"/>
      <c r="W1791" s="41"/>
      <c r="X1791" s="41"/>
      <c r="Y1791" s="41"/>
      <c r="Z1791" s="41"/>
      <c r="AA1791" s="41"/>
      <c r="AB1791" s="41"/>
      <c r="AC1791" s="41"/>
      <c r="AD1791" s="41"/>
      <c r="AE1791" s="41"/>
      <c r="AR1791" s="228" t="s">
        <v>396</v>
      </c>
      <c r="AT1791" s="228" t="s">
        <v>268</v>
      </c>
      <c r="AU1791" s="228" t="s">
        <v>82</v>
      </c>
      <c r="AY1791" s="20" t="s">
        <v>266</v>
      </c>
      <c r="BE1791" s="229">
        <f>IF(N1791="základní",J1791,0)</f>
        <v>0</v>
      </c>
      <c r="BF1791" s="229">
        <f>IF(N1791="snížená",J1791,0)</f>
        <v>0</v>
      </c>
      <c r="BG1791" s="229">
        <f>IF(N1791="zákl. přenesená",J1791,0)</f>
        <v>0</v>
      </c>
      <c r="BH1791" s="229">
        <f>IF(N1791="sníž. přenesená",J1791,0)</f>
        <v>0</v>
      </c>
      <c r="BI1791" s="229">
        <f>IF(N1791="nulová",J1791,0)</f>
        <v>0</v>
      </c>
      <c r="BJ1791" s="20" t="s">
        <v>80</v>
      </c>
      <c r="BK1791" s="229">
        <f>ROUND(I1791*H1791,2)</f>
        <v>0</v>
      </c>
      <c r="BL1791" s="20" t="s">
        <v>396</v>
      </c>
      <c r="BM1791" s="228" t="s">
        <v>2036</v>
      </c>
    </row>
    <row r="1792" spans="1:47" s="2" customFormat="1" ht="12">
      <c r="A1792" s="41"/>
      <c r="B1792" s="42"/>
      <c r="C1792" s="43"/>
      <c r="D1792" s="230" t="s">
        <v>275</v>
      </c>
      <c r="E1792" s="43"/>
      <c r="F1792" s="231" t="s">
        <v>2037</v>
      </c>
      <c r="G1792" s="43"/>
      <c r="H1792" s="43"/>
      <c r="I1792" s="232"/>
      <c r="J1792" s="43"/>
      <c r="K1792" s="43"/>
      <c r="L1792" s="47"/>
      <c r="M1792" s="233"/>
      <c r="N1792" s="234"/>
      <c r="O1792" s="87"/>
      <c r="P1792" s="87"/>
      <c r="Q1792" s="87"/>
      <c r="R1792" s="87"/>
      <c r="S1792" s="87"/>
      <c r="T1792" s="88"/>
      <c r="U1792" s="41"/>
      <c r="V1792" s="41"/>
      <c r="W1792" s="41"/>
      <c r="X1792" s="41"/>
      <c r="Y1792" s="41"/>
      <c r="Z1792" s="41"/>
      <c r="AA1792" s="41"/>
      <c r="AB1792" s="41"/>
      <c r="AC1792" s="41"/>
      <c r="AD1792" s="41"/>
      <c r="AE1792" s="41"/>
      <c r="AT1792" s="20" t="s">
        <v>275</v>
      </c>
      <c r="AU1792" s="20" t="s">
        <v>82</v>
      </c>
    </row>
    <row r="1793" spans="1:47" s="2" customFormat="1" ht="12">
      <c r="A1793" s="41"/>
      <c r="B1793" s="42"/>
      <c r="C1793" s="43"/>
      <c r="D1793" s="235" t="s">
        <v>277</v>
      </c>
      <c r="E1793" s="43"/>
      <c r="F1793" s="236" t="s">
        <v>2038</v>
      </c>
      <c r="G1793" s="43"/>
      <c r="H1793" s="43"/>
      <c r="I1793" s="232"/>
      <c r="J1793" s="43"/>
      <c r="K1793" s="43"/>
      <c r="L1793" s="47"/>
      <c r="M1793" s="233"/>
      <c r="N1793" s="234"/>
      <c r="O1793" s="87"/>
      <c r="P1793" s="87"/>
      <c r="Q1793" s="87"/>
      <c r="R1793" s="87"/>
      <c r="S1793" s="87"/>
      <c r="T1793" s="88"/>
      <c r="U1793" s="41"/>
      <c r="V1793" s="41"/>
      <c r="W1793" s="41"/>
      <c r="X1793" s="41"/>
      <c r="Y1793" s="41"/>
      <c r="Z1793" s="41"/>
      <c r="AA1793" s="41"/>
      <c r="AB1793" s="41"/>
      <c r="AC1793" s="41"/>
      <c r="AD1793" s="41"/>
      <c r="AE1793" s="41"/>
      <c r="AT1793" s="20" t="s">
        <v>277</v>
      </c>
      <c r="AU1793" s="20" t="s">
        <v>82</v>
      </c>
    </row>
    <row r="1794" spans="1:51" s="13" customFormat="1" ht="12">
      <c r="A1794" s="13"/>
      <c r="B1794" s="237"/>
      <c r="C1794" s="238"/>
      <c r="D1794" s="230" t="s">
        <v>279</v>
      </c>
      <c r="E1794" s="239" t="s">
        <v>19</v>
      </c>
      <c r="F1794" s="240" t="s">
        <v>2039</v>
      </c>
      <c r="G1794" s="238"/>
      <c r="H1794" s="239" t="s">
        <v>19</v>
      </c>
      <c r="I1794" s="241"/>
      <c r="J1794" s="238"/>
      <c r="K1794" s="238"/>
      <c r="L1794" s="242"/>
      <c r="M1794" s="243"/>
      <c r="N1794" s="244"/>
      <c r="O1794" s="244"/>
      <c r="P1794" s="244"/>
      <c r="Q1794" s="244"/>
      <c r="R1794" s="244"/>
      <c r="S1794" s="244"/>
      <c r="T1794" s="245"/>
      <c r="U1794" s="13"/>
      <c r="V1794" s="13"/>
      <c r="W1794" s="13"/>
      <c r="X1794" s="13"/>
      <c r="Y1794" s="13"/>
      <c r="Z1794" s="13"/>
      <c r="AA1794" s="13"/>
      <c r="AB1794" s="13"/>
      <c r="AC1794" s="13"/>
      <c r="AD1794" s="13"/>
      <c r="AE1794" s="13"/>
      <c r="AT1794" s="246" t="s">
        <v>279</v>
      </c>
      <c r="AU1794" s="246" t="s">
        <v>82</v>
      </c>
      <c r="AV1794" s="13" t="s">
        <v>80</v>
      </c>
      <c r="AW1794" s="13" t="s">
        <v>33</v>
      </c>
      <c r="AX1794" s="13" t="s">
        <v>72</v>
      </c>
      <c r="AY1794" s="246" t="s">
        <v>266</v>
      </c>
    </row>
    <row r="1795" spans="1:51" s="14" customFormat="1" ht="12">
      <c r="A1795" s="14"/>
      <c r="B1795" s="247"/>
      <c r="C1795" s="248"/>
      <c r="D1795" s="230" t="s">
        <v>279</v>
      </c>
      <c r="E1795" s="249" t="s">
        <v>19</v>
      </c>
      <c r="F1795" s="250" t="s">
        <v>2040</v>
      </c>
      <c r="G1795" s="248"/>
      <c r="H1795" s="251">
        <v>68.095</v>
      </c>
      <c r="I1795" s="252"/>
      <c r="J1795" s="248"/>
      <c r="K1795" s="248"/>
      <c r="L1795" s="253"/>
      <c r="M1795" s="254"/>
      <c r="N1795" s="255"/>
      <c r="O1795" s="255"/>
      <c r="P1795" s="255"/>
      <c r="Q1795" s="255"/>
      <c r="R1795" s="255"/>
      <c r="S1795" s="255"/>
      <c r="T1795" s="256"/>
      <c r="U1795" s="14"/>
      <c r="V1795" s="14"/>
      <c r="W1795" s="14"/>
      <c r="X1795" s="14"/>
      <c r="Y1795" s="14"/>
      <c r="Z1795" s="14"/>
      <c r="AA1795" s="14"/>
      <c r="AB1795" s="14"/>
      <c r="AC1795" s="14"/>
      <c r="AD1795" s="14"/>
      <c r="AE1795" s="14"/>
      <c r="AT1795" s="257" t="s">
        <v>279</v>
      </c>
      <c r="AU1795" s="257" t="s">
        <v>82</v>
      </c>
      <c r="AV1795" s="14" t="s">
        <v>82</v>
      </c>
      <c r="AW1795" s="14" t="s">
        <v>33</v>
      </c>
      <c r="AX1795" s="14" t="s">
        <v>72</v>
      </c>
      <c r="AY1795" s="257" t="s">
        <v>266</v>
      </c>
    </row>
    <row r="1796" spans="1:51" s="14" customFormat="1" ht="12">
      <c r="A1796" s="14"/>
      <c r="B1796" s="247"/>
      <c r="C1796" s="248"/>
      <c r="D1796" s="230" t="s">
        <v>279</v>
      </c>
      <c r="E1796" s="249" t="s">
        <v>19</v>
      </c>
      <c r="F1796" s="250" t="s">
        <v>2041</v>
      </c>
      <c r="G1796" s="248"/>
      <c r="H1796" s="251">
        <v>-4.728</v>
      </c>
      <c r="I1796" s="252"/>
      <c r="J1796" s="248"/>
      <c r="K1796" s="248"/>
      <c r="L1796" s="253"/>
      <c r="M1796" s="254"/>
      <c r="N1796" s="255"/>
      <c r="O1796" s="255"/>
      <c r="P1796" s="255"/>
      <c r="Q1796" s="255"/>
      <c r="R1796" s="255"/>
      <c r="S1796" s="255"/>
      <c r="T1796" s="256"/>
      <c r="U1796" s="14"/>
      <c r="V1796" s="14"/>
      <c r="W1796" s="14"/>
      <c r="X1796" s="14"/>
      <c r="Y1796" s="14"/>
      <c r="Z1796" s="14"/>
      <c r="AA1796" s="14"/>
      <c r="AB1796" s="14"/>
      <c r="AC1796" s="14"/>
      <c r="AD1796" s="14"/>
      <c r="AE1796" s="14"/>
      <c r="AT1796" s="257" t="s">
        <v>279</v>
      </c>
      <c r="AU1796" s="257" t="s">
        <v>82</v>
      </c>
      <c r="AV1796" s="14" t="s">
        <v>82</v>
      </c>
      <c r="AW1796" s="14" t="s">
        <v>33</v>
      </c>
      <c r="AX1796" s="14" t="s">
        <v>72</v>
      </c>
      <c r="AY1796" s="257" t="s">
        <v>266</v>
      </c>
    </row>
    <row r="1797" spans="1:51" s="14" customFormat="1" ht="12">
      <c r="A1797" s="14"/>
      <c r="B1797" s="247"/>
      <c r="C1797" s="248"/>
      <c r="D1797" s="230" t="s">
        <v>279</v>
      </c>
      <c r="E1797" s="249" t="s">
        <v>19</v>
      </c>
      <c r="F1797" s="250" t="s">
        <v>2042</v>
      </c>
      <c r="G1797" s="248"/>
      <c r="H1797" s="251">
        <v>-4.68</v>
      </c>
      <c r="I1797" s="252"/>
      <c r="J1797" s="248"/>
      <c r="K1797" s="248"/>
      <c r="L1797" s="253"/>
      <c r="M1797" s="254"/>
      <c r="N1797" s="255"/>
      <c r="O1797" s="255"/>
      <c r="P1797" s="255"/>
      <c r="Q1797" s="255"/>
      <c r="R1797" s="255"/>
      <c r="S1797" s="255"/>
      <c r="T1797" s="256"/>
      <c r="U1797" s="14"/>
      <c r="V1797" s="14"/>
      <c r="W1797" s="14"/>
      <c r="X1797" s="14"/>
      <c r="Y1797" s="14"/>
      <c r="Z1797" s="14"/>
      <c r="AA1797" s="14"/>
      <c r="AB1797" s="14"/>
      <c r="AC1797" s="14"/>
      <c r="AD1797" s="14"/>
      <c r="AE1797" s="14"/>
      <c r="AT1797" s="257" t="s">
        <v>279</v>
      </c>
      <c r="AU1797" s="257" t="s">
        <v>82</v>
      </c>
      <c r="AV1797" s="14" t="s">
        <v>82</v>
      </c>
      <c r="AW1797" s="14" t="s">
        <v>33</v>
      </c>
      <c r="AX1797" s="14" t="s">
        <v>72</v>
      </c>
      <c r="AY1797" s="257" t="s">
        <v>266</v>
      </c>
    </row>
    <row r="1798" spans="1:51" s="15" customFormat="1" ht="12">
      <c r="A1798" s="15"/>
      <c r="B1798" s="258"/>
      <c r="C1798" s="259"/>
      <c r="D1798" s="230" t="s">
        <v>279</v>
      </c>
      <c r="E1798" s="260" t="s">
        <v>19</v>
      </c>
      <c r="F1798" s="261" t="s">
        <v>282</v>
      </c>
      <c r="G1798" s="259"/>
      <c r="H1798" s="262">
        <v>58.687</v>
      </c>
      <c r="I1798" s="263"/>
      <c r="J1798" s="259"/>
      <c r="K1798" s="259"/>
      <c r="L1798" s="264"/>
      <c r="M1798" s="265"/>
      <c r="N1798" s="266"/>
      <c r="O1798" s="266"/>
      <c r="P1798" s="266"/>
      <c r="Q1798" s="266"/>
      <c r="R1798" s="266"/>
      <c r="S1798" s="266"/>
      <c r="T1798" s="267"/>
      <c r="U1798" s="15"/>
      <c r="V1798" s="15"/>
      <c r="W1798" s="15"/>
      <c r="X1798" s="15"/>
      <c r="Y1798" s="15"/>
      <c r="Z1798" s="15"/>
      <c r="AA1798" s="15"/>
      <c r="AB1798" s="15"/>
      <c r="AC1798" s="15"/>
      <c r="AD1798" s="15"/>
      <c r="AE1798" s="15"/>
      <c r="AT1798" s="268" t="s">
        <v>279</v>
      </c>
      <c r="AU1798" s="268" t="s">
        <v>82</v>
      </c>
      <c r="AV1798" s="15" t="s">
        <v>273</v>
      </c>
      <c r="AW1798" s="15" t="s">
        <v>33</v>
      </c>
      <c r="AX1798" s="15" t="s">
        <v>80</v>
      </c>
      <c r="AY1798" s="268" t="s">
        <v>266</v>
      </c>
    </row>
    <row r="1799" spans="1:65" s="2" customFormat="1" ht="33" customHeight="1">
      <c r="A1799" s="41"/>
      <c r="B1799" s="42"/>
      <c r="C1799" s="269" t="s">
        <v>2043</v>
      </c>
      <c r="D1799" s="269" t="s">
        <v>430</v>
      </c>
      <c r="E1799" s="270" t="s">
        <v>2044</v>
      </c>
      <c r="F1799" s="271" t="s">
        <v>2045</v>
      </c>
      <c r="G1799" s="272" t="s">
        <v>271</v>
      </c>
      <c r="H1799" s="273">
        <v>58.687</v>
      </c>
      <c r="I1799" s="274"/>
      <c r="J1799" s="275">
        <f>ROUND(I1799*H1799,2)</f>
        <v>0</v>
      </c>
      <c r="K1799" s="271" t="s">
        <v>520</v>
      </c>
      <c r="L1799" s="276"/>
      <c r="M1799" s="277" t="s">
        <v>19</v>
      </c>
      <c r="N1799" s="278" t="s">
        <v>43</v>
      </c>
      <c r="O1799" s="87"/>
      <c r="P1799" s="226">
        <f>O1799*H1799</f>
        <v>0</v>
      </c>
      <c r="Q1799" s="226">
        <v>0.005</v>
      </c>
      <c r="R1799" s="226">
        <f>Q1799*H1799</f>
        <v>0.293435</v>
      </c>
      <c r="S1799" s="226">
        <v>0</v>
      </c>
      <c r="T1799" s="227">
        <f>S1799*H1799</f>
        <v>0</v>
      </c>
      <c r="U1799" s="41"/>
      <c r="V1799" s="41"/>
      <c r="W1799" s="41"/>
      <c r="X1799" s="41"/>
      <c r="Y1799" s="41"/>
      <c r="Z1799" s="41"/>
      <c r="AA1799" s="41"/>
      <c r="AB1799" s="41"/>
      <c r="AC1799" s="41"/>
      <c r="AD1799" s="41"/>
      <c r="AE1799" s="41"/>
      <c r="AR1799" s="228" t="s">
        <v>517</v>
      </c>
      <c r="AT1799" s="228" t="s">
        <v>430</v>
      </c>
      <c r="AU1799" s="228" t="s">
        <v>82</v>
      </c>
      <c r="AY1799" s="20" t="s">
        <v>266</v>
      </c>
      <c r="BE1799" s="229">
        <f>IF(N1799="základní",J1799,0)</f>
        <v>0</v>
      </c>
      <c r="BF1799" s="229">
        <f>IF(N1799="snížená",J1799,0)</f>
        <v>0</v>
      </c>
      <c r="BG1799" s="229">
        <f>IF(N1799="zákl. přenesená",J1799,0)</f>
        <v>0</v>
      </c>
      <c r="BH1799" s="229">
        <f>IF(N1799="sníž. přenesená",J1799,0)</f>
        <v>0</v>
      </c>
      <c r="BI1799" s="229">
        <f>IF(N1799="nulová",J1799,0)</f>
        <v>0</v>
      </c>
      <c r="BJ1799" s="20" t="s">
        <v>80</v>
      </c>
      <c r="BK1799" s="229">
        <f>ROUND(I1799*H1799,2)</f>
        <v>0</v>
      </c>
      <c r="BL1799" s="20" t="s">
        <v>396</v>
      </c>
      <c r="BM1799" s="228" t="s">
        <v>2046</v>
      </c>
    </row>
    <row r="1800" spans="1:47" s="2" customFormat="1" ht="12">
      <c r="A1800" s="41"/>
      <c r="B1800" s="42"/>
      <c r="C1800" s="43"/>
      <c r="D1800" s="230" t="s">
        <v>275</v>
      </c>
      <c r="E1800" s="43"/>
      <c r="F1800" s="231" t="s">
        <v>2047</v>
      </c>
      <c r="G1800" s="43"/>
      <c r="H1800" s="43"/>
      <c r="I1800" s="232"/>
      <c r="J1800" s="43"/>
      <c r="K1800" s="43"/>
      <c r="L1800" s="47"/>
      <c r="M1800" s="233"/>
      <c r="N1800" s="234"/>
      <c r="O1800" s="87"/>
      <c r="P1800" s="87"/>
      <c r="Q1800" s="87"/>
      <c r="R1800" s="87"/>
      <c r="S1800" s="87"/>
      <c r="T1800" s="88"/>
      <c r="U1800" s="41"/>
      <c r="V1800" s="41"/>
      <c r="W1800" s="41"/>
      <c r="X1800" s="41"/>
      <c r="Y1800" s="41"/>
      <c r="Z1800" s="41"/>
      <c r="AA1800" s="41"/>
      <c r="AB1800" s="41"/>
      <c r="AC1800" s="41"/>
      <c r="AD1800" s="41"/>
      <c r="AE1800" s="41"/>
      <c r="AT1800" s="20" t="s">
        <v>275</v>
      </c>
      <c r="AU1800" s="20" t="s">
        <v>82</v>
      </c>
    </row>
    <row r="1801" spans="1:65" s="2" customFormat="1" ht="24.15" customHeight="1">
      <c r="A1801" s="41"/>
      <c r="B1801" s="42"/>
      <c r="C1801" s="217" t="s">
        <v>2048</v>
      </c>
      <c r="D1801" s="217" t="s">
        <v>268</v>
      </c>
      <c r="E1801" s="218" t="s">
        <v>2049</v>
      </c>
      <c r="F1801" s="219" t="s">
        <v>2050</v>
      </c>
      <c r="G1801" s="220" t="s">
        <v>327</v>
      </c>
      <c r="H1801" s="221">
        <v>0.341</v>
      </c>
      <c r="I1801" s="222"/>
      <c r="J1801" s="223">
        <f>ROUND(I1801*H1801,2)</f>
        <v>0</v>
      </c>
      <c r="K1801" s="219" t="s">
        <v>272</v>
      </c>
      <c r="L1801" s="47"/>
      <c r="M1801" s="224" t="s">
        <v>19</v>
      </c>
      <c r="N1801" s="225" t="s">
        <v>43</v>
      </c>
      <c r="O1801" s="87"/>
      <c r="P1801" s="226">
        <f>O1801*H1801</f>
        <v>0</v>
      </c>
      <c r="Q1801" s="226">
        <v>0</v>
      </c>
      <c r="R1801" s="226">
        <f>Q1801*H1801</f>
        <v>0</v>
      </c>
      <c r="S1801" s="226">
        <v>0</v>
      </c>
      <c r="T1801" s="227">
        <f>S1801*H1801</f>
        <v>0</v>
      </c>
      <c r="U1801" s="41"/>
      <c r="V1801" s="41"/>
      <c r="W1801" s="41"/>
      <c r="X1801" s="41"/>
      <c r="Y1801" s="41"/>
      <c r="Z1801" s="41"/>
      <c r="AA1801" s="41"/>
      <c r="AB1801" s="41"/>
      <c r="AC1801" s="41"/>
      <c r="AD1801" s="41"/>
      <c r="AE1801" s="41"/>
      <c r="AR1801" s="228" t="s">
        <v>396</v>
      </c>
      <c r="AT1801" s="228" t="s">
        <v>268</v>
      </c>
      <c r="AU1801" s="228" t="s">
        <v>82</v>
      </c>
      <c r="AY1801" s="20" t="s">
        <v>266</v>
      </c>
      <c r="BE1801" s="229">
        <f>IF(N1801="základní",J1801,0)</f>
        <v>0</v>
      </c>
      <c r="BF1801" s="229">
        <f>IF(N1801="snížená",J1801,0)</f>
        <v>0</v>
      </c>
      <c r="BG1801" s="229">
        <f>IF(N1801="zákl. přenesená",J1801,0)</f>
        <v>0</v>
      </c>
      <c r="BH1801" s="229">
        <f>IF(N1801="sníž. přenesená",J1801,0)</f>
        <v>0</v>
      </c>
      <c r="BI1801" s="229">
        <f>IF(N1801="nulová",J1801,0)</f>
        <v>0</v>
      </c>
      <c r="BJ1801" s="20" t="s">
        <v>80</v>
      </c>
      <c r="BK1801" s="229">
        <f>ROUND(I1801*H1801,2)</f>
        <v>0</v>
      </c>
      <c r="BL1801" s="20" t="s">
        <v>396</v>
      </c>
      <c r="BM1801" s="228" t="s">
        <v>2051</v>
      </c>
    </row>
    <row r="1802" spans="1:47" s="2" customFormat="1" ht="12">
      <c r="A1802" s="41"/>
      <c r="B1802" s="42"/>
      <c r="C1802" s="43"/>
      <c r="D1802" s="230" t="s">
        <v>275</v>
      </c>
      <c r="E1802" s="43"/>
      <c r="F1802" s="231" t="s">
        <v>2052</v>
      </c>
      <c r="G1802" s="43"/>
      <c r="H1802" s="43"/>
      <c r="I1802" s="232"/>
      <c r="J1802" s="43"/>
      <c r="K1802" s="43"/>
      <c r="L1802" s="47"/>
      <c r="M1802" s="233"/>
      <c r="N1802" s="234"/>
      <c r="O1802" s="87"/>
      <c r="P1802" s="87"/>
      <c r="Q1802" s="87"/>
      <c r="R1802" s="87"/>
      <c r="S1802" s="87"/>
      <c r="T1802" s="88"/>
      <c r="U1802" s="41"/>
      <c r="V1802" s="41"/>
      <c r="W1802" s="41"/>
      <c r="X1802" s="41"/>
      <c r="Y1802" s="41"/>
      <c r="Z1802" s="41"/>
      <c r="AA1802" s="41"/>
      <c r="AB1802" s="41"/>
      <c r="AC1802" s="41"/>
      <c r="AD1802" s="41"/>
      <c r="AE1802" s="41"/>
      <c r="AT1802" s="20" t="s">
        <v>275</v>
      </c>
      <c r="AU1802" s="20" t="s">
        <v>82</v>
      </c>
    </row>
    <row r="1803" spans="1:47" s="2" customFormat="1" ht="12">
      <c r="A1803" s="41"/>
      <c r="B1803" s="42"/>
      <c r="C1803" s="43"/>
      <c r="D1803" s="235" t="s">
        <v>277</v>
      </c>
      <c r="E1803" s="43"/>
      <c r="F1803" s="236" t="s">
        <v>2053</v>
      </c>
      <c r="G1803" s="43"/>
      <c r="H1803" s="43"/>
      <c r="I1803" s="232"/>
      <c r="J1803" s="43"/>
      <c r="K1803" s="43"/>
      <c r="L1803" s="47"/>
      <c r="M1803" s="233"/>
      <c r="N1803" s="234"/>
      <c r="O1803" s="87"/>
      <c r="P1803" s="87"/>
      <c r="Q1803" s="87"/>
      <c r="R1803" s="87"/>
      <c r="S1803" s="87"/>
      <c r="T1803" s="88"/>
      <c r="U1803" s="41"/>
      <c r="V1803" s="41"/>
      <c r="W1803" s="41"/>
      <c r="X1803" s="41"/>
      <c r="Y1803" s="41"/>
      <c r="Z1803" s="41"/>
      <c r="AA1803" s="41"/>
      <c r="AB1803" s="41"/>
      <c r="AC1803" s="41"/>
      <c r="AD1803" s="41"/>
      <c r="AE1803" s="41"/>
      <c r="AT1803" s="20" t="s">
        <v>277</v>
      </c>
      <c r="AU1803" s="20" t="s">
        <v>82</v>
      </c>
    </row>
    <row r="1804" spans="1:63" s="12" customFormat="1" ht="22.8" customHeight="1">
      <c r="A1804" s="12"/>
      <c r="B1804" s="201"/>
      <c r="C1804" s="202"/>
      <c r="D1804" s="203" t="s">
        <v>71</v>
      </c>
      <c r="E1804" s="215" t="s">
        <v>2054</v>
      </c>
      <c r="F1804" s="215" t="s">
        <v>2055</v>
      </c>
      <c r="G1804" s="202"/>
      <c r="H1804" s="202"/>
      <c r="I1804" s="205"/>
      <c r="J1804" s="216">
        <f>BK1804</f>
        <v>0</v>
      </c>
      <c r="K1804" s="202"/>
      <c r="L1804" s="207"/>
      <c r="M1804" s="208"/>
      <c r="N1804" s="209"/>
      <c r="O1804" s="209"/>
      <c r="P1804" s="210">
        <f>SUM(P1805:P1819)</f>
        <v>0</v>
      </c>
      <c r="Q1804" s="209"/>
      <c r="R1804" s="210">
        <f>SUM(R1805:R1819)</f>
        <v>0</v>
      </c>
      <c r="S1804" s="209"/>
      <c r="T1804" s="211">
        <f>SUM(T1805:T1819)</f>
        <v>0</v>
      </c>
      <c r="U1804" s="12"/>
      <c r="V1804" s="12"/>
      <c r="W1804" s="12"/>
      <c r="X1804" s="12"/>
      <c r="Y1804" s="12"/>
      <c r="Z1804" s="12"/>
      <c r="AA1804" s="12"/>
      <c r="AB1804" s="12"/>
      <c r="AC1804" s="12"/>
      <c r="AD1804" s="12"/>
      <c r="AE1804" s="12"/>
      <c r="AR1804" s="212" t="s">
        <v>82</v>
      </c>
      <c r="AT1804" s="213" t="s">
        <v>71</v>
      </c>
      <c r="AU1804" s="213" t="s">
        <v>80</v>
      </c>
      <c r="AY1804" s="212" t="s">
        <v>266</v>
      </c>
      <c r="BK1804" s="214">
        <f>SUM(BK1805:BK1819)</f>
        <v>0</v>
      </c>
    </row>
    <row r="1805" spans="1:65" s="2" customFormat="1" ht="16.5" customHeight="1">
      <c r="A1805" s="41"/>
      <c r="B1805" s="42"/>
      <c r="C1805" s="217" t="s">
        <v>2056</v>
      </c>
      <c r="D1805" s="217" t="s">
        <v>268</v>
      </c>
      <c r="E1805" s="218" t="s">
        <v>2057</v>
      </c>
      <c r="F1805" s="219" t="s">
        <v>2058</v>
      </c>
      <c r="G1805" s="220" t="s">
        <v>481</v>
      </c>
      <c r="H1805" s="221">
        <v>1</v>
      </c>
      <c r="I1805" s="222"/>
      <c r="J1805" s="223">
        <f>ROUND(I1805*H1805,2)</f>
        <v>0</v>
      </c>
      <c r="K1805" s="219" t="s">
        <v>272</v>
      </c>
      <c r="L1805" s="47"/>
      <c r="M1805" s="224" t="s">
        <v>19</v>
      </c>
      <c r="N1805" s="225" t="s">
        <v>43</v>
      </c>
      <c r="O1805" s="87"/>
      <c r="P1805" s="226">
        <f>O1805*H1805</f>
        <v>0</v>
      </c>
      <c r="Q1805" s="226">
        <v>0</v>
      </c>
      <c r="R1805" s="226">
        <f>Q1805*H1805</f>
        <v>0</v>
      </c>
      <c r="S1805" s="226">
        <v>0</v>
      </c>
      <c r="T1805" s="227">
        <f>S1805*H1805</f>
        <v>0</v>
      </c>
      <c r="U1805" s="41"/>
      <c r="V1805" s="41"/>
      <c r="W1805" s="41"/>
      <c r="X1805" s="41"/>
      <c r="Y1805" s="41"/>
      <c r="Z1805" s="41"/>
      <c r="AA1805" s="41"/>
      <c r="AB1805" s="41"/>
      <c r="AC1805" s="41"/>
      <c r="AD1805" s="41"/>
      <c r="AE1805" s="41"/>
      <c r="AR1805" s="228" t="s">
        <v>396</v>
      </c>
      <c r="AT1805" s="228" t="s">
        <v>268</v>
      </c>
      <c r="AU1805" s="228" t="s">
        <v>82</v>
      </c>
      <c r="AY1805" s="20" t="s">
        <v>266</v>
      </c>
      <c r="BE1805" s="229">
        <f>IF(N1805="základní",J1805,0)</f>
        <v>0</v>
      </c>
      <c r="BF1805" s="229">
        <f>IF(N1805="snížená",J1805,0)</f>
        <v>0</v>
      </c>
      <c r="BG1805" s="229">
        <f>IF(N1805="zákl. přenesená",J1805,0)</f>
        <v>0</v>
      </c>
      <c r="BH1805" s="229">
        <f>IF(N1805="sníž. přenesená",J1805,0)</f>
        <v>0</v>
      </c>
      <c r="BI1805" s="229">
        <f>IF(N1805="nulová",J1805,0)</f>
        <v>0</v>
      </c>
      <c r="BJ1805" s="20" t="s">
        <v>80</v>
      </c>
      <c r="BK1805" s="229">
        <f>ROUND(I1805*H1805,2)</f>
        <v>0</v>
      </c>
      <c r="BL1805" s="20" t="s">
        <v>396</v>
      </c>
      <c r="BM1805" s="228" t="s">
        <v>2059</v>
      </c>
    </row>
    <row r="1806" spans="1:47" s="2" customFormat="1" ht="12">
      <c r="A1806" s="41"/>
      <c r="B1806" s="42"/>
      <c r="C1806" s="43"/>
      <c r="D1806" s="230" t="s">
        <v>275</v>
      </c>
      <c r="E1806" s="43"/>
      <c r="F1806" s="231" t="s">
        <v>2060</v>
      </c>
      <c r="G1806" s="43"/>
      <c r="H1806" s="43"/>
      <c r="I1806" s="232"/>
      <c r="J1806" s="43"/>
      <c r="K1806" s="43"/>
      <c r="L1806" s="47"/>
      <c r="M1806" s="233"/>
      <c r="N1806" s="234"/>
      <c r="O1806" s="87"/>
      <c r="P1806" s="87"/>
      <c r="Q1806" s="87"/>
      <c r="R1806" s="87"/>
      <c r="S1806" s="87"/>
      <c r="T1806" s="88"/>
      <c r="U1806" s="41"/>
      <c r="V1806" s="41"/>
      <c r="W1806" s="41"/>
      <c r="X1806" s="41"/>
      <c r="Y1806" s="41"/>
      <c r="Z1806" s="41"/>
      <c r="AA1806" s="41"/>
      <c r="AB1806" s="41"/>
      <c r="AC1806" s="41"/>
      <c r="AD1806" s="41"/>
      <c r="AE1806" s="41"/>
      <c r="AT1806" s="20" t="s">
        <v>275</v>
      </c>
      <c r="AU1806" s="20" t="s">
        <v>82</v>
      </c>
    </row>
    <row r="1807" spans="1:47" s="2" customFormat="1" ht="12">
      <c r="A1807" s="41"/>
      <c r="B1807" s="42"/>
      <c r="C1807" s="43"/>
      <c r="D1807" s="235" t="s">
        <v>277</v>
      </c>
      <c r="E1807" s="43"/>
      <c r="F1807" s="236" t="s">
        <v>2061</v>
      </c>
      <c r="G1807" s="43"/>
      <c r="H1807" s="43"/>
      <c r="I1807" s="232"/>
      <c r="J1807" s="43"/>
      <c r="K1807" s="43"/>
      <c r="L1807" s="47"/>
      <c r="M1807" s="233"/>
      <c r="N1807" s="234"/>
      <c r="O1807" s="87"/>
      <c r="P1807" s="87"/>
      <c r="Q1807" s="87"/>
      <c r="R1807" s="87"/>
      <c r="S1807" s="87"/>
      <c r="T1807" s="88"/>
      <c r="U1807" s="41"/>
      <c r="V1807" s="41"/>
      <c r="W1807" s="41"/>
      <c r="X1807" s="41"/>
      <c r="Y1807" s="41"/>
      <c r="Z1807" s="41"/>
      <c r="AA1807" s="41"/>
      <c r="AB1807" s="41"/>
      <c r="AC1807" s="41"/>
      <c r="AD1807" s="41"/>
      <c r="AE1807" s="41"/>
      <c r="AT1807" s="20" t="s">
        <v>277</v>
      </c>
      <c r="AU1807" s="20" t="s">
        <v>82</v>
      </c>
    </row>
    <row r="1808" spans="1:51" s="14" customFormat="1" ht="12">
      <c r="A1808" s="14"/>
      <c r="B1808" s="247"/>
      <c r="C1808" s="248"/>
      <c r="D1808" s="230" t="s">
        <v>279</v>
      </c>
      <c r="E1808" s="249" t="s">
        <v>19</v>
      </c>
      <c r="F1808" s="250" t="s">
        <v>2062</v>
      </c>
      <c r="G1808" s="248"/>
      <c r="H1808" s="251">
        <v>1</v>
      </c>
      <c r="I1808" s="252"/>
      <c r="J1808" s="248"/>
      <c r="K1808" s="248"/>
      <c r="L1808" s="253"/>
      <c r="M1808" s="254"/>
      <c r="N1808" s="255"/>
      <c r="O1808" s="255"/>
      <c r="P1808" s="255"/>
      <c r="Q1808" s="255"/>
      <c r="R1808" s="255"/>
      <c r="S1808" s="255"/>
      <c r="T1808" s="256"/>
      <c r="U1808" s="14"/>
      <c r="V1808" s="14"/>
      <c r="W1808" s="14"/>
      <c r="X1808" s="14"/>
      <c r="Y1808" s="14"/>
      <c r="Z1808" s="14"/>
      <c r="AA1808" s="14"/>
      <c r="AB1808" s="14"/>
      <c r="AC1808" s="14"/>
      <c r="AD1808" s="14"/>
      <c r="AE1808" s="14"/>
      <c r="AT1808" s="257" t="s">
        <v>279</v>
      </c>
      <c r="AU1808" s="257" t="s">
        <v>82</v>
      </c>
      <c r="AV1808" s="14" t="s">
        <v>82</v>
      </c>
      <c r="AW1808" s="14" t="s">
        <v>33</v>
      </c>
      <c r="AX1808" s="14" t="s">
        <v>80</v>
      </c>
      <c r="AY1808" s="257" t="s">
        <v>266</v>
      </c>
    </row>
    <row r="1809" spans="1:65" s="2" customFormat="1" ht="24.15" customHeight="1">
      <c r="A1809" s="41"/>
      <c r="B1809" s="42"/>
      <c r="C1809" s="217" t="s">
        <v>2063</v>
      </c>
      <c r="D1809" s="217" t="s">
        <v>268</v>
      </c>
      <c r="E1809" s="218" t="s">
        <v>2064</v>
      </c>
      <c r="F1809" s="219" t="s">
        <v>2065</v>
      </c>
      <c r="G1809" s="220" t="s">
        <v>481</v>
      </c>
      <c r="H1809" s="221">
        <v>1</v>
      </c>
      <c r="I1809" s="222"/>
      <c r="J1809" s="223">
        <f>ROUND(I1809*H1809,2)</f>
        <v>0</v>
      </c>
      <c r="K1809" s="219" t="s">
        <v>272</v>
      </c>
      <c r="L1809" s="47"/>
      <c r="M1809" s="224" t="s">
        <v>19</v>
      </c>
      <c r="N1809" s="225" t="s">
        <v>43</v>
      </c>
      <c r="O1809" s="87"/>
      <c r="P1809" s="226">
        <f>O1809*H1809</f>
        <v>0</v>
      </c>
      <c r="Q1809" s="226">
        <v>0</v>
      </c>
      <c r="R1809" s="226">
        <f>Q1809*H1809</f>
        <v>0</v>
      </c>
      <c r="S1809" s="226">
        <v>0</v>
      </c>
      <c r="T1809" s="227">
        <f>S1809*H1809</f>
        <v>0</v>
      </c>
      <c r="U1809" s="41"/>
      <c r="V1809" s="41"/>
      <c r="W1809" s="41"/>
      <c r="X1809" s="41"/>
      <c r="Y1809" s="41"/>
      <c r="Z1809" s="41"/>
      <c r="AA1809" s="41"/>
      <c r="AB1809" s="41"/>
      <c r="AC1809" s="41"/>
      <c r="AD1809" s="41"/>
      <c r="AE1809" s="41"/>
      <c r="AR1809" s="228" t="s">
        <v>396</v>
      </c>
      <c r="AT1809" s="228" t="s">
        <v>268</v>
      </c>
      <c r="AU1809" s="228" t="s">
        <v>82</v>
      </c>
      <c r="AY1809" s="20" t="s">
        <v>266</v>
      </c>
      <c r="BE1809" s="229">
        <f>IF(N1809="základní",J1809,0)</f>
        <v>0</v>
      </c>
      <c r="BF1809" s="229">
        <f>IF(N1809="snížená",J1809,0)</f>
        <v>0</v>
      </c>
      <c r="BG1809" s="229">
        <f>IF(N1809="zákl. přenesená",J1809,0)</f>
        <v>0</v>
      </c>
      <c r="BH1809" s="229">
        <f>IF(N1809="sníž. přenesená",J1809,0)</f>
        <v>0</v>
      </c>
      <c r="BI1809" s="229">
        <f>IF(N1809="nulová",J1809,0)</f>
        <v>0</v>
      </c>
      <c r="BJ1809" s="20" t="s">
        <v>80</v>
      </c>
      <c r="BK1809" s="229">
        <f>ROUND(I1809*H1809,2)</f>
        <v>0</v>
      </c>
      <c r="BL1809" s="20" t="s">
        <v>396</v>
      </c>
      <c r="BM1809" s="228" t="s">
        <v>2066</v>
      </c>
    </row>
    <row r="1810" spans="1:47" s="2" customFormat="1" ht="12">
      <c r="A1810" s="41"/>
      <c r="B1810" s="42"/>
      <c r="C1810" s="43"/>
      <c r="D1810" s="230" t="s">
        <v>275</v>
      </c>
      <c r="E1810" s="43"/>
      <c r="F1810" s="231" t="s">
        <v>2067</v>
      </c>
      <c r="G1810" s="43"/>
      <c r="H1810" s="43"/>
      <c r="I1810" s="232"/>
      <c r="J1810" s="43"/>
      <c r="K1810" s="43"/>
      <c r="L1810" s="47"/>
      <c r="M1810" s="233"/>
      <c r="N1810" s="234"/>
      <c r="O1810" s="87"/>
      <c r="P1810" s="87"/>
      <c r="Q1810" s="87"/>
      <c r="R1810" s="87"/>
      <c r="S1810" s="87"/>
      <c r="T1810" s="88"/>
      <c r="U1810" s="41"/>
      <c r="V1810" s="41"/>
      <c r="W1810" s="41"/>
      <c r="X1810" s="41"/>
      <c r="Y1810" s="41"/>
      <c r="Z1810" s="41"/>
      <c r="AA1810" s="41"/>
      <c r="AB1810" s="41"/>
      <c r="AC1810" s="41"/>
      <c r="AD1810" s="41"/>
      <c r="AE1810" s="41"/>
      <c r="AT1810" s="20" t="s">
        <v>275</v>
      </c>
      <c r="AU1810" s="20" t="s">
        <v>82</v>
      </c>
    </row>
    <row r="1811" spans="1:47" s="2" customFormat="1" ht="12">
      <c r="A1811" s="41"/>
      <c r="B1811" s="42"/>
      <c r="C1811" s="43"/>
      <c r="D1811" s="235" t="s">
        <v>277</v>
      </c>
      <c r="E1811" s="43"/>
      <c r="F1811" s="236" t="s">
        <v>2068</v>
      </c>
      <c r="G1811" s="43"/>
      <c r="H1811" s="43"/>
      <c r="I1811" s="232"/>
      <c r="J1811" s="43"/>
      <c r="K1811" s="43"/>
      <c r="L1811" s="47"/>
      <c r="M1811" s="233"/>
      <c r="N1811" s="234"/>
      <c r="O1811" s="87"/>
      <c r="P1811" s="87"/>
      <c r="Q1811" s="87"/>
      <c r="R1811" s="87"/>
      <c r="S1811" s="87"/>
      <c r="T1811" s="88"/>
      <c r="U1811" s="41"/>
      <c r="V1811" s="41"/>
      <c r="W1811" s="41"/>
      <c r="X1811" s="41"/>
      <c r="Y1811" s="41"/>
      <c r="Z1811" s="41"/>
      <c r="AA1811" s="41"/>
      <c r="AB1811" s="41"/>
      <c r="AC1811" s="41"/>
      <c r="AD1811" s="41"/>
      <c r="AE1811" s="41"/>
      <c r="AT1811" s="20" t="s">
        <v>277</v>
      </c>
      <c r="AU1811" s="20" t="s">
        <v>82</v>
      </c>
    </row>
    <row r="1812" spans="1:51" s="14" customFormat="1" ht="12">
      <c r="A1812" s="14"/>
      <c r="B1812" s="247"/>
      <c r="C1812" s="248"/>
      <c r="D1812" s="230" t="s">
        <v>279</v>
      </c>
      <c r="E1812" s="249" t="s">
        <v>19</v>
      </c>
      <c r="F1812" s="250" t="s">
        <v>2069</v>
      </c>
      <c r="G1812" s="248"/>
      <c r="H1812" s="251">
        <v>1</v>
      </c>
      <c r="I1812" s="252"/>
      <c r="J1812" s="248"/>
      <c r="K1812" s="248"/>
      <c r="L1812" s="253"/>
      <c r="M1812" s="254"/>
      <c r="N1812" s="255"/>
      <c r="O1812" s="255"/>
      <c r="P1812" s="255"/>
      <c r="Q1812" s="255"/>
      <c r="R1812" s="255"/>
      <c r="S1812" s="255"/>
      <c r="T1812" s="256"/>
      <c r="U1812" s="14"/>
      <c r="V1812" s="14"/>
      <c r="W1812" s="14"/>
      <c r="X1812" s="14"/>
      <c r="Y1812" s="14"/>
      <c r="Z1812" s="14"/>
      <c r="AA1812" s="14"/>
      <c r="AB1812" s="14"/>
      <c r="AC1812" s="14"/>
      <c r="AD1812" s="14"/>
      <c r="AE1812" s="14"/>
      <c r="AT1812" s="257" t="s">
        <v>279</v>
      </c>
      <c r="AU1812" s="257" t="s">
        <v>82</v>
      </c>
      <c r="AV1812" s="14" t="s">
        <v>82</v>
      </c>
      <c r="AW1812" s="14" t="s">
        <v>33</v>
      </c>
      <c r="AX1812" s="14" t="s">
        <v>80</v>
      </c>
      <c r="AY1812" s="257" t="s">
        <v>266</v>
      </c>
    </row>
    <row r="1813" spans="1:65" s="2" customFormat="1" ht="24.15" customHeight="1">
      <c r="A1813" s="41"/>
      <c r="B1813" s="42"/>
      <c r="C1813" s="217" t="s">
        <v>2070</v>
      </c>
      <c r="D1813" s="217" t="s">
        <v>268</v>
      </c>
      <c r="E1813" s="218" t="s">
        <v>2071</v>
      </c>
      <c r="F1813" s="219" t="s">
        <v>2072</v>
      </c>
      <c r="G1813" s="220" t="s">
        <v>327</v>
      </c>
      <c r="H1813" s="221">
        <v>0.005</v>
      </c>
      <c r="I1813" s="222"/>
      <c r="J1813" s="223">
        <f>ROUND(I1813*H1813,2)</f>
        <v>0</v>
      </c>
      <c r="K1813" s="219" t="s">
        <v>272</v>
      </c>
      <c r="L1813" s="47"/>
      <c r="M1813" s="224" t="s">
        <v>19</v>
      </c>
      <c r="N1813" s="225" t="s">
        <v>43</v>
      </c>
      <c r="O1813" s="87"/>
      <c r="P1813" s="226">
        <f>O1813*H1813</f>
        <v>0</v>
      </c>
      <c r="Q1813" s="226">
        <v>0</v>
      </c>
      <c r="R1813" s="226">
        <f>Q1813*H1813</f>
        <v>0</v>
      </c>
      <c r="S1813" s="226">
        <v>0</v>
      </c>
      <c r="T1813" s="227">
        <f>S1813*H1813</f>
        <v>0</v>
      </c>
      <c r="U1813" s="41"/>
      <c r="V1813" s="41"/>
      <c r="W1813" s="41"/>
      <c r="X1813" s="41"/>
      <c r="Y1813" s="41"/>
      <c r="Z1813" s="41"/>
      <c r="AA1813" s="41"/>
      <c r="AB1813" s="41"/>
      <c r="AC1813" s="41"/>
      <c r="AD1813" s="41"/>
      <c r="AE1813" s="41"/>
      <c r="AR1813" s="228" t="s">
        <v>273</v>
      </c>
      <c r="AT1813" s="228" t="s">
        <v>268</v>
      </c>
      <c r="AU1813" s="228" t="s">
        <v>82</v>
      </c>
      <c r="AY1813" s="20" t="s">
        <v>266</v>
      </c>
      <c r="BE1813" s="229">
        <f>IF(N1813="základní",J1813,0)</f>
        <v>0</v>
      </c>
      <c r="BF1813" s="229">
        <f>IF(N1813="snížená",J1813,0)</f>
        <v>0</v>
      </c>
      <c r="BG1813" s="229">
        <f>IF(N1813="zákl. přenesená",J1813,0)</f>
        <v>0</v>
      </c>
      <c r="BH1813" s="229">
        <f>IF(N1813="sníž. přenesená",J1813,0)</f>
        <v>0</v>
      </c>
      <c r="BI1813" s="229">
        <f>IF(N1813="nulová",J1813,0)</f>
        <v>0</v>
      </c>
      <c r="BJ1813" s="20" t="s">
        <v>80</v>
      </c>
      <c r="BK1813" s="229">
        <f>ROUND(I1813*H1813,2)</f>
        <v>0</v>
      </c>
      <c r="BL1813" s="20" t="s">
        <v>273</v>
      </c>
      <c r="BM1813" s="228" t="s">
        <v>2073</v>
      </c>
    </row>
    <row r="1814" spans="1:47" s="2" customFormat="1" ht="12">
      <c r="A1814" s="41"/>
      <c r="B1814" s="42"/>
      <c r="C1814" s="43"/>
      <c r="D1814" s="230" t="s">
        <v>275</v>
      </c>
      <c r="E1814" s="43"/>
      <c r="F1814" s="231" t="s">
        <v>2074</v>
      </c>
      <c r="G1814" s="43"/>
      <c r="H1814" s="43"/>
      <c r="I1814" s="232"/>
      <c r="J1814" s="43"/>
      <c r="K1814" s="43"/>
      <c r="L1814" s="47"/>
      <c r="M1814" s="233"/>
      <c r="N1814" s="234"/>
      <c r="O1814" s="87"/>
      <c r="P1814" s="87"/>
      <c r="Q1814" s="87"/>
      <c r="R1814" s="87"/>
      <c r="S1814" s="87"/>
      <c r="T1814" s="88"/>
      <c r="U1814" s="41"/>
      <c r="V1814" s="41"/>
      <c r="W1814" s="41"/>
      <c r="X1814" s="41"/>
      <c r="Y1814" s="41"/>
      <c r="Z1814" s="41"/>
      <c r="AA1814" s="41"/>
      <c r="AB1814" s="41"/>
      <c r="AC1814" s="41"/>
      <c r="AD1814" s="41"/>
      <c r="AE1814" s="41"/>
      <c r="AT1814" s="20" t="s">
        <v>275</v>
      </c>
      <c r="AU1814" s="20" t="s">
        <v>82</v>
      </c>
    </row>
    <row r="1815" spans="1:47" s="2" customFormat="1" ht="12">
      <c r="A1815" s="41"/>
      <c r="B1815" s="42"/>
      <c r="C1815" s="43"/>
      <c r="D1815" s="235" t="s">
        <v>277</v>
      </c>
      <c r="E1815" s="43"/>
      <c r="F1815" s="236" t="s">
        <v>2075</v>
      </c>
      <c r="G1815" s="43"/>
      <c r="H1815" s="43"/>
      <c r="I1815" s="232"/>
      <c r="J1815" s="43"/>
      <c r="K1815" s="43"/>
      <c r="L1815" s="47"/>
      <c r="M1815" s="233"/>
      <c r="N1815" s="234"/>
      <c r="O1815" s="87"/>
      <c r="P1815" s="87"/>
      <c r="Q1815" s="87"/>
      <c r="R1815" s="87"/>
      <c r="S1815" s="87"/>
      <c r="T1815" s="88"/>
      <c r="U1815" s="41"/>
      <c r="V1815" s="41"/>
      <c r="W1815" s="41"/>
      <c r="X1815" s="41"/>
      <c r="Y1815" s="41"/>
      <c r="Z1815" s="41"/>
      <c r="AA1815" s="41"/>
      <c r="AB1815" s="41"/>
      <c r="AC1815" s="41"/>
      <c r="AD1815" s="41"/>
      <c r="AE1815" s="41"/>
      <c r="AT1815" s="20" t="s">
        <v>277</v>
      </c>
      <c r="AU1815" s="20" t="s">
        <v>82</v>
      </c>
    </row>
    <row r="1816" spans="1:65" s="2" customFormat="1" ht="49.05" customHeight="1">
      <c r="A1816" s="41"/>
      <c r="B1816" s="42"/>
      <c r="C1816" s="269" t="s">
        <v>2076</v>
      </c>
      <c r="D1816" s="269" t="s">
        <v>430</v>
      </c>
      <c r="E1816" s="270" t="s">
        <v>2077</v>
      </c>
      <c r="F1816" s="271" t="s">
        <v>2078</v>
      </c>
      <c r="G1816" s="272" t="s">
        <v>481</v>
      </c>
      <c r="H1816" s="273">
        <v>1</v>
      </c>
      <c r="I1816" s="274"/>
      <c r="J1816" s="275">
        <f>ROUND(I1816*H1816,2)</f>
        <v>0</v>
      </c>
      <c r="K1816" s="271" t="s">
        <v>520</v>
      </c>
      <c r="L1816" s="276"/>
      <c r="M1816" s="277" t="s">
        <v>19</v>
      </c>
      <c r="N1816" s="278" t="s">
        <v>43</v>
      </c>
      <c r="O1816" s="87"/>
      <c r="P1816" s="226">
        <f>O1816*H1816</f>
        <v>0</v>
      </c>
      <c r="Q1816" s="226">
        <v>0</v>
      </c>
      <c r="R1816" s="226">
        <f>Q1816*H1816</f>
        <v>0</v>
      </c>
      <c r="S1816" s="226">
        <v>0</v>
      </c>
      <c r="T1816" s="227">
        <f>S1816*H1816</f>
        <v>0</v>
      </c>
      <c r="U1816" s="41"/>
      <c r="V1816" s="41"/>
      <c r="W1816" s="41"/>
      <c r="X1816" s="41"/>
      <c r="Y1816" s="41"/>
      <c r="Z1816" s="41"/>
      <c r="AA1816" s="41"/>
      <c r="AB1816" s="41"/>
      <c r="AC1816" s="41"/>
      <c r="AD1816" s="41"/>
      <c r="AE1816" s="41"/>
      <c r="AR1816" s="228" t="s">
        <v>324</v>
      </c>
      <c r="AT1816" s="228" t="s">
        <v>430</v>
      </c>
      <c r="AU1816" s="228" t="s">
        <v>82</v>
      </c>
      <c r="AY1816" s="20" t="s">
        <v>266</v>
      </c>
      <c r="BE1816" s="229">
        <f>IF(N1816="základní",J1816,0)</f>
        <v>0</v>
      </c>
      <c r="BF1816" s="229">
        <f>IF(N1816="snížená",J1816,0)</f>
        <v>0</v>
      </c>
      <c r="BG1816" s="229">
        <f>IF(N1816="zákl. přenesená",J1816,0)</f>
        <v>0</v>
      </c>
      <c r="BH1816" s="229">
        <f>IF(N1816="sníž. přenesená",J1816,0)</f>
        <v>0</v>
      </c>
      <c r="BI1816" s="229">
        <f>IF(N1816="nulová",J1816,0)</f>
        <v>0</v>
      </c>
      <c r="BJ1816" s="20" t="s">
        <v>80</v>
      </c>
      <c r="BK1816" s="229">
        <f>ROUND(I1816*H1816,2)</f>
        <v>0</v>
      </c>
      <c r="BL1816" s="20" t="s">
        <v>273</v>
      </c>
      <c r="BM1816" s="228" t="s">
        <v>2079</v>
      </c>
    </row>
    <row r="1817" spans="1:47" s="2" customFormat="1" ht="12">
      <c r="A1817" s="41"/>
      <c r="B1817" s="42"/>
      <c r="C1817" s="43"/>
      <c r="D1817" s="230" t="s">
        <v>275</v>
      </c>
      <c r="E1817" s="43"/>
      <c r="F1817" s="231" t="s">
        <v>2078</v>
      </c>
      <c r="G1817" s="43"/>
      <c r="H1817" s="43"/>
      <c r="I1817" s="232"/>
      <c r="J1817" s="43"/>
      <c r="K1817" s="43"/>
      <c r="L1817" s="47"/>
      <c r="M1817" s="233"/>
      <c r="N1817" s="234"/>
      <c r="O1817" s="87"/>
      <c r="P1817" s="87"/>
      <c r="Q1817" s="87"/>
      <c r="R1817" s="87"/>
      <c r="S1817" s="87"/>
      <c r="T1817" s="88"/>
      <c r="U1817" s="41"/>
      <c r="V1817" s="41"/>
      <c r="W1817" s="41"/>
      <c r="X1817" s="41"/>
      <c r="Y1817" s="41"/>
      <c r="Z1817" s="41"/>
      <c r="AA1817" s="41"/>
      <c r="AB1817" s="41"/>
      <c r="AC1817" s="41"/>
      <c r="AD1817" s="41"/>
      <c r="AE1817" s="41"/>
      <c r="AT1817" s="20" t="s">
        <v>275</v>
      </c>
      <c r="AU1817" s="20" t="s">
        <v>82</v>
      </c>
    </row>
    <row r="1818" spans="1:65" s="2" customFormat="1" ht="44.25" customHeight="1">
      <c r="A1818" s="41"/>
      <c r="B1818" s="42"/>
      <c r="C1818" s="269" t="s">
        <v>2080</v>
      </c>
      <c r="D1818" s="269" t="s">
        <v>430</v>
      </c>
      <c r="E1818" s="270" t="s">
        <v>2081</v>
      </c>
      <c r="F1818" s="271" t="s">
        <v>2082</v>
      </c>
      <c r="G1818" s="272" t="s">
        <v>481</v>
      </c>
      <c r="H1818" s="273">
        <v>1</v>
      </c>
      <c r="I1818" s="274"/>
      <c r="J1818" s="275">
        <f>ROUND(I1818*H1818,2)</f>
        <v>0</v>
      </c>
      <c r="K1818" s="271" t="s">
        <v>520</v>
      </c>
      <c r="L1818" s="276"/>
      <c r="M1818" s="277" t="s">
        <v>19</v>
      </c>
      <c r="N1818" s="278" t="s">
        <v>43</v>
      </c>
      <c r="O1818" s="87"/>
      <c r="P1818" s="226">
        <f>O1818*H1818</f>
        <v>0</v>
      </c>
      <c r="Q1818" s="226">
        <v>0</v>
      </c>
      <c r="R1818" s="226">
        <f>Q1818*H1818</f>
        <v>0</v>
      </c>
      <c r="S1818" s="226">
        <v>0</v>
      </c>
      <c r="T1818" s="227">
        <f>S1818*H1818</f>
        <v>0</v>
      </c>
      <c r="U1818" s="41"/>
      <c r="V1818" s="41"/>
      <c r="W1818" s="41"/>
      <c r="X1818" s="41"/>
      <c r="Y1818" s="41"/>
      <c r="Z1818" s="41"/>
      <c r="AA1818" s="41"/>
      <c r="AB1818" s="41"/>
      <c r="AC1818" s="41"/>
      <c r="AD1818" s="41"/>
      <c r="AE1818" s="41"/>
      <c r="AR1818" s="228" t="s">
        <v>324</v>
      </c>
      <c r="AT1818" s="228" t="s">
        <v>430</v>
      </c>
      <c r="AU1818" s="228" t="s">
        <v>82</v>
      </c>
      <c r="AY1818" s="20" t="s">
        <v>266</v>
      </c>
      <c r="BE1818" s="229">
        <f>IF(N1818="základní",J1818,0)</f>
        <v>0</v>
      </c>
      <c r="BF1818" s="229">
        <f>IF(N1818="snížená",J1818,0)</f>
        <v>0</v>
      </c>
      <c r="BG1818" s="229">
        <f>IF(N1818="zákl. přenesená",J1818,0)</f>
        <v>0</v>
      </c>
      <c r="BH1818" s="229">
        <f>IF(N1818="sníž. přenesená",J1818,0)</f>
        <v>0</v>
      </c>
      <c r="BI1818" s="229">
        <f>IF(N1818="nulová",J1818,0)</f>
        <v>0</v>
      </c>
      <c r="BJ1818" s="20" t="s">
        <v>80</v>
      </c>
      <c r="BK1818" s="229">
        <f>ROUND(I1818*H1818,2)</f>
        <v>0</v>
      </c>
      <c r="BL1818" s="20" t="s">
        <v>273</v>
      </c>
      <c r="BM1818" s="228" t="s">
        <v>2083</v>
      </c>
    </row>
    <row r="1819" spans="1:47" s="2" customFormat="1" ht="12">
      <c r="A1819" s="41"/>
      <c r="B1819" s="42"/>
      <c r="C1819" s="43"/>
      <c r="D1819" s="230" t="s">
        <v>275</v>
      </c>
      <c r="E1819" s="43"/>
      <c r="F1819" s="231" t="s">
        <v>2082</v>
      </c>
      <c r="G1819" s="43"/>
      <c r="H1819" s="43"/>
      <c r="I1819" s="232"/>
      <c r="J1819" s="43"/>
      <c r="K1819" s="43"/>
      <c r="L1819" s="47"/>
      <c r="M1819" s="233"/>
      <c r="N1819" s="234"/>
      <c r="O1819" s="87"/>
      <c r="P1819" s="87"/>
      <c r="Q1819" s="87"/>
      <c r="R1819" s="87"/>
      <c r="S1819" s="87"/>
      <c r="T1819" s="88"/>
      <c r="U1819" s="41"/>
      <c r="V1819" s="41"/>
      <c r="W1819" s="41"/>
      <c r="X1819" s="41"/>
      <c r="Y1819" s="41"/>
      <c r="Z1819" s="41"/>
      <c r="AA1819" s="41"/>
      <c r="AB1819" s="41"/>
      <c r="AC1819" s="41"/>
      <c r="AD1819" s="41"/>
      <c r="AE1819" s="41"/>
      <c r="AT1819" s="20" t="s">
        <v>275</v>
      </c>
      <c r="AU1819" s="20" t="s">
        <v>82</v>
      </c>
    </row>
    <row r="1820" spans="1:63" s="12" customFormat="1" ht="22.8" customHeight="1">
      <c r="A1820" s="12"/>
      <c r="B1820" s="201"/>
      <c r="C1820" s="202"/>
      <c r="D1820" s="203" t="s">
        <v>71</v>
      </c>
      <c r="E1820" s="215" t="s">
        <v>2084</v>
      </c>
      <c r="F1820" s="215" t="s">
        <v>2085</v>
      </c>
      <c r="G1820" s="202"/>
      <c r="H1820" s="202"/>
      <c r="I1820" s="205"/>
      <c r="J1820" s="216">
        <f>BK1820</f>
        <v>0</v>
      </c>
      <c r="K1820" s="202"/>
      <c r="L1820" s="207"/>
      <c r="M1820" s="208"/>
      <c r="N1820" s="209"/>
      <c r="O1820" s="209"/>
      <c r="P1820" s="210">
        <f>SUM(P1821:P1915)</f>
        <v>0</v>
      </c>
      <c r="Q1820" s="209"/>
      <c r="R1820" s="210">
        <f>SUM(R1821:R1915)</f>
        <v>1.5129390600000001</v>
      </c>
      <c r="S1820" s="209"/>
      <c r="T1820" s="211">
        <f>SUM(T1821:T1915)</f>
        <v>36.7851484</v>
      </c>
      <c r="U1820" s="12"/>
      <c r="V1820" s="12"/>
      <c r="W1820" s="12"/>
      <c r="X1820" s="12"/>
      <c r="Y1820" s="12"/>
      <c r="Z1820" s="12"/>
      <c r="AA1820" s="12"/>
      <c r="AB1820" s="12"/>
      <c r="AC1820" s="12"/>
      <c r="AD1820" s="12"/>
      <c r="AE1820" s="12"/>
      <c r="AR1820" s="212" t="s">
        <v>82</v>
      </c>
      <c r="AT1820" s="213" t="s">
        <v>71</v>
      </c>
      <c r="AU1820" s="213" t="s">
        <v>80</v>
      </c>
      <c r="AY1820" s="212" t="s">
        <v>266</v>
      </c>
      <c r="BK1820" s="214">
        <f>SUM(BK1821:BK1915)</f>
        <v>0</v>
      </c>
    </row>
    <row r="1821" spans="1:65" s="2" customFormat="1" ht="16.5" customHeight="1">
      <c r="A1821" s="41"/>
      <c r="B1821" s="42"/>
      <c r="C1821" s="217" t="s">
        <v>2086</v>
      </c>
      <c r="D1821" s="217" t="s">
        <v>268</v>
      </c>
      <c r="E1821" s="218" t="s">
        <v>2087</v>
      </c>
      <c r="F1821" s="219" t="s">
        <v>2088</v>
      </c>
      <c r="G1821" s="220" t="s">
        <v>285</v>
      </c>
      <c r="H1821" s="221">
        <v>0.304</v>
      </c>
      <c r="I1821" s="222"/>
      <c r="J1821" s="223">
        <f>ROUND(I1821*H1821,2)</f>
        <v>0</v>
      </c>
      <c r="K1821" s="219" t="s">
        <v>272</v>
      </c>
      <c r="L1821" s="47"/>
      <c r="M1821" s="224" t="s">
        <v>19</v>
      </c>
      <c r="N1821" s="225" t="s">
        <v>43</v>
      </c>
      <c r="O1821" s="87"/>
      <c r="P1821" s="226">
        <f>O1821*H1821</f>
        <v>0</v>
      </c>
      <c r="Q1821" s="226">
        <v>0</v>
      </c>
      <c r="R1821" s="226">
        <f>Q1821*H1821</f>
        <v>0</v>
      </c>
      <c r="S1821" s="226">
        <v>0</v>
      </c>
      <c r="T1821" s="227">
        <f>S1821*H1821</f>
        <v>0</v>
      </c>
      <c r="U1821" s="41"/>
      <c r="V1821" s="41"/>
      <c r="W1821" s="41"/>
      <c r="X1821" s="41"/>
      <c r="Y1821" s="41"/>
      <c r="Z1821" s="41"/>
      <c r="AA1821" s="41"/>
      <c r="AB1821" s="41"/>
      <c r="AC1821" s="41"/>
      <c r="AD1821" s="41"/>
      <c r="AE1821" s="41"/>
      <c r="AR1821" s="228" t="s">
        <v>396</v>
      </c>
      <c r="AT1821" s="228" t="s">
        <v>268</v>
      </c>
      <c r="AU1821" s="228" t="s">
        <v>82</v>
      </c>
      <c r="AY1821" s="20" t="s">
        <v>266</v>
      </c>
      <c r="BE1821" s="229">
        <f>IF(N1821="základní",J1821,0)</f>
        <v>0</v>
      </c>
      <c r="BF1821" s="229">
        <f>IF(N1821="snížená",J1821,0)</f>
        <v>0</v>
      </c>
      <c r="BG1821" s="229">
        <f>IF(N1821="zákl. přenesená",J1821,0)</f>
        <v>0</v>
      </c>
      <c r="BH1821" s="229">
        <f>IF(N1821="sníž. přenesená",J1821,0)</f>
        <v>0</v>
      </c>
      <c r="BI1821" s="229">
        <f>IF(N1821="nulová",J1821,0)</f>
        <v>0</v>
      </c>
      <c r="BJ1821" s="20" t="s">
        <v>80</v>
      </c>
      <c r="BK1821" s="229">
        <f>ROUND(I1821*H1821,2)</f>
        <v>0</v>
      </c>
      <c r="BL1821" s="20" t="s">
        <v>396</v>
      </c>
      <c r="BM1821" s="228" t="s">
        <v>2089</v>
      </c>
    </row>
    <row r="1822" spans="1:47" s="2" customFormat="1" ht="12">
      <c r="A1822" s="41"/>
      <c r="B1822" s="42"/>
      <c r="C1822" s="43"/>
      <c r="D1822" s="230" t="s">
        <v>275</v>
      </c>
      <c r="E1822" s="43"/>
      <c r="F1822" s="231" t="s">
        <v>2090</v>
      </c>
      <c r="G1822" s="43"/>
      <c r="H1822" s="43"/>
      <c r="I1822" s="232"/>
      <c r="J1822" s="43"/>
      <c r="K1822" s="43"/>
      <c r="L1822" s="47"/>
      <c r="M1822" s="233"/>
      <c r="N1822" s="234"/>
      <c r="O1822" s="87"/>
      <c r="P1822" s="87"/>
      <c r="Q1822" s="87"/>
      <c r="R1822" s="87"/>
      <c r="S1822" s="87"/>
      <c r="T1822" s="88"/>
      <c r="U1822" s="41"/>
      <c r="V1822" s="41"/>
      <c r="W1822" s="41"/>
      <c r="X1822" s="41"/>
      <c r="Y1822" s="41"/>
      <c r="Z1822" s="41"/>
      <c r="AA1822" s="41"/>
      <c r="AB1822" s="41"/>
      <c r="AC1822" s="41"/>
      <c r="AD1822" s="41"/>
      <c r="AE1822" s="41"/>
      <c r="AT1822" s="20" t="s">
        <v>275</v>
      </c>
      <c r="AU1822" s="20" t="s">
        <v>82</v>
      </c>
    </row>
    <row r="1823" spans="1:47" s="2" customFormat="1" ht="12">
      <c r="A1823" s="41"/>
      <c r="B1823" s="42"/>
      <c r="C1823" s="43"/>
      <c r="D1823" s="235" t="s">
        <v>277</v>
      </c>
      <c r="E1823" s="43"/>
      <c r="F1823" s="236" t="s">
        <v>2091</v>
      </c>
      <c r="G1823" s="43"/>
      <c r="H1823" s="43"/>
      <c r="I1823" s="232"/>
      <c r="J1823" s="43"/>
      <c r="K1823" s="43"/>
      <c r="L1823" s="47"/>
      <c r="M1823" s="233"/>
      <c r="N1823" s="234"/>
      <c r="O1823" s="87"/>
      <c r="P1823" s="87"/>
      <c r="Q1823" s="87"/>
      <c r="R1823" s="87"/>
      <c r="S1823" s="87"/>
      <c r="T1823" s="88"/>
      <c r="U1823" s="41"/>
      <c r="V1823" s="41"/>
      <c r="W1823" s="41"/>
      <c r="X1823" s="41"/>
      <c r="Y1823" s="41"/>
      <c r="Z1823" s="41"/>
      <c r="AA1823" s="41"/>
      <c r="AB1823" s="41"/>
      <c r="AC1823" s="41"/>
      <c r="AD1823" s="41"/>
      <c r="AE1823" s="41"/>
      <c r="AT1823" s="20" t="s">
        <v>277</v>
      </c>
      <c r="AU1823" s="20" t="s">
        <v>82</v>
      </c>
    </row>
    <row r="1824" spans="1:51" s="14" customFormat="1" ht="12">
      <c r="A1824" s="14"/>
      <c r="B1824" s="247"/>
      <c r="C1824" s="248"/>
      <c r="D1824" s="230" t="s">
        <v>279</v>
      </c>
      <c r="E1824" s="249" t="s">
        <v>19</v>
      </c>
      <c r="F1824" s="250" t="s">
        <v>2092</v>
      </c>
      <c r="G1824" s="248"/>
      <c r="H1824" s="251">
        <v>0.304</v>
      </c>
      <c r="I1824" s="252"/>
      <c r="J1824" s="248"/>
      <c r="K1824" s="248"/>
      <c r="L1824" s="253"/>
      <c r="M1824" s="254"/>
      <c r="N1824" s="255"/>
      <c r="O1824" s="255"/>
      <c r="P1824" s="255"/>
      <c r="Q1824" s="255"/>
      <c r="R1824" s="255"/>
      <c r="S1824" s="255"/>
      <c r="T1824" s="256"/>
      <c r="U1824" s="14"/>
      <c r="V1824" s="14"/>
      <c r="W1824" s="14"/>
      <c r="X1824" s="14"/>
      <c r="Y1824" s="14"/>
      <c r="Z1824" s="14"/>
      <c r="AA1824" s="14"/>
      <c r="AB1824" s="14"/>
      <c r="AC1824" s="14"/>
      <c r="AD1824" s="14"/>
      <c r="AE1824" s="14"/>
      <c r="AT1824" s="257" t="s">
        <v>279</v>
      </c>
      <c r="AU1824" s="257" t="s">
        <v>82</v>
      </c>
      <c r="AV1824" s="14" t="s">
        <v>82</v>
      </c>
      <c r="AW1824" s="14" t="s">
        <v>33</v>
      </c>
      <c r="AX1824" s="14" t="s">
        <v>80</v>
      </c>
      <c r="AY1824" s="257" t="s">
        <v>266</v>
      </c>
    </row>
    <row r="1825" spans="1:65" s="2" customFormat="1" ht="33" customHeight="1">
      <c r="A1825" s="41"/>
      <c r="B1825" s="42"/>
      <c r="C1825" s="217" t="s">
        <v>2093</v>
      </c>
      <c r="D1825" s="217" t="s">
        <v>268</v>
      </c>
      <c r="E1825" s="218" t="s">
        <v>2094</v>
      </c>
      <c r="F1825" s="219" t="s">
        <v>2095</v>
      </c>
      <c r="G1825" s="220" t="s">
        <v>285</v>
      </c>
      <c r="H1825" s="221">
        <v>0.304</v>
      </c>
      <c r="I1825" s="222"/>
      <c r="J1825" s="223">
        <f>ROUND(I1825*H1825,2)</f>
        <v>0</v>
      </c>
      <c r="K1825" s="219" t="s">
        <v>272</v>
      </c>
      <c r="L1825" s="47"/>
      <c r="M1825" s="224" t="s">
        <v>19</v>
      </c>
      <c r="N1825" s="225" t="s">
        <v>43</v>
      </c>
      <c r="O1825" s="87"/>
      <c r="P1825" s="226">
        <f>O1825*H1825</f>
        <v>0</v>
      </c>
      <c r="Q1825" s="226">
        <v>0.00189</v>
      </c>
      <c r="R1825" s="226">
        <f>Q1825*H1825</f>
        <v>0.00057456</v>
      </c>
      <c r="S1825" s="226">
        <v>0</v>
      </c>
      <c r="T1825" s="227">
        <f>S1825*H1825</f>
        <v>0</v>
      </c>
      <c r="U1825" s="41"/>
      <c r="V1825" s="41"/>
      <c r="W1825" s="41"/>
      <c r="X1825" s="41"/>
      <c r="Y1825" s="41"/>
      <c r="Z1825" s="41"/>
      <c r="AA1825" s="41"/>
      <c r="AB1825" s="41"/>
      <c r="AC1825" s="41"/>
      <c r="AD1825" s="41"/>
      <c r="AE1825" s="41"/>
      <c r="AR1825" s="228" t="s">
        <v>396</v>
      </c>
      <c r="AT1825" s="228" t="s">
        <v>268</v>
      </c>
      <c r="AU1825" s="228" t="s">
        <v>82</v>
      </c>
      <c r="AY1825" s="20" t="s">
        <v>266</v>
      </c>
      <c r="BE1825" s="229">
        <f>IF(N1825="základní",J1825,0)</f>
        <v>0</v>
      </c>
      <c r="BF1825" s="229">
        <f>IF(N1825="snížená",J1825,0)</f>
        <v>0</v>
      </c>
      <c r="BG1825" s="229">
        <f>IF(N1825="zákl. přenesená",J1825,0)</f>
        <v>0</v>
      </c>
      <c r="BH1825" s="229">
        <f>IF(N1825="sníž. přenesená",J1825,0)</f>
        <v>0</v>
      </c>
      <c r="BI1825" s="229">
        <f>IF(N1825="nulová",J1825,0)</f>
        <v>0</v>
      </c>
      <c r="BJ1825" s="20" t="s">
        <v>80</v>
      </c>
      <c r="BK1825" s="229">
        <f>ROUND(I1825*H1825,2)</f>
        <v>0</v>
      </c>
      <c r="BL1825" s="20" t="s">
        <v>396</v>
      </c>
      <c r="BM1825" s="228" t="s">
        <v>2096</v>
      </c>
    </row>
    <row r="1826" spans="1:47" s="2" customFormat="1" ht="12">
      <c r="A1826" s="41"/>
      <c r="B1826" s="42"/>
      <c r="C1826" s="43"/>
      <c r="D1826" s="230" t="s">
        <v>275</v>
      </c>
      <c r="E1826" s="43"/>
      <c r="F1826" s="231" t="s">
        <v>2097</v>
      </c>
      <c r="G1826" s="43"/>
      <c r="H1826" s="43"/>
      <c r="I1826" s="232"/>
      <c r="J1826" s="43"/>
      <c r="K1826" s="43"/>
      <c r="L1826" s="47"/>
      <c r="M1826" s="233"/>
      <c r="N1826" s="234"/>
      <c r="O1826" s="87"/>
      <c r="P1826" s="87"/>
      <c r="Q1826" s="87"/>
      <c r="R1826" s="87"/>
      <c r="S1826" s="87"/>
      <c r="T1826" s="88"/>
      <c r="U1826" s="41"/>
      <c r="V1826" s="41"/>
      <c r="W1826" s="41"/>
      <c r="X1826" s="41"/>
      <c r="Y1826" s="41"/>
      <c r="Z1826" s="41"/>
      <c r="AA1826" s="41"/>
      <c r="AB1826" s="41"/>
      <c r="AC1826" s="41"/>
      <c r="AD1826" s="41"/>
      <c r="AE1826" s="41"/>
      <c r="AT1826" s="20" t="s">
        <v>275</v>
      </c>
      <c r="AU1826" s="20" t="s">
        <v>82</v>
      </c>
    </row>
    <row r="1827" spans="1:47" s="2" customFormat="1" ht="12">
      <c r="A1827" s="41"/>
      <c r="B1827" s="42"/>
      <c r="C1827" s="43"/>
      <c r="D1827" s="235" t="s">
        <v>277</v>
      </c>
      <c r="E1827" s="43"/>
      <c r="F1827" s="236" t="s">
        <v>2098</v>
      </c>
      <c r="G1827" s="43"/>
      <c r="H1827" s="43"/>
      <c r="I1827" s="232"/>
      <c r="J1827" s="43"/>
      <c r="K1827" s="43"/>
      <c r="L1827" s="47"/>
      <c r="M1827" s="233"/>
      <c r="N1827" s="234"/>
      <c r="O1827" s="87"/>
      <c r="P1827" s="87"/>
      <c r="Q1827" s="87"/>
      <c r="R1827" s="87"/>
      <c r="S1827" s="87"/>
      <c r="T1827" s="88"/>
      <c r="U1827" s="41"/>
      <c r="V1827" s="41"/>
      <c r="W1827" s="41"/>
      <c r="X1827" s="41"/>
      <c r="Y1827" s="41"/>
      <c r="Z1827" s="41"/>
      <c r="AA1827" s="41"/>
      <c r="AB1827" s="41"/>
      <c r="AC1827" s="41"/>
      <c r="AD1827" s="41"/>
      <c r="AE1827" s="41"/>
      <c r="AT1827" s="20" t="s">
        <v>277</v>
      </c>
      <c r="AU1827" s="20" t="s">
        <v>82</v>
      </c>
    </row>
    <row r="1828" spans="1:65" s="2" customFormat="1" ht="24.15" customHeight="1">
      <c r="A1828" s="41"/>
      <c r="B1828" s="42"/>
      <c r="C1828" s="217" t="s">
        <v>2099</v>
      </c>
      <c r="D1828" s="217" t="s">
        <v>268</v>
      </c>
      <c r="E1828" s="218" t="s">
        <v>2100</v>
      </c>
      <c r="F1828" s="219" t="s">
        <v>2101</v>
      </c>
      <c r="G1828" s="220" t="s">
        <v>423</v>
      </c>
      <c r="H1828" s="221">
        <v>103.6</v>
      </c>
      <c r="I1828" s="222"/>
      <c r="J1828" s="223">
        <f>ROUND(I1828*H1828,2)</f>
        <v>0</v>
      </c>
      <c r="K1828" s="219" t="s">
        <v>272</v>
      </c>
      <c r="L1828" s="47"/>
      <c r="M1828" s="224" t="s">
        <v>19</v>
      </c>
      <c r="N1828" s="225" t="s">
        <v>43</v>
      </c>
      <c r="O1828" s="87"/>
      <c r="P1828" s="226">
        <f>O1828*H1828</f>
        <v>0</v>
      </c>
      <c r="Q1828" s="226">
        <v>0</v>
      </c>
      <c r="R1828" s="226">
        <f>Q1828*H1828</f>
        <v>0</v>
      </c>
      <c r="S1828" s="226">
        <v>0.008</v>
      </c>
      <c r="T1828" s="227">
        <f>S1828*H1828</f>
        <v>0.8288</v>
      </c>
      <c r="U1828" s="41"/>
      <c r="V1828" s="41"/>
      <c r="W1828" s="41"/>
      <c r="X1828" s="41"/>
      <c r="Y1828" s="41"/>
      <c r="Z1828" s="41"/>
      <c r="AA1828" s="41"/>
      <c r="AB1828" s="41"/>
      <c r="AC1828" s="41"/>
      <c r="AD1828" s="41"/>
      <c r="AE1828" s="41"/>
      <c r="AR1828" s="228" t="s">
        <v>396</v>
      </c>
      <c r="AT1828" s="228" t="s">
        <v>268</v>
      </c>
      <c r="AU1828" s="228" t="s">
        <v>82</v>
      </c>
      <c r="AY1828" s="20" t="s">
        <v>266</v>
      </c>
      <c r="BE1828" s="229">
        <f>IF(N1828="základní",J1828,0)</f>
        <v>0</v>
      </c>
      <c r="BF1828" s="229">
        <f>IF(N1828="snížená",J1828,0)</f>
        <v>0</v>
      </c>
      <c r="BG1828" s="229">
        <f>IF(N1828="zákl. přenesená",J1828,0)</f>
        <v>0</v>
      </c>
      <c r="BH1828" s="229">
        <f>IF(N1828="sníž. přenesená",J1828,0)</f>
        <v>0</v>
      </c>
      <c r="BI1828" s="229">
        <f>IF(N1828="nulová",J1828,0)</f>
        <v>0</v>
      </c>
      <c r="BJ1828" s="20" t="s">
        <v>80</v>
      </c>
      <c r="BK1828" s="229">
        <f>ROUND(I1828*H1828,2)</f>
        <v>0</v>
      </c>
      <c r="BL1828" s="20" t="s">
        <v>396</v>
      </c>
      <c r="BM1828" s="228" t="s">
        <v>2102</v>
      </c>
    </row>
    <row r="1829" spans="1:47" s="2" customFormat="1" ht="12">
      <c r="A1829" s="41"/>
      <c r="B1829" s="42"/>
      <c r="C1829" s="43"/>
      <c r="D1829" s="230" t="s">
        <v>275</v>
      </c>
      <c r="E1829" s="43"/>
      <c r="F1829" s="231" t="s">
        <v>2103</v>
      </c>
      <c r="G1829" s="43"/>
      <c r="H1829" s="43"/>
      <c r="I1829" s="232"/>
      <c r="J1829" s="43"/>
      <c r="K1829" s="43"/>
      <c r="L1829" s="47"/>
      <c r="M1829" s="233"/>
      <c r="N1829" s="234"/>
      <c r="O1829" s="87"/>
      <c r="P1829" s="87"/>
      <c r="Q1829" s="87"/>
      <c r="R1829" s="87"/>
      <c r="S1829" s="87"/>
      <c r="T1829" s="88"/>
      <c r="U1829" s="41"/>
      <c r="V1829" s="41"/>
      <c r="W1829" s="41"/>
      <c r="X1829" s="41"/>
      <c r="Y1829" s="41"/>
      <c r="Z1829" s="41"/>
      <c r="AA1829" s="41"/>
      <c r="AB1829" s="41"/>
      <c r="AC1829" s="41"/>
      <c r="AD1829" s="41"/>
      <c r="AE1829" s="41"/>
      <c r="AT1829" s="20" t="s">
        <v>275</v>
      </c>
      <c r="AU1829" s="20" t="s">
        <v>82</v>
      </c>
    </row>
    <row r="1830" spans="1:47" s="2" customFormat="1" ht="12">
      <c r="A1830" s="41"/>
      <c r="B1830" s="42"/>
      <c r="C1830" s="43"/>
      <c r="D1830" s="235" t="s">
        <v>277</v>
      </c>
      <c r="E1830" s="43"/>
      <c r="F1830" s="236" t="s">
        <v>2104</v>
      </c>
      <c r="G1830" s="43"/>
      <c r="H1830" s="43"/>
      <c r="I1830" s="232"/>
      <c r="J1830" s="43"/>
      <c r="K1830" s="43"/>
      <c r="L1830" s="47"/>
      <c r="M1830" s="233"/>
      <c r="N1830" s="234"/>
      <c r="O1830" s="87"/>
      <c r="P1830" s="87"/>
      <c r="Q1830" s="87"/>
      <c r="R1830" s="87"/>
      <c r="S1830" s="87"/>
      <c r="T1830" s="88"/>
      <c r="U1830" s="41"/>
      <c r="V1830" s="41"/>
      <c r="W1830" s="41"/>
      <c r="X1830" s="41"/>
      <c r="Y1830" s="41"/>
      <c r="Z1830" s="41"/>
      <c r="AA1830" s="41"/>
      <c r="AB1830" s="41"/>
      <c r="AC1830" s="41"/>
      <c r="AD1830" s="41"/>
      <c r="AE1830" s="41"/>
      <c r="AT1830" s="20" t="s">
        <v>277</v>
      </c>
      <c r="AU1830" s="20" t="s">
        <v>82</v>
      </c>
    </row>
    <row r="1831" spans="1:51" s="13" customFormat="1" ht="12">
      <c r="A1831" s="13"/>
      <c r="B1831" s="237"/>
      <c r="C1831" s="238"/>
      <c r="D1831" s="230" t="s">
        <v>279</v>
      </c>
      <c r="E1831" s="239" t="s">
        <v>19</v>
      </c>
      <c r="F1831" s="240" t="s">
        <v>2105</v>
      </c>
      <c r="G1831" s="238"/>
      <c r="H1831" s="239" t="s">
        <v>19</v>
      </c>
      <c r="I1831" s="241"/>
      <c r="J1831" s="238"/>
      <c r="K1831" s="238"/>
      <c r="L1831" s="242"/>
      <c r="M1831" s="243"/>
      <c r="N1831" s="244"/>
      <c r="O1831" s="244"/>
      <c r="P1831" s="244"/>
      <c r="Q1831" s="244"/>
      <c r="R1831" s="244"/>
      <c r="S1831" s="244"/>
      <c r="T1831" s="245"/>
      <c r="U1831" s="13"/>
      <c r="V1831" s="13"/>
      <c r="W1831" s="13"/>
      <c r="X1831" s="13"/>
      <c r="Y1831" s="13"/>
      <c r="Z1831" s="13"/>
      <c r="AA1831" s="13"/>
      <c r="AB1831" s="13"/>
      <c r="AC1831" s="13"/>
      <c r="AD1831" s="13"/>
      <c r="AE1831" s="13"/>
      <c r="AT1831" s="246" t="s">
        <v>279</v>
      </c>
      <c r="AU1831" s="246" t="s">
        <v>82</v>
      </c>
      <c r="AV1831" s="13" t="s">
        <v>80</v>
      </c>
      <c r="AW1831" s="13" t="s">
        <v>33</v>
      </c>
      <c r="AX1831" s="13" t="s">
        <v>72</v>
      </c>
      <c r="AY1831" s="246" t="s">
        <v>266</v>
      </c>
    </row>
    <row r="1832" spans="1:51" s="13" customFormat="1" ht="12">
      <c r="A1832" s="13"/>
      <c r="B1832" s="237"/>
      <c r="C1832" s="238"/>
      <c r="D1832" s="230" t="s">
        <v>279</v>
      </c>
      <c r="E1832" s="239" t="s">
        <v>19</v>
      </c>
      <c r="F1832" s="240" t="s">
        <v>2106</v>
      </c>
      <c r="G1832" s="238"/>
      <c r="H1832" s="239" t="s">
        <v>19</v>
      </c>
      <c r="I1832" s="241"/>
      <c r="J1832" s="238"/>
      <c r="K1832" s="238"/>
      <c r="L1832" s="242"/>
      <c r="M1832" s="243"/>
      <c r="N1832" s="244"/>
      <c r="O1832" s="244"/>
      <c r="P1832" s="244"/>
      <c r="Q1832" s="244"/>
      <c r="R1832" s="244"/>
      <c r="S1832" s="244"/>
      <c r="T1832" s="245"/>
      <c r="U1832" s="13"/>
      <c r="V1832" s="13"/>
      <c r="W1832" s="13"/>
      <c r="X1832" s="13"/>
      <c r="Y1832" s="13"/>
      <c r="Z1832" s="13"/>
      <c r="AA1832" s="13"/>
      <c r="AB1832" s="13"/>
      <c r="AC1832" s="13"/>
      <c r="AD1832" s="13"/>
      <c r="AE1832" s="13"/>
      <c r="AT1832" s="246" t="s">
        <v>279</v>
      </c>
      <c r="AU1832" s="246" t="s">
        <v>82</v>
      </c>
      <c r="AV1832" s="13" t="s">
        <v>80</v>
      </c>
      <c r="AW1832" s="13" t="s">
        <v>33</v>
      </c>
      <c r="AX1832" s="13" t="s">
        <v>72</v>
      </c>
      <c r="AY1832" s="246" t="s">
        <v>266</v>
      </c>
    </row>
    <row r="1833" spans="1:51" s="14" customFormat="1" ht="12">
      <c r="A1833" s="14"/>
      <c r="B1833" s="247"/>
      <c r="C1833" s="248"/>
      <c r="D1833" s="230" t="s">
        <v>279</v>
      </c>
      <c r="E1833" s="249" t="s">
        <v>19</v>
      </c>
      <c r="F1833" s="250" t="s">
        <v>2107</v>
      </c>
      <c r="G1833" s="248"/>
      <c r="H1833" s="251">
        <v>84.8</v>
      </c>
      <c r="I1833" s="252"/>
      <c r="J1833" s="248"/>
      <c r="K1833" s="248"/>
      <c r="L1833" s="253"/>
      <c r="M1833" s="254"/>
      <c r="N1833" s="255"/>
      <c r="O1833" s="255"/>
      <c r="P1833" s="255"/>
      <c r="Q1833" s="255"/>
      <c r="R1833" s="255"/>
      <c r="S1833" s="255"/>
      <c r="T1833" s="256"/>
      <c r="U1833" s="14"/>
      <c r="V1833" s="14"/>
      <c r="W1833" s="14"/>
      <c r="X1833" s="14"/>
      <c r="Y1833" s="14"/>
      <c r="Z1833" s="14"/>
      <c r="AA1833" s="14"/>
      <c r="AB1833" s="14"/>
      <c r="AC1833" s="14"/>
      <c r="AD1833" s="14"/>
      <c r="AE1833" s="14"/>
      <c r="AT1833" s="257" t="s">
        <v>279</v>
      </c>
      <c r="AU1833" s="257" t="s">
        <v>82</v>
      </c>
      <c r="AV1833" s="14" t="s">
        <v>82</v>
      </c>
      <c r="AW1833" s="14" t="s">
        <v>33</v>
      </c>
      <c r="AX1833" s="14" t="s">
        <v>72</v>
      </c>
      <c r="AY1833" s="257" t="s">
        <v>266</v>
      </c>
    </row>
    <row r="1834" spans="1:51" s="13" customFormat="1" ht="12">
      <c r="A1834" s="13"/>
      <c r="B1834" s="237"/>
      <c r="C1834" s="238"/>
      <c r="D1834" s="230" t="s">
        <v>279</v>
      </c>
      <c r="E1834" s="239" t="s">
        <v>19</v>
      </c>
      <c r="F1834" s="240" t="s">
        <v>2108</v>
      </c>
      <c r="G1834" s="238"/>
      <c r="H1834" s="239" t="s">
        <v>19</v>
      </c>
      <c r="I1834" s="241"/>
      <c r="J1834" s="238"/>
      <c r="K1834" s="238"/>
      <c r="L1834" s="242"/>
      <c r="M1834" s="243"/>
      <c r="N1834" s="244"/>
      <c r="O1834" s="244"/>
      <c r="P1834" s="244"/>
      <c r="Q1834" s="244"/>
      <c r="R1834" s="244"/>
      <c r="S1834" s="244"/>
      <c r="T1834" s="245"/>
      <c r="U1834" s="13"/>
      <c r="V1834" s="13"/>
      <c r="W1834" s="13"/>
      <c r="X1834" s="13"/>
      <c r="Y1834" s="13"/>
      <c r="Z1834" s="13"/>
      <c r="AA1834" s="13"/>
      <c r="AB1834" s="13"/>
      <c r="AC1834" s="13"/>
      <c r="AD1834" s="13"/>
      <c r="AE1834" s="13"/>
      <c r="AT1834" s="246" t="s">
        <v>279</v>
      </c>
      <c r="AU1834" s="246" t="s">
        <v>82</v>
      </c>
      <c r="AV1834" s="13" t="s">
        <v>80</v>
      </c>
      <c r="AW1834" s="13" t="s">
        <v>33</v>
      </c>
      <c r="AX1834" s="13" t="s">
        <v>72</v>
      </c>
      <c r="AY1834" s="246" t="s">
        <v>266</v>
      </c>
    </row>
    <row r="1835" spans="1:51" s="14" customFormat="1" ht="12">
      <c r="A1835" s="14"/>
      <c r="B1835" s="247"/>
      <c r="C1835" s="248"/>
      <c r="D1835" s="230" t="s">
        <v>279</v>
      </c>
      <c r="E1835" s="249" t="s">
        <v>19</v>
      </c>
      <c r="F1835" s="250" t="s">
        <v>2109</v>
      </c>
      <c r="G1835" s="248"/>
      <c r="H1835" s="251">
        <v>18.8</v>
      </c>
      <c r="I1835" s="252"/>
      <c r="J1835" s="248"/>
      <c r="K1835" s="248"/>
      <c r="L1835" s="253"/>
      <c r="M1835" s="254"/>
      <c r="N1835" s="255"/>
      <c r="O1835" s="255"/>
      <c r="P1835" s="255"/>
      <c r="Q1835" s="255"/>
      <c r="R1835" s="255"/>
      <c r="S1835" s="255"/>
      <c r="T1835" s="256"/>
      <c r="U1835" s="14"/>
      <c r="V1835" s="14"/>
      <c r="W1835" s="14"/>
      <c r="X1835" s="14"/>
      <c r="Y1835" s="14"/>
      <c r="Z1835" s="14"/>
      <c r="AA1835" s="14"/>
      <c r="AB1835" s="14"/>
      <c r="AC1835" s="14"/>
      <c r="AD1835" s="14"/>
      <c r="AE1835" s="14"/>
      <c r="AT1835" s="257" t="s">
        <v>279</v>
      </c>
      <c r="AU1835" s="257" t="s">
        <v>82</v>
      </c>
      <c r="AV1835" s="14" t="s">
        <v>82</v>
      </c>
      <c r="AW1835" s="14" t="s">
        <v>33</v>
      </c>
      <c r="AX1835" s="14" t="s">
        <v>72</v>
      </c>
      <c r="AY1835" s="257" t="s">
        <v>266</v>
      </c>
    </row>
    <row r="1836" spans="1:51" s="15" customFormat="1" ht="12">
      <c r="A1836" s="15"/>
      <c r="B1836" s="258"/>
      <c r="C1836" s="259"/>
      <c r="D1836" s="230" t="s">
        <v>279</v>
      </c>
      <c r="E1836" s="260" t="s">
        <v>19</v>
      </c>
      <c r="F1836" s="261" t="s">
        <v>282</v>
      </c>
      <c r="G1836" s="259"/>
      <c r="H1836" s="262">
        <v>103.6</v>
      </c>
      <c r="I1836" s="263"/>
      <c r="J1836" s="259"/>
      <c r="K1836" s="259"/>
      <c r="L1836" s="264"/>
      <c r="M1836" s="265"/>
      <c r="N1836" s="266"/>
      <c r="O1836" s="266"/>
      <c r="P1836" s="266"/>
      <c r="Q1836" s="266"/>
      <c r="R1836" s="266"/>
      <c r="S1836" s="266"/>
      <c r="T1836" s="267"/>
      <c r="U1836" s="15"/>
      <c r="V1836" s="15"/>
      <c r="W1836" s="15"/>
      <c r="X1836" s="15"/>
      <c r="Y1836" s="15"/>
      <c r="Z1836" s="15"/>
      <c r="AA1836" s="15"/>
      <c r="AB1836" s="15"/>
      <c r="AC1836" s="15"/>
      <c r="AD1836" s="15"/>
      <c r="AE1836" s="15"/>
      <c r="AT1836" s="268" t="s">
        <v>279</v>
      </c>
      <c r="AU1836" s="268" t="s">
        <v>82</v>
      </c>
      <c r="AV1836" s="15" t="s">
        <v>273</v>
      </c>
      <c r="AW1836" s="15" t="s">
        <v>33</v>
      </c>
      <c r="AX1836" s="15" t="s">
        <v>80</v>
      </c>
      <c r="AY1836" s="268" t="s">
        <v>266</v>
      </c>
    </row>
    <row r="1837" spans="1:65" s="2" customFormat="1" ht="24.15" customHeight="1">
      <c r="A1837" s="41"/>
      <c r="B1837" s="42"/>
      <c r="C1837" s="217" t="s">
        <v>2110</v>
      </c>
      <c r="D1837" s="217" t="s">
        <v>268</v>
      </c>
      <c r="E1837" s="218" t="s">
        <v>2111</v>
      </c>
      <c r="F1837" s="219" t="s">
        <v>2112</v>
      </c>
      <c r="G1837" s="220" t="s">
        <v>423</v>
      </c>
      <c r="H1837" s="221">
        <v>296.15</v>
      </c>
      <c r="I1837" s="222"/>
      <c r="J1837" s="223">
        <f>ROUND(I1837*H1837,2)</f>
        <v>0</v>
      </c>
      <c r="K1837" s="219" t="s">
        <v>272</v>
      </c>
      <c r="L1837" s="47"/>
      <c r="M1837" s="224" t="s">
        <v>19</v>
      </c>
      <c r="N1837" s="225" t="s">
        <v>43</v>
      </c>
      <c r="O1837" s="87"/>
      <c r="P1837" s="226">
        <f>O1837*H1837</f>
        <v>0</v>
      </c>
      <c r="Q1837" s="226">
        <v>0</v>
      </c>
      <c r="R1837" s="226">
        <f>Q1837*H1837</f>
        <v>0</v>
      </c>
      <c r="S1837" s="226">
        <v>0.014</v>
      </c>
      <c r="T1837" s="227">
        <f>S1837*H1837</f>
        <v>4.1461</v>
      </c>
      <c r="U1837" s="41"/>
      <c r="V1837" s="41"/>
      <c r="W1837" s="41"/>
      <c r="X1837" s="41"/>
      <c r="Y1837" s="41"/>
      <c r="Z1837" s="41"/>
      <c r="AA1837" s="41"/>
      <c r="AB1837" s="41"/>
      <c r="AC1837" s="41"/>
      <c r="AD1837" s="41"/>
      <c r="AE1837" s="41"/>
      <c r="AR1837" s="228" t="s">
        <v>396</v>
      </c>
      <c r="AT1837" s="228" t="s">
        <v>268</v>
      </c>
      <c r="AU1837" s="228" t="s">
        <v>82</v>
      </c>
      <c r="AY1837" s="20" t="s">
        <v>266</v>
      </c>
      <c r="BE1837" s="229">
        <f>IF(N1837="základní",J1837,0)</f>
        <v>0</v>
      </c>
      <c r="BF1837" s="229">
        <f>IF(N1837="snížená",J1837,0)</f>
        <v>0</v>
      </c>
      <c r="BG1837" s="229">
        <f>IF(N1837="zákl. přenesená",J1837,0)</f>
        <v>0</v>
      </c>
      <c r="BH1837" s="229">
        <f>IF(N1837="sníž. přenesená",J1837,0)</f>
        <v>0</v>
      </c>
      <c r="BI1837" s="229">
        <f>IF(N1837="nulová",J1837,0)</f>
        <v>0</v>
      </c>
      <c r="BJ1837" s="20" t="s">
        <v>80</v>
      </c>
      <c r="BK1837" s="229">
        <f>ROUND(I1837*H1837,2)</f>
        <v>0</v>
      </c>
      <c r="BL1837" s="20" t="s">
        <v>396</v>
      </c>
      <c r="BM1837" s="228" t="s">
        <v>2113</v>
      </c>
    </row>
    <row r="1838" spans="1:47" s="2" customFormat="1" ht="12">
      <c r="A1838" s="41"/>
      <c r="B1838" s="42"/>
      <c r="C1838" s="43"/>
      <c r="D1838" s="230" t="s">
        <v>275</v>
      </c>
      <c r="E1838" s="43"/>
      <c r="F1838" s="231" t="s">
        <v>2114</v>
      </c>
      <c r="G1838" s="43"/>
      <c r="H1838" s="43"/>
      <c r="I1838" s="232"/>
      <c r="J1838" s="43"/>
      <c r="K1838" s="43"/>
      <c r="L1838" s="47"/>
      <c r="M1838" s="233"/>
      <c r="N1838" s="234"/>
      <c r="O1838" s="87"/>
      <c r="P1838" s="87"/>
      <c r="Q1838" s="87"/>
      <c r="R1838" s="87"/>
      <c r="S1838" s="87"/>
      <c r="T1838" s="88"/>
      <c r="U1838" s="41"/>
      <c r="V1838" s="41"/>
      <c r="W1838" s="41"/>
      <c r="X1838" s="41"/>
      <c r="Y1838" s="41"/>
      <c r="Z1838" s="41"/>
      <c r="AA1838" s="41"/>
      <c r="AB1838" s="41"/>
      <c r="AC1838" s="41"/>
      <c r="AD1838" s="41"/>
      <c r="AE1838" s="41"/>
      <c r="AT1838" s="20" t="s">
        <v>275</v>
      </c>
      <c r="AU1838" s="20" t="s">
        <v>82</v>
      </c>
    </row>
    <row r="1839" spans="1:47" s="2" customFormat="1" ht="12">
      <c r="A1839" s="41"/>
      <c r="B1839" s="42"/>
      <c r="C1839" s="43"/>
      <c r="D1839" s="235" t="s">
        <v>277</v>
      </c>
      <c r="E1839" s="43"/>
      <c r="F1839" s="236" t="s">
        <v>2115</v>
      </c>
      <c r="G1839" s="43"/>
      <c r="H1839" s="43"/>
      <c r="I1839" s="232"/>
      <c r="J1839" s="43"/>
      <c r="K1839" s="43"/>
      <c r="L1839" s="47"/>
      <c r="M1839" s="233"/>
      <c r="N1839" s="234"/>
      <c r="O1839" s="87"/>
      <c r="P1839" s="87"/>
      <c r="Q1839" s="87"/>
      <c r="R1839" s="87"/>
      <c r="S1839" s="87"/>
      <c r="T1839" s="88"/>
      <c r="U1839" s="41"/>
      <c r="V1839" s="41"/>
      <c r="W1839" s="41"/>
      <c r="X1839" s="41"/>
      <c r="Y1839" s="41"/>
      <c r="Z1839" s="41"/>
      <c r="AA1839" s="41"/>
      <c r="AB1839" s="41"/>
      <c r="AC1839" s="41"/>
      <c r="AD1839" s="41"/>
      <c r="AE1839" s="41"/>
      <c r="AT1839" s="20" t="s">
        <v>277</v>
      </c>
      <c r="AU1839" s="20" t="s">
        <v>82</v>
      </c>
    </row>
    <row r="1840" spans="1:51" s="13" customFormat="1" ht="12">
      <c r="A1840" s="13"/>
      <c r="B1840" s="237"/>
      <c r="C1840" s="238"/>
      <c r="D1840" s="230" t="s">
        <v>279</v>
      </c>
      <c r="E1840" s="239" t="s">
        <v>19</v>
      </c>
      <c r="F1840" s="240" t="s">
        <v>2105</v>
      </c>
      <c r="G1840" s="238"/>
      <c r="H1840" s="239" t="s">
        <v>19</v>
      </c>
      <c r="I1840" s="241"/>
      <c r="J1840" s="238"/>
      <c r="K1840" s="238"/>
      <c r="L1840" s="242"/>
      <c r="M1840" s="243"/>
      <c r="N1840" s="244"/>
      <c r="O1840" s="244"/>
      <c r="P1840" s="244"/>
      <c r="Q1840" s="244"/>
      <c r="R1840" s="244"/>
      <c r="S1840" s="244"/>
      <c r="T1840" s="245"/>
      <c r="U1840" s="13"/>
      <c r="V1840" s="13"/>
      <c r="W1840" s="13"/>
      <c r="X1840" s="13"/>
      <c r="Y1840" s="13"/>
      <c r="Z1840" s="13"/>
      <c r="AA1840" s="13"/>
      <c r="AB1840" s="13"/>
      <c r="AC1840" s="13"/>
      <c r="AD1840" s="13"/>
      <c r="AE1840" s="13"/>
      <c r="AT1840" s="246" t="s">
        <v>279</v>
      </c>
      <c r="AU1840" s="246" t="s">
        <v>82</v>
      </c>
      <c r="AV1840" s="13" t="s">
        <v>80</v>
      </c>
      <c r="AW1840" s="13" t="s">
        <v>33</v>
      </c>
      <c r="AX1840" s="13" t="s">
        <v>72</v>
      </c>
      <c r="AY1840" s="246" t="s">
        <v>266</v>
      </c>
    </row>
    <row r="1841" spans="1:51" s="13" customFormat="1" ht="12">
      <c r="A1841" s="13"/>
      <c r="B1841" s="237"/>
      <c r="C1841" s="238"/>
      <c r="D1841" s="230" t="s">
        <v>279</v>
      </c>
      <c r="E1841" s="239" t="s">
        <v>19</v>
      </c>
      <c r="F1841" s="240" t="s">
        <v>2116</v>
      </c>
      <c r="G1841" s="238"/>
      <c r="H1841" s="239" t="s">
        <v>19</v>
      </c>
      <c r="I1841" s="241"/>
      <c r="J1841" s="238"/>
      <c r="K1841" s="238"/>
      <c r="L1841" s="242"/>
      <c r="M1841" s="243"/>
      <c r="N1841" s="244"/>
      <c r="O1841" s="244"/>
      <c r="P1841" s="244"/>
      <c r="Q1841" s="244"/>
      <c r="R1841" s="244"/>
      <c r="S1841" s="244"/>
      <c r="T1841" s="245"/>
      <c r="U1841" s="13"/>
      <c r="V1841" s="13"/>
      <c r="W1841" s="13"/>
      <c r="X1841" s="13"/>
      <c r="Y1841" s="13"/>
      <c r="Z1841" s="13"/>
      <c r="AA1841" s="13"/>
      <c r="AB1841" s="13"/>
      <c r="AC1841" s="13"/>
      <c r="AD1841" s="13"/>
      <c r="AE1841" s="13"/>
      <c r="AT1841" s="246" t="s">
        <v>279</v>
      </c>
      <c r="AU1841" s="246" t="s">
        <v>82</v>
      </c>
      <c r="AV1841" s="13" t="s">
        <v>80</v>
      </c>
      <c r="AW1841" s="13" t="s">
        <v>33</v>
      </c>
      <c r="AX1841" s="13" t="s">
        <v>72</v>
      </c>
      <c r="AY1841" s="246" t="s">
        <v>266</v>
      </c>
    </row>
    <row r="1842" spans="1:51" s="14" customFormat="1" ht="12">
      <c r="A1842" s="14"/>
      <c r="B1842" s="247"/>
      <c r="C1842" s="248"/>
      <c r="D1842" s="230" t="s">
        <v>279</v>
      </c>
      <c r="E1842" s="249" t="s">
        <v>19</v>
      </c>
      <c r="F1842" s="250" t="s">
        <v>2117</v>
      </c>
      <c r="G1842" s="248"/>
      <c r="H1842" s="251">
        <v>30.65</v>
      </c>
      <c r="I1842" s="252"/>
      <c r="J1842" s="248"/>
      <c r="K1842" s="248"/>
      <c r="L1842" s="253"/>
      <c r="M1842" s="254"/>
      <c r="N1842" s="255"/>
      <c r="O1842" s="255"/>
      <c r="P1842" s="255"/>
      <c r="Q1842" s="255"/>
      <c r="R1842" s="255"/>
      <c r="S1842" s="255"/>
      <c r="T1842" s="256"/>
      <c r="U1842" s="14"/>
      <c r="V1842" s="14"/>
      <c r="W1842" s="14"/>
      <c r="X1842" s="14"/>
      <c r="Y1842" s="14"/>
      <c r="Z1842" s="14"/>
      <c r="AA1842" s="14"/>
      <c r="AB1842" s="14"/>
      <c r="AC1842" s="14"/>
      <c r="AD1842" s="14"/>
      <c r="AE1842" s="14"/>
      <c r="AT1842" s="257" t="s">
        <v>279</v>
      </c>
      <c r="AU1842" s="257" t="s">
        <v>82</v>
      </c>
      <c r="AV1842" s="14" t="s">
        <v>82</v>
      </c>
      <c r="AW1842" s="14" t="s">
        <v>33</v>
      </c>
      <c r="AX1842" s="14" t="s">
        <v>72</v>
      </c>
      <c r="AY1842" s="257" t="s">
        <v>266</v>
      </c>
    </row>
    <row r="1843" spans="1:51" s="13" customFormat="1" ht="12">
      <c r="A1843" s="13"/>
      <c r="B1843" s="237"/>
      <c r="C1843" s="238"/>
      <c r="D1843" s="230" t="s">
        <v>279</v>
      </c>
      <c r="E1843" s="239" t="s">
        <v>19</v>
      </c>
      <c r="F1843" s="240" t="s">
        <v>2118</v>
      </c>
      <c r="G1843" s="238"/>
      <c r="H1843" s="239" t="s">
        <v>19</v>
      </c>
      <c r="I1843" s="241"/>
      <c r="J1843" s="238"/>
      <c r="K1843" s="238"/>
      <c r="L1843" s="242"/>
      <c r="M1843" s="243"/>
      <c r="N1843" s="244"/>
      <c r="O1843" s="244"/>
      <c r="P1843" s="244"/>
      <c r="Q1843" s="244"/>
      <c r="R1843" s="244"/>
      <c r="S1843" s="244"/>
      <c r="T1843" s="245"/>
      <c r="U1843" s="13"/>
      <c r="V1843" s="13"/>
      <c r="W1843" s="13"/>
      <c r="X1843" s="13"/>
      <c r="Y1843" s="13"/>
      <c r="Z1843" s="13"/>
      <c r="AA1843" s="13"/>
      <c r="AB1843" s="13"/>
      <c r="AC1843" s="13"/>
      <c r="AD1843" s="13"/>
      <c r="AE1843" s="13"/>
      <c r="AT1843" s="246" t="s">
        <v>279</v>
      </c>
      <c r="AU1843" s="246" t="s">
        <v>82</v>
      </c>
      <c r="AV1843" s="13" t="s">
        <v>80</v>
      </c>
      <c r="AW1843" s="13" t="s">
        <v>33</v>
      </c>
      <c r="AX1843" s="13" t="s">
        <v>72</v>
      </c>
      <c r="AY1843" s="246" t="s">
        <v>266</v>
      </c>
    </row>
    <row r="1844" spans="1:51" s="14" customFormat="1" ht="12">
      <c r="A1844" s="14"/>
      <c r="B1844" s="247"/>
      <c r="C1844" s="248"/>
      <c r="D1844" s="230" t="s">
        <v>279</v>
      </c>
      <c r="E1844" s="249" t="s">
        <v>19</v>
      </c>
      <c r="F1844" s="250" t="s">
        <v>2119</v>
      </c>
      <c r="G1844" s="248"/>
      <c r="H1844" s="251">
        <v>21.7</v>
      </c>
      <c r="I1844" s="252"/>
      <c r="J1844" s="248"/>
      <c r="K1844" s="248"/>
      <c r="L1844" s="253"/>
      <c r="M1844" s="254"/>
      <c r="N1844" s="255"/>
      <c r="O1844" s="255"/>
      <c r="P1844" s="255"/>
      <c r="Q1844" s="255"/>
      <c r="R1844" s="255"/>
      <c r="S1844" s="255"/>
      <c r="T1844" s="256"/>
      <c r="U1844" s="14"/>
      <c r="V1844" s="14"/>
      <c r="W1844" s="14"/>
      <c r="X1844" s="14"/>
      <c r="Y1844" s="14"/>
      <c r="Z1844" s="14"/>
      <c r="AA1844" s="14"/>
      <c r="AB1844" s="14"/>
      <c r="AC1844" s="14"/>
      <c r="AD1844" s="14"/>
      <c r="AE1844" s="14"/>
      <c r="AT1844" s="257" t="s">
        <v>279</v>
      </c>
      <c r="AU1844" s="257" t="s">
        <v>82</v>
      </c>
      <c r="AV1844" s="14" t="s">
        <v>82</v>
      </c>
      <c r="AW1844" s="14" t="s">
        <v>33</v>
      </c>
      <c r="AX1844" s="14" t="s">
        <v>72</v>
      </c>
      <c r="AY1844" s="257" t="s">
        <v>266</v>
      </c>
    </row>
    <row r="1845" spans="1:51" s="13" customFormat="1" ht="12">
      <c r="A1845" s="13"/>
      <c r="B1845" s="237"/>
      <c r="C1845" s="238"/>
      <c r="D1845" s="230" t="s">
        <v>279</v>
      </c>
      <c r="E1845" s="239" t="s">
        <v>19</v>
      </c>
      <c r="F1845" s="240" t="s">
        <v>2120</v>
      </c>
      <c r="G1845" s="238"/>
      <c r="H1845" s="239" t="s">
        <v>19</v>
      </c>
      <c r="I1845" s="241"/>
      <c r="J1845" s="238"/>
      <c r="K1845" s="238"/>
      <c r="L1845" s="242"/>
      <c r="M1845" s="243"/>
      <c r="N1845" s="244"/>
      <c r="O1845" s="244"/>
      <c r="P1845" s="244"/>
      <c r="Q1845" s="244"/>
      <c r="R1845" s="244"/>
      <c r="S1845" s="244"/>
      <c r="T1845" s="245"/>
      <c r="U1845" s="13"/>
      <c r="V1845" s="13"/>
      <c r="W1845" s="13"/>
      <c r="X1845" s="13"/>
      <c r="Y1845" s="13"/>
      <c r="Z1845" s="13"/>
      <c r="AA1845" s="13"/>
      <c r="AB1845" s="13"/>
      <c r="AC1845" s="13"/>
      <c r="AD1845" s="13"/>
      <c r="AE1845" s="13"/>
      <c r="AT1845" s="246" t="s">
        <v>279</v>
      </c>
      <c r="AU1845" s="246" t="s">
        <v>82</v>
      </c>
      <c r="AV1845" s="13" t="s">
        <v>80</v>
      </c>
      <c r="AW1845" s="13" t="s">
        <v>33</v>
      </c>
      <c r="AX1845" s="13" t="s">
        <v>72</v>
      </c>
      <c r="AY1845" s="246" t="s">
        <v>266</v>
      </c>
    </row>
    <row r="1846" spans="1:51" s="14" customFormat="1" ht="12">
      <c r="A1846" s="14"/>
      <c r="B1846" s="247"/>
      <c r="C1846" s="248"/>
      <c r="D1846" s="230" t="s">
        <v>279</v>
      </c>
      <c r="E1846" s="249" t="s">
        <v>19</v>
      </c>
      <c r="F1846" s="250" t="s">
        <v>2121</v>
      </c>
      <c r="G1846" s="248"/>
      <c r="H1846" s="251">
        <v>19.2</v>
      </c>
      <c r="I1846" s="252"/>
      <c r="J1846" s="248"/>
      <c r="K1846" s="248"/>
      <c r="L1846" s="253"/>
      <c r="M1846" s="254"/>
      <c r="N1846" s="255"/>
      <c r="O1846" s="255"/>
      <c r="P1846" s="255"/>
      <c r="Q1846" s="255"/>
      <c r="R1846" s="255"/>
      <c r="S1846" s="255"/>
      <c r="T1846" s="256"/>
      <c r="U1846" s="14"/>
      <c r="V1846" s="14"/>
      <c r="W1846" s="14"/>
      <c r="X1846" s="14"/>
      <c r="Y1846" s="14"/>
      <c r="Z1846" s="14"/>
      <c r="AA1846" s="14"/>
      <c r="AB1846" s="14"/>
      <c r="AC1846" s="14"/>
      <c r="AD1846" s="14"/>
      <c r="AE1846" s="14"/>
      <c r="AT1846" s="257" t="s">
        <v>279</v>
      </c>
      <c r="AU1846" s="257" t="s">
        <v>82</v>
      </c>
      <c r="AV1846" s="14" t="s">
        <v>82</v>
      </c>
      <c r="AW1846" s="14" t="s">
        <v>33</v>
      </c>
      <c r="AX1846" s="14" t="s">
        <v>72</v>
      </c>
      <c r="AY1846" s="257" t="s">
        <v>266</v>
      </c>
    </row>
    <row r="1847" spans="1:51" s="13" customFormat="1" ht="12">
      <c r="A1847" s="13"/>
      <c r="B1847" s="237"/>
      <c r="C1847" s="238"/>
      <c r="D1847" s="230" t="s">
        <v>279</v>
      </c>
      <c r="E1847" s="239" t="s">
        <v>19</v>
      </c>
      <c r="F1847" s="240" t="s">
        <v>2122</v>
      </c>
      <c r="G1847" s="238"/>
      <c r="H1847" s="239" t="s">
        <v>19</v>
      </c>
      <c r="I1847" s="241"/>
      <c r="J1847" s="238"/>
      <c r="K1847" s="238"/>
      <c r="L1847" s="242"/>
      <c r="M1847" s="243"/>
      <c r="N1847" s="244"/>
      <c r="O1847" s="244"/>
      <c r="P1847" s="244"/>
      <c r="Q1847" s="244"/>
      <c r="R1847" s="244"/>
      <c r="S1847" s="244"/>
      <c r="T1847" s="245"/>
      <c r="U1847" s="13"/>
      <c r="V1847" s="13"/>
      <c r="W1847" s="13"/>
      <c r="X1847" s="13"/>
      <c r="Y1847" s="13"/>
      <c r="Z1847" s="13"/>
      <c r="AA1847" s="13"/>
      <c r="AB1847" s="13"/>
      <c r="AC1847" s="13"/>
      <c r="AD1847" s="13"/>
      <c r="AE1847" s="13"/>
      <c r="AT1847" s="246" t="s">
        <v>279</v>
      </c>
      <c r="AU1847" s="246" t="s">
        <v>82</v>
      </c>
      <c r="AV1847" s="13" t="s">
        <v>80</v>
      </c>
      <c r="AW1847" s="13" t="s">
        <v>33</v>
      </c>
      <c r="AX1847" s="13" t="s">
        <v>72</v>
      </c>
      <c r="AY1847" s="246" t="s">
        <v>266</v>
      </c>
    </row>
    <row r="1848" spans="1:51" s="14" customFormat="1" ht="12">
      <c r="A1848" s="14"/>
      <c r="B1848" s="247"/>
      <c r="C1848" s="248"/>
      <c r="D1848" s="230" t="s">
        <v>279</v>
      </c>
      <c r="E1848" s="249" t="s">
        <v>19</v>
      </c>
      <c r="F1848" s="250" t="s">
        <v>2123</v>
      </c>
      <c r="G1848" s="248"/>
      <c r="H1848" s="251">
        <v>224.6</v>
      </c>
      <c r="I1848" s="252"/>
      <c r="J1848" s="248"/>
      <c r="K1848" s="248"/>
      <c r="L1848" s="253"/>
      <c r="M1848" s="254"/>
      <c r="N1848" s="255"/>
      <c r="O1848" s="255"/>
      <c r="P1848" s="255"/>
      <c r="Q1848" s="255"/>
      <c r="R1848" s="255"/>
      <c r="S1848" s="255"/>
      <c r="T1848" s="256"/>
      <c r="U1848" s="14"/>
      <c r="V1848" s="14"/>
      <c r="W1848" s="14"/>
      <c r="X1848" s="14"/>
      <c r="Y1848" s="14"/>
      <c r="Z1848" s="14"/>
      <c r="AA1848" s="14"/>
      <c r="AB1848" s="14"/>
      <c r="AC1848" s="14"/>
      <c r="AD1848" s="14"/>
      <c r="AE1848" s="14"/>
      <c r="AT1848" s="257" t="s">
        <v>279</v>
      </c>
      <c r="AU1848" s="257" t="s">
        <v>82</v>
      </c>
      <c r="AV1848" s="14" t="s">
        <v>82</v>
      </c>
      <c r="AW1848" s="14" t="s">
        <v>33</v>
      </c>
      <c r="AX1848" s="14" t="s">
        <v>72</v>
      </c>
      <c r="AY1848" s="257" t="s">
        <v>266</v>
      </c>
    </row>
    <row r="1849" spans="1:51" s="15" customFormat="1" ht="12">
      <c r="A1849" s="15"/>
      <c r="B1849" s="258"/>
      <c r="C1849" s="259"/>
      <c r="D1849" s="230" t="s">
        <v>279</v>
      </c>
      <c r="E1849" s="260" t="s">
        <v>19</v>
      </c>
      <c r="F1849" s="261" t="s">
        <v>282</v>
      </c>
      <c r="G1849" s="259"/>
      <c r="H1849" s="262">
        <v>296.15</v>
      </c>
      <c r="I1849" s="263"/>
      <c r="J1849" s="259"/>
      <c r="K1849" s="259"/>
      <c r="L1849" s="264"/>
      <c r="M1849" s="265"/>
      <c r="N1849" s="266"/>
      <c r="O1849" s="266"/>
      <c r="P1849" s="266"/>
      <c r="Q1849" s="266"/>
      <c r="R1849" s="266"/>
      <c r="S1849" s="266"/>
      <c r="T1849" s="267"/>
      <c r="U1849" s="15"/>
      <c r="V1849" s="15"/>
      <c r="W1849" s="15"/>
      <c r="X1849" s="15"/>
      <c r="Y1849" s="15"/>
      <c r="Z1849" s="15"/>
      <c r="AA1849" s="15"/>
      <c r="AB1849" s="15"/>
      <c r="AC1849" s="15"/>
      <c r="AD1849" s="15"/>
      <c r="AE1849" s="15"/>
      <c r="AT1849" s="268" t="s">
        <v>279</v>
      </c>
      <c r="AU1849" s="268" t="s">
        <v>82</v>
      </c>
      <c r="AV1849" s="15" t="s">
        <v>273</v>
      </c>
      <c r="AW1849" s="15" t="s">
        <v>33</v>
      </c>
      <c r="AX1849" s="15" t="s">
        <v>80</v>
      </c>
      <c r="AY1849" s="268" t="s">
        <v>266</v>
      </c>
    </row>
    <row r="1850" spans="1:65" s="2" customFormat="1" ht="24.15" customHeight="1">
      <c r="A1850" s="41"/>
      <c r="B1850" s="42"/>
      <c r="C1850" s="217" t="s">
        <v>2124</v>
      </c>
      <c r="D1850" s="217" t="s">
        <v>268</v>
      </c>
      <c r="E1850" s="218" t="s">
        <v>2125</v>
      </c>
      <c r="F1850" s="219" t="s">
        <v>2126</v>
      </c>
      <c r="G1850" s="220" t="s">
        <v>423</v>
      </c>
      <c r="H1850" s="221">
        <v>25.03</v>
      </c>
      <c r="I1850" s="222"/>
      <c r="J1850" s="223">
        <f>ROUND(I1850*H1850,2)</f>
        <v>0</v>
      </c>
      <c r="K1850" s="219" t="s">
        <v>272</v>
      </c>
      <c r="L1850" s="47"/>
      <c r="M1850" s="224" t="s">
        <v>19</v>
      </c>
      <c r="N1850" s="225" t="s">
        <v>43</v>
      </c>
      <c r="O1850" s="87"/>
      <c r="P1850" s="226">
        <f>O1850*H1850</f>
        <v>0</v>
      </c>
      <c r="Q1850" s="226">
        <v>0</v>
      </c>
      <c r="R1850" s="226">
        <f>Q1850*H1850</f>
        <v>0</v>
      </c>
      <c r="S1850" s="226">
        <v>0.024</v>
      </c>
      <c r="T1850" s="227">
        <f>S1850*H1850</f>
        <v>0.60072</v>
      </c>
      <c r="U1850" s="41"/>
      <c r="V1850" s="41"/>
      <c r="W1850" s="41"/>
      <c r="X1850" s="41"/>
      <c r="Y1850" s="41"/>
      <c r="Z1850" s="41"/>
      <c r="AA1850" s="41"/>
      <c r="AB1850" s="41"/>
      <c r="AC1850" s="41"/>
      <c r="AD1850" s="41"/>
      <c r="AE1850" s="41"/>
      <c r="AR1850" s="228" t="s">
        <v>396</v>
      </c>
      <c r="AT1850" s="228" t="s">
        <v>268</v>
      </c>
      <c r="AU1850" s="228" t="s">
        <v>82</v>
      </c>
      <c r="AY1850" s="20" t="s">
        <v>266</v>
      </c>
      <c r="BE1850" s="229">
        <f>IF(N1850="základní",J1850,0)</f>
        <v>0</v>
      </c>
      <c r="BF1850" s="229">
        <f>IF(N1850="snížená",J1850,0)</f>
        <v>0</v>
      </c>
      <c r="BG1850" s="229">
        <f>IF(N1850="zákl. přenesená",J1850,0)</f>
        <v>0</v>
      </c>
      <c r="BH1850" s="229">
        <f>IF(N1850="sníž. přenesená",J1850,0)</f>
        <v>0</v>
      </c>
      <c r="BI1850" s="229">
        <f>IF(N1850="nulová",J1850,0)</f>
        <v>0</v>
      </c>
      <c r="BJ1850" s="20" t="s">
        <v>80</v>
      </c>
      <c r="BK1850" s="229">
        <f>ROUND(I1850*H1850,2)</f>
        <v>0</v>
      </c>
      <c r="BL1850" s="20" t="s">
        <v>396</v>
      </c>
      <c r="BM1850" s="228" t="s">
        <v>2127</v>
      </c>
    </row>
    <row r="1851" spans="1:47" s="2" customFormat="1" ht="12">
      <c r="A1851" s="41"/>
      <c r="B1851" s="42"/>
      <c r="C1851" s="43"/>
      <c r="D1851" s="230" t="s">
        <v>275</v>
      </c>
      <c r="E1851" s="43"/>
      <c r="F1851" s="231" t="s">
        <v>2128</v>
      </c>
      <c r="G1851" s="43"/>
      <c r="H1851" s="43"/>
      <c r="I1851" s="232"/>
      <c r="J1851" s="43"/>
      <c r="K1851" s="43"/>
      <c r="L1851" s="47"/>
      <c r="M1851" s="233"/>
      <c r="N1851" s="234"/>
      <c r="O1851" s="87"/>
      <c r="P1851" s="87"/>
      <c r="Q1851" s="87"/>
      <c r="R1851" s="87"/>
      <c r="S1851" s="87"/>
      <c r="T1851" s="88"/>
      <c r="U1851" s="41"/>
      <c r="V1851" s="41"/>
      <c r="W1851" s="41"/>
      <c r="X1851" s="41"/>
      <c r="Y1851" s="41"/>
      <c r="Z1851" s="41"/>
      <c r="AA1851" s="41"/>
      <c r="AB1851" s="41"/>
      <c r="AC1851" s="41"/>
      <c r="AD1851" s="41"/>
      <c r="AE1851" s="41"/>
      <c r="AT1851" s="20" t="s">
        <v>275</v>
      </c>
      <c r="AU1851" s="20" t="s">
        <v>82</v>
      </c>
    </row>
    <row r="1852" spans="1:47" s="2" customFormat="1" ht="12">
      <c r="A1852" s="41"/>
      <c r="B1852" s="42"/>
      <c r="C1852" s="43"/>
      <c r="D1852" s="235" t="s">
        <v>277</v>
      </c>
      <c r="E1852" s="43"/>
      <c r="F1852" s="236" t="s">
        <v>2129</v>
      </c>
      <c r="G1852" s="43"/>
      <c r="H1852" s="43"/>
      <c r="I1852" s="232"/>
      <c r="J1852" s="43"/>
      <c r="K1852" s="43"/>
      <c r="L1852" s="47"/>
      <c r="M1852" s="233"/>
      <c r="N1852" s="234"/>
      <c r="O1852" s="87"/>
      <c r="P1852" s="87"/>
      <c r="Q1852" s="87"/>
      <c r="R1852" s="87"/>
      <c r="S1852" s="87"/>
      <c r="T1852" s="88"/>
      <c r="U1852" s="41"/>
      <c r="V1852" s="41"/>
      <c r="W1852" s="41"/>
      <c r="X1852" s="41"/>
      <c r="Y1852" s="41"/>
      <c r="Z1852" s="41"/>
      <c r="AA1852" s="41"/>
      <c r="AB1852" s="41"/>
      <c r="AC1852" s="41"/>
      <c r="AD1852" s="41"/>
      <c r="AE1852" s="41"/>
      <c r="AT1852" s="20" t="s">
        <v>277</v>
      </c>
      <c r="AU1852" s="20" t="s">
        <v>82</v>
      </c>
    </row>
    <row r="1853" spans="1:51" s="13" customFormat="1" ht="12">
      <c r="A1853" s="13"/>
      <c r="B1853" s="237"/>
      <c r="C1853" s="238"/>
      <c r="D1853" s="230" t="s">
        <v>279</v>
      </c>
      <c r="E1853" s="239" t="s">
        <v>19</v>
      </c>
      <c r="F1853" s="240" t="s">
        <v>2105</v>
      </c>
      <c r="G1853" s="238"/>
      <c r="H1853" s="239" t="s">
        <v>19</v>
      </c>
      <c r="I1853" s="241"/>
      <c r="J1853" s="238"/>
      <c r="K1853" s="238"/>
      <c r="L1853" s="242"/>
      <c r="M1853" s="243"/>
      <c r="N1853" s="244"/>
      <c r="O1853" s="244"/>
      <c r="P1853" s="244"/>
      <c r="Q1853" s="244"/>
      <c r="R1853" s="244"/>
      <c r="S1853" s="244"/>
      <c r="T1853" s="245"/>
      <c r="U1853" s="13"/>
      <c r="V1853" s="13"/>
      <c r="W1853" s="13"/>
      <c r="X1853" s="13"/>
      <c r="Y1853" s="13"/>
      <c r="Z1853" s="13"/>
      <c r="AA1853" s="13"/>
      <c r="AB1853" s="13"/>
      <c r="AC1853" s="13"/>
      <c r="AD1853" s="13"/>
      <c r="AE1853" s="13"/>
      <c r="AT1853" s="246" t="s">
        <v>279</v>
      </c>
      <c r="AU1853" s="246" t="s">
        <v>82</v>
      </c>
      <c r="AV1853" s="13" t="s">
        <v>80</v>
      </c>
      <c r="AW1853" s="13" t="s">
        <v>33</v>
      </c>
      <c r="AX1853" s="13" t="s">
        <v>72</v>
      </c>
      <c r="AY1853" s="246" t="s">
        <v>266</v>
      </c>
    </row>
    <row r="1854" spans="1:51" s="13" customFormat="1" ht="12">
      <c r="A1854" s="13"/>
      <c r="B1854" s="237"/>
      <c r="C1854" s="238"/>
      <c r="D1854" s="230" t="s">
        <v>279</v>
      </c>
      <c r="E1854" s="239" t="s">
        <v>19</v>
      </c>
      <c r="F1854" s="240" t="s">
        <v>2130</v>
      </c>
      <c r="G1854" s="238"/>
      <c r="H1854" s="239" t="s">
        <v>19</v>
      </c>
      <c r="I1854" s="241"/>
      <c r="J1854" s="238"/>
      <c r="K1854" s="238"/>
      <c r="L1854" s="242"/>
      <c r="M1854" s="243"/>
      <c r="N1854" s="244"/>
      <c r="O1854" s="244"/>
      <c r="P1854" s="244"/>
      <c r="Q1854" s="244"/>
      <c r="R1854" s="244"/>
      <c r="S1854" s="244"/>
      <c r="T1854" s="245"/>
      <c r="U1854" s="13"/>
      <c r="V1854" s="13"/>
      <c r="W1854" s="13"/>
      <c r="X1854" s="13"/>
      <c r="Y1854" s="13"/>
      <c r="Z1854" s="13"/>
      <c r="AA1854" s="13"/>
      <c r="AB1854" s="13"/>
      <c r="AC1854" s="13"/>
      <c r="AD1854" s="13"/>
      <c r="AE1854" s="13"/>
      <c r="AT1854" s="246" t="s">
        <v>279</v>
      </c>
      <c r="AU1854" s="246" t="s">
        <v>82</v>
      </c>
      <c r="AV1854" s="13" t="s">
        <v>80</v>
      </c>
      <c r="AW1854" s="13" t="s">
        <v>33</v>
      </c>
      <c r="AX1854" s="13" t="s">
        <v>72</v>
      </c>
      <c r="AY1854" s="246" t="s">
        <v>266</v>
      </c>
    </row>
    <row r="1855" spans="1:51" s="14" customFormat="1" ht="12">
      <c r="A1855" s="14"/>
      <c r="B1855" s="247"/>
      <c r="C1855" s="248"/>
      <c r="D1855" s="230" t="s">
        <v>279</v>
      </c>
      <c r="E1855" s="249" t="s">
        <v>19</v>
      </c>
      <c r="F1855" s="250" t="s">
        <v>2131</v>
      </c>
      <c r="G1855" s="248"/>
      <c r="H1855" s="251">
        <v>25.03</v>
      </c>
      <c r="I1855" s="252"/>
      <c r="J1855" s="248"/>
      <c r="K1855" s="248"/>
      <c r="L1855" s="253"/>
      <c r="M1855" s="254"/>
      <c r="N1855" s="255"/>
      <c r="O1855" s="255"/>
      <c r="P1855" s="255"/>
      <c r="Q1855" s="255"/>
      <c r="R1855" s="255"/>
      <c r="S1855" s="255"/>
      <c r="T1855" s="256"/>
      <c r="U1855" s="14"/>
      <c r="V1855" s="14"/>
      <c r="W1855" s="14"/>
      <c r="X1855" s="14"/>
      <c r="Y1855" s="14"/>
      <c r="Z1855" s="14"/>
      <c r="AA1855" s="14"/>
      <c r="AB1855" s="14"/>
      <c r="AC1855" s="14"/>
      <c r="AD1855" s="14"/>
      <c r="AE1855" s="14"/>
      <c r="AT1855" s="257" t="s">
        <v>279</v>
      </c>
      <c r="AU1855" s="257" t="s">
        <v>82</v>
      </c>
      <c r="AV1855" s="14" t="s">
        <v>82</v>
      </c>
      <c r="AW1855" s="14" t="s">
        <v>33</v>
      </c>
      <c r="AX1855" s="14" t="s">
        <v>72</v>
      </c>
      <c r="AY1855" s="257" t="s">
        <v>266</v>
      </c>
    </row>
    <row r="1856" spans="1:51" s="15" customFormat="1" ht="12">
      <c r="A1856" s="15"/>
      <c r="B1856" s="258"/>
      <c r="C1856" s="259"/>
      <c r="D1856" s="230" t="s">
        <v>279</v>
      </c>
      <c r="E1856" s="260" t="s">
        <v>19</v>
      </c>
      <c r="F1856" s="261" t="s">
        <v>282</v>
      </c>
      <c r="G1856" s="259"/>
      <c r="H1856" s="262">
        <v>25.03</v>
      </c>
      <c r="I1856" s="263"/>
      <c r="J1856" s="259"/>
      <c r="K1856" s="259"/>
      <c r="L1856" s="264"/>
      <c r="M1856" s="265"/>
      <c r="N1856" s="266"/>
      <c r="O1856" s="266"/>
      <c r="P1856" s="266"/>
      <c r="Q1856" s="266"/>
      <c r="R1856" s="266"/>
      <c r="S1856" s="266"/>
      <c r="T1856" s="267"/>
      <c r="U1856" s="15"/>
      <c r="V1856" s="15"/>
      <c r="W1856" s="15"/>
      <c r="X1856" s="15"/>
      <c r="Y1856" s="15"/>
      <c r="Z1856" s="15"/>
      <c r="AA1856" s="15"/>
      <c r="AB1856" s="15"/>
      <c r="AC1856" s="15"/>
      <c r="AD1856" s="15"/>
      <c r="AE1856" s="15"/>
      <c r="AT1856" s="268" t="s">
        <v>279</v>
      </c>
      <c r="AU1856" s="268" t="s">
        <v>82</v>
      </c>
      <c r="AV1856" s="15" t="s">
        <v>273</v>
      </c>
      <c r="AW1856" s="15" t="s">
        <v>33</v>
      </c>
      <c r="AX1856" s="15" t="s">
        <v>80</v>
      </c>
      <c r="AY1856" s="268" t="s">
        <v>266</v>
      </c>
    </row>
    <row r="1857" spans="1:65" s="2" customFormat="1" ht="24.15" customHeight="1">
      <c r="A1857" s="41"/>
      <c r="B1857" s="42"/>
      <c r="C1857" s="217" t="s">
        <v>2132</v>
      </c>
      <c r="D1857" s="217" t="s">
        <v>268</v>
      </c>
      <c r="E1857" s="218" t="s">
        <v>2133</v>
      </c>
      <c r="F1857" s="219" t="s">
        <v>2134</v>
      </c>
      <c r="G1857" s="220" t="s">
        <v>423</v>
      </c>
      <c r="H1857" s="221">
        <v>38.3</v>
      </c>
      <c r="I1857" s="222"/>
      <c r="J1857" s="223">
        <f>ROUND(I1857*H1857,2)</f>
        <v>0</v>
      </c>
      <c r="K1857" s="219" t="s">
        <v>272</v>
      </c>
      <c r="L1857" s="47"/>
      <c r="M1857" s="224" t="s">
        <v>19</v>
      </c>
      <c r="N1857" s="225" t="s">
        <v>43</v>
      </c>
      <c r="O1857" s="87"/>
      <c r="P1857" s="226">
        <f>O1857*H1857</f>
        <v>0</v>
      </c>
      <c r="Q1857" s="226">
        <v>0</v>
      </c>
      <c r="R1857" s="226">
        <f>Q1857*H1857</f>
        <v>0</v>
      </c>
      <c r="S1857" s="226">
        <v>0.032</v>
      </c>
      <c r="T1857" s="227">
        <f>S1857*H1857</f>
        <v>1.2256</v>
      </c>
      <c r="U1857" s="41"/>
      <c r="V1857" s="41"/>
      <c r="W1857" s="41"/>
      <c r="X1857" s="41"/>
      <c r="Y1857" s="41"/>
      <c r="Z1857" s="41"/>
      <c r="AA1857" s="41"/>
      <c r="AB1857" s="41"/>
      <c r="AC1857" s="41"/>
      <c r="AD1857" s="41"/>
      <c r="AE1857" s="41"/>
      <c r="AR1857" s="228" t="s">
        <v>396</v>
      </c>
      <c r="AT1857" s="228" t="s">
        <v>268</v>
      </c>
      <c r="AU1857" s="228" t="s">
        <v>82</v>
      </c>
      <c r="AY1857" s="20" t="s">
        <v>266</v>
      </c>
      <c r="BE1857" s="229">
        <f>IF(N1857="základní",J1857,0)</f>
        <v>0</v>
      </c>
      <c r="BF1857" s="229">
        <f>IF(N1857="snížená",J1857,0)</f>
        <v>0</v>
      </c>
      <c r="BG1857" s="229">
        <f>IF(N1857="zákl. přenesená",J1857,0)</f>
        <v>0</v>
      </c>
      <c r="BH1857" s="229">
        <f>IF(N1857="sníž. přenesená",J1857,0)</f>
        <v>0</v>
      </c>
      <c r="BI1857" s="229">
        <f>IF(N1857="nulová",J1857,0)</f>
        <v>0</v>
      </c>
      <c r="BJ1857" s="20" t="s">
        <v>80</v>
      </c>
      <c r="BK1857" s="229">
        <f>ROUND(I1857*H1857,2)</f>
        <v>0</v>
      </c>
      <c r="BL1857" s="20" t="s">
        <v>396</v>
      </c>
      <c r="BM1857" s="228" t="s">
        <v>2135</v>
      </c>
    </row>
    <row r="1858" spans="1:47" s="2" customFormat="1" ht="12">
      <c r="A1858" s="41"/>
      <c r="B1858" s="42"/>
      <c r="C1858" s="43"/>
      <c r="D1858" s="230" t="s">
        <v>275</v>
      </c>
      <c r="E1858" s="43"/>
      <c r="F1858" s="231" t="s">
        <v>2136</v>
      </c>
      <c r="G1858" s="43"/>
      <c r="H1858" s="43"/>
      <c r="I1858" s="232"/>
      <c r="J1858" s="43"/>
      <c r="K1858" s="43"/>
      <c r="L1858" s="47"/>
      <c r="M1858" s="233"/>
      <c r="N1858" s="234"/>
      <c r="O1858" s="87"/>
      <c r="P1858" s="87"/>
      <c r="Q1858" s="87"/>
      <c r="R1858" s="87"/>
      <c r="S1858" s="87"/>
      <c r="T1858" s="88"/>
      <c r="U1858" s="41"/>
      <c r="V1858" s="41"/>
      <c r="W1858" s="41"/>
      <c r="X1858" s="41"/>
      <c r="Y1858" s="41"/>
      <c r="Z1858" s="41"/>
      <c r="AA1858" s="41"/>
      <c r="AB1858" s="41"/>
      <c r="AC1858" s="41"/>
      <c r="AD1858" s="41"/>
      <c r="AE1858" s="41"/>
      <c r="AT1858" s="20" t="s">
        <v>275</v>
      </c>
      <c r="AU1858" s="20" t="s">
        <v>82</v>
      </c>
    </row>
    <row r="1859" spans="1:47" s="2" customFormat="1" ht="12">
      <c r="A1859" s="41"/>
      <c r="B1859" s="42"/>
      <c r="C1859" s="43"/>
      <c r="D1859" s="235" t="s">
        <v>277</v>
      </c>
      <c r="E1859" s="43"/>
      <c r="F1859" s="236" t="s">
        <v>2137</v>
      </c>
      <c r="G1859" s="43"/>
      <c r="H1859" s="43"/>
      <c r="I1859" s="232"/>
      <c r="J1859" s="43"/>
      <c r="K1859" s="43"/>
      <c r="L1859" s="47"/>
      <c r="M1859" s="233"/>
      <c r="N1859" s="234"/>
      <c r="O1859" s="87"/>
      <c r="P1859" s="87"/>
      <c r="Q1859" s="87"/>
      <c r="R1859" s="87"/>
      <c r="S1859" s="87"/>
      <c r="T1859" s="88"/>
      <c r="U1859" s="41"/>
      <c r="V1859" s="41"/>
      <c r="W1859" s="41"/>
      <c r="X1859" s="41"/>
      <c r="Y1859" s="41"/>
      <c r="Z1859" s="41"/>
      <c r="AA1859" s="41"/>
      <c r="AB1859" s="41"/>
      <c r="AC1859" s="41"/>
      <c r="AD1859" s="41"/>
      <c r="AE1859" s="41"/>
      <c r="AT1859" s="20" t="s">
        <v>277</v>
      </c>
      <c r="AU1859" s="20" t="s">
        <v>82</v>
      </c>
    </row>
    <row r="1860" spans="1:51" s="13" customFormat="1" ht="12">
      <c r="A1860" s="13"/>
      <c r="B1860" s="237"/>
      <c r="C1860" s="238"/>
      <c r="D1860" s="230" t="s">
        <v>279</v>
      </c>
      <c r="E1860" s="239" t="s">
        <v>19</v>
      </c>
      <c r="F1860" s="240" t="s">
        <v>2105</v>
      </c>
      <c r="G1860" s="238"/>
      <c r="H1860" s="239" t="s">
        <v>19</v>
      </c>
      <c r="I1860" s="241"/>
      <c r="J1860" s="238"/>
      <c r="K1860" s="238"/>
      <c r="L1860" s="242"/>
      <c r="M1860" s="243"/>
      <c r="N1860" s="244"/>
      <c r="O1860" s="244"/>
      <c r="P1860" s="244"/>
      <c r="Q1860" s="244"/>
      <c r="R1860" s="244"/>
      <c r="S1860" s="244"/>
      <c r="T1860" s="245"/>
      <c r="U1860" s="13"/>
      <c r="V1860" s="13"/>
      <c r="W1860" s="13"/>
      <c r="X1860" s="13"/>
      <c r="Y1860" s="13"/>
      <c r="Z1860" s="13"/>
      <c r="AA1860" s="13"/>
      <c r="AB1860" s="13"/>
      <c r="AC1860" s="13"/>
      <c r="AD1860" s="13"/>
      <c r="AE1860" s="13"/>
      <c r="AT1860" s="246" t="s">
        <v>279</v>
      </c>
      <c r="AU1860" s="246" t="s">
        <v>82</v>
      </c>
      <c r="AV1860" s="13" t="s">
        <v>80</v>
      </c>
      <c r="AW1860" s="13" t="s">
        <v>33</v>
      </c>
      <c r="AX1860" s="13" t="s">
        <v>72</v>
      </c>
      <c r="AY1860" s="246" t="s">
        <v>266</v>
      </c>
    </row>
    <row r="1861" spans="1:51" s="13" customFormat="1" ht="12">
      <c r="A1861" s="13"/>
      <c r="B1861" s="237"/>
      <c r="C1861" s="238"/>
      <c r="D1861" s="230" t="s">
        <v>279</v>
      </c>
      <c r="E1861" s="239" t="s">
        <v>19</v>
      </c>
      <c r="F1861" s="240" t="s">
        <v>2138</v>
      </c>
      <c r="G1861" s="238"/>
      <c r="H1861" s="239" t="s">
        <v>19</v>
      </c>
      <c r="I1861" s="241"/>
      <c r="J1861" s="238"/>
      <c r="K1861" s="238"/>
      <c r="L1861" s="242"/>
      <c r="M1861" s="243"/>
      <c r="N1861" s="244"/>
      <c r="O1861" s="244"/>
      <c r="P1861" s="244"/>
      <c r="Q1861" s="244"/>
      <c r="R1861" s="244"/>
      <c r="S1861" s="244"/>
      <c r="T1861" s="245"/>
      <c r="U1861" s="13"/>
      <c r="V1861" s="13"/>
      <c r="W1861" s="13"/>
      <c r="X1861" s="13"/>
      <c r="Y1861" s="13"/>
      <c r="Z1861" s="13"/>
      <c r="AA1861" s="13"/>
      <c r="AB1861" s="13"/>
      <c r="AC1861" s="13"/>
      <c r="AD1861" s="13"/>
      <c r="AE1861" s="13"/>
      <c r="AT1861" s="246" t="s">
        <v>279</v>
      </c>
      <c r="AU1861" s="246" t="s">
        <v>82</v>
      </c>
      <c r="AV1861" s="13" t="s">
        <v>80</v>
      </c>
      <c r="AW1861" s="13" t="s">
        <v>33</v>
      </c>
      <c r="AX1861" s="13" t="s">
        <v>72</v>
      </c>
      <c r="AY1861" s="246" t="s">
        <v>266</v>
      </c>
    </row>
    <row r="1862" spans="1:51" s="14" customFormat="1" ht="12">
      <c r="A1862" s="14"/>
      <c r="B1862" s="247"/>
      <c r="C1862" s="248"/>
      <c r="D1862" s="230" t="s">
        <v>279</v>
      </c>
      <c r="E1862" s="249" t="s">
        <v>19</v>
      </c>
      <c r="F1862" s="250" t="s">
        <v>2139</v>
      </c>
      <c r="G1862" s="248"/>
      <c r="H1862" s="251">
        <v>38.3</v>
      </c>
      <c r="I1862" s="252"/>
      <c r="J1862" s="248"/>
      <c r="K1862" s="248"/>
      <c r="L1862" s="253"/>
      <c r="M1862" s="254"/>
      <c r="N1862" s="255"/>
      <c r="O1862" s="255"/>
      <c r="P1862" s="255"/>
      <c r="Q1862" s="255"/>
      <c r="R1862" s="255"/>
      <c r="S1862" s="255"/>
      <c r="T1862" s="256"/>
      <c r="U1862" s="14"/>
      <c r="V1862" s="14"/>
      <c r="W1862" s="14"/>
      <c r="X1862" s="14"/>
      <c r="Y1862" s="14"/>
      <c r="Z1862" s="14"/>
      <c r="AA1862" s="14"/>
      <c r="AB1862" s="14"/>
      <c r="AC1862" s="14"/>
      <c r="AD1862" s="14"/>
      <c r="AE1862" s="14"/>
      <c r="AT1862" s="257" t="s">
        <v>279</v>
      </c>
      <c r="AU1862" s="257" t="s">
        <v>82</v>
      </c>
      <c r="AV1862" s="14" t="s">
        <v>82</v>
      </c>
      <c r="AW1862" s="14" t="s">
        <v>33</v>
      </c>
      <c r="AX1862" s="14" t="s">
        <v>72</v>
      </c>
      <c r="AY1862" s="257" t="s">
        <v>266</v>
      </c>
    </row>
    <row r="1863" spans="1:51" s="15" customFormat="1" ht="12">
      <c r="A1863" s="15"/>
      <c r="B1863" s="258"/>
      <c r="C1863" s="259"/>
      <c r="D1863" s="230" t="s">
        <v>279</v>
      </c>
      <c r="E1863" s="260" t="s">
        <v>19</v>
      </c>
      <c r="F1863" s="261" t="s">
        <v>282</v>
      </c>
      <c r="G1863" s="259"/>
      <c r="H1863" s="262">
        <v>38.3</v>
      </c>
      <c r="I1863" s="263"/>
      <c r="J1863" s="259"/>
      <c r="K1863" s="259"/>
      <c r="L1863" s="264"/>
      <c r="M1863" s="265"/>
      <c r="N1863" s="266"/>
      <c r="O1863" s="266"/>
      <c r="P1863" s="266"/>
      <c r="Q1863" s="266"/>
      <c r="R1863" s="266"/>
      <c r="S1863" s="266"/>
      <c r="T1863" s="267"/>
      <c r="U1863" s="15"/>
      <c r="V1863" s="15"/>
      <c r="W1863" s="15"/>
      <c r="X1863" s="15"/>
      <c r="Y1863" s="15"/>
      <c r="Z1863" s="15"/>
      <c r="AA1863" s="15"/>
      <c r="AB1863" s="15"/>
      <c r="AC1863" s="15"/>
      <c r="AD1863" s="15"/>
      <c r="AE1863" s="15"/>
      <c r="AT1863" s="268" t="s">
        <v>279</v>
      </c>
      <c r="AU1863" s="268" t="s">
        <v>82</v>
      </c>
      <c r="AV1863" s="15" t="s">
        <v>273</v>
      </c>
      <c r="AW1863" s="15" t="s">
        <v>33</v>
      </c>
      <c r="AX1863" s="15" t="s">
        <v>80</v>
      </c>
      <c r="AY1863" s="268" t="s">
        <v>266</v>
      </c>
    </row>
    <row r="1864" spans="1:65" s="2" customFormat="1" ht="24.15" customHeight="1">
      <c r="A1864" s="41"/>
      <c r="B1864" s="42"/>
      <c r="C1864" s="217" t="s">
        <v>2140</v>
      </c>
      <c r="D1864" s="217" t="s">
        <v>268</v>
      </c>
      <c r="E1864" s="218" t="s">
        <v>2141</v>
      </c>
      <c r="F1864" s="219" t="s">
        <v>2142</v>
      </c>
      <c r="G1864" s="220" t="s">
        <v>271</v>
      </c>
      <c r="H1864" s="221">
        <v>232.3</v>
      </c>
      <c r="I1864" s="222"/>
      <c r="J1864" s="223">
        <f>ROUND(I1864*H1864,2)</f>
        <v>0</v>
      </c>
      <c r="K1864" s="219" t="s">
        <v>272</v>
      </c>
      <c r="L1864" s="47"/>
      <c r="M1864" s="224" t="s">
        <v>19</v>
      </c>
      <c r="N1864" s="225" t="s">
        <v>43</v>
      </c>
      <c r="O1864" s="87"/>
      <c r="P1864" s="226">
        <f>O1864*H1864</f>
        <v>0</v>
      </c>
      <c r="Q1864" s="226">
        <v>0</v>
      </c>
      <c r="R1864" s="226">
        <f>Q1864*H1864</f>
        <v>0</v>
      </c>
      <c r="S1864" s="226">
        <v>0.007</v>
      </c>
      <c r="T1864" s="227">
        <f>S1864*H1864</f>
        <v>1.6261</v>
      </c>
      <c r="U1864" s="41"/>
      <c r="V1864" s="41"/>
      <c r="W1864" s="41"/>
      <c r="X1864" s="41"/>
      <c r="Y1864" s="41"/>
      <c r="Z1864" s="41"/>
      <c r="AA1864" s="41"/>
      <c r="AB1864" s="41"/>
      <c r="AC1864" s="41"/>
      <c r="AD1864" s="41"/>
      <c r="AE1864" s="41"/>
      <c r="AR1864" s="228" t="s">
        <v>396</v>
      </c>
      <c r="AT1864" s="228" t="s">
        <v>268</v>
      </c>
      <c r="AU1864" s="228" t="s">
        <v>82</v>
      </c>
      <c r="AY1864" s="20" t="s">
        <v>266</v>
      </c>
      <c r="BE1864" s="229">
        <f>IF(N1864="základní",J1864,0)</f>
        <v>0</v>
      </c>
      <c r="BF1864" s="229">
        <f>IF(N1864="snížená",J1864,0)</f>
        <v>0</v>
      </c>
      <c r="BG1864" s="229">
        <f>IF(N1864="zákl. přenesená",J1864,0)</f>
        <v>0</v>
      </c>
      <c r="BH1864" s="229">
        <f>IF(N1864="sníž. přenesená",J1864,0)</f>
        <v>0</v>
      </c>
      <c r="BI1864" s="229">
        <f>IF(N1864="nulová",J1864,0)</f>
        <v>0</v>
      </c>
      <c r="BJ1864" s="20" t="s">
        <v>80</v>
      </c>
      <c r="BK1864" s="229">
        <f>ROUND(I1864*H1864,2)</f>
        <v>0</v>
      </c>
      <c r="BL1864" s="20" t="s">
        <v>396</v>
      </c>
      <c r="BM1864" s="228" t="s">
        <v>2143</v>
      </c>
    </row>
    <row r="1865" spans="1:47" s="2" customFormat="1" ht="12">
      <c r="A1865" s="41"/>
      <c r="B1865" s="42"/>
      <c r="C1865" s="43"/>
      <c r="D1865" s="230" t="s">
        <v>275</v>
      </c>
      <c r="E1865" s="43"/>
      <c r="F1865" s="231" t="s">
        <v>2144</v>
      </c>
      <c r="G1865" s="43"/>
      <c r="H1865" s="43"/>
      <c r="I1865" s="232"/>
      <c r="J1865" s="43"/>
      <c r="K1865" s="43"/>
      <c r="L1865" s="47"/>
      <c r="M1865" s="233"/>
      <c r="N1865" s="234"/>
      <c r="O1865" s="87"/>
      <c r="P1865" s="87"/>
      <c r="Q1865" s="87"/>
      <c r="R1865" s="87"/>
      <c r="S1865" s="87"/>
      <c r="T1865" s="88"/>
      <c r="U1865" s="41"/>
      <c r="V1865" s="41"/>
      <c r="W1865" s="41"/>
      <c r="X1865" s="41"/>
      <c r="Y1865" s="41"/>
      <c r="Z1865" s="41"/>
      <c r="AA1865" s="41"/>
      <c r="AB1865" s="41"/>
      <c r="AC1865" s="41"/>
      <c r="AD1865" s="41"/>
      <c r="AE1865" s="41"/>
      <c r="AT1865" s="20" t="s">
        <v>275</v>
      </c>
      <c r="AU1865" s="20" t="s">
        <v>82</v>
      </c>
    </row>
    <row r="1866" spans="1:47" s="2" customFormat="1" ht="12">
      <c r="A1866" s="41"/>
      <c r="B1866" s="42"/>
      <c r="C1866" s="43"/>
      <c r="D1866" s="235" t="s">
        <v>277</v>
      </c>
      <c r="E1866" s="43"/>
      <c r="F1866" s="236" t="s">
        <v>2145</v>
      </c>
      <c r="G1866" s="43"/>
      <c r="H1866" s="43"/>
      <c r="I1866" s="232"/>
      <c r="J1866" s="43"/>
      <c r="K1866" s="43"/>
      <c r="L1866" s="47"/>
      <c r="M1866" s="233"/>
      <c r="N1866" s="234"/>
      <c r="O1866" s="87"/>
      <c r="P1866" s="87"/>
      <c r="Q1866" s="87"/>
      <c r="R1866" s="87"/>
      <c r="S1866" s="87"/>
      <c r="T1866" s="88"/>
      <c r="U1866" s="41"/>
      <c r="V1866" s="41"/>
      <c r="W1866" s="41"/>
      <c r="X1866" s="41"/>
      <c r="Y1866" s="41"/>
      <c r="Z1866" s="41"/>
      <c r="AA1866" s="41"/>
      <c r="AB1866" s="41"/>
      <c r="AC1866" s="41"/>
      <c r="AD1866" s="41"/>
      <c r="AE1866" s="41"/>
      <c r="AT1866" s="20" t="s">
        <v>277</v>
      </c>
      <c r="AU1866" s="20" t="s">
        <v>82</v>
      </c>
    </row>
    <row r="1867" spans="1:51" s="14" customFormat="1" ht="12">
      <c r="A1867" s="14"/>
      <c r="B1867" s="247"/>
      <c r="C1867" s="248"/>
      <c r="D1867" s="230" t="s">
        <v>279</v>
      </c>
      <c r="E1867" s="249" t="s">
        <v>19</v>
      </c>
      <c r="F1867" s="250" t="s">
        <v>176</v>
      </c>
      <c r="G1867" s="248"/>
      <c r="H1867" s="251">
        <v>232.3</v>
      </c>
      <c r="I1867" s="252"/>
      <c r="J1867" s="248"/>
      <c r="K1867" s="248"/>
      <c r="L1867" s="253"/>
      <c r="M1867" s="254"/>
      <c r="N1867" s="255"/>
      <c r="O1867" s="255"/>
      <c r="P1867" s="255"/>
      <c r="Q1867" s="255"/>
      <c r="R1867" s="255"/>
      <c r="S1867" s="255"/>
      <c r="T1867" s="256"/>
      <c r="U1867" s="14"/>
      <c r="V1867" s="14"/>
      <c r="W1867" s="14"/>
      <c r="X1867" s="14"/>
      <c r="Y1867" s="14"/>
      <c r="Z1867" s="14"/>
      <c r="AA1867" s="14"/>
      <c r="AB1867" s="14"/>
      <c r="AC1867" s="14"/>
      <c r="AD1867" s="14"/>
      <c r="AE1867" s="14"/>
      <c r="AT1867" s="257" t="s">
        <v>279</v>
      </c>
      <c r="AU1867" s="257" t="s">
        <v>82</v>
      </c>
      <c r="AV1867" s="14" t="s">
        <v>82</v>
      </c>
      <c r="AW1867" s="14" t="s">
        <v>33</v>
      </c>
      <c r="AX1867" s="14" t="s">
        <v>80</v>
      </c>
      <c r="AY1867" s="257" t="s">
        <v>266</v>
      </c>
    </row>
    <row r="1868" spans="1:65" s="2" customFormat="1" ht="49.05" customHeight="1">
      <c r="A1868" s="41"/>
      <c r="B1868" s="42"/>
      <c r="C1868" s="217" t="s">
        <v>2146</v>
      </c>
      <c r="D1868" s="217" t="s">
        <v>268</v>
      </c>
      <c r="E1868" s="218" t="s">
        <v>2147</v>
      </c>
      <c r="F1868" s="219" t="s">
        <v>2148</v>
      </c>
      <c r="G1868" s="220" t="s">
        <v>271</v>
      </c>
      <c r="H1868" s="221">
        <v>23</v>
      </c>
      <c r="I1868" s="222"/>
      <c r="J1868" s="223">
        <f>ROUND(I1868*H1868,2)</f>
        <v>0</v>
      </c>
      <c r="K1868" s="219" t="s">
        <v>520</v>
      </c>
      <c r="L1868" s="47"/>
      <c r="M1868" s="224" t="s">
        <v>19</v>
      </c>
      <c r="N1868" s="225" t="s">
        <v>43</v>
      </c>
      <c r="O1868" s="87"/>
      <c r="P1868" s="226">
        <f>O1868*H1868</f>
        <v>0</v>
      </c>
      <c r="Q1868" s="226">
        <v>0.016224</v>
      </c>
      <c r="R1868" s="226">
        <f>Q1868*H1868</f>
        <v>0.373152</v>
      </c>
      <c r="S1868" s="226">
        <v>0</v>
      </c>
      <c r="T1868" s="227">
        <f>S1868*H1868</f>
        <v>0</v>
      </c>
      <c r="U1868" s="41"/>
      <c r="V1868" s="41"/>
      <c r="W1868" s="41"/>
      <c r="X1868" s="41"/>
      <c r="Y1868" s="41"/>
      <c r="Z1868" s="41"/>
      <c r="AA1868" s="41"/>
      <c r="AB1868" s="41"/>
      <c r="AC1868" s="41"/>
      <c r="AD1868" s="41"/>
      <c r="AE1868" s="41"/>
      <c r="AR1868" s="228" t="s">
        <v>396</v>
      </c>
      <c r="AT1868" s="228" t="s">
        <v>268</v>
      </c>
      <c r="AU1868" s="228" t="s">
        <v>82</v>
      </c>
      <c r="AY1868" s="20" t="s">
        <v>266</v>
      </c>
      <c r="BE1868" s="229">
        <f>IF(N1868="základní",J1868,0)</f>
        <v>0</v>
      </c>
      <c r="BF1868" s="229">
        <f>IF(N1868="snížená",J1868,0)</f>
        <v>0</v>
      </c>
      <c r="BG1868" s="229">
        <f>IF(N1868="zákl. přenesená",J1868,0)</f>
        <v>0</v>
      </c>
      <c r="BH1868" s="229">
        <f>IF(N1868="sníž. přenesená",J1868,0)</f>
        <v>0</v>
      </c>
      <c r="BI1868" s="229">
        <f>IF(N1868="nulová",J1868,0)</f>
        <v>0</v>
      </c>
      <c r="BJ1868" s="20" t="s">
        <v>80</v>
      </c>
      <c r="BK1868" s="229">
        <f>ROUND(I1868*H1868,2)</f>
        <v>0</v>
      </c>
      <c r="BL1868" s="20" t="s">
        <v>396</v>
      </c>
      <c r="BM1868" s="228" t="s">
        <v>2149</v>
      </c>
    </row>
    <row r="1869" spans="1:47" s="2" customFormat="1" ht="12">
      <c r="A1869" s="41"/>
      <c r="B1869" s="42"/>
      <c r="C1869" s="43"/>
      <c r="D1869" s="230" t="s">
        <v>275</v>
      </c>
      <c r="E1869" s="43"/>
      <c r="F1869" s="231" t="s">
        <v>2148</v>
      </c>
      <c r="G1869" s="43"/>
      <c r="H1869" s="43"/>
      <c r="I1869" s="232"/>
      <c r="J1869" s="43"/>
      <c r="K1869" s="43"/>
      <c r="L1869" s="47"/>
      <c r="M1869" s="233"/>
      <c r="N1869" s="234"/>
      <c r="O1869" s="87"/>
      <c r="P1869" s="87"/>
      <c r="Q1869" s="87"/>
      <c r="R1869" s="87"/>
      <c r="S1869" s="87"/>
      <c r="T1869" s="88"/>
      <c r="U1869" s="41"/>
      <c r="V1869" s="41"/>
      <c r="W1869" s="41"/>
      <c r="X1869" s="41"/>
      <c r="Y1869" s="41"/>
      <c r="Z1869" s="41"/>
      <c r="AA1869" s="41"/>
      <c r="AB1869" s="41"/>
      <c r="AC1869" s="41"/>
      <c r="AD1869" s="41"/>
      <c r="AE1869" s="41"/>
      <c r="AT1869" s="20" t="s">
        <v>275</v>
      </c>
      <c r="AU1869" s="20" t="s">
        <v>82</v>
      </c>
    </row>
    <row r="1870" spans="1:51" s="13" customFormat="1" ht="12">
      <c r="A1870" s="13"/>
      <c r="B1870" s="237"/>
      <c r="C1870" s="238"/>
      <c r="D1870" s="230" t="s">
        <v>279</v>
      </c>
      <c r="E1870" s="239" t="s">
        <v>19</v>
      </c>
      <c r="F1870" s="240" t="s">
        <v>2150</v>
      </c>
      <c r="G1870" s="238"/>
      <c r="H1870" s="239" t="s">
        <v>19</v>
      </c>
      <c r="I1870" s="241"/>
      <c r="J1870" s="238"/>
      <c r="K1870" s="238"/>
      <c r="L1870" s="242"/>
      <c r="M1870" s="243"/>
      <c r="N1870" s="244"/>
      <c r="O1870" s="244"/>
      <c r="P1870" s="244"/>
      <c r="Q1870" s="244"/>
      <c r="R1870" s="244"/>
      <c r="S1870" s="244"/>
      <c r="T1870" s="245"/>
      <c r="U1870" s="13"/>
      <c r="V1870" s="13"/>
      <c r="W1870" s="13"/>
      <c r="X1870" s="13"/>
      <c r="Y1870" s="13"/>
      <c r="Z1870" s="13"/>
      <c r="AA1870" s="13"/>
      <c r="AB1870" s="13"/>
      <c r="AC1870" s="13"/>
      <c r="AD1870" s="13"/>
      <c r="AE1870" s="13"/>
      <c r="AT1870" s="246" t="s">
        <v>279</v>
      </c>
      <c r="AU1870" s="246" t="s">
        <v>82</v>
      </c>
      <c r="AV1870" s="13" t="s">
        <v>80</v>
      </c>
      <c r="AW1870" s="13" t="s">
        <v>33</v>
      </c>
      <c r="AX1870" s="13" t="s">
        <v>72</v>
      </c>
      <c r="AY1870" s="246" t="s">
        <v>266</v>
      </c>
    </row>
    <row r="1871" spans="1:51" s="14" customFormat="1" ht="12">
      <c r="A1871" s="14"/>
      <c r="B1871" s="247"/>
      <c r="C1871" s="248"/>
      <c r="D1871" s="230" t="s">
        <v>279</v>
      </c>
      <c r="E1871" s="249" t="s">
        <v>19</v>
      </c>
      <c r="F1871" s="250" t="s">
        <v>2151</v>
      </c>
      <c r="G1871" s="248"/>
      <c r="H1871" s="251">
        <v>23</v>
      </c>
      <c r="I1871" s="252"/>
      <c r="J1871" s="248"/>
      <c r="K1871" s="248"/>
      <c r="L1871" s="253"/>
      <c r="M1871" s="254"/>
      <c r="N1871" s="255"/>
      <c r="O1871" s="255"/>
      <c r="P1871" s="255"/>
      <c r="Q1871" s="255"/>
      <c r="R1871" s="255"/>
      <c r="S1871" s="255"/>
      <c r="T1871" s="256"/>
      <c r="U1871" s="14"/>
      <c r="V1871" s="14"/>
      <c r="W1871" s="14"/>
      <c r="X1871" s="14"/>
      <c r="Y1871" s="14"/>
      <c r="Z1871" s="14"/>
      <c r="AA1871" s="14"/>
      <c r="AB1871" s="14"/>
      <c r="AC1871" s="14"/>
      <c r="AD1871" s="14"/>
      <c r="AE1871" s="14"/>
      <c r="AT1871" s="257" t="s">
        <v>279</v>
      </c>
      <c r="AU1871" s="257" t="s">
        <v>82</v>
      </c>
      <c r="AV1871" s="14" t="s">
        <v>82</v>
      </c>
      <c r="AW1871" s="14" t="s">
        <v>33</v>
      </c>
      <c r="AX1871" s="14" t="s">
        <v>72</v>
      </c>
      <c r="AY1871" s="257" t="s">
        <v>266</v>
      </c>
    </row>
    <row r="1872" spans="1:51" s="15" customFormat="1" ht="12">
      <c r="A1872" s="15"/>
      <c r="B1872" s="258"/>
      <c r="C1872" s="259"/>
      <c r="D1872" s="230" t="s">
        <v>279</v>
      </c>
      <c r="E1872" s="260" t="s">
        <v>19</v>
      </c>
      <c r="F1872" s="261" t="s">
        <v>282</v>
      </c>
      <c r="G1872" s="259"/>
      <c r="H1872" s="262">
        <v>23</v>
      </c>
      <c r="I1872" s="263"/>
      <c r="J1872" s="259"/>
      <c r="K1872" s="259"/>
      <c r="L1872" s="264"/>
      <c r="M1872" s="265"/>
      <c r="N1872" s="266"/>
      <c r="O1872" s="266"/>
      <c r="P1872" s="266"/>
      <c r="Q1872" s="266"/>
      <c r="R1872" s="266"/>
      <c r="S1872" s="266"/>
      <c r="T1872" s="267"/>
      <c r="U1872" s="15"/>
      <c r="V1872" s="15"/>
      <c r="W1872" s="15"/>
      <c r="X1872" s="15"/>
      <c r="Y1872" s="15"/>
      <c r="Z1872" s="15"/>
      <c r="AA1872" s="15"/>
      <c r="AB1872" s="15"/>
      <c r="AC1872" s="15"/>
      <c r="AD1872" s="15"/>
      <c r="AE1872" s="15"/>
      <c r="AT1872" s="268" t="s">
        <v>279</v>
      </c>
      <c r="AU1872" s="268" t="s">
        <v>82</v>
      </c>
      <c r="AV1872" s="15" t="s">
        <v>273</v>
      </c>
      <c r="AW1872" s="15" t="s">
        <v>33</v>
      </c>
      <c r="AX1872" s="15" t="s">
        <v>80</v>
      </c>
      <c r="AY1872" s="268" t="s">
        <v>266</v>
      </c>
    </row>
    <row r="1873" spans="1:65" s="2" customFormat="1" ht="24.15" customHeight="1">
      <c r="A1873" s="41"/>
      <c r="B1873" s="42"/>
      <c r="C1873" s="217" t="s">
        <v>2152</v>
      </c>
      <c r="D1873" s="217" t="s">
        <v>268</v>
      </c>
      <c r="E1873" s="218" t="s">
        <v>2153</v>
      </c>
      <c r="F1873" s="219" t="s">
        <v>2154</v>
      </c>
      <c r="G1873" s="220" t="s">
        <v>271</v>
      </c>
      <c r="H1873" s="221">
        <v>41.25</v>
      </c>
      <c r="I1873" s="222"/>
      <c r="J1873" s="223">
        <f>ROUND(I1873*H1873,2)</f>
        <v>0</v>
      </c>
      <c r="K1873" s="219" t="s">
        <v>272</v>
      </c>
      <c r="L1873" s="47"/>
      <c r="M1873" s="224" t="s">
        <v>19</v>
      </c>
      <c r="N1873" s="225" t="s">
        <v>43</v>
      </c>
      <c r="O1873" s="87"/>
      <c r="P1873" s="226">
        <f>O1873*H1873</f>
        <v>0</v>
      </c>
      <c r="Q1873" s="226">
        <v>0</v>
      </c>
      <c r="R1873" s="226">
        <f>Q1873*H1873</f>
        <v>0</v>
      </c>
      <c r="S1873" s="226">
        <v>0</v>
      </c>
      <c r="T1873" s="227">
        <f>S1873*H1873</f>
        <v>0</v>
      </c>
      <c r="U1873" s="41"/>
      <c r="V1873" s="41"/>
      <c r="W1873" s="41"/>
      <c r="X1873" s="41"/>
      <c r="Y1873" s="41"/>
      <c r="Z1873" s="41"/>
      <c r="AA1873" s="41"/>
      <c r="AB1873" s="41"/>
      <c r="AC1873" s="41"/>
      <c r="AD1873" s="41"/>
      <c r="AE1873" s="41"/>
      <c r="AR1873" s="228" t="s">
        <v>396</v>
      </c>
      <c r="AT1873" s="228" t="s">
        <v>268</v>
      </c>
      <c r="AU1873" s="228" t="s">
        <v>82</v>
      </c>
      <c r="AY1873" s="20" t="s">
        <v>266</v>
      </c>
      <c r="BE1873" s="229">
        <f>IF(N1873="základní",J1873,0)</f>
        <v>0</v>
      </c>
      <c r="BF1873" s="229">
        <f>IF(N1873="snížená",J1873,0)</f>
        <v>0</v>
      </c>
      <c r="BG1873" s="229">
        <f>IF(N1873="zákl. přenesená",J1873,0)</f>
        <v>0</v>
      </c>
      <c r="BH1873" s="229">
        <f>IF(N1873="sníž. přenesená",J1873,0)</f>
        <v>0</v>
      </c>
      <c r="BI1873" s="229">
        <f>IF(N1873="nulová",J1873,0)</f>
        <v>0</v>
      </c>
      <c r="BJ1873" s="20" t="s">
        <v>80</v>
      </c>
      <c r="BK1873" s="229">
        <f>ROUND(I1873*H1873,2)</f>
        <v>0</v>
      </c>
      <c r="BL1873" s="20" t="s">
        <v>396</v>
      </c>
      <c r="BM1873" s="228" t="s">
        <v>2155</v>
      </c>
    </row>
    <row r="1874" spans="1:47" s="2" customFormat="1" ht="12">
      <c r="A1874" s="41"/>
      <c r="B1874" s="42"/>
      <c r="C1874" s="43"/>
      <c r="D1874" s="230" t="s">
        <v>275</v>
      </c>
      <c r="E1874" s="43"/>
      <c r="F1874" s="231" t="s">
        <v>2156</v>
      </c>
      <c r="G1874" s="43"/>
      <c r="H1874" s="43"/>
      <c r="I1874" s="232"/>
      <c r="J1874" s="43"/>
      <c r="K1874" s="43"/>
      <c r="L1874" s="47"/>
      <c r="M1874" s="233"/>
      <c r="N1874" s="234"/>
      <c r="O1874" s="87"/>
      <c r="P1874" s="87"/>
      <c r="Q1874" s="87"/>
      <c r="R1874" s="87"/>
      <c r="S1874" s="87"/>
      <c r="T1874" s="88"/>
      <c r="U1874" s="41"/>
      <c r="V1874" s="41"/>
      <c r="W1874" s="41"/>
      <c r="X1874" s="41"/>
      <c r="Y1874" s="41"/>
      <c r="Z1874" s="41"/>
      <c r="AA1874" s="41"/>
      <c r="AB1874" s="41"/>
      <c r="AC1874" s="41"/>
      <c r="AD1874" s="41"/>
      <c r="AE1874" s="41"/>
      <c r="AT1874" s="20" t="s">
        <v>275</v>
      </c>
      <c r="AU1874" s="20" t="s">
        <v>82</v>
      </c>
    </row>
    <row r="1875" spans="1:47" s="2" customFormat="1" ht="12">
      <c r="A1875" s="41"/>
      <c r="B1875" s="42"/>
      <c r="C1875" s="43"/>
      <c r="D1875" s="235" t="s">
        <v>277</v>
      </c>
      <c r="E1875" s="43"/>
      <c r="F1875" s="236" t="s">
        <v>2157</v>
      </c>
      <c r="G1875" s="43"/>
      <c r="H1875" s="43"/>
      <c r="I1875" s="232"/>
      <c r="J1875" s="43"/>
      <c r="K1875" s="43"/>
      <c r="L1875" s="47"/>
      <c r="M1875" s="233"/>
      <c r="N1875" s="234"/>
      <c r="O1875" s="87"/>
      <c r="P1875" s="87"/>
      <c r="Q1875" s="87"/>
      <c r="R1875" s="87"/>
      <c r="S1875" s="87"/>
      <c r="T1875" s="88"/>
      <c r="U1875" s="41"/>
      <c r="V1875" s="41"/>
      <c r="W1875" s="41"/>
      <c r="X1875" s="41"/>
      <c r="Y1875" s="41"/>
      <c r="Z1875" s="41"/>
      <c r="AA1875" s="41"/>
      <c r="AB1875" s="41"/>
      <c r="AC1875" s="41"/>
      <c r="AD1875" s="41"/>
      <c r="AE1875" s="41"/>
      <c r="AT1875" s="20" t="s">
        <v>277</v>
      </c>
      <c r="AU1875" s="20" t="s">
        <v>82</v>
      </c>
    </row>
    <row r="1876" spans="1:51" s="13" customFormat="1" ht="12">
      <c r="A1876" s="13"/>
      <c r="B1876" s="237"/>
      <c r="C1876" s="238"/>
      <c r="D1876" s="230" t="s">
        <v>279</v>
      </c>
      <c r="E1876" s="239" t="s">
        <v>19</v>
      </c>
      <c r="F1876" s="240" t="s">
        <v>2158</v>
      </c>
      <c r="G1876" s="238"/>
      <c r="H1876" s="239" t="s">
        <v>19</v>
      </c>
      <c r="I1876" s="241"/>
      <c r="J1876" s="238"/>
      <c r="K1876" s="238"/>
      <c r="L1876" s="242"/>
      <c r="M1876" s="243"/>
      <c r="N1876" s="244"/>
      <c r="O1876" s="244"/>
      <c r="P1876" s="244"/>
      <c r="Q1876" s="244"/>
      <c r="R1876" s="244"/>
      <c r="S1876" s="244"/>
      <c r="T1876" s="245"/>
      <c r="U1876" s="13"/>
      <c r="V1876" s="13"/>
      <c r="W1876" s="13"/>
      <c r="X1876" s="13"/>
      <c r="Y1876" s="13"/>
      <c r="Z1876" s="13"/>
      <c r="AA1876" s="13"/>
      <c r="AB1876" s="13"/>
      <c r="AC1876" s="13"/>
      <c r="AD1876" s="13"/>
      <c r="AE1876" s="13"/>
      <c r="AT1876" s="246" t="s">
        <v>279</v>
      </c>
      <c r="AU1876" s="246" t="s">
        <v>82</v>
      </c>
      <c r="AV1876" s="13" t="s">
        <v>80</v>
      </c>
      <c r="AW1876" s="13" t="s">
        <v>33</v>
      </c>
      <c r="AX1876" s="13" t="s">
        <v>72</v>
      </c>
      <c r="AY1876" s="246" t="s">
        <v>266</v>
      </c>
    </row>
    <row r="1877" spans="1:51" s="14" customFormat="1" ht="12">
      <c r="A1877" s="14"/>
      <c r="B1877" s="247"/>
      <c r="C1877" s="248"/>
      <c r="D1877" s="230" t="s">
        <v>279</v>
      </c>
      <c r="E1877" s="249" t="s">
        <v>19</v>
      </c>
      <c r="F1877" s="250" t="s">
        <v>2159</v>
      </c>
      <c r="G1877" s="248"/>
      <c r="H1877" s="251">
        <v>41.25</v>
      </c>
      <c r="I1877" s="252"/>
      <c r="J1877" s="248"/>
      <c r="K1877" s="248"/>
      <c r="L1877" s="253"/>
      <c r="M1877" s="254"/>
      <c r="N1877" s="255"/>
      <c r="O1877" s="255"/>
      <c r="P1877" s="255"/>
      <c r="Q1877" s="255"/>
      <c r="R1877" s="255"/>
      <c r="S1877" s="255"/>
      <c r="T1877" s="256"/>
      <c r="U1877" s="14"/>
      <c r="V1877" s="14"/>
      <c r="W1877" s="14"/>
      <c r="X1877" s="14"/>
      <c r="Y1877" s="14"/>
      <c r="Z1877" s="14"/>
      <c r="AA1877" s="14"/>
      <c r="AB1877" s="14"/>
      <c r="AC1877" s="14"/>
      <c r="AD1877" s="14"/>
      <c r="AE1877" s="14"/>
      <c r="AT1877" s="257" t="s">
        <v>279</v>
      </c>
      <c r="AU1877" s="257" t="s">
        <v>82</v>
      </c>
      <c r="AV1877" s="14" t="s">
        <v>82</v>
      </c>
      <c r="AW1877" s="14" t="s">
        <v>33</v>
      </c>
      <c r="AX1877" s="14" t="s">
        <v>72</v>
      </c>
      <c r="AY1877" s="257" t="s">
        <v>266</v>
      </c>
    </row>
    <row r="1878" spans="1:51" s="15" customFormat="1" ht="12">
      <c r="A1878" s="15"/>
      <c r="B1878" s="258"/>
      <c r="C1878" s="259"/>
      <c r="D1878" s="230" t="s">
        <v>279</v>
      </c>
      <c r="E1878" s="260" t="s">
        <v>19</v>
      </c>
      <c r="F1878" s="261" t="s">
        <v>282</v>
      </c>
      <c r="G1878" s="259"/>
      <c r="H1878" s="262">
        <v>41.25</v>
      </c>
      <c r="I1878" s="263"/>
      <c r="J1878" s="259"/>
      <c r="K1878" s="259"/>
      <c r="L1878" s="264"/>
      <c r="M1878" s="265"/>
      <c r="N1878" s="266"/>
      <c r="O1878" s="266"/>
      <c r="P1878" s="266"/>
      <c r="Q1878" s="266"/>
      <c r="R1878" s="266"/>
      <c r="S1878" s="266"/>
      <c r="T1878" s="267"/>
      <c r="U1878" s="15"/>
      <c r="V1878" s="15"/>
      <c r="W1878" s="15"/>
      <c r="X1878" s="15"/>
      <c r="Y1878" s="15"/>
      <c r="Z1878" s="15"/>
      <c r="AA1878" s="15"/>
      <c r="AB1878" s="15"/>
      <c r="AC1878" s="15"/>
      <c r="AD1878" s="15"/>
      <c r="AE1878" s="15"/>
      <c r="AT1878" s="268" t="s">
        <v>279</v>
      </c>
      <c r="AU1878" s="268" t="s">
        <v>82</v>
      </c>
      <c r="AV1878" s="15" t="s">
        <v>273</v>
      </c>
      <c r="AW1878" s="15" t="s">
        <v>33</v>
      </c>
      <c r="AX1878" s="15" t="s">
        <v>80</v>
      </c>
      <c r="AY1878" s="268" t="s">
        <v>266</v>
      </c>
    </row>
    <row r="1879" spans="1:65" s="2" customFormat="1" ht="37.8" customHeight="1">
      <c r="A1879" s="41"/>
      <c r="B1879" s="42"/>
      <c r="C1879" s="269" t="s">
        <v>2160</v>
      </c>
      <c r="D1879" s="269" t="s">
        <v>430</v>
      </c>
      <c r="E1879" s="270" t="s">
        <v>2161</v>
      </c>
      <c r="F1879" s="271" t="s">
        <v>2162</v>
      </c>
      <c r="G1879" s="272" t="s">
        <v>271</v>
      </c>
      <c r="H1879" s="273">
        <v>45.375</v>
      </c>
      <c r="I1879" s="274"/>
      <c r="J1879" s="275">
        <f>ROUND(I1879*H1879,2)</f>
        <v>0</v>
      </c>
      <c r="K1879" s="271" t="s">
        <v>520</v>
      </c>
      <c r="L1879" s="276"/>
      <c r="M1879" s="277" t="s">
        <v>19</v>
      </c>
      <c r="N1879" s="278" t="s">
        <v>43</v>
      </c>
      <c r="O1879" s="87"/>
      <c r="P1879" s="226">
        <f>O1879*H1879</f>
        <v>0</v>
      </c>
      <c r="Q1879" s="226">
        <v>0.0199</v>
      </c>
      <c r="R1879" s="226">
        <f>Q1879*H1879</f>
        <v>0.9029625</v>
      </c>
      <c r="S1879" s="226">
        <v>0</v>
      </c>
      <c r="T1879" s="227">
        <f>S1879*H1879</f>
        <v>0</v>
      </c>
      <c r="U1879" s="41"/>
      <c r="V1879" s="41"/>
      <c r="W1879" s="41"/>
      <c r="X1879" s="41"/>
      <c r="Y1879" s="41"/>
      <c r="Z1879" s="41"/>
      <c r="AA1879" s="41"/>
      <c r="AB1879" s="41"/>
      <c r="AC1879" s="41"/>
      <c r="AD1879" s="41"/>
      <c r="AE1879" s="41"/>
      <c r="AR1879" s="228" t="s">
        <v>517</v>
      </c>
      <c r="AT1879" s="228" t="s">
        <v>430</v>
      </c>
      <c r="AU1879" s="228" t="s">
        <v>82</v>
      </c>
      <c r="AY1879" s="20" t="s">
        <v>266</v>
      </c>
      <c r="BE1879" s="229">
        <f>IF(N1879="základní",J1879,0)</f>
        <v>0</v>
      </c>
      <c r="BF1879" s="229">
        <f>IF(N1879="snížená",J1879,0)</f>
        <v>0</v>
      </c>
      <c r="BG1879" s="229">
        <f>IF(N1879="zákl. přenesená",J1879,0)</f>
        <v>0</v>
      </c>
      <c r="BH1879" s="229">
        <f>IF(N1879="sníž. přenesená",J1879,0)</f>
        <v>0</v>
      </c>
      <c r="BI1879" s="229">
        <f>IF(N1879="nulová",J1879,0)</f>
        <v>0</v>
      </c>
      <c r="BJ1879" s="20" t="s">
        <v>80</v>
      </c>
      <c r="BK1879" s="229">
        <f>ROUND(I1879*H1879,2)</f>
        <v>0</v>
      </c>
      <c r="BL1879" s="20" t="s">
        <v>396</v>
      </c>
      <c r="BM1879" s="228" t="s">
        <v>2163</v>
      </c>
    </row>
    <row r="1880" spans="1:47" s="2" customFormat="1" ht="12">
      <c r="A1880" s="41"/>
      <c r="B1880" s="42"/>
      <c r="C1880" s="43"/>
      <c r="D1880" s="230" t="s">
        <v>275</v>
      </c>
      <c r="E1880" s="43"/>
      <c r="F1880" s="231" t="s">
        <v>2162</v>
      </c>
      <c r="G1880" s="43"/>
      <c r="H1880" s="43"/>
      <c r="I1880" s="232"/>
      <c r="J1880" s="43"/>
      <c r="K1880" s="43"/>
      <c r="L1880" s="47"/>
      <c r="M1880" s="233"/>
      <c r="N1880" s="234"/>
      <c r="O1880" s="87"/>
      <c r="P1880" s="87"/>
      <c r="Q1880" s="87"/>
      <c r="R1880" s="87"/>
      <c r="S1880" s="87"/>
      <c r="T1880" s="88"/>
      <c r="U1880" s="41"/>
      <c r="V1880" s="41"/>
      <c r="W1880" s="41"/>
      <c r="X1880" s="41"/>
      <c r="Y1880" s="41"/>
      <c r="Z1880" s="41"/>
      <c r="AA1880" s="41"/>
      <c r="AB1880" s="41"/>
      <c r="AC1880" s="41"/>
      <c r="AD1880" s="41"/>
      <c r="AE1880" s="41"/>
      <c r="AT1880" s="20" t="s">
        <v>275</v>
      </c>
      <c r="AU1880" s="20" t="s">
        <v>82</v>
      </c>
    </row>
    <row r="1881" spans="1:51" s="14" customFormat="1" ht="12">
      <c r="A1881" s="14"/>
      <c r="B1881" s="247"/>
      <c r="C1881" s="248"/>
      <c r="D1881" s="230" t="s">
        <v>279</v>
      </c>
      <c r="E1881" s="248"/>
      <c r="F1881" s="250" t="s">
        <v>2164</v>
      </c>
      <c r="G1881" s="248"/>
      <c r="H1881" s="251">
        <v>45.375</v>
      </c>
      <c r="I1881" s="252"/>
      <c r="J1881" s="248"/>
      <c r="K1881" s="248"/>
      <c r="L1881" s="253"/>
      <c r="M1881" s="254"/>
      <c r="N1881" s="255"/>
      <c r="O1881" s="255"/>
      <c r="P1881" s="255"/>
      <c r="Q1881" s="255"/>
      <c r="R1881" s="255"/>
      <c r="S1881" s="255"/>
      <c r="T1881" s="256"/>
      <c r="U1881" s="14"/>
      <c r="V1881" s="14"/>
      <c r="W1881" s="14"/>
      <c r="X1881" s="14"/>
      <c r="Y1881" s="14"/>
      <c r="Z1881" s="14"/>
      <c r="AA1881" s="14"/>
      <c r="AB1881" s="14"/>
      <c r="AC1881" s="14"/>
      <c r="AD1881" s="14"/>
      <c r="AE1881" s="14"/>
      <c r="AT1881" s="257" t="s">
        <v>279</v>
      </c>
      <c r="AU1881" s="257" t="s">
        <v>82</v>
      </c>
      <c r="AV1881" s="14" t="s">
        <v>82</v>
      </c>
      <c r="AW1881" s="14" t="s">
        <v>4</v>
      </c>
      <c r="AX1881" s="14" t="s">
        <v>80</v>
      </c>
      <c r="AY1881" s="257" t="s">
        <v>266</v>
      </c>
    </row>
    <row r="1882" spans="1:65" s="2" customFormat="1" ht="16.5" customHeight="1">
      <c r="A1882" s="41"/>
      <c r="B1882" s="42"/>
      <c r="C1882" s="217" t="s">
        <v>2165</v>
      </c>
      <c r="D1882" s="217" t="s">
        <v>268</v>
      </c>
      <c r="E1882" s="218" t="s">
        <v>2166</v>
      </c>
      <c r="F1882" s="219" t="s">
        <v>2167</v>
      </c>
      <c r="G1882" s="220" t="s">
        <v>423</v>
      </c>
      <c r="H1882" s="221">
        <v>82.5</v>
      </c>
      <c r="I1882" s="222"/>
      <c r="J1882" s="223">
        <f>ROUND(I1882*H1882,2)</f>
        <v>0</v>
      </c>
      <c r="K1882" s="219" t="s">
        <v>272</v>
      </c>
      <c r="L1882" s="47"/>
      <c r="M1882" s="224" t="s">
        <v>19</v>
      </c>
      <c r="N1882" s="225" t="s">
        <v>43</v>
      </c>
      <c r="O1882" s="87"/>
      <c r="P1882" s="226">
        <f>O1882*H1882</f>
        <v>0</v>
      </c>
      <c r="Q1882" s="226">
        <v>1E-05</v>
      </c>
      <c r="R1882" s="226">
        <f>Q1882*H1882</f>
        <v>0.0008250000000000001</v>
      </c>
      <c r="S1882" s="226">
        <v>0</v>
      </c>
      <c r="T1882" s="227">
        <f>S1882*H1882</f>
        <v>0</v>
      </c>
      <c r="U1882" s="41"/>
      <c r="V1882" s="41"/>
      <c r="W1882" s="41"/>
      <c r="X1882" s="41"/>
      <c r="Y1882" s="41"/>
      <c r="Z1882" s="41"/>
      <c r="AA1882" s="41"/>
      <c r="AB1882" s="41"/>
      <c r="AC1882" s="41"/>
      <c r="AD1882" s="41"/>
      <c r="AE1882" s="41"/>
      <c r="AR1882" s="228" t="s">
        <v>273</v>
      </c>
      <c r="AT1882" s="228" t="s">
        <v>268</v>
      </c>
      <c r="AU1882" s="228" t="s">
        <v>82</v>
      </c>
      <c r="AY1882" s="20" t="s">
        <v>266</v>
      </c>
      <c r="BE1882" s="229">
        <f>IF(N1882="základní",J1882,0)</f>
        <v>0</v>
      </c>
      <c r="BF1882" s="229">
        <f>IF(N1882="snížená",J1882,0)</f>
        <v>0</v>
      </c>
      <c r="BG1882" s="229">
        <f>IF(N1882="zákl. přenesená",J1882,0)</f>
        <v>0</v>
      </c>
      <c r="BH1882" s="229">
        <f>IF(N1882="sníž. přenesená",J1882,0)</f>
        <v>0</v>
      </c>
      <c r="BI1882" s="229">
        <f>IF(N1882="nulová",J1882,0)</f>
        <v>0</v>
      </c>
      <c r="BJ1882" s="20" t="s">
        <v>80</v>
      </c>
      <c r="BK1882" s="229">
        <f>ROUND(I1882*H1882,2)</f>
        <v>0</v>
      </c>
      <c r="BL1882" s="20" t="s">
        <v>273</v>
      </c>
      <c r="BM1882" s="228" t="s">
        <v>2168</v>
      </c>
    </row>
    <row r="1883" spans="1:47" s="2" customFormat="1" ht="12">
      <c r="A1883" s="41"/>
      <c r="B1883" s="42"/>
      <c r="C1883" s="43"/>
      <c r="D1883" s="230" t="s">
        <v>275</v>
      </c>
      <c r="E1883" s="43"/>
      <c r="F1883" s="231" t="s">
        <v>2169</v>
      </c>
      <c r="G1883" s="43"/>
      <c r="H1883" s="43"/>
      <c r="I1883" s="232"/>
      <c r="J1883" s="43"/>
      <c r="K1883" s="43"/>
      <c r="L1883" s="47"/>
      <c r="M1883" s="233"/>
      <c r="N1883" s="234"/>
      <c r="O1883" s="87"/>
      <c r="P1883" s="87"/>
      <c r="Q1883" s="87"/>
      <c r="R1883" s="87"/>
      <c r="S1883" s="87"/>
      <c r="T1883" s="88"/>
      <c r="U1883" s="41"/>
      <c r="V1883" s="41"/>
      <c r="W1883" s="41"/>
      <c r="X1883" s="41"/>
      <c r="Y1883" s="41"/>
      <c r="Z1883" s="41"/>
      <c r="AA1883" s="41"/>
      <c r="AB1883" s="41"/>
      <c r="AC1883" s="41"/>
      <c r="AD1883" s="41"/>
      <c r="AE1883" s="41"/>
      <c r="AT1883" s="20" t="s">
        <v>275</v>
      </c>
      <c r="AU1883" s="20" t="s">
        <v>82</v>
      </c>
    </row>
    <row r="1884" spans="1:47" s="2" customFormat="1" ht="12">
      <c r="A1884" s="41"/>
      <c r="B1884" s="42"/>
      <c r="C1884" s="43"/>
      <c r="D1884" s="235" t="s">
        <v>277</v>
      </c>
      <c r="E1884" s="43"/>
      <c r="F1884" s="236" t="s">
        <v>2170</v>
      </c>
      <c r="G1884" s="43"/>
      <c r="H1884" s="43"/>
      <c r="I1884" s="232"/>
      <c r="J1884" s="43"/>
      <c r="K1884" s="43"/>
      <c r="L1884" s="47"/>
      <c r="M1884" s="233"/>
      <c r="N1884" s="234"/>
      <c r="O1884" s="87"/>
      <c r="P1884" s="87"/>
      <c r="Q1884" s="87"/>
      <c r="R1884" s="87"/>
      <c r="S1884" s="87"/>
      <c r="T1884" s="88"/>
      <c r="U1884" s="41"/>
      <c r="V1884" s="41"/>
      <c r="W1884" s="41"/>
      <c r="X1884" s="41"/>
      <c r="Y1884" s="41"/>
      <c r="Z1884" s="41"/>
      <c r="AA1884" s="41"/>
      <c r="AB1884" s="41"/>
      <c r="AC1884" s="41"/>
      <c r="AD1884" s="41"/>
      <c r="AE1884" s="41"/>
      <c r="AT1884" s="20" t="s">
        <v>277</v>
      </c>
      <c r="AU1884" s="20" t="s">
        <v>82</v>
      </c>
    </row>
    <row r="1885" spans="1:51" s="13" customFormat="1" ht="12">
      <c r="A1885" s="13"/>
      <c r="B1885" s="237"/>
      <c r="C1885" s="238"/>
      <c r="D1885" s="230" t="s">
        <v>279</v>
      </c>
      <c r="E1885" s="239" t="s">
        <v>19</v>
      </c>
      <c r="F1885" s="240" t="s">
        <v>2171</v>
      </c>
      <c r="G1885" s="238"/>
      <c r="H1885" s="239" t="s">
        <v>19</v>
      </c>
      <c r="I1885" s="241"/>
      <c r="J1885" s="238"/>
      <c r="K1885" s="238"/>
      <c r="L1885" s="242"/>
      <c r="M1885" s="243"/>
      <c r="N1885" s="244"/>
      <c r="O1885" s="244"/>
      <c r="P1885" s="244"/>
      <c r="Q1885" s="244"/>
      <c r="R1885" s="244"/>
      <c r="S1885" s="244"/>
      <c r="T1885" s="245"/>
      <c r="U1885" s="13"/>
      <c r="V1885" s="13"/>
      <c r="W1885" s="13"/>
      <c r="X1885" s="13"/>
      <c r="Y1885" s="13"/>
      <c r="Z1885" s="13"/>
      <c r="AA1885" s="13"/>
      <c r="AB1885" s="13"/>
      <c r="AC1885" s="13"/>
      <c r="AD1885" s="13"/>
      <c r="AE1885" s="13"/>
      <c r="AT1885" s="246" t="s">
        <v>279</v>
      </c>
      <c r="AU1885" s="246" t="s">
        <v>82</v>
      </c>
      <c r="AV1885" s="13" t="s">
        <v>80</v>
      </c>
      <c r="AW1885" s="13" t="s">
        <v>33</v>
      </c>
      <c r="AX1885" s="13" t="s">
        <v>72</v>
      </c>
      <c r="AY1885" s="246" t="s">
        <v>266</v>
      </c>
    </row>
    <row r="1886" spans="1:51" s="14" customFormat="1" ht="12">
      <c r="A1886" s="14"/>
      <c r="B1886" s="247"/>
      <c r="C1886" s="248"/>
      <c r="D1886" s="230" t="s">
        <v>279</v>
      </c>
      <c r="E1886" s="249" t="s">
        <v>19</v>
      </c>
      <c r="F1886" s="250" t="s">
        <v>2172</v>
      </c>
      <c r="G1886" s="248"/>
      <c r="H1886" s="251">
        <v>82.5</v>
      </c>
      <c r="I1886" s="252"/>
      <c r="J1886" s="248"/>
      <c r="K1886" s="248"/>
      <c r="L1886" s="253"/>
      <c r="M1886" s="254"/>
      <c r="N1886" s="255"/>
      <c r="O1886" s="255"/>
      <c r="P1886" s="255"/>
      <c r="Q1886" s="255"/>
      <c r="R1886" s="255"/>
      <c r="S1886" s="255"/>
      <c r="T1886" s="256"/>
      <c r="U1886" s="14"/>
      <c r="V1886" s="14"/>
      <c r="W1886" s="14"/>
      <c r="X1886" s="14"/>
      <c r="Y1886" s="14"/>
      <c r="Z1886" s="14"/>
      <c r="AA1886" s="14"/>
      <c r="AB1886" s="14"/>
      <c r="AC1886" s="14"/>
      <c r="AD1886" s="14"/>
      <c r="AE1886" s="14"/>
      <c r="AT1886" s="257" t="s">
        <v>279</v>
      </c>
      <c r="AU1886" s="257" t="s">
        <v>82</v>
      </c>
      <c r="AV1886" s="14" t="s">
        <v>82</v>
      </c>
      <c r="AW1886" s="14" t="s">
        <v>33</v>
      </c>
      <c r="AX1886" s="14" t="s">
        <v>72</v>
      </c>
      <c r="AY1886" s="257" t="s">
        <v>266</v>
      </c>
    </row>
    <row r="1887" spans="1:51" s="15" customFormat="1" ht="12">
      <c r="A1887" s="15"/>
      <c r="B1887" s="258"/>
      <c r="C1887" s="259"/>
      <c r="D1887" s="230" t="s">
        <v>279</v>
      </c>
      <c r="E1887" s="260" t="s">
        <v>19</v>
      </c>
      <c r="F1887" s="261" t="s">
        <v>282</v>
      </c>
      <c r="G1887" s="259"/>
      <c r="H1887" s="262">
        <v>82.5</v>
      </c>
      <c r="I1887" s="263"/>
      <c r="J1887" s="259"/>
      <c r="K1887" s="259"/>
      <c r="L1887" s="264"/>
      <c r="M1887" s="265"/>
      <c r="N1887" s="266"/>
      <c r="O1887" s="266"/>
      <c r="P1887" s="266"/>
      <c r="Q1887" s="266"/>
      <c r="R1887" s="266"/>
      <c r="S1887" s="266"/>
      <c r="T1887" s="267"/>
      <c r="U1887" s="15"/>
      <c r="V1887" s="15"/>
      <c r="W1887" s="15"/>
      <c r="X1887" s="15"/>
      <c r="Y1887" s="15"/>
      <c r="Z1887" s="15"/>
      <c r="AA1887" s="15"/>
      <c r="AB1887" s="15"/>
      <c r="AC1887" s="15"/>
      <c r="AD1887" s="15"/>
      <c r="AE1887" s="15"/>
      <c r="AT1887" s="268" t="s">
        <v>279</v>
      </c>
      <c r="AU1887" s="268" t="s">
        <v>82</v>
      </c>
      <c r="AV1887" s="15" t="s">
        <v>273</v>
      </c>
      <c r="AW1887" s="15" t="s">
        <v>33</v>
      </c>
      <c r="AX1887" s="15" t="s">
        <v>80</v>
      </c>
      <c r="AY1887" s="268" t="s">
        <v>266</v>
      </c>
    </row>
    <row r="1888" spans="1:65" s="2" customFormat="1" ht="24.15" customHeight="1">
      <c r="A1888" s="41"/>
      <c r="B1888" s="42"/>
      <c r="C1888" s="269" t="s">
        <v>2173</v>
      </c>
      <c r="D1888" s="269" t="s">
        <v>430</v>
      </c>
      <c r="E1888" s="270" t="s">
        <v>2174</v>
      </c>
      <c r="F1888" s="271" t="s">
        <v>2175</v>
      </c>
      <c r="G1888" s="272" t="s">
        <v>285</v>
      </c>
      <c r="H1888" s="273">
        <v>0.304</v>
      </c>
      <c r="I1888" s="274"/>
      <c r="J1888" s="275">
        <f>ROUND(I1888*H1888,2)</f>
        <v>0</v>
      </c>
      <c r="K1888" s="271" t="s">
        <v>272</v>
      </c>
      <c r="L1888" s="276"/>
      <c r="M1888" s="277" t="s">
        <v>19</v>
      </c>
      <c r="N1888" s="278" t="s">
        <v>43</v>
      </c>
      <c r="O1888" s="87"/>
      <c r="P1888" s="226">
        <f>O1888*H1888</f>
        <v>0</v>
      </c>
      <c r="Q1888" s="226">
        <v>0.75</v>
      </c>
      <c r="R1888" s="226">
        <f>Q1888*H1888</f>
        <v>0.22799999999999998</v>
      </c>
      <c r="S1888" s="226">
        <v>0</v>
      </c>
      <c r="T1888" s="227">
        <f>S1888*H1888</f>
        <v>0</v>
      </c>
      <c r="U1888" s="41"/>
      <c r="V1888" s="41"/>
      <c r="W1888" s="41"/>
      <c r="X1888" s="41"/>
      <c r="Y1888" s="41"/>
      <c r="Z1888" s="41"/>
      <c r="AA1888" s="41"/>
      <c r="AB1888" s="41"/>
      <c r="AC1888" s="41"/>
      <c r="AD1888" s="41"/>
      <c r="AE1888" s="41"/>
      <c r="AR1888" s="228" t="s">
        <v>324</v>
      </c>
      <c r="AT1888" s="228" t="s">
        <v>430</v>
      </c>
      <c r="AU1888" s="228" t="s">
        <v>82</v>
      </c>
      <c r="AY1888" s="20" t="s">
        <v>266</v>
      </c>
      <c r="BE1888" s="229">
        <f>IF(N1888="základní",J1888,0)</f>
        <v>0</v>
      </c>
      <c r="BF1888" s="229">
        <f>IF(N1888="snížená",J1888,0)</f>
        <v>0</v>
      </c>
      <c r="BG1888" s="229">
        <f>IF(N1888="zákl. přenesená",J1888,0)</f>
        <v>0</v>
      </c>
      <c r="BH1888" s="229">
        <f>IF(N1888="sníž. přenesená",J1888,0)</f>
        <v>0</v>
      </c>
      <c r="BI1888" s="229">
        <f>IF(N1888="nulová",J1888,0)</f>
        <v>0</v>
      </c>
      <c r="BJ1888" s="20" t="s">
        <v>80</v>
      </c>
      <c r="BK1888" s="229">
        <f>ROUND(I1888*H1888,2)</f>
        <v>0</v>
      </c>
      <c r="BL1888" s="20" t="s">
        <v>273</v>
      </c>
      <c r="BM1888" s="228" t="s">
        <v>2176</v>
      </c>
    </row>
    <row r="1889" spans="1:47" s="2" customFormat="1" ht="12">
      <c r="A1889" s="41"/>
      <c r="B1889" s="42"/>
      <c r="C1889" s="43"/>
      <c r="D1889" s="230" t="s">
        <v>275</v>
      </c>
      <c r="E1889" s="43"/>
      <c r="F1889" s="231" t="s">
        <v>2175</v>
      </c>
      <c r="G1889" s="43"/>
      <c r="H1889" s="43"/>
      <c r="I1889" s="232"/>
      <c r="J1889" s="43"/>
      <c r="K1889" s="43"/>
      <c r="L1889" s="47"/>
      <c r="M1889" s="233"/>
      <c r="N1889" s="234"/>
      <c r="O1889" s="87"/>
      <c r="P1889" s="87"/>
      <c r="Q1889" s="87"/>
      <c r="R1889" s="87"/>
      <c r="S1889" s="87"/>
      <c r="T1889" s="88"/>
      <c r="U1889" s="41"/>
      <c r="V1889" s="41"/>
      <c r="W1889" s="41"/>
      <c r="X1889" s="41"/>
      <c r="Y1889" s="41"/>
      <c r="Z1889" s="41"/>
      <c r="AA1889" s="41"/>
      <c r="AB1889" s="41"/>
      <c r="AC1889" s="41"/>
      <c r="AD1889" s="41"/>
      <c r="AE1889" s="41"/>
      <c r="AT1889" s="20" t="s">
        <v>275</v>
      </c>
      <c r="AU1889" s="20" t="s">
        <v>82</v>
      </c>
    </row>
    <row r="1890" spans="1:51" s="14" customFormat="1" ht="12">
      <c r="A1890" s="14"/>
      <c r="B1890" s="247"/>
      <c r="C1890" s="248"/>
      <c r="D1890" s="230" t="s">
        <v>279</v>
      </c>
      <c r="E1890" s="249" t="s">
        <v>19</v>
      </c>
      <c r="F1890" s="250" t="s">
        <v>2092</v>
      </c>
      <c r="G1890" s="248"/>
      <c r="H1890" s="251">
        <v>0.304</v>
      </c>
      <c r="I1890" s="252"/>
      <c r="J1890" s="248"/>
      <c r="K1890" s="248"/>
      <c r="L1890" s="253"/>
      <c r="M1890" s="254"/>
      <c r="N1890" s="255"/>
      <c r="O1890" s="255"/>
      <c r="P1890" s="255"/>
      <c r="Q1890" s="255"/>
      <c r="R1890" s="255"/>
      <c r="S1890" s="255"/>
      <c r="T1890" s="256"/>
      <c r="U1890" s="14"/>
      <c r="V1890" s="14"/>
      <c r="W1890" s="14"/>
      <c r="X1890" s="14"/>
      <c r="Y1890" s="14"/>
      <c r="Z1890" s="14"/>
      <c r="AA1890" s="14"/>
      <c r="AB1890" s="14"/>
      <c r="AC1890" s="14"/>
      <c r="AD1890" s="14"/>
      <c r="AE1890" s="14"/>
      <c r="AT1890" s="257" t="s">
        <v>279</v>
      </c>
      <c r="AU1890" s="257" t="s">
        <v>82</v>
      </c>
      <c r="AV1890" s="14" t="s">
        <v>82</v>
      </c>
      <c r="AW1890" s="14" t="s">
        <v>33</v>
      </c>
      <c r="AX1890" s="14" t="s">
        <v>80</v>
      </c>
      <c r="AY1890" s="257" t="s">
        <v>266</v>
      </c>
    </row>
    <row r="1891" spans="1:65" s="2" customFormat="1" ht="24.15" customHeight="1">
      <c r="A1891" s="41"/>
      <c r="B1891" s="42"/>
      <c r="C1891" s="217" t="s">
        <v>2177</v>
      </c>
      <c r="D1891" s="217" t="s">
        <v>268</v>
      </c>
      <c r="E1891" s="218" t="s">
        <v>2178</v>
      </c>
      <c r="F1891" s="219" t="s">
        <v>2179</v>
      </c>
      <c r="G1891" s="220" t="s">
        <v>271</v>
      </c>
      <c r="H1891" s="221">
        <v>41.25</v>
      </c>
      <c r="I1891" s="222"/>
      <c r="J1891" s="223">
        <f>ROUND(I1891*H1891,2)</f>
        <v>0</v>
      </c>
      <c r="K1891" s="219" t="s">
        <v>272</v>
      </c>
      <c r="L1891" s="47"/>
      <c r="M1891" s="224" t="s">
        <v>19</v>
      </c>
      <c r="N1891" s="225" t="s">
        <v>43</v>
      </c>
      <c r="O1891" s="87"/>
      <c r="P1891" s="226">
        <f>O1891*H1891</f>
        <v>0</v>
      </c>
      <c r="Q1891" s="226">
        <v>0.00018</v>
      </c>
      <c r="R1891" s="226">
        <f>Q1891*H1891</f>
        <v>0.007425</v>
      </c>
      <c r="S1891" s="226">
        <v>0</v>
      </c>
      <c r="T1891" s="227">
        <f>S1891*H1891</f>
        <v>0</v>
      </c>
      <c r="U1891" s="41"/>
      <c r="V1891" s="41"/>
      <c r="W1891" s="41"/>
      <c r="X1891" s="41"/>
      <c r="Y1891" s="41"/>
      <c r="Z1891" s="41"/>
      <c r="AA1891" s="41"/>
      <c r="AB1891" s="41"/>
      <c r="AC1891" s="41"/>
      <c r="AD1891" s="41"/>
      <c r="AE1891" s="41"/>
      <c r="AR1891" s="228" t="s">
        <v>396</v>
      </c>
      <c r="AT1891" s="228" t="s">
        <v>268</v>
      </c>
      <c r="AU1891" s="228" t="s">
        <v>82</v>
      </c>
      <c r="AY1891" s="20" t="s">
        <v>266</v>
      </c>
      <c r="BE1891" s="229">
        <f>IF(N1891="základní",J1891,0)</f>
        <v>0</v>
      </c>
      <c r="BF1891" s="229">
        <f>IF(N1891="snížená",J1891,0)</f>
        <v>0</v>
      </c>
      <c r="BG1891" s="229">
        <f>IF(N1891="zákl. přenesená",J1891,0)</f>
        <v>0</v>
      </c>
      <c r="BH1891" s="229">
        <f>IF(N1891="sníž. přenesená",J1891,0)</f>
        <v>0</v>
      </c>
      <c r="BI1891" s="229">
        <f>IF(N1891="nulová",J1891,0)</f>
        <v>0</v>
      </c>
      <c r="BJ1891" s="20" t="s">
        <v>80</v>
      </c>
      <c r="BK1891" s="229">
        <f>ROUND(I1891*H1891,2)</f>
        <v>0</v>
      </c>
      <c r="BL1891" s="20" t="s">
        <v>396</v>
      </c>
      <c r="BM1891" s="228" t="s">
        <v>2180</v>
      </c>
    </row>
    <row r="1892" spans="1:47" s="2" customFormat="1" ht="12">
      <c r="A1892" s="41"/>
      <c r="B1892" s="42"/>
      <c r="C1892" s="43"/>
      <c r="D1892" s="230" t="s">
        <v>275</v>
      </c>
      <c r="E1892" s="43"/>
      <c r="F1892" s="231" t="s">
        <v>2181</v>
      </c>
      <c r="G1892" s="43"/>
      <c r="H1892" s="43"/>
      <c r="I1892" s="232"/>
      <c r="J1892" s="43"/>
      <c r="K1892" s="43"/>
      <c r="L1892" s="47"/>
      <c r="M1892" s="233"/>
      <c r="N1892" s="234"/>
      <c r="O1892" s="87"/>
      <c r="P1892" s="87"/>
      <c r="Q1892" s="87"/>
      <c r="R1892" s="87"/>
      <c r="S1892" s="87"/>
      <c r="T1892" s="88"/>
      <c r="U1892" s="41"/>
      <c r="V1892" s="41"/>
      <c r="W1892" s="41"/>
      <c r="X1892" s="41"/>
      <c r="Y1892" s="41"/>
      <c r="Z1892" s="41"/>
      <c r="AA1892" s="41"/>
      <c r="AB1892" s="41"/>
      <c r="AC1892" s="41"/>
      <c r="AD1892" s="41"/>
      <c r="AE1892" s="41"/>
      <c r="AT1892" s="20" t="s">
        <v>275</v>
      </c>
      <c r="AU1892" s="20" t="s">
        <v>82</v>
      </c>
    </row>
    <row r="1893" spans="1:47" s="2" customFormat="1" ht="12">
      <c r="A1893" s="41"/>
      <c r="B1893" s="42"/>
      <c r="C1893" s="43"/>
      <c r="D1893" s="235" t="s">
        <v>277</v>
      </c>
      <c r="E1893" s="43"/>
      <c r="F1893" s="236" t="s">
        <v>2182</v>
      </c>
      <c r="G1893" s="43"/>
      <c r="H1893" s="43"/>
      <c r="I1893" s="232"/>
      <c r="J1893" s="43"/>
      <c r="K1893" s="43"/>
      <c r="L1893" s="47"/>
      <c r="M1893" s="233"/>
      <c r="N1893" s="234"/>
      <c r="O1893" s="87"/>
      <c r="P1893" s="87"/>
      <c r="Q1893" s="87"/>
      <c r="R1893" s="87"/>
      <c r="S1893" s="87"/>
      <c r="T1893" s="88"/>
      <c r="U1893" s="41"/>
      <c r="V1893" s="41"/>
      <c r="W1893" s="41"/>
      <c r="X1893" s="41"/>
      <c r="Y1893" s="41"/>
      <c r="Z1893" s="41"/>
      <c r="AA1893" s="41"/>
      <c r="AB1893" s="41"/>
      <c r="AC1893" s="41"/>
      <c r="AD1893" s="41"/>
      <c r="AE1893" s="41"/>
      <c r="AT1893" s="20" t="s">
        <v>277</v>
      </c>
      <c r="AU1893" s="20" t="s">
        <v>82</v>
      </c>
    </row>
    <row r="1894" spans="1:65" s="2" customFormat="1" ht="33" customHeight="1">
      <c r="A1894" s="41"/>
      <c r="B1894" s="42"/>
      <c r="C1894" s="217" t="s">
        <v>2183</v>
      </c>
      <c r="D1894" s="217" t="s">
        <v>268</v>
      </c>
      <c r="E1894" s="218" t="s">
        <v>2184</v>
      </c>
      <c r="F1894" s="219" t="s">
        <v>2185</v>
      </c>
      <c r="G1894" s="220" t="s">
        <v>271</v>
      </c>
      <c r="H1894" s="221">
        <v>91.91</v>
      </c>
      <c r="I1894" s="222"/>
      <c r="J1894" s="223">
        <f>ROUND(I1894*H1894,2)</f>
        <v>0</v>
      </c>
      <c r="K1894" s="219" t="s">
        <v>272</v>
      </c>
      <c r="L1894" s="47"/>
      <c r="M1894" s="224" t="s">
        <v>19</v>
      </c>
      <c r="N1894" s="225" t="s">
        <v>43</v>
      </c>
      <c r="O1894" s="87"/>
      <c r="P1894" s="226">
        <f>O1894*H1894</f>
        <v>0</v>
      </c>
      <c r="Q1894" s="226">
        <v>0</v>
      </c>
      <c r="R1894" s="226">
        <f>Q1894*H1894</f>
        <v>0</v>
      </c>
      <c r="S1894" s="226">
        <v>0.01574</v>
      </c>
      <c r="T1894" s="227">
        <f>S1894*H1894</f>
        <v>1.4466634</v>
      </c>
      <c r="U1894" s="41"/>
      <c r="V1894" s="41"/>
      <c r="W1894" s="41"/>
      <c r="X1894" s="41"/>
      <c r="Y1894" s="41"/>
      <c r="Z1894" s="41"/>
      <c r="AA1894" s="41"/>
      <c r="AB1894" s="41"/>
      <c r="AC1894" s="41"/>
      <c r="AD1894" s="41"/>
      <c r="AE1894" s="41"/>
      <c r="AR1894" s="228" t="s">
        <v>396</v>
      </c>
      <c r="AT1894" s="228" t="s">
        <v>268</v>
      </c>
      <c r="AU1894" s="228" t="s">
        <v>82</v>
      </c>
      <c r="AY1894" s="20" t="s">
        <v>266</v>
      </c>
      <c r="BE1894" s="229">
        <f>IF(N1894="základní",J1894,0)</f>
        <v>0</v>
      </c>
      <c r="BF1894" s="229">
        <f>IF(N1894="snížená",J1894,0)</f>
        <v>0</v>
      </c>
      <c r="BG1894" s="229">
        <f>IF(N1894="zákl. přenesená",J1894,0)</f>
        <v>0</v>
      </c>
      <c r="BH1894" s="229">
        <f>IF(N1894="sníž. přenesená",J1894,0)</f>
        <v>0</v>
      </c>
      <c r="BI1894" s="229">
        <f>IF(N1894="nulová",J1894,0)</f>
        <v>0</v>
      </c>
      <c r="BJ1894" s="20" t="s">
        <v>80</v>
      </c>
      <c r="BK1894" s="229">
        <f>ROUND(I1894*H1894,2)</f>
        <v>0</v>
      </c>
      <c r="BL1894" s="20" t="s">
        <v>396</v>
      </c>
      <c r="BM1894" s="228" t="s">
        <v>2186</v>
      </c>
    </row>
    <row r="1895" spans="1:47" s="2" customFormat="1" ht="12">
      <c r="A1895" s="41"/>
      <c r="B1895" s="42"/>
      <c r="C1895" s="43"/>
      <c r="D1895" s="230" t="s">
        <v>275</v>
      </c>
      <c r="E1895" s="43"/>
      <c r="F1895" s="231" t="s">
        <v>2187</v>
      </c>
      <c r="G1895" s="43"/>
      <c r="H1895" s="43"/>
      <c r="I1895" s="232"/>
      <c r="J1895" s="43"/>
      <c r="K1895" s="43"/>
      <c r="L1895" s="47"/>
      <c r="M1895" s="233"/>
      <c r="N1895" s="234"/>
      <c r="O1895" s="87"/>
      <c r="P1895" s="87"/>
      <c r="Q1895" s="87"/>
      <c r="R1895" s="87"/>
      <c r="S1895" s="87"/>
      <c r="T1895" s="88"/>
      <c r="U1895" s="41"/>
      <c r="V1895" s="41"/>
      <c r="W1895" s="41"/>
      <c r="X1895" s="41"/>
      <c r="Y1895" s="41"/>
      <c r="Z1895" s="41"/>
      <c r="AA1895" s="41"/>
      <c r="AB1895" s="41"/>
      <c r="AC1895" s="41"/>
      <c r="AD1895" s="41"/>
      <c r="AE1895" s="41"/>
      <c r="AT1895" s="20" t="s">
        <v>275</v>
      </c>
      <c r="AU1895" s="20" t="s">
        <v>82</v>
      </c>
    </row>
    <row r="1896" spans="1:47" s="2" customFormat="1" ht="12">
      <c r="A1896" s="41"/>
      <c r="B1896" s="42"/>
      <c r="C1896" s="43"/>
      <c r="D1896" s="235" t="s">
        <v>277</v>
      </c>
      <c r="E1896" s="43"/>
      <c r="F1896" s="236" t="s">
        <v>2188</v>
      </c>
      <c r="G1896" s="43"/>
      <c r="H1896" s="43"/>
      <c r="I1896" s="232"/>
      <c r="J1896" s="43"/>
      <c r="K1896" s="43"/>
      <c r="L1896" s="47"/>
      <c r="M1896" s="233"/>
      <c r="N1896" s="234"/>
      <c r="O1896" s="87"/>
      <c r="P1896" s="87"/>
      <c r="Q1896" s="87"/>
      <c r="R1896" s="87"/>
      <c r="S1896" s="87"/>
      <c r="T1896" s="88"/>
      <c r="U1896" s="41"/>
      <c r="V1896" s="41"/>
      <c r="W1896" s="41"/>
      <c r="X1896" s="41"/>
      <c r="Y1896" s="41"/>
      <c r="Z1896" s="41"/>
      <c r="AA1896" s="41"/>
      <c r="AB1896" s="41"/>
      <c r="AC1896" s="41"/>
      <c r="AD1896" s="41"/>
      <c r="AE1896" s="41"/>
      <c r="AT1896" s="20" t="s">
        <v>277</v>
      </c>
      <c r="AU1896" s="20" t="s">
        <v>82</v>
      </c>
    </row>
    <row r="1897" spans="1:51" s="14" customFormat="1" ht="12">
      <c r="A1897" s="14"/>
      <c r="B1897" s="247"/>
      <c r="C1897" s="248"/>
      <c r="D1897" s="230" t="s">
        <v>279</v>
      </c>
      <c r="E1897" s="249" t="s">
        <v>19</v>
      </c>
      <c r="F1897" s="250" t="s">
        <v>193</v>
      </c>
      <c r="G1897" s="248"/>
      <c r="H1897" s="251">
        <v>91.91</v>
      </c>
      <c r="I1897" s="252"/>
      <c r="J1897" s="248"/>
      <c r="K1897" s="248"/>
      <c r="L1897" s="253"/>
      <c r="M1897" s="254"/>
      <c r="N1897" s="255"/>
      <c r="O1897" s="255"/>
      <c r="P1897" s="255"/>
      <c r="Q1897" s="255"/>
      <c r="R1897" s="255"/>
      <c r="S1897" s="255"/>
      <c r="T1897" s="256"/>
      <c r="U1897" s="14"/>
      <c r="V1897" s="14"/>
      <c r="W1897" s="14"/>
      <c r="X1897" s="14"/>
      <c r="Y1897" s="14"/>
      <c r="Z1897" s="14"/>
      <c r="AA1897" s="14"/>
      <c r="AB1897" s="14"/>
      <c r="AC1897" s="14"/>
      <c r="AD1897" s="14"/>
      <c r="AE1897" s="14"/>
      <c r="AT1897" s="257" t="s">
        <v>279</v>
      </c>
      <c r="AU1897" s="257" t="s">
        <v>82</v>
      </c>
      <c r="AV1897" s="14" t="s">
        <v>82</v>
      </c>
      <c r="AW1897" s="14" t="s">
        <v>33</v>
      </c>
      <c r="AX1897" s="14" t="s">
        <v>80</v>
      </c>
      <c r="AY1897" s="257" t="s">
        <v>266</v>
      </c>
    </row>
    <row r="1898" spans="1:65" s="2" customFormat="1" ht="24.15" customHeight="1">
      <c r="A1898" s="41"/>
      <c r="B1898" s="42"/>
      <c r="C1898" s="217" t="s">
        <v>2189</v>
      </c>
      <c r="D1898" s="217" t="s">
        <v>268</v>
      </c>
      <c r="E1898" s="218" t="s">
        <v>2190</v>
      </c>
      <c r="F1898" s="219" t="s">
        <v>2191</v>
      </c>
      <c r="G1898" s="220" t="s">
        <v>271</v>
      </c>
      <c r="H1898" s="221">
        <v>91.91</v>
      </c>
      <c r="I1898" s="222"/>
      <c r="J1898" s="223">
        <f>ROUND(I1898*H1898,2)</f>
        <v>0</v>
      </c>
      <c r="K1898" s="219" t="s">
        <v>272</v>
      </c>
      <c r="L1898" s="47"/>
      <c r="M1898" s="224" t="s">
        <v>19</v>
      </c>
      <c r="N1898" s="225" t="s">
        <v>43</v>
      </c>
      <c r="O1898" s="87"/>
      <c r="P1898" s="226">
        <f>O1898*H1898</f>
        <v>0</v>
      </c>
      <c r="Q1898" s="226">
        <v>0</v>
      </c>
      <c r="R1898" s="226">
        <f>Q1898*H1898</f>
        <v>0</v>
      </c>
      <c r="S1898" s="226">
        <v>0.024</v>
      </c>
      <c r="T1898" s="227">
        <f>S1898*H1898</f>
        <v>2.20584</v>
      </c>
      <c r="U1898" s="41"/>
      <c r="V1898" s="41"/>
      <c r="W1898" s="41"/>
      <c r="X1898" s="41"/>
      <c r="Y1898" s="41"/>
      <c r="Z1898" s="41"/>
      <c r="AA1898" s="41"/>
      <c r="AB1898" s="41"/>
      <c r="AC1898" s="41"/>
      <c r="AD1898" s="41"/>
      <c r="AE1898" s="41"/>
      <c r="AR1898" s="228" t="s">
        <v>396</v>
      </c>
      <c r="AT1898" s="228" t="s">
        <v>268</v>
      </c>
      <c r="AU1898" s="228" t="s">
        <v>82</v>
      </c>
      <c r="AY1898" s="20" t="s">
        <v>266</v>
      </c>
      <c r="BE1898" s="229">
        <f>IF(N1898="základní",J1898,0)</f>
        <v>0</v>
      </c>
      <c r="BF1898" s="229">
        <f>IF(N1898="snížená",J1898,0)</f>
        <v>0</v>
      </c>
      <c r="BG1898" s="229">
        <f>IF(N1898="zákl. přenesená",J1898,0)</f>
        <v>0</v>
      </c>
      <c r="BH1898" s="229">
        <f>IF(N1898="sníž. přenesená",J1898,0)</f>
        <v>0</v>
      </c>
      <c r="BI1898" s="229">
        <f>IF(N1898="nulová",J1898,0)</f>
        <v>0</v>
      </c>
      <c r="BJ1898" s="20" t="s">
        <v>80</v>
      </c>
      <c r="BK1898" s="229">
        <f>ROUND(I1898*H1898,2)</f>
        <v>0</v>
      </c>
      <c r="BL1898" s="20" t="s">
        <v>396</v>
      </c>
      <c r="BM1898" s="228" t="s">
        <v>2192</v>
      </c>
    </row>
    <row r="1899" spans="1:47" s="2" customFormat="1" ht="12">
      <c r="A1899" s="41"/>
      <c r="B1899" s="42"/>
      <c r="C1899" s="43"/>
      <c r="D1899" s="230" t="s">
        <v>275</v>
      </c>
      <c r="E1899" s="43"/>
      <c r="F1899" s="231" t="s">
        <v>2193</v>
      </c>
      <c r="G1899" s="43"/>
      <c r="H1899" s="43"/>
      <c r="I1899" s="232"/>
      <c r="J1899" s="43"/>
      <c r="K1899" s="43"/>
      <c r="L1899" s="47"/>
      <c r="M1899" s="233"/>
      <c r="N1899" s="234"/>
      <c r="O1899" s="87"/>
      <c r="P1899" s="87"/>
      <c r="Q1899" s="87"/>
      <c r="R1899" s="87"/>
      <c r="S1899" s="87"/>
      <c r="T1899" s="88"/>
      <c r="U1899" s="41"/>
      <c r="V1899" s="41"/>
      <c r="W1899" s="41"/>
      <c r="X1899" s="41"/>
      <c r="Y1899" s="41"/>
      <c r="Z1899" s="41"/>
      <c r="AA1899" s="41"/>
      <c r="AB1899" s="41"/>
      <c r="AC1899" s="41"/>
      <c r="AD1899" s="41"/>
      <c r="AE1899" s="41"/>
      <c r="AT1899" s="20" t="s">
        <v>275</v>
      </c>
      <c r="AU1899" s="20" t="s">
        <v>82</v>
      </c>
    </row>
    <row r="1900" spans="1:47" s="2" customFormat="1" ht="12">
      <c r="A1900" s="41"/>
      <c r="B1900" s="42"/>
      <c r="C1900" s="43"/>
      <c r="D1900" s="235" t="s">
        <v>277</v>
      </c>
      <c r="E1900" s="43"/>
      <c r="F1900" s="236" t="s">
        <v>2194</v>
      </c>
      <c r="G1900" s="43"/>
      <c r="H1900" s="43"/>
      <c r="I1900" s="232"/>
      <c r="J1900" s="43"/>
      <c r="K1900" s="43"/>
      <c r="L1900" s="47"/>
      <c r="M1900" s="233"/>
      <c r="N1900" s="234"/>
      <c r="O1900" s="87"/>
      <c r="P1900" s="87"/>
      <c r="Q1900" s="87"/>
      <c r="R1900" s="87"/>
      <c r="S1900" s="87"/>
      <c r="T1900" s="88"/>
      <c r="U1900" s="41"/>
      <c r="V1900" s="41"/>
      <c r="W1900" s="41"/>
      <c r="X1900" s="41"/>
      <c r="Y1900" s="41"/>
      <c r="Z1900" s="41"/>
      <c r="AA1900" s="41"/>
      <c r="AB1900" s="41"/>
      <c r="AC1900" s="41"/>
      <c r="AD1900" s="41"/>
      <c r="AE1900" s="41"/>
      <c r="AT1900" s="20" t="s">
        <v>277</v>
      </c>
      <c r="AU1900" s="20" t="s">
        <v>82</v>
      </c>
    </row>
    <row r="1901" spans="1:51" s="14" customFormat="1" ht="12">
      <c r="A1901" s="14"/>
      <c r="B1901" s="247"/>
      <c r="C1901" s="248"/>
      <c r="D1901" s="230" t="s">
        <v>279</v>
      </c>
      <c r="E1901" s="249" t="s">
        <v>19</v>
      </c>
      <c r="F1901" s="250" t="s">
        <v>193</v>
      </c>
      <c r="G1901" s="248"/>
      <c r="H1901" s="251">
        <v>91.91</v>
      </c>
      <c r="I1901" s="252"/>
      <c r="J1901" s="248"/>
      <c r="K1901" s="248"/>
      <c r="L1901" s="253"/>
      <c r="M1901" s="254"/>
      <c r="N1901" s="255"/>
      <c r="O1901" s="255"/>
      <c r="P1901" s="255"/>
      <c r="Q1901" s="255"/>
      <c r="R1901" s="255"/>
      <c r="S1901" s="255"/>
      <c r="T1901" s="256"/>
      <c r="U1901" s="14"/>
      <c r="V1901" s="14"/>
      <c r="W1901" s="14"/>
      <c r="X1901" s="14"/>
      <c r="Y1901" s="14"/>
      <c r="Z1901" s="14"/>
      <c r="AA1901" s="14"/>
      <c r="AB1901" s="14"/>
      <c r="AC1901" s="14"/>
      <c r="AD1901" s="14"/>
      <c r="AE1901" s="14"/>
      <c r="AT1901" s="257" t="s">
        <v>279</v>
      </c>
      <c r="AU1901" s="257" t="s">
        <v>82</v>
      </c>
      <c r="AV1901" s="14" t="s">
        <v>82</v>
      </c>
      <c r="AW1901" s="14" t="s">
        <v>33</v>
      </c>
      <c r="AX1901" s="14" t="s">
        <v>80</v>
      </c>
      <c r="AY1901" s="257" t="s">
        <v>266</v>
      </c>
    </row>
    <row r="1902" spans="1:65" s="2" customFormat="1" ht="21.75" customHeight="1">
      <c r="A1902" s="41"/>
      <c r="B1902" s="42"/>
      <c r="C1902" s="217" t="s">
        <v>2195</v>
      </c>
      <c r="D1902" s="217" t="s">
        <v>268</v>
      </c>
      <c r="E1902" s="218" t="s">
        <v>2196</v>
      </c>
      <c r="F1902" s="219" t="s">
        <v>2197</v>
      </c>
      <c r="G1902" s="220" t="s">
        <v>271</v>
      </c>
      <c r="H1902" s="221">
        <v>209.5</v>
      </c>
      <c r="I1902" s="222"/>
      <c r="J1902" s="223">
        <f>ROUND(I1902*H1902,2)</f>
        <v>0</v>
      </c>
      <c r="K1902" s="219" t="s">
        <v>272</v>
      </c>
      <c r="L1902" s="47"/>
      <c r="M1902" s="224" t="s">
        <v>19</v>
      </c>
      <c r="N1902" s="225" t="s">
        <v>43</v>
      </c>
      <c r="O1902" s="87"/>
      <c r="P1902" s="226">
        <f>O1902*H1902</f>
        <v>0</v>
      </c>
      <c r="Q1902" s="226">
        <v>0</v>
      </c>
      <c r="R1902" s="226">
        <f>Q1902*H1902</f>
        <v>0</v>
      </c>
      <c r="S1902" s="226">
        <v>0.018</v>
      </c>
      <c r="T1902" s="227">
        <f>S1902*H1902</f>
        <v>3.771</v>
      </c>
      <c r="U1902" s="41"/>
      <c r="V1902" s="41"/>
      <c r="W1902" s="41"/>
      <c r="X1902" s="41"/>
      <c r="Y1902" s="41"/>
      <c r="Z1902" s="41"/>
      <c r="AA1902" s="41"/>
      <c r="AB1902" s="41"/>
      <c r="AC1902" s="41"/>
      <c r="AD1902" s="41"/>
      <c r="AE1902" s="41"/>
      <c r="AR1902" s="228" t="s">
        <v>396</v>
      </c>
      <c r="AT1902" s="228" t="s">
        <v>268</v>
      </c>
      <c r="AU1902" s="228" t="s">
        <v>82</v>
      </c>
      <c r="AY1902" s="20" t="s">
        <v>266</v>
      </c>
      <c r="BE1902" s="229">
        <f>IF(N1902="základní",J1902,0)</f>
        <v>0</v>
      </c>
      <c r="BF1902" s="229">
        <f>IF(N1902="snížená",J1902,0)</f>
        <v>0</v>
      </c>
      <c r="BG1902" s="229">
        <f>IF(N1902="zákl. přenesená",J1902,0)</f>
        <v>0</v>
      </c>
      <c r="BH1902" s="229">
        <f>IF(N1902="sníž. přenesená",J1902,0)</f>
        <v>0</v>
      </c>
      <c r="BI1902" s="229">
        <f>IF(N1902="nulová",J1902,0)</f>
        <v>0</v>
      </c>
      <c r="BJ1902" s="20" t="s">
        <v>80</v>
      </c>
      <c r="BK1902" s="229">
        <f>ROUND(I1902*H1902,2)</f>
        <v>0</v>
      </c>
      <c r="BL1902" s="20" t="s">
        <v>396</v>
      </c>
      <c r="BM1902" s="228" t="s">
        <v>2198</v>
      </c>
    </row>
    <row r="1903" spans="1:47" s="2" customFormat="1" ht="12">
      <c r="A1903" s="41"/>
      <c r="B1903" s="42"/>
      <c r="C1903" s="43"/>
      <c r="D1903" s="230" t="s">
        <v>275</v>
      </c>
      <c r="E1903" s="43"/>
      <c r="F1903" s="231" t="s">
        <v>2199</v>
      </c>
      <c r="G1903" s="43"/>
      <c r="H1903" s="43"/>
      <c r="I1903" s="232"/>
      <c r="J1903" s="43"/>
      <c r="K1903" s="43"/>
      <c r="L1903" s="47"/>
      <c r="M1903" s="233"/>
      <c r="N1903" s="234"/>
      <c r="O1903" s="87"/>
      <c r="P1903" s="87"/>
      <c r="Q1903" s="87"/>
      <c r="R1903" s="87"/>
      <c r="S1903" s="87"/>
      <c r="T1903" s="88"/>
      <c r="U1903" s="41"/>
      <c r="V1903" s="41"/>
      <c r="W1903" s="41"/>
      <c r="X1903" s="41"/>
      <c r="Y1903" s="41"/>
      <c r="Z1903" s="41"/>
      <c r="AA1903" s="41"/>
      <c r="AB1903" s="41"/>
      <c r="AC1903" s="41"/>
      <c r="AD1903" s="41"/>
      <c r="AE1903" s="41"/>
      <c r="AT1903" s="20" t="s">
        <v>275</v>
      </c>
      <c r="AU1903" s="20" t="s">
        <v>82</v>
      </c>
    </row>
    <row r="1904" spans="1:47" s="2" customFormat="1" ht="12">
      <c r="A1904" s="41"/>
      <c r="B1904" s="42"/>
      <c r="C1904" s="43"/>
      <c r="D1904" s="235" t="s">
        <v>277</v>
      </c>
      <c r="E1904" s="43"/>
      <c r="F1904" s="236" t="s">
        <v>2200</v>
      </c>
      <c r="G1904" s="43"/>
      <c r="H1904" s="43"/>
      <c r="I1904" s="232"/>
      <c r="J1904" s="43"/>
      <c r="K1904" s="43"/>
      <c r="L1904" s="47"/>
      <c r="M1904" s="233"/>
      <c r="N1904" s="234"/>
      <c r="O1904" s="87"/>
      <c r="P1904" s="87"/>
      <c r="Q1904" s="87"/>
      <c r="R1904" s="87"/>
      <c r="S1904" s="87"/>
      <c r="T1904" s="88"/>
      <c r="U1904" s="41"/>
      <c r="V1904" s="41"/>
      <c r="W1904" s="41"/>
      <c r="X1904" s="41"/>
      <c r="Y1904" s="41"/>
      <c r="Z1904" s="41"/>
      <c r="AA1904" s="41"/>
      <c r="AB1904" s="41"/>
      <c r="AC1904" s="41"/>
      <c r="AD1904" s="41"/>
      <c r="AE1904" s="41"/>
      <c r="AT1904" s="20" t="s">
        <v>277</v>
      </c>
      <c r="AU1904" s="20" t="s">
        <v>82</v>
      </c>
    </row>
    <row r="1905" spans="1:51" s="14" customFormat="1" ht="12">
      <c r="A1905" s="14"/>
      <c r="B1905" s="247"/>
      <c r="C1905" s="248"/>
      <c r="D1905" s="230" t="s">
        <v>279</v>
      </c>
      <c r="E1905" s="249" t="s">
        <v>19</v>
      </c>
      <c r="F1905" s="250" t="s">
        <v>166</v>
      </c>
      <c r="G1905" s="248"/>
      <c r="H1905" s="251">
        <v>209.5</v>
      </c>
      <c r="I1905" s="252"/>
      <c r="J1905" s="248"/>
      <c r="K1905" s="248"/>
      <c r="L1905" s="253"/>
      <c r="M1905" s="254"/>
      <c r="N1905" s="255"/>
      <c r="O1905" s="255"/>
      <c r="P1905" s="255"/>
      <c r="Q1905" s="255"/>
      <c r="R1905" s="255"/>
      <c r="S1905" s="255"/>
      <c r="T1905" s="256"/>
      <c r="U1905" s="14"/>
      <c r="V1905" s="14"/>
      <c r="W1905" s="14"/>
      <c r="X1905" s="14"/>
      <c r="Y1905" s="14"/>
      <c r="Z1905" s="14"/>
      <c r="AA1905" s="14"/>
      <c r="AB1905" s="14"/>
      <c r="AC1905" s="14"/>
      <c r="AD1905" s="14"/>
      <c r="AE1905" s="14"/>
      <c r="AT1905" s="257" t="s">
        <v>279</v>
      </c>
      <c r="AU1905" s="257" t="s">
        <v>82</v>
      </c>
      <c r="AV1905" s="14" t="s">
        <v>82</v>
      </c>
      <c r="AW1905" s="14" t="s">
        <v>33</v>
      </c>
      <c r="AX1905" s="14" t="s">
        <v>80</v>
      </c>
      <c r="AY1905" s="257" t="s">
        <v>266</v>
      </c>
    </row>
    <row r="1906" spans="1:65" s="2" customFormat="1" ht="24.15" customHeight="1">
      <c r="A1906" s="41"/>
      <c r="B1906" s="42"/>
      <c r="C1906" s="217" t="s">
        <v>2201</v>
      </c>
      <c r="D1906" s="217" t="s">
        <v>268</v>
      </c>
      <c r="E1906" s="218" t="s">
        <v>2202</v>
      </c>
      <c r="F1906" s="219" t="s">
        <v>2203</v>
      </c>
      <c r="G1906" s="220" t="s">
        <v>423</v>
      </c>
      <c r="H1906" s="221">
        <v>254.745</v>
      </c>
      <c r="I1906" s="222"/>
      <c r="J1906" s="223">
        <f>ROUND(I1906*H1906,2)</f>
        <v>0</v>
      </c>
      <c r="K1906" s="219" t="s">
        <v>272</v>
      </c>
      <c r="L1906" s="47"/>
      <c r="M1906" s="224" t="s">
        <v>19</v>
      </c>
      <c r="N1906" s="225" t="s">
        <v>43</v>
      </c>
      <c r="O1906" s="87"/>
      <c r="P1906" s="226">
        <f>O1906*H1906</f>
        <v>0</v>
      </c>
      <c r="Q1906" s="226">
        <v>0</v>
      </c>
      <c r="R1906" s="226">
        <f>Q1906*H1906</f>
        <v>0</v>
      </c>
      <c r="S1906" s="226">
        <v>0.045</v>
      </c>
      <c r="T1906" s="227">
        <f>S1906*H1906</f>
        <v>11.463525</v>
      </c>
      <c r="U1906" s="41"/>
      <c r="V1906" s="41"/>
      <c r="W1906" s="41"/>
      <c r="X1906" s="41"/>
      <c r="Y1906" s="41"/>
      <c r="Z1906" s="41"/>
      <c r="AA1906" s="41"/>
      <c r="AB1906" s="41"/>
      <c r="AC1906" s="41"/>
      <c r="AD1906" s="41"/>
      <c r="AE1906" s="41"/>
      <c r="AR1906" s="228" t="s">
        <v>396</v>
      </c>
      <c r="AT1906" s="228" t="s">
        <v>268</v>
      </c>
      <c r="AU1906" s="228" t="s">
        <v>82</v>
      </c>
      <c r="AY1906" s="20" t="s">
        <v>266</v>
      </c>
      <c r="BE1906" s="229">
        <f>IF(N1906="základní",J1906,0)</f>
        <v>0</v>
      </c>
      <c r="BF1906" s="229">
        <f>IF(N1906="snížená",J1906,0)</f>
        <v>0</v>
      </c>
      <c r="BG1906" s="229">
        <f>IF(N1906="zákl. přenesená",J1906,0)</f>
        <v>0</v>
      </c>
      <c r="BH1906" s="229">
        <f>IF(N1906="sníž. přenesená",J1906,0)</f>
        <v>0</v>
      </c>
      <c r="BI1906" s="229">
        <f>IF(N1906="nulová",J1906,0)</f>
        <v>0</v>
      </c>
      <c r="BJ1906" s="20" t="s">
        <v>80</v>
      </c>
      <c r="BK1906" s="229">
        <f>ROUND(I1906*H1906,2)</f>
        <v>0</v>
      </c>
      <c r="BL1906" s="20" t="s">
        <v>396</v>
      </c>
      <c r="BM1906" s="228" t="s">
        <v>2204</v>
      </c>
    </row>
    <row r="1907" spans="1:47" s="2" customFormat="1" ht="12">
      <c r="A1907" s="41"/>
      <c r="B1907" s="42"/>
      <c r="C1907" s="43"/>
      <c r="D1907" s="230" t="s">
        <v>275</v>
      </c>
      <c r="E1907" s="43"/>
      <c r="F1907" s="231" t="s">
        <v>2205</v>
      </c>
      <c r="G1907" s="43"/>
      <c r="H1907" s="43"/>
      <c r="I1907" s="232"/>
      <c r="J1907" s="43"/>
      <c r="K1907" s="43"/>
      <c r="L1907" s="47"/>
      <c r="M1907" s="233"/>
      <c r="N1907" s="234"/>
      <c r="O1907" s="87"/>
      <c r="P1907" s="87"/>
      <c r="Q1907" s="87"/>
      <c r="R1907" s="87"/>
      <c r="S1907" s="87"/>
      <c r="T1907" s="88"/>
      <c r="U1907" s="41"/>
      <c r="V1907" s="41"/>
      <c r="W1907" s="41"/>
      <c r="X1907" s="41"/>
      <c r="Y1907" s="41"/>
      <c r="Z1907" s="41"/>
      <c r="AA1907" s="41"/>
      <c r="AB1907" s="41"/>
      <c r="AC1907" s="41"/>
      <c r="AD1907" s="41"/>
      <c r="AE1907" s="41"/>
      <c r="AT1907" s="20" t="s">
        <v>275</v>
      </c>
      <c r="AU1907" s="20" t="s">
        <v>82</v>
      </c>
    </row>
    <row r="1908" spans="1:47" s="2" customFormat="1" ht="12">
      <c r="A1908" s="41"/>
      <c r="B1908" s="42"/>
      <c r="C1908" s="43"/>
      <c r="D1908" s="235" t="s">
        <v>277</v>
      </c>
      <c r="E1908" s="43"/>
      <c r="F1908" s="236" t="s">
        <v>2206</v>
      </c>
      <c r="G1908" s="43"/>
      <c r="H1908" s="43"/>
      <c r="I1908" s="232"/>
      <c r="J1908" s="43"/>
      <c r="K1908" s="43"/>
      <c r="L1908" s="47"/>
      <c r="M1908" s="233"/>
      <c r="N1908" s="234"/>
      <c r="O1908" s="87"/>
      <c r="P1908" s="87"/>
      <c r="Q1908" s="87"/>
      <c r="R1908" s="87"/>
      <c r="S1908" s="87"/>
      <c r="T1908" s="88"/>
      <c r="U1908" s="41"/>
      <c r="V1908" s="41"/>
      <c r="W1908" s="41"/>
      <c r="X1908" s="41"/>
      <c r="Y1908" s="41"/>
      <c r="Z1908" s="41"/>
      <c r="AA1908" s="41"/>
      <c r="AB1908" s="41"/>
      <c r="AC1908" s="41"/>
      <c r="AD1908" s="41"/>
      <c r="AE1908" s="41"/>
      <c r="AT1908" s="20" t="s">
        <v>277</v>
      </c>
      <c r="AU1908" s="20" t="s">
        <v>82</v>
      </c>
    </row>
    <row r="1909" spans="1:51" s="14" customFormat="1" ht="12">
      <c r="A1909" s="14"/>
      <c r="B1909" s="247"/>
      <c r="C1909" s="248"/>
      <c r="D1909" s="230" t="s">
        <v>279</v>
      </c>
      <c r="E1909" s="249" t="s">
        <v>19</v>
      </c>
      <c r="F1909" s="250" t="s">
        <v>2207</v>
      </c>
      <c r="G1909" s="248"/>
      <c r="H1909" s="251">
        <v>232.778</v>
      </c>
      <c r="I1909" s="252"/>
      <c r="J1909" s="248"/>
      <c r="K1909" s="248"/>
      <c r="L1909" s="253"/>
      <c r="M1909" s="254"/>
      <c r="N1909" s="255"/>
      <c r="O1909" s="255"/>
      <c r="P1909" s="255"/>
      <c r="Q1909" s="255"/>
      <c r="R1909" s="255"/>
      <c r="S1909" s="255"/>
      <c r="T1909" s="256"/>
      <c r="U1909" s="14"/>
      <c r="V1909" s="14"/>
      <c r="W1909" s="14"/>
      <c r="X1909" s="14"/>
      <c r="Y1909" s="14"/>
      <c r="Z1909" s="14"/>
      <c r="AA1909" s="14"/>
      <c r="AB1909" s="14"/>
      <c r="AC1909" s="14"/>
      <c r="AD1909" s="14"/>
      <c r="AE1909" s="14"/>
      <c r="AT1909" s="257" t="s">
        <v>279</v>
      </c>
      <c r="AU1909" s="257" t="s">
        <v>82</v>
      </c>
      <c r="AV1909" s="14" t="s">
        <v>82</v>
      </c>
      <c r="AW1909" s="14" t="s">
        <v>33</v>
      </c>
      <c r="AX1909" s="14" t="s">
        <v>72</v>
      </c>
      <c r="AY1909" s="257" t="s">
        <v>266</v>
      </c>
    </row>
    <row r="1910" spans="1:51" s="14" customFormat="1" ht="12">
      <c r="A1910" s="14"/>
      <c r="B1910" s="247"/>
      <c r="C1910" s="248"/>
      <c r="D1910" s="230" t="s">
        <v>279</v>
      </c>
      <c r="E1910" s="249" t="s">
        <v>19</v>
      </c>
      <c r="F1910" s="250" t="s">
        <v>2208</v>
      </c>
      <c r="G1910" s="248"/>
      <c r="H1910" s="251">
        <v>21.967</v>
      </c>
      <c r="I1910" s="252"/>
      <c r="J1910" s="248"/>
      <c r="K1910" s="248"/>
      <c r="L1910" s="253"/>
      <c r="M1910" s="254"/>
      <c r="N1910" s="255"/>
      <c r="O1910" s="255"/>
      <c r="P1910" s="255"/>
      <c r="Q1910" s="255"/>
      <c r="R1910" s="255"/>
      <c r="S1910" s="255"/>
      <c r="T1910" s="256"/>
      <c r="U1910" s="14"/>
      <c r="V1910" s="14"/>
      <c r="W1910" s="14"/>
      <c r="X1910" s="14"/>
      <c r="Y1910" s="14"/>
      <c r="Z1910" s="14"/>
      <c r="AA1910" s="14"/>
      <c r="AB1910" s="14"/>
      <c r="AC1910" s="14"/>
      <c r="AD1910" s="14"/>
      <c r="AE1910" s="14"/>
      <c r="AT1910" s="257" t="s">
        <v>279</v>
      </c>
      <c r="AU1910" s="257" t="s">
        <v>82</v>
      </c>
      <c r="AV1910" s="14" t="s">
        <v>82</v>
      </c>
      <c r="AW1910" s="14" t="s">
        <v>33</v>
      </c>
      <c r="AX1910" s="14" t="s">
        <v>72</v>
      </c>
      <c r="AY1910" s="257" t="s">
        <v>266</v>
      </c>
    </row>
    <row r="1911" spans="1:51" s="15" customFormat="1" ht="12">
      <c r="A1911" s="15"/>
      <c r="B1911" s="258"/>
      <c r="C1911" s="259"/>
      <c r="D1911" s="230" t="s">
        <v>279</v>
      </c>
      <c r="E1911" s="260" t="s">
        <v>19</v>
      </c>
      <c r="F1911" s="261" t="s">
        <v>282</v>
      </c>
      <c r="G1911" s="259"/>
      <c r="H1911" s="262">
        <v>254.745</v>
      </c>
      <c r="I1911" s="263"/>
      <c r="J1911" s="259"/>
      <c r="K1911" s="259"/>
      <c r="L1911" s="264"/>
      <c r="M1911" s="265"/>
      <c r="N1911" s="266"/>
      <c r="O1911" s="266"/>
      <c r="P1911" s="266"/>
      <c r="Q1911" s="266"/>
      <c r="R1911" s="266"/>
      <c r="S1911" s="266"/>
      <c r="T1911" s="267"/>
      <c r="U1911" s="15"/>
      <c r="V1911" s="15"/>
      <c r="W1911" s="15"/>
      <c r="X1911" s="15"/>
      <c r="Y1911" s="15"/>
      <c r="Z1911" s="15"/>
      <c r="AA1911" s="15"/>
      <c r="AB1911" s="15"/>
      <c r="AC1911" s="15"/>
      <c r="AD1911" s="15"/>
      <c r="AE1911" s="15"/>
      <c r="AT1911" s="268" t="s">
        <v>279</v>
      </c>
      <c r="AU1911" s="268" t="s">
        <v>82</v>
      </c>
      <c r="AV1911" s="15" t="s">
        <v>273</v>
      </c>
      <c r="AW1911" s="15" t="s">
        <v>33</v>
      </c>
      <c r="AX1911" s="15" t="s">
        <v>80</v>
      </c>
      <c r="AY1911" s="268" t="s">
        <v>266</v>
      </c>
    </row>
    <row r="1912" spans="1:65" s="2" customFormat="1" ht="24.15" customHeight="1">
      <c r="A1912" s="41"/>
      <c r="B1912" s="42"/>
      <c r="C1912" s="217" t="s">
        <v>2209</v>
      </c>
      <c r="D1912" s="217" t="s">
        <v>268</v>
      </c>
      <c r="E1912" s="218" t="s">
        <v>2210</v>
      </c>
      <c r="F1912" s="219" t="s">
        <v>2211</v>
      </c>
      <c r="G1912" s="220" t="s">
        <v>271</v>
      </c>
      <c r="H1912" s="221">
        <v>236.77</v>
      </c>
      <c r="I1912" s="222"/>
      <c r="J1912" s="223">
        <f>ROUND(I1912*H1912,2)</f>
        <v>0</v>
      </c>
      <c r="K1912" s="219" t="s">
        <v>272</v>
      </c>
      <c r="L1912" s="47"/>
      <c r="M1912" s="224" t="s">
        <v>19</v>
      </c>
      <c r="N1912" s="225" t="s">
        <v>43</v>
      </c>
      <c r="O1912" s="87"/>
      <c r="P1912" s="226">
        <f>O1912*H1912</f>
        <v>0</v>
      </c>
      <c r="Q1912" s="226">
        <v>0</v>
      </c>
      <c r="R1912" s="226">
        <f>Q1912*H1912</f>
        <v>0</v>
      </c>
      <c r="S1912" s="226">
        <v>0.04</v>
      </c>
      <c r="T1912" s="227">
        <f>S1912*H1912</f>
        <v>9.4708</v>
      </c>
      <c r="U1912" s="41"/>
      <c r="V1912" s="41"/>
      <c r="W1912" s="41"/>
      <c r="X1912" s="41"/>
      <c r="Y1912" s="41"/>
      <c r="Z1912" s="41"/>
      <c r="AA1912" s="41"/>
      <c r="AB1912" s="41"/>
      <c r="AC1912" s="41"/>
      <c r="AD1912" s="41"/>
      <c r="AE1912" s="41"/>
      <c r="AR1912" s="228" t="s">
        <v>396</v>
      </c>
      <c r="AT1912" s="228" t="s">
        <v>268</v>
      </c>
      <c r="AU1912" s="228" t="s">
        <v>82</v>
      </c>
      <c r="AY1912" s="20" t="s">
        <v>266</v>
      </c>
      <c r="BE1912" s="229">
        <f>IF(N1912="základní",J1912,0)</f>
        <v>0</v>
      </c>
      <c r="BF1912" s="229">
        <f>IF(N1912="snížená",J1912,0)</f>
        <v>0</v>
      </c>
      <c r="BG1912" s="229">
        <f>IF(N1912="zákl. přenesená",J1912,0)</f>
        <v>0</v>
      </c>
      <c r="BH1912" s="229">
        <f>IF(N1912="sníž. přenesená",J1912,0)</f>
        <v>0</v>
      </c>
      <c r="BI1912" s="229">
        <f>IF(N1912="nulová",J1912,0)</f>
        <v>0</v>
      </c>
      <c r="BJ1912" s="20" t="s">
        <v>80</v>
      </c>
      <c r="BK1912" s="229">
        <f>ROUND(I1912*H1912,2)</f>
        <v>0</v>
      </c>
      <c r="BL1912" s="20" t="s">
        <v>396</v>
      </c>
      <c r="BM1912" s="228" t="s">
        <v>2212</v>
      </c>
    </row>
    <row r="1913" spans="1:47" s="2" customFormat="1" ht="12">
      <c r="A1913" s="41"/>
      <c r="B1913" s="42"/>
      <c r="C1913" s="43"/>
      <c r="D1913" s="230" t="s">
        <v>275</v>
      </c>
      <c r="E1913" s="43"/>
      <c r="F1913" s="231" t="s">
        <v>2213</v>
      </c>
      <c r="G1913" s="43"/>
      <c r="H1913" s="43"/>
      <c r="I1913" s="232"/>
      <c r="J1913" s="43"/>
      <c r="K1913" s="43"/>
      <c r="L1913" s="47"/>
      <c r="M1913" s="233"/>
      <c r="N1913" s="234"/>
      <c r="O1913" s="87"/>
      <c r="P1913" s="87"/>
      <c r="Q1913" s="87"/>
      <c r="R1913" s="87"/>
      <c r="S1913" s="87"/>
      <c r="T1913" s="88"/>
      <c r="U1913" s="41"/>
      <c r="V1913" s="41"/>
      <c r="W1913" s="41"/>
      <c r="X1913" s="41"/>
      <c r="Y1913" s="41"/>
      <c r="Z1913" s="41"/>
      <c r="AA1913" s="41"/>
      <c r="AB1913" s="41"/>
      <c r="AC1913" s="41"/>
      <c r="AD1913" s="41"/>
      <c r="AE1913" s="41"/>
      <c r="AT1913" s="20" t="s">
        <v>275</v>
      </c>
      <c r="AU1913" s="20" t="s">
        <v>82</v>
      </c>
    </row>
    <row r="1914" spans="1:47" s="2" customFormat="1" ht="12">
      <c r="A1914" s="41"/>
      <c r="B1914" s="42"/>
      <c r="C1914" s="43"/>
      <c r="D1914" s="235" t="s">
        <v>277</v>
      </c>
      <c r="E1914" s="43"/>
      <c r="F1914" s="236" t="s">
        <v>2214</v>
      </c>
      <c r="G1914" s="43"/>
      <c r="H1914" s="43"/>
      <c r="I1914" s="232"/>
      <c r="J1914" s="43"/>
      <c r="K1914" s="43"/>
      <c r="L1914" s="47"/>
      <c r="M1914" s="233"/>
      <c r="N1914" s="234"/>
      <c r="O1914" s="87"/>
      <c r="P1914" s="87"/>
      <c r="Q1914" s="87"/>
      <c r="R1914" s="87"/>
      <c r="S1914" s="87"/>
      <c r="T1914" s="88"/>
      <c r="U1914" s="41"/>
      <c r="V1914" s="41"/>
      <c r="W1914" s="41"/>
      <c r="X1914" s="41"/>
      <c r="Y1914" s="41"/>
      <c r="Z1914" s="41"/>
      <c r="AA1914" s="41"/>
      <c r="AB1914" s="41"/>
      <c r="AC1914" s="41"/>
      <c r="AD1914" s="41"/>
      <c r="AE1914" s="41"/>
      <c r="AT1914" s="20" t="s">
        <v>277</v>
      </c>
      <c r="AU1914" s="20" t="s">
        <v>82</v>
      </c>
    </row>
    <row r="1915" spans="1:51" s="14" customFormat="1" ht="12">
      <c r="A1915" s="14"/>
      <c r="B1915" s="247"/>
      <c r="C1915" s="248"/>
      <c r="D1915" s="230" t="s">
        <v>279</v>
      </c>
      <c r="E1915" s="249" t="s">
        <v>19</v>
      </c>
      <c r="F1915" s="250" t="s">
        <v>2215</v>
      </c>
      <c r="G1915" s="248"/>
      <c r="H1915" s="251">
        <v>236.77</v>
      </c>
      <c r="I1915" s="252"/>
      <c r="J1915" s="248"/>
      <c r="K1915" s="248"/>
      <c r="L1915" s="253"/>
      <c r="M1915" s="254"/>
      <c r="N1915" s="255"/>
      <c r="O1915" s="255"/>
      <c r="P1915" s="255"/>
      <c r="Q1915" s="255"/>
      <c r="R1915" s="255"/>
      <c r="S1915" s="255"/>
      <c r="T1915" s="256"/>
      <c r="U1915" s="14"/>
      <c r="V1915" s="14"/>
      <c r="W1915" s="14"/>
      <c r="X1915" s="14"/>
      <c r="Y1915" s="14"/>
      <c r="Z1915" s="14"/>
      <c r="AA1915" s="14"/>
      <c r="AB1915" s="14"/>
      <c r="AC1915" s="14"/>
      <c r="AD1915" s="14"/>
      <c r="AE1915" s="14"/>
      <c r="AT1915" s="257" t="s">
        <v>279</v>
      </c>
      <c r="AU1915" s="257" t="s">
        <v>82</v>
      </c>
      <c r="AV1915" s="14" t="s">
        <v>82</v>
      </c>
      <c r="AW1915" s="14" t="s">
        <v>33</v>
      </c>
      <c r="AX1915" s="14" t="s">
        <v>80</v>
      </c>
      <c r="AY1915" s="257" t="s">
        <v>266</v>
      </c>
    </row>
    <row r="1916" spans="1:63" s="12" customFormat="1" ht="22.8" customHeight="1">
      <c r="A1916" s="12"/>
      <c r="B1916" s="201"/>
      <c r="C1916" s="202"/>
      <c r="D1916" s="203" t="s">
        <v>71</v>
      </c>
      <c r="E1916" s="215" t="s">
        <v>2216</v>
      </c>
      <c r="F1916" s="215" t="s">
        <v>2217</v>
      </c>
      <c r="G1916" s="202"/>
      <c r="H1916" s="202"/>
      <c r="I1916" s="205"/>
      <c r="J1916" s="216">
        <f>BK1916</f>
        <v>0</v>
      </c>
      <c r="K1916" s="202"/>
      <c r="L1916" s="207"/>
      <c r="M1916" s="208"/>
      <c r="N1916" s="209"/>
      <c r="O1916" s="209"/>
      <c r="P1916" s="210">
        <f>SUM(P1917:P2068)</f>
        <v>0</v>
      </c>
      <c r="Q1916" s="209"/>
      <c r="R1916" s="210">
        <f>SUM(R1917:R2068)</f>
        <v>10.61335828</v>
      </c>
      <c r="S1916" s="209"/>
      <c r="T1916" s="211">
        <f>SUM(T1917:T2068)</f>
        <v>0</v>
      </c>
      <c r="U1916" s="12"/>
      <c r="V1916" s="12"/>
      <c r="W1916" s="12"/>
      <c r="X1916" s="12"/>
      <c r="Y1916" s="12"/>
      <c r="Z1916" s="12"/>
      <c r="AA1916" s="12"/>
      <c r="AB1916" s="12"/>
      <c r="AC1916" s="12"/>
      <c r="AD1916" s="12"/>
      <c r="AE1916" s="12"/>
      <c r="AR1916" s="212" t="s">
        <v>82</v>
      </c>
      <c r="AT1916" s="213" t="s">
        <v>71</v>
      </c>
      <c r="AU1916" s="213" t="s">
        <v>80</v>
      </c>
      <c r="AY1916" s="212" t="s">
        <v>266</v>
      </c>
      <c r="BK1916" s="214">
        <f>SUM(BK1917:BK2068)</f>
        <v>0</v>
      </c>
    </row>
    <row r="1917" spans="1:65" s="2" customFormat="1" ht="21.75" customHeight="1">
      <c r="A1917" s="41"/>
      <c r="B1917" s="42"/>
      <c r="C1917" s="217" t="s">
        <v>2218</v>
      </c>
      <c r="D1917" s="217" t="s">
        <v>268</v>
      </c>
      <c r="E1917" s="218" t="s">
        <v>2219</v>
      </c>
      <c r="F1917" s="219" t="s">
        <v>2220</v>
      </c>
      <c r="G1917" s="220" t="s">
        <v>271</v>
      </c>
      <c r="H1917" s="221">
        <v>36.806</v>
      </c>
      <c r="I1917" s="222"/>
      <c r="J1917" s="223">
        <f>ROUND(I1917*H1917,2)</f>
        <v>0</v>
      </c>
      <c r="K1917" s="219" t="s">
        <v>272</v>
      </c>
      <c r="L1917" s="47"/>
      <c r="M1917" s="224" t="s">
        <v>19</v>
      </c>
      <c r="N1917" s="225" t="s">
        <v>43</v>
      </c>
      <c r="O1917" s="87"/>
      <c r="P1917" s="226">
        <f>O1917*H1917</f>
        <v>0</v>
      </c>
      <c r="Q1917" s="226">
        <v>0.0002</v>
      </c>
      <c r="R1917" s="226">
        <f>Q1917*H1917</f>
        <v>0.0073612</v>
      </c>
      <c r="S1917" s="226">
        <v>0</v>
      </c>
      <c r="T1917" s="227">
        <f>S1917*H1917</f>
        <v>0</v>
      </c>
      <c r="U1917" s="41"/>
      <c r="V1917" s="41"/>
      <c r="W1917" s="41"/>
      <c r="X1917" s="41"/>
      <c r="Y1917" s="41"/>
      <c r="Z1917" s="41"/>
      <c r="AA1917" s="41"/>
      <c r="AB1917" s="41"/>
      <c r="AC1917" s="41"/>
      <c r="AD1917" s="41"/>
      <c r="AE1917" s="41"/>
      <c r="AR1917" s="228" t="s">
        <v>396</v>
      </c>
      <c r="AT1917" s="228" t="s">
        <v>268</v>
      </c>
      <c r="AU1917" s="228" t="s">
        <v>82</v>
      </c>
      <c r="AY1917" s="20" t="s">
        <v>266</v>
      </c>
      <c r="BE1917" s="229">
        <f>IF(N1917="základní",J1917,0)</f>
        <v>0</v>
      </c>
      <c r="BF1917" s="229">
        <f>IF(N1917="snížená",J1917,0)</f>
        <v>0</v>
      </c>
      <c r="BG1917" s="229">
        <f>IF(N1917="zákl. přenesená",J1917,0)</f>
        <v>0</v>
      </c>
      <c r="BH1917" s="229">
        <f>IF(N1917="sníž. přenesená",J1917,0)</f>
        <v>0</v>
      </c>
      <c r="BI1917" s="229">
        <f>IF(N1917="nulová",J1917,0)</f>
        <v>0</v>
      </c>
      <c r="BJ1917" s="20" t="s">
        <v>80</v>
      </c>
      <c r="BK1917" s="229">
        <f>ROUND(I1917*H1917,2)</f>
        <v>0</v>
      </c>
      <c r="BL1917" s="20" t="s">
        <v>396</v>
      </c>
      <c r="BM1917" s="228" t="s">
        <v>2221</v>
      </c>
    </row>
    <row r="1918" spans="1:47" s="2" customFormat="1" ht="12">
      <c r="A1918" s="41"/>
      <c r="B1918" s="42"/>
      <c r="C1918" s="43"/>
      <c r="D1918" s="230" t="s">
        <v>275</v>
      </c>
      <c r="E1918" s="43"/>
      <c r="F1918" s="231" t="s">
        <v>2222</v>
      </c>
      <c r="G1918" s="43"/>
      <c r="H1918" s="43"/>
      <c r="I1918" s="232"/>
      <c r="J1918" s="43"/>
      <c r="K1918" s="43"/>
      <c r="L1918" s="47"/>
      <c r="M1918" s="233"/>
      <c r="N1918" s="234"/>
      <c r="O1918" s="87"/>
      <c r="P1918" s="87"/>
      <c r="Q1918" s="87"/>
      <c r="R1918" s="87"/>
      <c r="S1918" s="87"/>
      <c r="T1918" s="88"/>
      <c r="U1918" s="41"/>
      <c r="V1918" s="41"/>
      <c r="W1918" s="41"/>
      <c r="X1918" s="41"/>
      <c r="Y1918" s="41"/>
      <c r="Z1918" s="41"/>
      <c r="AA1918" s="41"/>
      <c r="AB1918" s="41"/>
      <c r="AC1918" s="41"/>
      <c r="AD1918" s="41"/>
      <c r="AE1918" s="41"/>
      <c r="AT1918" s="20" t="s">
        <v>275</v>
      </c>
      <c r="AU1918" s="20" t="s">
        <v>82</v>
      </c>
    </row>
    <row r="1919" spans="1:47" s="2" customFormat="1" ht="12">
      <c r="A1919" s="41"/>
      <c r="B1919" s="42"/>
      <c r="C1919" s="43"/>
      <c r="D1919" s="235" t="s">
        <v>277</v>
      </c>
      <c r="E1919" s="43"/>
      <c r="F1919" s="236" t="s">
        <v>2223</v>
      </c>
      <c r="G1919" s="43"/>
      <c r="H1919" s="43"/>
      <c r="I1919" s="232"/>
      <c r="J1919" s="43"/>
      <c r="K1919" s="43"/>
      <c r="L1919" s="47"/>
      <c r="M1919" s="233"/>
      <c r="N1919" s="234"/>
      <c r="O1919" s="87"/>
      <c r="P1919" s="87"/>
      <c r="Q1919" s="87"/>
      <c r="R1919" s="87"/>
      <c r="S1919" s="87"/>
      <c r="T1919" s="88"/>
      <c r="U1919" s="41"/>
      <c r="V1919" s="41"/>
      <c r="W1919" s="41"/>
      <c r="X1919" s="41"/>
      <c r="Y1919" s="41"/>
      <c r="Z1919" s="41"/>
      <c r="AA1919" s="41"/>
      <c r="AB1919" s="41"/>
      <c r="AC1919" s="41"/>
      <c r="AD1919" s="41"/>
      <c r="AE1919" s="41"/>
      <c r="AT1919" s="20" t="s">
        <v>277</v>
      </c>
      <c r="AU1919" s="20" t="s">
        <v>82</v>
      </c>
    </row>
    <row r="1920" spans="1:65" s="2" customFormat="1" ht="16.5" customHeight="1">
      <c r="A1920" s="41"/>
      <c r="B1920" s="42"/>
      <c r="C1920" s="217" t="s">
        <v>2224</v>
      </c>
      <c r="D1920" s="217" t="s">
        <v>268</v>
      </c>
      <c r="E1920" s="218" t="s">
        <v>2225</v>
      </c>
      <c r="F1920" s="219" t="s">
        <v>2226</v>
      </c>
      <c r="G1920" s="220" t="s">
        <v>271</v>
      </c>
      <c r="H1920" s="221">
        <v>104.381</v>
      </c>
      <c r="I1920" s="222"/>
      <c r="J1920" s="223">
        <f>ROUND(I1920*H1920,2)</f>
        <v>0</v>
      </c>
      <c r="K1920" s="219" t="s">
        <v>272</v>
      </c>
      <c r="L1920" s="47"/>
      <c r="M1920" s="224" t="s">
        <v>19</v>
      </c>
      <c r="N1920" s="225" t="s">
        <v>43</v>
      </c>
      <c r="O1920" s="87"/>
      <c r="P1920" s="226">
        <f>O1920*H1920</f>
        <v>0</v>
      </c>
      <c r="Q1920" s="226">
        <v>0</v>
      </c>
      <c r="R1920" s="226">
        <f>Q1920*H1920</f>
        <v>0</v>
      </c>
      <c r="S1920" s="226">
        <v>0</v>
      </c>
      <c r="T1920" s="227">
        <f>S1920*H1920</f>
        <v>0</v>
      </c>
      <c r="U1920" s="41"/>
      <c r="V1920" s="41"/>
      <c r="W1920" s="41"/>
      <c r="X1920" s="41"/>
      <c r="Y1920" s="41"/>
      <c r="Z1920" s="41"/>
      <c r="AA1920" s="41"/>
      <c r="AB1920" s="41"/>
      <c r="AC1920" s="41"/>
      <c r="AD1920" s="41"/>
      <c r="AE1920" s="41"/>
      <c r="AR1920" s="228" t="s">
        <v>396</v>
      </c>
      <c r="AT1920" s="228" t="s">
        <v>268</v>
      </c>
      <c r="AU1920" s="228" t="s">
        <v>82</v>
      </c>
      <c r="AY1920" s="20" t="s">
        <v>266</v>
      </c>
      <c r="BE1920" s="229">
        <f>IF(N1920="základní",J1920,0)</f>
        <v>0</v>
      </c>
      <c r="BF1920" s="229">
        <f>IF(N1920="snížená",J1920,0)</f>
        <v>0</v>
      </c>
      <c r="BG1920" s="229">
        <f>IF(N1920="zákl. přenesená",J1920,0)</f>
        <v>0</v>
      </c>
      <c r="BH1920" s="229">
        <f>IF(N1920="sníž. přenesená",J1920,0)</f>
        <v>0</v>
      </c>
      <c r="BI1920" s="229">
        <f>IF(N1920="nulová",J1920,0)</f>
        <v>0</v>
      </c>
      <c r="BJ1920" s="20" t="s">
        <v>80</v>
      </c>
      <c r="BK1920" s="229">
        <f>ROUND(I1920*H1920,2)</f>
        <v>0</v>
      </c>
      <c r="BL1920" s="20" t="s">
        <v>396</v>
      </c>
      <c r="BM1920" s="228" t="s">
        <v>2227</v>
      </c>
    </row>
    <row r="1921" spans="1:47" s="2" customFormat="1" ht="12">
      <c r="A1921" s="41"/>
      <c r="B1921" s="42"/>
      <c r="C1921" s="43"/>
      <c r="D1921" s="230" t="s">
        <v>275</v>
      </c>
      <c r="E1921" s="43"/>
      <c r="F1921" s="231" t="s">
        <v>2228</v>
      </c>
      <c r="G1921" s="43"/>
      <c r="H1921" s="43"/>
      <c r="I1921" s="232"/>
      <c r="J1921" s="43"/>
      <c r="K1921" s="43"/>
      <c r="L1921" s="47"/>
      <c r="M1921" s="233"/>
      <c r="N1921" s="234"/>
      <c r="O1921" s="87"/>
      <c r="P1921" s="87"/>
      <c r="Q1921" s="87"/>
      <c r="R1921" s="87"/>
      <c r="S1921" s="87"/>
      <c r="T1921" s="88"/>
      <c r="U1921" s="41"/>
      <c r="V1921" s="41"/>
      <c r="W1921" s="41"/>
      <c r="X1921" s="41"/>
      <c r="Y1921" s="41"/>
      <c r="Z1921" s="41"/>
      <c r="AA1921" s="41"/>
      <c r="AB1921" s="41"/>
      <c r="AC1921" s="41"/>
      <c r="AD1921" s="41"/>
      <c r="AE1921" s="41"/>
      <c r="AT1921" s="20" t="s">
        <v>275</v>
      </c>
      <c r="AU1921" s="20" t="s">
        <v>82</v>
      </c>
    </row>
    <row r="1922" spans="1:47" s="2" customFormat="1" ht="12">
      <c r="A1922" s="41"/>
      <c r="B1922" s="42"/>
      <c r="C1922" s="43"/>
      <c r="D1922" s="235" t="s">
        <v>277</v>
      </c>
      <c r="E1922" s="43"/>
      <c r="F1922" s="236" t="s">
        <v>2229</v>
      </c>
      <c r="G1922" s="43"/>
      <c r="H1922" s="43"/>
      <c r="I1922" s="232"/>
      <c r="J1922" s="43"/>
      <c r="K1922" s="43"/>
      <c r="L1922" s="47"/>
      <c r="M1922" s="233"/>
      <c r="N1922" s="234"/>
      <c r="O1922" s="87"/>
      <c r="P1922" s="87"/>
      <c r="Q1922" s="87"/>
      <c r="R1922" s="87"/>
      <c r="S1922" s="87"/>
      <c r="T1922" s="88"/>
      <c r="U1922" s="41"/>
      <c r="V1922" s="41"/>
      <c r="W1922" s="41"/>
      <c r="X1922" s="41"/>
      <c r="Y1922" s="41"/>
      <c r="Z1922" s="41"/>
      <c r="AA1922" s="41"/>
      <c r="AB1922" s="41"/>
      <c r="AC1922" s="41"/>
      <c r="AD1922" s="41"/>
      <c r="AE1922" s="41"/>
      <c r="AT1922" s="20" t="s">
        <v>277</v>
      </c>
      <c r="AU1922" s="20" t="s">
        <v>82</v>
      </c>
    </row>
    <row r="1923" spans="1:65" s="2" customFormat="1" ht="24.15" customHeight="1">
      <c r="A1923" s="41"/>
      <c r="B1923" s="42"/>
      <c r="C1923" s="269" t="s">
        <v>2230</v>
      </c>
      <c r="D1923" s="269" t="s">
        <v>430</v>
      </c>
      <c r="E1923" s="270" t="s">
        <v>2231</v>
      </c>
      <c r="F1923" s="271" t="s">
        <v>2232</v>
      </c>
      <c r="G1923" s="272" t="s">
        <v>271</v>
      </c>
      <c r="H1923" s="273">
        <v>117.272</v>
      </c>
      <c r="I1923" s="274"/>
      <c r="J1923" s="275">
        <f>ROUND(I1923*H1923,2)</f>
        <v>0</v>
      </c>
      <c r="K1923" s="271" t="s">
        <v>272</v>
      </c>
      <c r="L1923" s="276"/>
      <c r="M1923" s="277" t="s">
        <v>19</v>
      </c>
      <c r="N1923" s="278" t="s">
        <v>43</v>
      </c>
      <c r="O1923" s="87"/>
      <c r="P1923" s="226">
        <f>O1923*H1923</f>
        <v>0</v>
      </c>
      <c r="Q1923" s="226">
        <v>0.00016</v>
      </c>
      <c r="R1923" s="226">
        <f>Q1923*H1923</f>
        <v>0.018763520000000002</v>
      </c>
      <c r="S1923" s="226">
        <v>0</v>
      </c>
      <c r="T1923" s="227">
        <f>S1923*H1923</f>
        <v>0</v>
      </c>
      <c r="U1923" s="41"/>
      <c r="V1923" s="41"/>
      <c r="W1923" s="41"/>
      <c r="X1923" s="41"/>
      <c r="Y1923" s="41"/>
      <c r="Z1923" s="41"/>
      <c r="AA1923" s="41"/>
      <c r="AB1923" s="41"/>
      <c r="AC1923" s="41"/>
      <c r="AD1923" s="41"/>
      <c r="AE1923" s="41"/>
      <c r="AR1923" s="228" t="s">
        <v>517</v>
      </c>
      <c r="AT1923" s="228" t="s">
        <v>430</v>
      </c>
      <c r="AU1923" s="228" t="s">
        <v>82</v>
      </c>
      <c r="AY1923" s="20" t="s">
        <v>266</v>
      </c>
      <c r="BE1923" s="229">
        <f>IF(N1923="základní",J1923,0)</f>
        <v>0</v>
      </c>
      <c r="BF1923" s="229">
        <f>IF(N1923="snížená",J1923,0)</f>
        <v>0</v>
      </c>
      <c r="BG1923" s="229">
        <f>IF(N1923="zákl. přenesená",J1923,0)</f>
        <v>0</v>
      </c>
      <c r="BH1923" s="229">
        <f>IF(N1923="sníž. přenesená",J1923,0)</f>
        <v>0</v>
      </c>
      <c r="BI1923" s="229">
        <f>IF(N1923="nulová",J1923,0)</f>
        <v>0</v>
      </c>
      <c r="BJ1923" s="20" t="s">
        <v>80</v>
      </c>
      <c r="BK1923" s="229">
        <f>ROUND(I1923*H1923,2)</f>
        <v>0</v>
      </c>
      <c r="BL1923" s="20" t="s">
        <v>396</v>
      </c>
      <c r="BM1923" s="228" t="s">
        <v>2233</v>
      </c>
    </row>
    <row r="1924" spans="1:47" s="2" customFormat="1" ht="12">
      <c r="A1924" s="41"/>
      <c r="B1924" s="42"/>
      <c r="C1924" s="43"/>
      <c r="D1924" s="230" t="s">
        <v>275</v>
      </c>
      <c r="E1924" s="43"/>
      <c r="F1924" s="231" t="s">
        <v>2232</v>
      </c>
      <c r="G1924" s="43"/>
      <c r="H1924" s="43"/>
      <c r="I1924" s="232"/>
      <c r="J1924" s="43"/>
      <c r="K1924" s="43"/>
      <c r="L1924" s="47"/>
      <c r="M1924" s="233"/>
      <c r="N1924" s="234"/>
      <c r="O1924" s="87"/>
      <c r="P1924" s="87"/>
      <c r="Q1924" s="87"/>
      <c r="R1924" s="87"/>
      <c r="S1924" s="87"/>
      <c r="T1924" s="88"/>
      <c r="U1924" s="41"/>
      <c r="V1924" s="41"/>
      <c r="W1924" s="41"/>
      <c r="X1924" s="41"/>
      <c r="Y1924" s="41"/>
      <c r="Z1924" s="41"/>
      <c r="AA1924" s="41"/>
      <c r="AB1924" s="41"/>
      <c r="AC1924" s="41"/>
      <c r="AD1924" s="41"/>
      <c r="AE1924" s="41"/>
      <c r="AT1924" s="20" t="s">
        <v>275</v>
      </c>
      <c r="AU1924" s="20" t="s">
        <v>82</v>
      </c>
    </row>
    <row r="1925" spans="1:51" s="14" customFormat="1" ht="12">
      <c r="A1925" s="14"/>
      <c r="B1925" s="247"/>
      <c r="C1925" s="248"/>
      <c r="D1925" s="230" t="s">
        <v>279</v>
      </c>
      <c r="E1925" s="248"/>
      <c r="F1925" s="250" t="s">
        <v>2234</v>
      </c>
      <c r="G1925" s="248"/>
      <c r="H1925" s="251">
        <v>117.272</v>
      </c>
      <c r="I1925" s="252"/>
      <c r="J1925" s="248"/>
      <c r="K1925" s="248"/>
      <c r="L1925" s="253"/>
      <c r="M1925" s="254"/>
      <c r="N1925" s="255"/>
      <c r="O1925" s="255"/>
      <c r="P1925" s="255"/>
      <c r="Q1925" s="255"/>
      <c r="R1925" s="255"/>
      <c r="S1925" s="255"/>
      <c r="T1925" s="256"/>
      <c r="U1925" s="14"/>
      <c r="V1925" s="14"/>
      <c r="W1925" s="14"/>
      <c r="X1925" s="14"/>
      <c r="Y1925" s="14"/>
      <c r="Z1925" s="14"/>
      <c r="AA1925" s="14"/>
      <c r="AB1925" s="14"/>
      <c r="AC1925" s="14"/>
      <c r="AD1925" s="14"/>
      <c r="AE1925" s="14"/>
      <c r="AT1925" s="257" t="s">
        <v>279</v>
      </c>
      <c r="AU1925" s="257" t="s">
        <v>82</v>
      </c>
      <c r="AV1925" s="14" t="s">
        <v>82</v>
      </c>
      <c r="AW1925" s="14" t="s">
        <v>4</v>
      </c>
      <c r="AX1925" s="14" t="s">
        <v>80</v>
      </c>
      <c r="AY1925" s="257" t="s">
        <v>266</v>
      </c>
    </row>
    <row r="1926" spans="1:65" s="2" customFormat="1" ht="16.5" customHeight="1">
      <c r="A1926" s="41"/>
      <c r="B1926" s="42"/>
      <c r="C1926" s="217" t="s">
        <v>2235</v>
      </c>
      <c r="D1926" s="217" t="s">
        <v>268</v>
      </c>
      <c r="E1926" s="218" t="s">
        <v>2236</v>
      </c>
      <c r="F1926" s="219" t="s">
        <v>2237</v>
      </c>
      <c r="G1926" s="220" t="s">
        <v>271</v>
      </c>
      <c r="H1926" s="221">
        <v>36.806</v>
      </c>
      <c r="I1926" s="222"/>
      <c r="J1926" s="223">
        <f>ROUND(I1926*H1926,2)</f>
        <v>0</v>
      </c>
      <c r="K1926" s="219" t="s">
        <v>272</v>
      </c>
      <c r="L1926" s="47"/>
      <c r="M1926" s="224" t="s">
        <v>19</v>
      </c>
      <c r="N1926" s="225" t="s">
        <v>43</v>
      </c>
      <c r="O1926" s="87"/>
      <c r="P1926" s="226">
        <f>O1926*H1926</f>
        <v>0</v>
      </c>
      <c r="Q1926" s="226">
        <v>0.0032</v>
      </c>
      <c r="R1926" s="226">
        <f>Q1926*H1926</f>
        <v>0.1177792</v>
      </c>
      <c r="S1926" s="226">
        <v>0</v>
      </c>
      <c r="T1926" s="227">
        <f>S1926*H1926</f>
        <v>0</v>
      </c>
      <c r="U1926" s="41"/>
      <c r="V1926" s="41"/>
      <c r="W1926" s="41"/>
      <c r="X1926" s="41"/>
      <c r="Y1926" s="41"/>
      <c r="Z1926" s="41"/>
      <c r="AA1926" s="41"/>
      <c r="AB1926" s="41"/>
      <c r="AC1926" s="41"/>
      <c r="AD1926" s="41"/>
      <c r="AE1926" s="41"/>
      <c r="AR1926" s="228" t="s">
        <v>396</v>
      </c>
      <c r="AT1926" s="228" t="s">
        <v>268</v>
      </c>
      <c r="AU1926" s="228" t="s">
        <v>82</v>
      </c>
      <c r="AY1926" s="20" t="s">
        <v>266</v>
      </c>
      <c r="BE1926" s="229">
        <f>IF(N1926="základní",J1926,0)</f>
        <v>0</v>
      </c>
      <c r="BF1926" s="229">
        <f>IF(N1926="snížená",J1926,0)</f>
        <v>0</v>
      </c>
      <c r="BG1926" s="229">
        <f>IF(N1926="zákl. přenesená",J1926,0)</f>
        <v>0</v>
      </c>
      <c r="BH1926" s="229">
        <f>IF(N1926="sníž. přenesená",J1926,0)</f>
        <v>0</v>
      </c>
      <c r="BI1926" s="229">
        <f>IF(N1926="nulová",J1926,0)</f>
        <v>0</v>
      </c>
      <c r="BJ1926" s="20" t="s">
        <v>80</v>
      </c>
      <c r="BK1926" s="229">
        <f>ROUND(I1926*H1926,2)</f>
        <v>0</v>
      </c>
      <c r="BL1926" s="20" t="s">
        <v>396</v>
      </c>
      <c r="BM1926" s="228" t="s">
        <v>2238</v>
      </c>
    </row>
    <row r="1927" spans="1:47" s="2" customFormat="1" ht="12">
      <c r="A1927" s="41"/>
      <c r="B1927" s="42"/>
      <c r="C1927" s="43"/>
      <c r="D1927" s="230" t="s">
        <v>275</v>
      </c>
      <c r="E1927" s="43"/>
      <c r="F1927" s="231" t="s">
        <v>2239</v>
      </c>
      <c r="G1927" s="43"/>
      <c r="H1927" s="43"/>
      <c r="I1927" s="232"/>
      <c r="J1927" s="43"/>
      <c r="K1927" s="43"/>
      <c r="L1927" s="47"/>
      <c r="M1927" s="233"/>
      <c r="N1927" s="234"/>
      <c r="O1927" s="87"/>
      <c r="P1927" s="87"/>
      <c r="Q1927" s="87"/>
      <c r="R1927" s="87"/>
      <c r="S1927" s="87"/>
      <c r="T1927" s="88"/>
      <c r="U1927" s="41"/>
      <c r="V1927" s="41"/>
      <c r="W1927" s="41"/>
      <c r="X1927" s="41"/>
      <c r="Y1927" s="41"/>
      <c r="Z1927" s="41"/>
      <c r="AA1927" s="41"/>
      <c r="AB1927" s="41"/>
      <c r="AC1927" s="41"/>
      <c r="AD1927" s="41"/>
      <c r="AE1927" s="41"/>
      <c r="AT1927" s="20" t="s">
        <v>275</v>
      </c>
      <c r="AU1927" s="20" t="s">
        <v>82</v>
      </c>
    </row>
    <row r="1928" spans="1:47" s="2" customFormat="1" ht="12">
      <c r="A1928" s="41"/>
      <c r="B1928" s="42"/>
      <c r="C1928" s="43"/>
      <c r="D1928" s="235" t="s">
        <v>277</v>
      </c>
      <c r="E1928" s="43"/>
      <c r="F1928" s="236" t="s">
        <v>2240</v>
      </c>
      <c r="G1928" s="43"/>
      <c r="H1928" s="43"/>
      <c r="I1928" s="232"/>
      <c r="J1928" s="43"/>
      <c r="K1928" s="43"/>
      <c r="L1928" s="47"/>
      <c r="M1928" s="233"/>
      <c r="N1928" s="234"/>
      <c r="O1928" s="87"/>
      <c r="P1928" s="87"/>
      <c r="Q1928" s="87"/>
      <c r="R1928" s="87"/>
      <c r="S1928" s="87"/>
      <c r="T1928" s="88"/>
      <c r="U1928" s="41"/>
      <c r="V1928" s="41"/>
      <c r="W1928" s="41"/>
      <c r="X1928" s="41"/>
      <c r="Y1928" s="41"/>
      <c r="Z1928" s="41"/>
      <c r="AA1928" s="41"/>
      <c r="AB1928" s="41"/>
      <c r="AC1928" s="41"/>
      <c r="AD1928" s="41"/>
      <c r="AE1928" s="41"/>
      <c r="AT1928" s="20" t="s">
        <v>277</v>
      </c>
      <c r="AU1928" s="20" t="s">
        <v>82</v>
      </c>
    </row>
    <row r="1929" spans="1:65" s="2" customFormat="1" ht="55.5" customHeight="1">
      <c r="A1929" s="41"/>
      <c r="B1929" s="42"/>
      <c r="C1929" s="217" t="s">
        <v>2241</v>
      </c>
      <c r="D1929" s="217" t="s">
        <v>268</v>
      </c>
      <c r="E1929" s="218" t="s">
        <v>2242</v>
      </c>
      <c r="F1929" s="219" t="s">
        <v>2243</v>
      </c>
      <c r="G1929" s="220" t="s">
        <v>271</v>
      </c>
      <c r="H1929" s="221">
        <v>36.806</v>
      </c>
      <c r="I1929" s="222"/>
      <c r="J1929" s="223">
        <f>ROUND(I1929*H1929,2)</f>
        <v>0</v>
      </c>
      <c r="K1929" s="219" t="s">
        <v>520</v>
      </c>
      <c r="L1929" s="47"/>
      <c r="M1929" s="224" t="s">
        <v>19</v>
      </c>
      <c r="N1929" s="225" t="s">
        <v>43</v>
      </c>
      <c r="O1929" s="87"/>
      <c r="P1929" s="226">
        <f>O1929*H1929</f>
        <v>0</v>
      </c>
      <c r="Q1929" s="226">
        <v>0.06155</v>
      </c>
      <c r="R1929" s="226">
        <f>Q1929*H1929</f>
        <v>2.2654093</v>
      </c>
      <c r="S1929" s="226">
        <v>0</v>
      </c>
      <c r="T1929" s="227">
        <f>S1929*H1929</f>
        <v>0</v>
      </c>
      <c r="U1929" s="41"/>
      <c r="V1929" s="41"/>
      <c r="W1929" s="41"/>
      <c r="X1929" s="41"/>
      <c r="Y1929" s="41"/>
      <c r="Z1929" s="41"/>
      <c r="AA1929" s="41"/>
      <c r="AB1929" s="41"/>
      <c r="AC1929" s="41"/>
      <c r="AD1929" s="41"/>
      <c r="AE1929" s="41"/>
      <c r="AR1929" s="228" t="s">
        <v>396</v>
      </c>
      <c r="AT1929" s="228" t="s">
        <v>268</v>
      </c>
      <c r="AU1929" s="228" t="s">
        <v>82</v>
      </c>
      <c r="AY1929" s="20" t="s">
        <v>266</v>
      </c>
      <c r="BE1929" s="229">
        <f>IF(N1929="základní",J1929,0)</f>
        <v>0</v>
      </c>
      <c r="BF1929" s="229">
        <f>IF(N1929="snížená",J1929,0)</f>
        <v>0</v>
      </c>
      <c r="BG1929" s="229">
        <f>IF(N1929="zákl. přenesená",J1929,0)</f>
        <v>0</v>
      </c>
      <c r="BH1929" s="229">
        <f>IF(N1929="sníž. přenesená",J1929,0)</f>
        <v>0</v>
      </c>
      <c r="BI1929" s="229">
        <f>IF(N1929="nulová",J1929,0)</f>
        <v>0</v>
      </c>
      <c r="BJ1929" s="20" t="s">
        <v>80</v>
      </c>
      <c r="BK1929" s="229">
        <f>ROUND(I1929*H1929,2)</f>
        <v>0</v>
      </c>
      <c r="BL1929" s="20" t="s">
        <v>396</v>
      </c>
      <c r="BM1929" s="228" t="s">
        <v>2244</v>
      </c>
    </row>
    <row r="1930" spans="1:47" s="2" customFormat="1" ht="12">
      <c r="A1930" s="41"/>
      <c r="B1930" s="42"/>
      <c r="C1930" s="43"/>
      <c r="D1930" s="230" t="s">
        <v>275</v>
      </c>
      <c r="E1930" s="43"/>
      <c r="F1930" s="231" t="s">
        <v>2243</v>
      </c>
      <c r="G1930" s="43"/>
      <c r="H1930" s="43"/>
      <c r="I1930" s="232"/>
      <c r="J1930" s="43"/>
      <c r="K1930" s="43"/>
      <c r="L1930" s="47"/>
      <c r="M1930" s="233"/>
      <c r="N1930" s="234"/>
      <c r="O1930" s="87"/>
      <c r="P1930" s="87"/>
      <c r="Q1930" s="87"/>
      <c r="R1930" s="87"/>
      <c r="S1930" s="87"/>
      <c r="T1930" s="88"/>
      <c r="U1930" s="41"/>
      <c r="V1930" s="41"/>
      <c r="W1930" s="41"/>
      <c r="X1930" s="41"/>
      <c r="Y1930" s="41"/>
      <c r="Z1930" s="41"/>
      <c r="AA1930" s="41"/>
      <c r="AB1930" s="41"/>
      <c r="AC1930" s="41"/>
      <c r="AD1930" s="41"/>
      <c r="AE1930" s="41"/>
      <c r="AT1930" s="20" t="s">
        <v>275</v>
      </c>
      <c r="AU1930" s="20" t="s">
        <v>82</v>
      </c>
    </row>
    <row r="1931" spans="1:51" s="13" customFormat="1" ht="12">
      <c r="A1931" s="13"/>
      <c r="B1931" s="237"/>
      <c r="C1931" s="238"/>
      <c r="D1931" s="230" t="s">
        <v>279</v>
      </c>
      <c r="E1931" s="239" t="s">
        <v>19</v>
      </c>
      <c r="F1931" s="240" t="s">
        <v>789</v>
      </c>
      <c r="G1931" s="238"/>
      <c r="H1931" s="239" t="s">
        <v>19</v>
      </c>
      <c r="I1931" s="241"/>
      <c r="J1931" s="238"/>
      <c r="K1931" s="238"/>
      <c r="L1931" s="242"/>
      <c r="M1931" s="243"/>
      <c r="N1931" s="244"/>
      <c r="O1931" s="244"/>
      <c r="P1931" s="244"/>
      <c r="Q1931" s="244"/>
      <c r="R1931" s="244"/>
      <c r="S1931" s="244"/>
      <c r="T1931" s="245"/>
      <c r="U1931" s="13"/>
      <c r="V1931" s="13"/>
      <c r="W1931" s="13"/>
      <c r="X1931" s="13"/>
      <c r="Y1931" s="13"/>
      <c r="Z1931" s="13"/>
      <c r="AA1931" s="13"/>
      <c r="AB1931" s="13"/>
      <c r="AC1931" s="13"/>
      <c r="AD1931" s="13"/>
      <c r="AE1931" s="13"/>
      <c r="AT1931" s="246" t="s">
        <v>279</v>
      </c>
      <c r="AU1931" s="246" t="s">
        <v>82</v>
      </c>
      <c r="AV1931" s="13" t="s">
        <v>80</v>
      </c>
      <c r="AW1931" s="13" t="s">
        <v>33</v>
      </c>
      <c r="AX1931" s="13" t="s">
        <v>72</v>
      </c>
      <c r="AY1931" s="246" t="s">
        <v>266</v>
      </c>
    </row>
    <row r="1932" spans="1:51" s="14" customFormat="1" ht="12">
      <c r="A1932" s="14"/>
      <c r="B1932" s="247"/>
      <c r="C1932" s="248"/>
      <c r="D1932" s="230" t="s">
        <v>279</v>
      </c>
      <c r="E1932" s="249" t="s">
        <v>19</v>
      </c>
      <c r="F1932" s="250" t="s">
        <v>2245</v>
      </c>
      <c r="G1932" s="248"/>
      <c r="H1932" s="251">
        <v>36.806</v>
      </c>
      <c r="I1932" s="252"/>
      <c r="J1932" s="248"/>
      <c r="K1932" s="248"/>
      <c r="L1932" s="253"/>
      <c r="M1932" s="254"/>
      <c r="N1932" s="255"/>
      <c r="O1932" s="255"/>
      <c r="P1932" s="255"/>
      <c r="Q1932" s="255"/>
      <c r="R1932" s="255"/>
      <c r="S1932" s="255"/>
      <c r="T1932" s="256"/>
      <c r="U1932" s="14"/>
      <c r="V1932" s="14"/>
      <c r="W1932" s="14"/>
      <c r="X1932" s="14"/>
      <c r="Y1932" s="14"/>
      <c r="Z1932" s="14"/>
      <c r="AA1932" s="14"/>
      <c r="AB1932" s="14"/>
      <c r="AC1932" s="14"/>
      <c r="AD1932" s="14"/>
      <c r="AE1932" s="14"/>
      <c r="AT1932" s="257" t="s">
        <v>279</v>
      </c>
      <c r="AU1932" s="257" t="s">
        <v>82</v>
      </c>
      <c r="AV1932" s="14" t="s">
        <v>82</v>
      </c>
      <c r="AW1932" s="14" t="s">
        <v>33</v>
      </c>
      <c r="AX1932" s="14" t="s">
        <v>72</v>
      </c>
      <c r="AY1932" s="257" t="s">
        <v>266</v>
      </c>
    </row>
    <row r="1933" spans="1:51" s="15" customFormat="1" ht="12">
      <c r="A1933" s="15"/>
      <c r="B1933" s="258"/>
      <c r="C1933" s="259"/>
      <c r="D1933" s="230" t="s">
        <v>279</v>
      </c>
      <c r="E1933" s="260" t="s">
        <v>19</v>
      </c>
      <c r="F1933" s="261" t="s">
        <v>282</v>
      </c>
      <c r="G1933" s="259"/>
      <c r="H1933" s="262">
        <v>36.806</v>
      </c>
      <c r="I1933" s="263"/>
      <c r="J1933" s="259"/>
      <c r="K1933" s="259"/>
      <c r="L1933" s="264"/>
      <c r="M1933" s="265"/>
      <c r="N1933" s="266"/>
      <c r="O1933" s="266"/>
      <c r="P1933" s="266"/>
      <c r="Q1933" s="266"/>
      <c r="R1933" s="266"/>
      <c r="S1933" s="266"/>
      <c r="T1933" s="267"/>
      <c r="U1933" s="15"/>
      <c r="V1933" s="15"/>
      <c r="W1933" s="15"/>
      <c r="X1933" s="15"/>
      <c r="Y1933" s="15"/>
      <c r="Z1933" s="15"/>
      <c r="AA1933" s="15"/>
      <c r="AB1933" s="15"/>
      <c r="AC1933" s="15"/>
      <c r="AD1933" s="15"/>
      <c r="AE1933" s="15"/>
      <c r="AT1933" s="268" t="s">
        <v>279</v>
      </c>
      <c r="AU1933" s="268" t="s">
        <v>82</v>
      </c>
      <c r="AV1933" s="15" t="s">
        <v>273</v>
      </c>
      <c r="AW1933" s="15" t="s">
        <v>33</v>
      </c>
      <c r="AX1933" s="15" t="s">
        <v>80</v>
      </c>
      <c r="AY1933" s="268" t="s">
        <v>266</v>
      </c>
    </row>
    <row r="1934" spans="1:65" s="2" customFormat="1" ht="33" customHeight="1">
      <c r="A1934" s="41"/>
      <c r="B1934" s="42"/>
      <c r="C1934" s="217" t="s">
        <v>2246</v>
      </c>
      <c r="D1934" s="217" t="s">
        <v>268</v>
      </c>
      <c r="E1934" s="218" t="s">
        <v>2247</v>
      </c>
      <c r="F1934" s="219" t="s">
        <v>2248</v>
      </c>
      <c r="G1934" s="220" t="s">
        <v>271</v>
      </c>
      <c r="H1934" s="221">
        <v>104.381</v>
      </c>
      <c r="I1934" s="222"/>
      <c r="J1934" s="223">
        <f>ROUND(I1934*H1934,2)</f>
        <v>0</v>
      </c>
      <c r="K1934" s="219" t="s">
        <v>272</v>
      </c>
      <c r="L1934" s="47"/>
      <c r="M1934" s="224" t="s">
        <v>19</v>
      </c>
      <c r="N1934" s="225" t="s">
        <v>43</v>
      </c>
      <c r="O1934" s="87"/>
      <c r="P1934" s="226">
        <f>O1934*H1934</f>
        <v>0</v>
      </c>
      <c r="Q1934" s="226">
        <v>0.03053</v>
      </c>
      <c r="R1934" s="226">
        <f>Q1934*H1934</f>
        <v>3.1867519300000002</v>
      </c>
      <c r="S1934" s="226">
        <v>0</v>
      </c>
      <c r="T1934" s="227">
        <f>S1934*H1934</f>
        <v>0</v>
      </c>
      <c r="U1934" s="41"/>
      <c r="V1934" s="41"/>
      <c r="W1934" s="41"/>
      <c r="X1934" s="41"/>
      <c r="Y1934" s="41"/>
      <c r="Z1934" s="41"/>
      <c r="AA1934" s="41"/>
      <c r="AB1934" s="41"/>
      <c r="AC1934" s="41"/>
      <c r="AD1934" s="41"/>
      <c r="AE1934" s="41"/>
      <c r="AR1934" s="228" t="s">
        <v>396</v>
      </c>
      <c r="AT1934" s="228" t="s">
        <v>268</v>
      </c>
      <c r="AU1934" s="228" t="s">
        <v>82</v>
      </c>
      <c r="AY1934" s="20" t="s">
        <v>266</v>
      </c>
      <c r="BE1934" s="229">
        <f>IF(N1934="základní",J1934,0)</f>
        <v>0</v>
      </c>
      <c r="BF1934" s="229">
        <f>IF(N1934="snížená",J1934,0)</f>
        <v>0</v>
      </c>
      <c r="BG1934" s="229">
        <f>IF(N1934="zákl. přenesená",J1934,0)</f>
        <v>0</v>
      </c>
      <c r="BH1934" s="229">
        <f>IF(N1934="sníž. přenesená",J1934,0)</f>
        <v>0</v>
      </c>
      <c r="BI1934" s="229">
        <f>IF(N1934="nulová",J1934,0)</f>
        <v>0</v>
      </c>
      <c r="BJ1934" s="20" t="s">
        <v>80</v>
      </c>
      <c r="BK1934" s="229">
        <f>ROUND(I1934*H1934,2)</f>
        <v>0</v>
      </c>
      <c r="BL1934" s="20" t="s">
        <v>396</v>
      </c>
      <c r="BM1934" s="228" t="s">
        <v>2249</v>
      </c>
    </row>
    <row r="1935" spans="1:47" s="2" customFormat="1" ht="12">
      <c r="A1935" s="41"/>
      <c r="B1935" s="42"/>
      <c r="C1935" s="43"/>
      <c r="D1935" s="230" t="s">
        <v>275</v>
      </c>
      <c r="E1935" s="43"/>
      <c r="F1935" s="231" t="s">
        <v>2250</v>
      </c>
      <c r="G1935" s="43"/>
      <c r="H1935" s="43"/>
      <c r="I1935" s="232"/>
      <c r="J1935" s="43"/>
      <c r="K1935" s="43"/>
      <c r="L1935" s="47"/>
      <c r="M1935" s="233"/>
      <c r="N1935" s="234"/>
      <c r="O1935" s="87"/>
      <c r="P1935" s="87"/>
      <c r="Q1935" s="87"/>
      <c r="R1935" s="87"/>
      <c r="S1935" s="87"/>
      <c r="T1935" s="88"/>
      <c r="U1935" s="41"/>
      <c r="V1935" s="41"/>
      <c r="W1935" s="41"/>
      <c r="X1935" s="41"/>
      <c r="Y1935" s="41"/>
      <c r="Z1935" s="41"/>
      <c r="AA1935" s="41"/>
      <c r="AB1935" s="41"/>
      <c r="AC1935" s="41"/>
      <c r="AD1935" s="41"/>
      <c r="AE1935" s="41"/>
      <c r="AT1935" s="20" t="s">
        <v>275</v>
      </c>
      <c r="AU1935" s="20" t="s">
        <v>82</v>
      </c>
    </row>
    <row r="1936" spans="1:47" s="2" customFormat="1" ht="12">
      <c r="A1936" s="41"/>
      <c r="B1936" s="42"/>
      <c r="C1936" s="43"/>
      <c r="D1936" s="235" t="s">
        <v>277</v>
      </c>
      <c r="E1936" s="43"/>
      <c r="F1936" s="236" t="s">
        <v>2251</v>
      </c>
      <c r="G1936" s="43"/>
      <c r="H1936" s="43"/>
      <c r="I1936" s="232"/>
      <c r="J1936" s="43"/>
      <c r="K1936" s="43"/>
      <c r="L1936" s="47"/>
      <c r="M1936" s="233"/>
      <c r="N1936" s="234"/>
      <c r="O1936" s="87"/>
      <c r="P1936" s="87"/>
      <c r="Q1936" s="87"/>
      <c r="R1936" s="87"/>
      <c r="S1936" s="87"/>
      <c r="T1936" s="88"/>
      <c r="U1936" s="41"/>
      <c r="V1936" s="41"/>
      <c r="W1936" s="41"/>
      <c r="X1936" s="41"/>
      <c r="Y1936" s="41"/>
      <c r="Z1936" s="41"/>
      <c r="AA1936" s="41"/>
      <c r="AB1936" s="41"/>
      <c r="AC1936" s="41"/>
      <c r="AD1936" s="41"/>
      <c r="AE1936" s="41"/>
      <c r="AT1936" s="20" t="s">
        <v>277</v>
      </c>
      <c r="AU1936" s="20" t="s">
        <v>82</v>
      </c>
    </row>
    <row r="1937" spans="1:51" s="13" customFormat="1" ht="12">
      <c r="A1937" s="13"/>
      <c r="B1937" s="237"/>
      <c r="C1937" s="238"/>
      <c r="D1937" s="230" t="s">
        <v>279</v>
      </c>
      <c r="E1937" s="239" t="s">
        <v>19</v>
      </c>
      <c r="F1937" s="240" t="s">
        <v>394</v>
      </c>
      <c r="G1937" s="238"/>
      <c r="H1937" s="239" t="s">
        <v>19</v>
      </c>
      <c r="I1937" s="241"/>
      <c r="J1937" s="238"/>
      <c r="K1937" s="238"/>
      <c r="L1937" s="242"/>
      <c r="M1937" s="243"/>
      <c r="N1937" s="244"/>
      <c r="O1937" s="244"/>
      <c r="P1937" s="244"/>
      <c r="Q1937" s="244"/>
      <c r="R1937" s="244"/>
      <c r="S1937" s="244"/>
      <c r="T1937" s="245"/>
      <c r="U1937" s="13"/>
      <c r="V1937" s="13"/>
      <c r="W1937" s="13"/>
      <c r="X1937" s="13"/>
      <c r="Y1937" s="13"/>
      <c r="Z1937" s="13"/>
      <c r="AA1937" s="13"/>
      <c r="AB1937" s="13"/>
      <c r="AC1937" s="13"/>
      <c r="AD1937" s="13"/>
      <c r="AE1937" s="13"/>
      <c r="AT1937" s="246" t="s">
        <v>279</v>
      </c>
      <c r="AU1937" s="246" t="s">
        <v>82</v>
      </c>
      <c r="AV1937" s="13" t="s">
        <v>80</v>
      </c>
      <c r="AW1937" s="13" t="s">
        <v>33</v>
      </c>
      <c r="AX1937" s="13" t="s">
        <v>72</v>
      </c>
      <c r="AY1937" s="246" t="s">
        <v>266</v>
      </c>
    </row>
    <row r="1938" spans="1:51" s="14" customFormat="1" ht="12">
      <c r="A1938" s="14"/>
      <c r="B1938" s="247"/>
      <c r="C1938" s="248"/>
      <c r="D1938" s="230" t="s">
        <v>279</v>
      </c>
      <c r="E1938" s="249" t="s">
        <v>19</v>
      </c>
      <c r="F1938" s="250" t="s">
        <v>2252</v>
      </c>
      <c r="G1938" s="248"/>
      <c r="H1938" s="251">
        <v>51.726</v>
      </c>
      <c r="I1938" s="252"/>
      <c r="J1938" s="248"/>
      <c r="K1938" s="248"/>
      <c r="L1938" s="253"/>
      <c r="M1938" s="254"/>
      <c r="N1938" s="255"/>
      <c r="O1938" s="255"/>
      <c r="P1938" s="255"/>
      <c r="Q1938" s="255"/>
      <c r="R1938" s="255"/>
      <c r="S1938" s="255"/>
      <c r="T1938" s="256"/>
      <c r="U1938" s="14"/>
      <c r="V1938" s="14"/>
      <c r="W1938" s="14"/>
      <c r="X1938" s="14"/>
      <c r="Y1938" s="14"/>
      <c r="Z1938" s="14"/>
      <c r="AA1938" s="14"/>
      <c r="AB1938" s="14"/>
      <c r="AC1938" s="14"/>
      <c r="AD1938" s="14"/>
      <c r="AE1938" s="14"/>
      <c r="AT1938" s="257" t="s">
        <v>279</v>
      </c>
      <c r="AU1938" s="257" t="s">
        <v>82</v>
      </c>
      <c r="AV1938" s="14" t="s">
        <v>82</v>
      </c>
      <c r="AW1938" s="14" t="s">
        <v>33</v>
      </c>
      <c r="AX1938" s="14" t="s">
        <v>72</v>
      </c>
      <c r="AY1938" s="257" t="s">
        <v>266</v>
      </c>
    </row>
    <row r="1939" spans="1:51" s="13" customFormat="1" ht="12">
      <c r="A1939" s="13"/>
      <c r="B1939" s="237"/>
      <c r="C1939" s="238"/>
      <c r="D1939" s="230" t="s">
        <v>279</v>
      </c>
      <c r="E1939" s="239" t="s">
        <v>19</v>
      </c>
      <c r="F1939" s="240" t="s">
        <v>392</v>
      </c>
      <c r="G1939" s="238"/>
      <c r="H1939" s="239" t="s">
        <v>19</v>
      </c>
      <c r="I1939" s="241"/>
      <c r="J1939" s="238"/>
      <c r="K1939" s="238"/>
      <c r="L1939" s="242"/>
      <c r="M1939" s="243"/>
      <c r="N1939" s="244"/>
      <c r="O1939" s="244"/>
      <c r="P1939" s="244"/>
      <c r="Q1939" s="244"/>
      <c r="R1939" s="244"/>
      <c r="S1939" s="244"/>
      <c r="T1939" s="245"/>
      <c r="U1939" s="13"/>
      <c r="V1939" s="13"/>
      <c r="W1939" s="13"/>
      <c r="X1939" s="13"/>
      <c r="Y1939" s="13"/>
      <c r="Z1939" s="13"/>
      <c r="AA1939" s="13"/>
      <c r="AB1939" s="13"/>
      <c r="AC1939" s="13"/>
      <c r="AD1939" s="13"/>
      <c r="AE1939" s="13"/>
      <c r="AT1939" s="246" t="s">
        <v>279</v>
      </c>
      <c r="AU1939" s="246" t="s">
        <v>82</v>
      </c>
      <c r="AV1939" s="13" t="s">
        <v>80</v>
      </c>
      <c r="AW1939" s="13" t="s">
        <v>33</v>
      </c>
      <c r="AX1939" s="13" t="s">
        <v>72</v>
      </c>
      <c r="AY1939" s="246" t="s">
        <v>266</v>
      </c>
    </row>
    <row r="1940" spans="1:51" s="14" customFormat="1" ht="12">
      <c r="A1940" s="14"/>
      <c r="B1940" s="247"/>
      <c r="C1940" s="248"/>
      <c r="D1940" s="230" t="s">
        <v>279</v>
      </c>
      <c r="E1940" s="249" t="s">
        <v>19</v>
      </c>
      <c r="F1940" s="250" t="s">
        <v>2253</v>
      </c>
      <c r="G1940" s="248"/>
      <c r="H1940" s="251">
        <v>52.655</v>
      </c>
      <c r="I1940" s="252"/>
      <c r="J1940" s="248"/>
      <c r="K1940" s="248"/>
      <c r="L1940" s="253"/>
      <c r="M1940" s="254"/>
      <c r="N1940" s="255"/>
      <c r="O1940" s="255"/>
      <c r="P1940" s="255"/>
      <c r="Q1940" s="255"/>
      <c r="R1940" s="255"/>
      <c r="S1940" s="255"/>
      <c r="T1940" s="256"/>
      <c r="U1940" s="14"/>
      <c r="V1940" s="14"/>
      <c r="W1940" s="14"/>
      <c r="X1940" s="14"/>
      <c r="Y1940" s="14"/>
      <c r="Z1940" s="14"/>
      <c r="AA1940" s="14"/>
      <c r="AB1940" s="14"/>
      <c r="AC1940" s="14"/>
      <c r="AD1940" s="14"/>
      <c r="AE1940" s="14"/>
      <c r="AT1940" s="257" t="s">
        <v>279</v>
      </c>
      <c r="AU1940" s="257" t="s">
        <v>82</v>
      </c>
      <c r="AV1940" s="14" t="s">
        <v>82</v>
      </c>
      <c r="AW1940" s="14" t="s">
        <v>33</v>
      </c>
      <c r="AX1940" s="14" t="s">
        <v>72</v>
      </c>
      <c r="AY1940" s="257" t="s">
        <v>266</v>
      </c>
    </row>
    <row r="1941" spans="1:51" s="15" customFormat="1" ht="12">
      <c r="A1941" s="15"/>
      <c r="B1941" s="258"/>
      <c r="C1941" s="259"/>
      <c r="D1941" s="230" t="s">
        <v>279</v>
      </c>
      <c r="E1941" s="260" t="s">
        <v>19</v>
      </c>
      <c r="F1941" s="261" t="s">
        <v>282</v>
      </c>
      <c r="G1941" s="259"/>
      <c r="H1941" s="262">
        <v>104.381</v>
      </c>
      <c r="I1941" s="263"/>
      <c r="J1941" s="259"/>
      <c r="K1941" s="259"/>
      <c r="L1941" s="264"/>
      <c r="M1941" s="265"/>
      <c r="N1941" s="266"/>
      <c r="O1941" s="266"/>
      <c r="P1941" s="266"/>
      <c r="Q1941" s="266"/>
      <c r="R1941" s="266"/>
      <c r="S1941" s="266"/>
      <c r="T1941" s="267"/>
      <c r="U1941" s="15"/>
      <c r="V1941" s="15"/>
      <c r="W1941" s="15"/>
      <c r="X1941" s="15"/>
      <c r="Y1941" s="15"/>
      <c r="Z1941" s="15"/>
      <c r="AA1941" s="15"/>
      <c r="AB1941" s="15"/>
      <c r="AC1941" s="15"/>
      <c r="AD1941" s="15"/>
      <c r="AE1941" s="15"/>
      <c r="AT1941" s="268" t="s">
        <v>279</v>
      </c>
      <c r="AU1941" s="268" t="s">
        <v>82</v>
      </c>
      <c r="AV1941" s="15" t="s">
        <v>273</v>
      </c>
      <c r="AW1941" s="15" t="s">
        <v>33</v>
      </c>
      <c r="AX1941" s="15" t="s">
        <v>80</v>
      </c>
      <c r="AY1941" s="268" t="s">
        <v>266</v>
      </c>
    </row>
    <row r="1942" spans="1:65" s="2" customFormat="1" ht="37.8" customHeight="1">
      <c r="A1942" s="41"/>
      <c r="B1942" s="42"/>
      <c r="C1942" s="217" t="s">
        <v>2254</v>
      </c>
      <c r="D1942" s="217" t="s">
        <v>268</v>
      </c>
      <c r="E1942" s="218" t="s">
        <v>2255</v>
      </c>
      <c r="F1942" s="219" t="s">
        <v>2256</v>
      </c>
      <c r="G1942" s="220" t="s">
        <v>271</v>
      </c>
      <c r="H1942" s="221">
        <v>9.14</v>
      </c>
      <c r="I1942" s="222"/>
      <c r="J1942" s="223">
        <f>ROUND(I1942*H1942,2)</f>
        <v>0</v>
      </c>
      <c r="K1942" s="219" t="s">
        <v>272</v>
      </c>
      <c r="L1942" s="47"/>
      <c r="M1942" s="224" t="s">
        <v>19</v>
      </c>
      <c r="N1942" s="225" t="s">
        <v>43</v>
      </c>
      <c r="O1942" s="87"/>
      <c r="P1942" s="226">
        <f>O1942*H1942</f>
        <v>0</v>
      </c>
      <c r="Q1942" s="226">
        <v>0.02963</v>
      </c>
      <c r="R1942" s="226">
        <f>Q1942*H1942</f>
        <v>0.2708182</v>
      </c>
      <c r="S1942" s="226">
        <v>0</v>
      </c>
      <c r="T1942" s="227">
        <f>S1942*H1942</f>
        <v>0</v>
      </c>
      <c r="U1942" s="41"/>
      <c r="V1942" s="41"/>
      <c r="W1942" s="41"/>
      <c r="X1942" s="41"/>
      <c r="Y1942" s="41"/>
      <c r="Z1942" s="41"/>
      <c r="AA1942" s="41"/>
      <c r="AB1942" s="41"/>
      <c r="AC1942" s="41"/>
      <c r="AD1942" s="41"/>
      <c r="AE1942" s="41"/>
      <c r="AR1942" s="228" t="s">
        <v>396</v>
      </c>
      <c r="AT1942" s="228" t="s">
        <v>268</v>
      </c>
      <c r="AU1942" s="228" t="s">
        <v>82</v>
      </c>
      <c r="AY1942" s="20" t="s">
        <v>266</v>
      </c>
      <c r="BE1942" s="229">
        <f>IF(N1942="základní",J1942,0)</f>
        <v>0</v>
      </c>
      <c r="BF1942" s="229">
        <f>IF(N1942="snížená",J1942,0)</f>
        <v>0</v>
      </c>
      <c r="BG1942" s="229">
        <f>IF(N1942="zákl. přenesená",J1942,0)</f>
        <v>0</v>
      </c>
      <c r="BH1942" s="229">
        <f>IF(N1942="sníž. přenesená",J1942,0)</f>
        <v>0</v>
      </c>
      <c r="BI1942" s="229">
        <f>IF(N1942="nulová",J1942,0)</f>
        <v>0</v>
      </c>
      <c r="BJ1942" s="20" t="s">
        <v>80</v>
      </c>
      <c r="BK1942" s="229">
        <f>ROUND(I1942*H1942,2)</f>
        <v>0</v>
      </c>
      <c r="BL1942" s="20" t="s">
        <v>396</v>
      </c>
      <c r="BM1942" s="228" t="s">
        <v>2257</v>
      </c>
    </row>
    <row r="1943" spans="1:47" s="2" customFormat="1" ht="12">
      <c r="A1943" s="41"/>
      <c r="B1943" s="42"/>
      <c r="C1943" s="43"/>
      <c r="D1943" s="230" t="s">
        <v>275</v>
      </c>
      <c r="E1943" s="43"/>
      <c r="F1943" s="231" t="s">
        <v>2258</v>
      </c>
      <c r="G1943" s="43"/>
      <c r="H1943" s="43"/>
      <c r="I1943" s="232"/>
      <c r="J1943" s="43"/>
      <c r="K1943" s="43"/>
      <c r="L1943" s="47"/>
      <c r="M1943" s="233"/>
      <c r="N1943" s="234"/>
      <c r="O1943" s="87"/>
      <c r="P1943" s="87"/>
      <c r="Q1943" s="87"/>
      <c r="R1943" s="87"/>
      <c r="S1943" s="87"/>
      <c r="T1943" s="88"/>
      <c r="U1943" s="41"/>
      <c r="V1943" s="41"/>
      <c r="W1943" s="41"/>
      <c r="X1943" s="41"/>
      <c r="Y1943" s="41"/>
      <c r="Z1943" s="41"/>
      <c r="AA1943" s="41"/>
      <c r="AB1943" s="41"/>
      <c r="AC1943" s="41"/>
      <c r="AD1943" s="41"/>
      <c r="AE1943" s="41"/>
      <c r="AT1943" s="20" t="s">
        <v>275</v>
      </c>
      <c r="AU1943" s="20" t="s">
        <v>82</v>
      </c>
    </row>
    <row r="1944" spans="1:47" s="2" customFormat="1" ht="12">
      <c r="A1944" s="41"/>
      <c r="B1944" s="42"/>
      <c r="C1944" s="43"/>
      <c r="D1944" s="235" t="s">
        <v>277</v>
      </c>
      <c r="E1944" s="43"/>
      <c r="F1944" s="236" t="s">
        <v>2259</v>
      </c>
      <c r="G1944" s="43"/>
      <c r="H1944" s="43"/>
      <c r="I1944" s="232"/>
      <c r="J1944" s="43"/>
      <c r="K1944" s="43"/>
      <c r="L1944" s="47"/>
      <c r="M1944" s="233"/>
      <c r="N1944" s="234"/>
      <c r="O1944" s="87"/>
      <c r="P1944" s="87"/>
      <c r="Q1944" s="87"/>
      <c r="R1944" s="87"/>
      <c r="S1944" s="87"/>
      <c r="T1944" s="88"/>
      <c r="U1944" s="41"/>
      <c r="V1944" s="41"/>
      <c r="W1944" s="41"/>
      <c r="X1944" s="41"/>
      <c r="Y1944" s="41"/>
      <c r="Z1944" s="41"/>
      <c r="AA1944" s="41"/>
      <c r="AB1944" s="41"/>
      <c r="AC1944" s="41"/>
      <c r="AD1944" s="41"/>
      <c r="AE1944" s="41"/>
      <c r="AT1944" s="20" t="s">
        <v>277</v>
      </c>
      <c r="AU1944" s="20" t="s">
        <v>82</v>
      </c>
    </row>
    <row r="1945" spans="1:51" s="13" customFormat="1" ht="12">
      <c r="A1945" s="13"/>
      <c r="B1945" s="237"/>
      <c r="C1945" s="238"/>
      <c r="D1945" s="230" t="s">
        <v>279</v>
      </c>
      <c r="E1945" s="239" t="s">
        <v>19</v>
      </c>
      <c r="F1945" s="240" t="s">
        <v>394</v>
      </c>
      <c r="G1945" s="238"/>
      <c r="H1945" s="239" t="s">
        <v>19</v>
      </c>
      <c r="I1945" s="241"/>
      <c r="J1945" s="238"/>
      <c r="K1945" s="238"/>
      <c r="L1945" s="242"/>
      <c r="M1945" s="243"/>
      <c r="N1945" s="244"/>
      <c r="O1945" s="244"/>
      <c r="P1945" s="244"/>
      <c r="Q1945" s="244"/>
      <c r="R1945" s="244"/>
      <c r="S1945" s="244"/>
      <c r="T1945" s="245"/>
      <c r="U1945" s="13"/>
      <c r="V1945" s="13"/>
      <c r="W1945" s="13"/>
      <c r="X1945" s="13"/>
      <c r="Y1945" s="13"/>
      <c r="Z1945" s="13"/>
      <c r="AA1945" s="13"/>
      <c r="AB1945" s="13"/>
      <c r="AC1945" s="13"/>
      <c r="AD1945" s="13"/>
      <c r="AE1945" s="13"/>
      <c r="AT1945" s="246" t="s">
        <v>279</v>
      </c>
      <c r="AU1945" s="246" t="s">
        <v>82</v>
      </c>
      <c r="AV1945" s="13" t="s">
        <v>80</v>
      </c>
      <c r="AW1945" s="13" t="s">
        <v>33</v>
      </c>
      <c r="AX1945" s="13" t="s">
        <v>72</v>
      </c>
      <c r="AY1945" s="246" t="s">
        <v>266</v>
      </c>
    </row>
    <row r="1946" spans="1:51" s="14" customFormat="1" ht="12">
      <c r="A1946" s="14"/>
      <c r="B1946" s="247"/>
      <c r="C1946" s="248"/>
      <c r="D1946" s="230" t="s">
        <v>279</v>
      </c>
      <c r="E1946" s="249" t="s">
        <v>19</v>
      </c>
      <c r="F1946" s="250" t="s">
        <v>2260</v>
      </c>
      <c r="G1946" s="248"/>
      <c r="H1946" s="251">
        <v>3.034</v>
      </c>
      <c r="I1946" s="252"/>
      <c r="J1946" s="248"/>
      <c r="K1946" s="248"/>
      <c r="L1946" s="253"/>
      <c r="M1946" s="254"/>
      <c r="N1946" s="255"/>
      <c r="O1946" s="255"/>
      <c r="P1946" s="255"/>
      <c r="Q1946" s="255"/>
      <c r="R1946" s="255"/>
      <c r="S1946" s="255"/>
      <c r="T1946" s="256"/>
      <c r="U1946" s="14"/>
      <c r="V1946" s="14"/>
      <c r="W1946" s="14"/>
      <c r="X1946" s="14"/>
      <c r="Y1946" s="14"/>
      <c r="Z1946" s="14"/>
      <c r="AA1946" s="14"/>
      <c r="AB1946" s="14"/>
      <c r="AC1946" s="14"/>
      <c r="AD1946" s="14"/>
      <c r="AE1946" s="14"/>
      <c r="AT1946" s="257" t="s">
        <v>279</v>
      </c>
      <c r="AU1946" s="257" t="s">
        <v>82</v>
      </c>
      <c r="AV1946" s="14" t="s">
        <v>82</v>
      </c>
      <c r="AW1946" s="14" t="s">
        <v>33</v>
      </c>
      <c r="AX1946" s="14" t="s">
        <v>72</v>
      </c>
      <c r="AY1946" s="257" t="s">
        <v>266</v>
      </c>
    </row>
    <row r="1947" spans="1:51" s="13" customFormat="1" ht="12">
      <c r="A1947" s="13"/>
      <c r="B1947" s="237"/>
      <c r="C1947" s="238"/>
      <c r="D1947" s="230" t="s">
        <v>279</v>
      </c>
      <c r="E1947" s="239" t="s">
        <v>19</v>
      </c>
      <c r="F1947" s="240" t="s">
        <v>392</v>
      </c>
      <c r="G1947" s="238"/>
      <c r="H1947" s="239" t="s">
        <v>19</v>
      </c>
      <c r="I1947" s="241"/>
      <c r="J1947" s="238"/>
      <c r="K1947" s="238"/>
      <c r="L1947" s="242"/>
      <c r="M1947" s="243"/>
      <c r="N1947" s="244"/>
      <c r="O1947" s="244"/>
      <c r="P1947" s="244"/>
      <c r="Q1947" s="244"/>
      <c r="R1947" s="244"/>
      <c r="S1947" s="244"/>
      <c r="T1947" s="245"/>
      <c r="U1947" s="13"/>
      <c r="V1947" s="13"/>
      <c r="W1947" s="13"/>
      <c r="X1947" s="13"/>
      <c r="Y1947" s="13"/>
      <c r="Z1947" s="13"/>
      <c r="AA1947" s="13"/>
      <c r="AB1947" s="13"/>
      <c r="AC1947" s="13"/>
      <c r="AD1947" s="13"/>
      <c r="AE1947" s="13"/>
      <c r="AT1947" s="246" t="s">
        <v>279</v>
      </c>
      <c r="AU1947" s="246" t="s">
        <v>82</v>
      </c>
      <c r="AV1947" s="13" t="s">
        <v>80</v>
      </c>
      <c r="AW1947" s="13" t="s">
        <v>33</v>
      </c>
      <c r="AX1947" s="13" t="s">
        <v>72</v>
      </c>
      <c r="AY1947" s="246" t="s">
        <v>266</v>
      </c>
    </row>
    <row r="1948" spans="1:51" s="14" customFormat="1" ht="12">
      <c r="A1948" s="14"/>
      <c r="B1948" s="247"/>
      <c r="C1948" s="248"/>
      <c r="D1948" s="230" t="s">
        <v>279</v>
      </c>
      <c r="E1948" s="249" t="s">
        <v>19</v>
      </c>
      <c r="F1948" s="250" t="s">
        <v>2261</v>
      </c>
      <c r="G1948" s="248"/>
      <c r="H1948" s="251">
        <v>3.09</v>
      </c>
      <c r="I1948" s="252"/>
      <c r="J1948" s="248"/>
      <c r="K1948" s="248"/>
      <c r="L1948" s="253"/>
      <c r="M1948" s="254"/>
      <c r="N1948" s="255"/>
      <c r="O1948" s="255"/>
      <c r="P1948" s="255"/>
      <c r="Q1948" s="255"/>
      <c r="R1948" s="255"/>
      <c r="S1948" s="255"/>
      <c r="T1948" s="256"/>
      <c r="U1948" s="14"/>
      <c r="V1948" s="14"/>
      <c r="W1948" s="14"/>
      <c r="X1948" s="14"/>
      <c r="Y1948" s="14"/>
      <c r="Z1948" s="14"/>
      <c r="AA1948" s="14"/>
      <c r="AB1948" s="14"/>
      <c r="AC1948" s="14"/>
      <c r="AD1948" s="14"/>
      <c r="AE1948" s="14"/>
      <c r="AT1948" s="257" t="s">
        <v>279</v>
      </c>
      <c r="AU1948" s="257" t="s">
        <v>82</v>
      </c>
      <c r="AV1948" s="14" t="s">
        <v>82</v>
      </c>
      <c r="AW1948" s="14" t="s">
        <v>33</v>
      </c>
      <c r="AX1948" s="14" t="s">
        <v>72</v>
      </c>
      <c r="AY1948" s="257" t="s">
        <v>266</v>
      </c>
    </row>
    <row r="1949" spans="1:51" s="13" customFormat="1" ht="12">
      <c r="A1949" s="13"/>
      <c r="B1949" s="237"/>
      <c r="C1949" s="238"/>
      <c r="D1949" s="230" t="s">
        <v>279</v>
      </c>
      <c r="E1949" s="239" t="s">
        <v>19</v>
      </c>
      <c r="F1949" s="240" t="s">
        <v>371</v>
      </c>
      <c r="G1949" s="238"/>
      <c r="H1949" s="239" t="s">
        <v>19</v>
      </c>
      <c r="I1949" s="241"/>
      <c r="J1949" s="238"/>
      <c r="K1949" s="238"/>
      <c r="L1949" s="242"/>
      <c r="M1949" s="243"/>
      <c r="N1949" s="244"/>
      <c r="O1949" s="244"/>
      <c r="P1949" s="244"/>
      <c r="Q1949" s="244"/>
      <c r="R1949" s="244"/>
      <c r="S1949" s="244"/>
      <c r="T1949" s="245"/>
      <c r="U1949" s="13"/>
      <c r="V1949" s="13"/>
      <c r="W1949" s="13"/>
      <c r="X1949" s="13"/>
      <c r="Y1949" s="13"/>
      <c r="Z1949" s="13"/>
      <c r="AA1949" s="13"/>
      <c r="AB1949" s="13"/>
      <c r="AC1949" s="13"/>
      <c r="AD1949" s="13"/>
      <c r="AE1949" s="13"/>
      <c r="AT1949" s="246" t="s">
        <v>279</v>
      </c>
      <c r="AU1949" s="246" t="s">
        <v>82</v>
      </c>
      <c r="AV1949" s="13" t="s">
        <v>80</v>
      </c>
      <c r="AW1949" s="13" t="s">
        <v>33</v>
      </c>
      <c r="AX1949" s="13" t="s">
        <v>72</v>
      </c>
      <c r="AY1949" s="246" t="s">
        <v>266</v>
      </c>
    </row>
    <row r="1950" spans="1:51" s="14" customFormat="1" ht="12">
      <c r="A1950" s="14"/>
      <c r="B1950" s="247"/>
      <c r="C1950" s="248"/>
      <c r="D1950" s="230" t="s">
        <v>279</v>
      </c>
      <c r="E1950" s="249" t="s">
        <v>19</v>
      </c>
      <c r="F1950" s="250" t="s">
        <v>2262</v>
      </c>
      <c r="G1950" s="248"/>
      <c r="H1950" s="251">
        <v>3.016</v>
      </c>
      <c r="I1950" s="252"/>
      <c r="J1950" s="248"/>
      <c r="K1950" s="248"/>
      <c r="L1950" s="253"/>
      <c r="M1950" s="254"/>
      <c r="N1950" s="255"/>
      <c r="O1950" s="255"/>
      <c r="P1950" s="255"/>
      <c r="Q1950" s="255"/>
      <c r="R1950" s="255"/>
      <c r="S1950" s="255"/>
      <c r="T1950" s="256"/>
      <c r="U1950" s="14"/>
      <c r="V1950" s="14"/>
      <c r="W1950" s="14"/>
      <c r="X1950" s="14"/>
      <c r="Y1950" s="14"/>
      <c r="Z1950" s="14"/>
      <c r="AA1950" s="14"/>
      <c r="AB1950" s="14"/>
      <c r="AC1950" s="14"/>
      <c r="AD1950" s="14"/>
      <c r="AE1950" s="14"/>
      <c r="AT1950" s="257" t="s">
        <v>279</v>
      </c>
      <c r="AU1950" s="257" t="s">
        <v>82</v>
      </c>
      <c r="AV1950" s="14" t="s">
        <v>82</v>
      </c>
      <c r="AW1950" s="14" t="s">
        <v>33</v>
      </c>
      <c r="AX1950" s="14" t="s">
        <v>72</v>
      </c>
      <c r="AY1950" s="257" t="s">
        <v>266</v>
      </c>
    </row>
    <row r="1951" spans="1:51" s="15" customFormat="1" ht="12">
      <c r="A1951" s="15"/>
      <c r="B1951" s="258"/>
      <c r="C1951" s="259"/>
      <c r="D1951" s="230" t="s">
        <v>279</v>
      </c>
      <c r="E1951" s="260" t="s">
        <v>19</v>
      </c>
      <c r="F1951" s="261" t="s">
        <v>282</v>
      </c>
      <c r="G1951" s="259"/>
      <c r="H1951" s="262">
        <v>9.14</v>
      </c>
      <c r="I1951" s="263"/>
      <c r="J1951" s="259"/>
      <c r="K1951" s="259"/>
      <c r="L1951" s="264"/>
      <c r="M1951" s="265"/>
      <c r="N1951" s="266"/>
      <c r="O1951" s="266"/>
      <c r="P1951" s="266"/>
      <c r="Q1951" s="266"/>
      <c r="R1951" s="266"/>
      <c r="S1951" s="266"/>
      <c r="T1951" s="267"/>
      <c r="U1951" s="15"/>
      <c r="V1951" s="15"/>
      <c r="W1951" s="15"/>
      <c r="X1951" s="15"/>
      <c r="Y1951" s="15"/>
      <c r="Z1951" s="15"/>
      <c r="AA1951" s="15"/>
      <c r="AB1951" s="15"/>
      <c r="AC1951" s="15"/>
      <c r="AD1951" s="15"/>
      <c r="AE1951" s="15"/>
      <c r="AT1951" s="268" t="s">
        <v>279</v>
      </c>
      <c r="AU1951" s="268" t="s">
        <v>82</v>
      </c>
      <c r="AV1951" s="15" t="s">
        <v>273</v>
      </c>
      <c r="AW1951" s="15" t="s">
        <v>33</v>
      </c>
      <c r="AX1951" s="15" t="s">
        <v>80</v>
      </c>
      <c r="AY1951" s="268" t="s">
        <v>266</v>
      </c>
    </row>
    <row r="1952" spans="1:65" s="2" customFormat="1" ht="16.5" customHeight="1">
      <c r="A1952" s="41"/>
      <c r="B1952" s="42"/>
      <c r="C1952" s="217" t="s">
        <v>2263</v>
      </c>
      <c r="D1952" s="217" t="s">
        <v>268</v>
      </c>
      <c r="E1952" s="218" t="s">
        <v>2264</v>
      </c>
      <c r="F1952" s="219" t="s">
        <v>2265</v>
      </c>
      <c r="G1952" s="220" t="s">
        <v>271</v>
      </c>
      <c r="H1952" s="221">
        <v>113.521</v>
      </c>
      <c r="I1952" s="222"/>
      <c r="J1952" s="223">
        <f>ROUND(I1952*H1952,2)</f>
        <v>0</v>
      </c>
      <c r="K1952" s="219" t="s">
        <v>272</v>
      </c>
      <c r="L1952" s="47"/>
      <c r="M1952" s="224" t="s">
        <v>19</v>
      </c>
      <c r="N1952" s="225" t="s">
        <v>43</v>
      </c>
      <c r="O1952" s="87"/>
      <c r="P1952" s="226">
        <f>O1952*H1952</f>
        <v>0</v>
      </c>
      <c r="Q1952" s="226">
        <v>0.0001</v>
      </c>
      <c r="R1952" s="226">
        <f>Q1952*H1952</f>
        <v>0.0113521</v>
      </c>
      <c r="S1952" s="226">
        <v>0</v>
      </c>
      <c r="T1952" s="227">
        <f>S1952*H1952</f>
        <v>0</v>
      </c>
      <c r="U1952" s="41"/>
      <c r="V1952" s="41"/>
      <c r="W1952" s="41"/>
      <c r="X1952" s="41"/>
      <c r="Y1952" s="41"/>
      <c r="Z1952" s="41"/>
      <c r="AA1952" s="41"/>
      <c r="AB1952" s="41"/>
      <c r="AC1952" s="41"/>
      <c r="AD1952" s="41"/>
      <c r="AE1952" s="41"/>
      <c r="AR1952" s="228" t="s">
        <v>396</v>
      </c>
      <c r="AT1952" s="228" t="s">
        <v>268</v>
      </c>
      <c r="AU1952" s="228" t="s">
        <v>82</v>
      </c>
      <c r="AY1952" s="20" t="s">
        <v>266</v>
      </c>
      <c r="BE1952" s="229">
        <f>IF(N1952="základní",J1952,0)</f>
        <v>0</v>
      </c>
      <c r="BF1952" s="229">
        <f>IF(N1952="snížená",J1952,0)</f>
        <v>0</v>
      </c>
      <c r="BG1952" s="229">
        <f>IF(N1952="zákl. přenesená",J1952,0)</f>
        <v>0</v>
      </c>
      <c r="BH1952" s="229">
        <f>IF(N1952="sníž. přenesená",J1952,0)</f>
        <v>0</v>
      </c>
      <c r="BI1952" s="229">
        <f>IF(N1952="nulová",J1952,0)</f>
        <v>0</v>
      </c>
      <c r="BJ1952" s="20" t="s">
        <v>80</v>
      </c>
      <c r="BK1952" s="229">
        <f>ROUND(I1952*H1952,2)</f>
        <v>0</v>
      </c>
      <c r="BL1952" s="20" t="s">
        <v>396</v>
      </c>
      <c r="BM1952" s="228" t="s">
        <v>2266</v>
      </c>
    </row>
    <row r="1953" spans="1:47" s="2" customFormat="1" ht="12">
      <c r="A1953" s="41"/>
      <c r="B1953" s="42"/>
      <c r="C1953" s="43"/>
      <c r="D1953" s="230" t="s">
        <v>275</v>
      </c>
      <c r="E1953" s="43"/>
      <c r="F1953" s="231" t="s">
        <v>2267</v>
      </c>
      <c r="G1953" s="43"/>
      <c r="H1953" s="43"/>
      <c r="I1953" s="232"/>
      <c r="J1953" s="43"/>
      <c r="K1953" s="43"/>
      <c r="L1953" s="47"/>
      <c r="M1953" s="233"/>
      <c r="N1953" s="234"/>
      <c r="O1953" s="87"/>
      <c r="P1953" s="87"/>
      <c r="Q1953" s="87"/>
      <c r="R1953" s="87"/>
      <c r="S1953" s="87"/>
      <c r="T1953" s="88"/>
      <c r="U1953" s="41"/>
      <c r="V1953" s="41"/>
      <c r="W1953" s="41"/>
      <c r="X1953" s="41"/>
      <c r="Y1953" s="41"/>
      <c r="Z1953" s="41"/>
      <c r="AA1953" s="41"/>
      <c r="AB1953" s="41"/>
      <c r="AC1953" s="41"/>
      <c r="AD1953" s="41"/>
      <c r="AE1953" s="41"/>
      <c r="AT1953" s="20" t="s">
        <v>275</v>
      </c>
      <c r="AU1953" s="20" t="s">
        <v>82</v>
      </c>
    </row>
    <row r="1954" spans="1:47" s="2" customFormat="1" ht="12">
      <c r="A1954" s="41"/>
      <c r="B1954" s="42"/>
      <c r="C1954" s="43"/>
      <c r="D1954" s="235" t="s">
        <v>277</v>
      </c>
      <c r="E1954" s="43"/>
      <c r="F1954" s="236" t="s">
        <v>2268</v>
      </c>
      <c r="G1954" s="43"/>
      <c r="H1954" s="43"/>
      <c r="I1954" s="232"/>
      <c r="J1954" s="43"/>
      <c r="K1954" s="43"/>
      <c r="L1954" s="47"/>
      <c r="M1954" s="233"/>
      <c r="N1954" s="234"/>
      <c r="O1954" s="87"/>
      <c r="P1954" s="87"/>
      <c r="Q1954" s="87"/>
      <c r="R1954" s="87"/>
      <c r="S1954" s="87"/>
      <c r="T1954" s="88"/>
      <c r="U1954" s="41"/>
      <c r="V1954" s="41"/>
      <c r="W1954" s="41"/>
      <c r="X1954" s="41"/>
      <c r="Y1954" s="41"/>
      <c r="Z1954" s="41"/>
      <c r="AA1954" s="41"/>
      <c r="AB1954" s="41"/>
      <c r="AC1954" s="41"/>
      <c r="AD1954" s="41"/>
      <c r="AE1954" s="41"/>
      <c r="AT1954" s="20" t="s">
        <v>277</v>
      </c>
      <c r="AU1954" s="20" t="s">
        <v>82</v>
      </c>
    </row>
    <row r="1955" spans="1:65" s="2" customFormat="1" ht="24.15" customHeight="1">
      <c r="A1955" s="41"/>
      <c r="B1955" s="42"/>
      <c r="C1955" s="217" t="s">
        <v>2269</v>
      </c>
      <c r="D1955" s="217" t="s">
        <v>268</v>
      </c>
      <c r="E1955" s="218" t="s">
        <v>2270</v>
      </c>
      <c r="F1955" s="219" t="s">
        <v>2271</v>
      </c>
      <c r="G1955" s="220" t="s">
        <v>271</v>
      </c>
      <c r="H1955" s="221">
        <v>113.521</v>
      </c>
      <c r="I1955" s="222"/>
      <c r="J1955" s="223">
        <f>ROUND(I1955*H1955,2)</f>
        <v>0</v>
      </c>
      <c r="K1955" s="219" t="s">
        <v>272</v>
      </c>
      <c r="L1955" s="47"/>
      <c r="M1955" s="224" t="s">
        <v>19</v>
      </c>
      <c r="N1955" s="225" t="s">
        <v>43</v>
      </c>
      <c r="O1955" s="87"/>
      <c r="P1955" s="226">
        <f>O1955*H1955</f>
        <v>0</v>
      </c>
      <c r="Q1955" s="226">
        <v>0.0016</v>
      </c>
      <c r="R1955" s="226">
        <f>Q1955*H1955</f>
        <v>0.1816336</v>
      </c>
      <c r="S1955" s="226">
        <v>0</v>
      </c>
      <c r="T1955" s="227">
        <f>S1955*H1955</f>
        <v>0</v>
      </c>
      <c r="U1955" s="41"/>
      <c r="V1955" s="41"/>
      <c r="W1955" s="41"/>
      <c r="X1955" s="41"/>
      <c r="Y1955" s="41"/>
      <c r="Z1955" s="41"/>
      <c r="AA1955" s="41"/>
      <c r="AB1955" s="41"/>
      <c r="AC1955" s="41"/>
      <c r="AD1955" s="41"/>
      <c r="AE1955" s="41"/>
      <c r="AR1955" s="228" t="s">
        <v>396</v>
      </c>
      <c r="AT1955" s="228" t="s">
        <v>268</v>
      </c>
      <c r="AU1955" s="228" t="s">
        <v>82</v>
      </c>
      <c r="AY1955" s="20" t="s">
        <v>266</v>
      </c>
      <c r="BE1955" s="229">
        <f>IF(N1955="základní",J1955,0)</f>
        <v>0</v>
      </c>
      <c r="BF1955" s="229">
        <f>IF(N1955="snížená",J1955,0)</f>
        <v>0</v>
      </c>
      <c r="BG1955" s="229">
        <f>IF(N1955="zákl. přenesená",J1955,0)</f>
        <v>0</v>
      </c>
      <c r="BH1955" s="229">
        <f>IF(N1955="sníž. přenesená",J1955,0)</f>
        <v>0</v>
      </c>
      <c r="BI1955" s="229">
        <f>IF(N1955="nulová",J1955,0)</f>
        <v>0</v>
      </c>
      <c r="BJ1955" s="20" t="s">
        <v>80</v>
      </c>
      <c r="BK1955" s="229">
        <f>ROUND(I1955*H1955,2)</f>
        <v>0</v>
      </c>
      <c r="BL1955" s="20" t="s">
        <v>396</v>
      </c>
      <c r="BM1955" s="228" t="s">
        <v>2272</v>
      </c>
    </row>
    <row r="1956" spans="1:47" s="2" customFormat="1" ht="12">
      <c r="A1956" s="41"/>
      <c r="B1956" s="42"/>
      <c r="C1956" s="43"/>
      <c r="D1956" s="230" t="s">
        <v>275</v>
      </c>
      <c r="E1956" s="43"/>
      <c r="F1956" s="231" t="s">
        <v>2273</v>
      </c>
      <c r="G1956" s="43"/>
      <c r="H1956" s="43"/>
      <c r="I1956" s="232"/>
      <c r="J1956" s="43"/>
      <c r="K1956" s="43"/>
      <c r="L1956" s="47"/>
      <c r="M1956" s="233"/>
      <c r="N1956" s="234"/>
      <c r="O1956" s="87"/>
      <c r="P1956" s="87"/>
      <c r="Q1956" s="87"/>
      <c r="R1956" s="87"/>
      <c r="S1956" s="87"/>
      <c r="T1956" s="88"/>
      <c r="U1956" s="41"/>
      <c r="V1956" s="41"/>
      <c r="W1956" s="41"/>
      <c r="X1956" s="41"/>
      <c r="Y1956" s="41"/>
      <c r="Z1956" s="41"/>
      <c r="AA1956" s="41"/>
      <c r="AB1956" s="41"/>
      <c r="AC1956" s="41"/>
      <c r="AD1956" s="41"/>
      <c r="AE1956" s="41"/>
      <c r="AT1956" s="20" t="s">
        <v>275</v>
      </c>
      <c r="AU1956" s="20" t="s">
        <v>82</v>
      </c>
    </row>
    <row r="1957" spans="1:47" s="2" customFormat="1" ht="12">
      <c r="A1957" s="41"/>
      <c r="B1957" s="42"/>
      <c r="C1957" s="43"/>
      <c r="D1957" s="235" t="s">
        <v>277</v>
      </c>
      <c r="E1957" s="43"/>
      <c r="F1957" s="236" t="s">
        <v>2274</v>
      </c>
      <c r="G1957" s="43"/>
      <c r="H1957" s="43"/>
      <c r="I1957" s="232"/>
      <c r="J1957" s="43"/>
      <c r="K1957" s="43"/>
      <c r="L1957" s="47"/>
      <c r="M1957" s="233"/>
      <c r="N1957" s="234"/>
      <c r="O1957" s="87"/>
      <c r="P1957" s="87"/>
      <c r="Q1957" s="87"/>
      <c r="R1957" s="87"/>
      <c r="S1957" s="87"/>
      <c r="T1957" s="88"/>
      <c r="U1957" s="41"/>
      <c r="V1957" s="41"/>
      <c r="W1957" s="41"/>
      <c r="X1957" s="41"/>
      <c r="Y1957" s="41"/>
      <c r="Z1957" s="41"/>
      <c r="AA1957" s="41"/>
      <c r="AB1957" s="41"/>
      <c r="AC1957" s="41"/>
      <c r="AD1957" s="41"/>
      <c r="AE1957" s="41"/>
      <c r="AT1957" s="20" t="s">
        <v>277</v>
      </c>
      <c r="AU1957" s="20" t="s">
        <v>82</v>
      </c>
    </row>
    <row r="1958" spans="1:51" s="14" customFormat="1" ht="12">
      <c r="A1958" s="14"/>
      <c r="B1958" s="247"/>
      <c r="C1958" s="248"/>
      <c r="D1958" s="230" t="s">
        <v>279</v>
      </c>
      <c r="E1958" s="249" t="s">
        <v>19</v>
      </c>
      <c r="F1958" s="250" t="s">
        <v>2275</v>
      </c>
      <c r="G1958" s="248"/>
      <c r="H1958" s="251">
        <v>113.521</v>
      </c>
      <c r="I1958" s="252"/>
      <c r="J1958" s="248"/>
      <c r="K1958" s="248"/>
      <c r="L1958" s="253"/>
      <c r="M1958" s="254"/>
      <c r="N1958" s="255"/>
      <c r="O1958" s="255"/>
      <c r="P1958" s="255"/>
      <c r="Q1958" s="255"/>
      <c r="R1958" s="255"/>
      <c r="S1958" s="255"/>
      <c r="T1958" s="256"/>
      <c r="U1958" s="14"/>
      <c r="V1958" s="14"/>
      <c r="W1958" s="14"/>
      <c r="X1958" s="14"/>
      <c r="Y1958" s="14"/>
      <c r="Z1958" s="14"/>
      <c r="AA1958" s="14"/>
      <c r="AB1958" s="14"/>
      <c r="AC1958" s="14"/>
      <c r="AD1958" s="14"/>
      <c r="AE1958" s="14"/>
      <c r="AT1958" s="257" t="s">
        <v>279</v>
      </c>
      <c r="AU1958" s="257" t="s">
        <v>82</v>
      </c>
      <c r="AV1958" s="14" t="s">
        <v>82</v>
      </c>
      <c r="AW1958" s="14" t="s">
        <v>33</v>
      </c>
      <c r="AX1958" s="14" t="s">
        <v>80</v>
      </c>
      <c r="AY1958" s="257" t="s">
        <v>266</v>
      </c>
    </row>
    <row r="1959" spans="1:65" s="2" customFormat="1" ht="24.15" customHeight="1">
      <c r="A1959" s="41"/>
      <c r="B1959" s="42"/>
      <c r="C1959" s="217" t="s">
        <v>2276</v>
      </c>
      <c r="D1959" s="217" t="s">
        <v>268</v>
      </c>
      <c r="E1959" s="218" t="s">
        <v>2277</v>
      </c>
      <c r="F1959" s="219" t="s">
        <v>2278</v>
      </c>
      <c r="G1959" s="220" t="s">
        <v>271</v>
      </c>
      <c r="H1959" s="221">
        <v>278.45</v>
      </c>
      <c r="I1959" s="222"/>
      <c r="J1959" s="223">
        <f>ROUND(I1959*H1959,2)</f>
        <v>0</v>
      </c>
      <c r="K1959" s="219" t="s">
        <v>272</v>
      </c>
      <c r="L1959" s="47"/>
      <c r="M1959" s="224" t="s">
        <v>19</v>
      </c>
      <c r="N1959" s="225" t="s">
        <v>43</v>
      </c>
      <c r="O1959" s="87"/>
      <c r="P1959" s="226">
        <f>O1959*H1959</f>
        <v>0</v>
      </c>
      <c r="Q1959" s="226">
        <v>0.01259</v>
      </c>
      <c r="R1959" s="226">
        <f>Q1959*H1959</f>
        <v>3.5056855</v>
      </c>
      <c r="S1959" s="226">
        <v>0</v>
      </c>
      <c r="T1959" s="227">
        <f>S1959*H1959</f>
        <v>0</v>
      </c>
      <c r="U1959" s="41"/>
      <c r="V1959" s="41"/>
      <c r="W1959" s="41"/>
      <c r="X1959" s="41"/>
      <c r="Y1959" s="41"/>
      <c r="Z1959" s="41"/>
      <c r="AA1959" s="41"/>
      <c r="AB1959" s="41"/>
      <c r="AC1959" s="41"/>
      <c r="AD1959" s="41"/>
      <c r="AE1959" s="41"/>
      <c r="AR1959" s="228" t="s">
        <v>273</v>
      </c>
      <c r="AT1959" s="228" t="s">
        <v>268</v>
      </c>
      <c r="AU1959" s="228" t="s">
        <v>82</v>
      </c>
      <c r="AY1959" s="20" t="s">
        <v>266</v>
      </c>
      <c r="BE1959" s="229">
        <f>IF(N1959="základní",J1959,0)</f>
        <v>0</v>
      </c>
      <c r="BF1959" s="229">
        <f>IF(N1959="snížená",J1959,0)</f>
        <v>0</v>
      </c>
      <c r="BG1959" s="229">
        <f>IF(N1959="zákl. přenesená",J1959,0)</f>
        <v>0</v>
      </c>
      <c r="BH1959" s="229">
        <f>IF(N1959="sníž. přenesená",J1959,0)</f>
        <v>0</v>
      </c>
      <c r="BI1959" s="229">
        <f>IF(N1959="nulová",J1959,0)</f>
        <v>0</v>
      </c>
      <c r="BJ1959" s="20" t="s">
        <v>80</v>
      </c>
      <c r="BK1959" s="229">
        <f>ROUND(I1959*H1959,2)</f>
        <v>0</v>
      </c>
      <c r="BL1959" s="20" t="s">
        <v>273</v>
      </c>
      <c r="BM1959" s="228" t="s">
        <v>2279</v>
      </c>
    </row>
    <row r="1960" spans="1:47" s="2" customFormat="1" ht="12">
      <c r="A1960" s="41"/>
      <c r="B1960" s="42"/>
      <c r="C1960" s="43"/>
      <c r="D1960" s="230" t="s">
        <v>275</v>
      </c>
      <c r="E1960" s="43"/>
      <c r="F1960" s="231" t="s">
        <v>2280</v>
      </c>
      <c r="G1960" s="43"/>
      <c r="H1960" s="43"/>
      <c r="I1960" s="232"/>
      <c r="J1960" s="43"/>
      <c r="K1960" s="43"/>
      <c r="L1960" s="47"/>
      <c r="M1960" s="233"/>
      <c r="N1960" s="234"/>
      <c r="O1960" s="87"/>
      <c r="P1960" s="87"/>
      <c r="Q1960" s="87"/>
      <c r="R1960" s="87"/>
      <c r="S1960" s="87"/>
      <c r="T1960" s="88"/>
      <c r="U1960" s="41"/>
      <c r="V1960" s="41"/>
      <c r="W1960" s="41"/>
      <c r="X1960" s="41"/>
      <c r="Y1960" s="41"/>
      <c r="Z1960" s="41"/>
      <c r="AA1960" s="41"/>
      <c r="AB1960" s="41"/>
      <c r="AC1960" s="41"/>
      <c r="AD1960" s="41"/>
      <c r="AE1960" s="41"/>
      <c r="AT1960" s="20" t="s">
        <v>275</v>
      </c>
      <c r="AU1960" s="20" t="s">
        <v>82</v>
      </c>
    </row>
    <row r="1961" spans="1:47" s="2" customFormat="1" ht="12">
      <c r="A1961" s="41"/>
      <c r="B1961" s="42"/>
      <c r="C1961" s="43"/>
      <c r="D1961" s="235" t="s">
        <v>277</v>
      </c>
      <c r="E1961" s="43"/>
      <c r="F1961" s="236" t="s">
        <v>2281</v>
      </c>
      <c r="G1961" s="43"/>
      <c r="H1961" s="43"/>
      <c r="I1961" s="232"/>
      <c r="J1961" s="43"/>
      <c r="K1961" s="43"/>
      <c r="L1961" s="47"/>
      <c r="M1961" s="233"/>
      <c r="N1961" s="234"/>
      <c r="O1961" s="87"/>
      <c r="P1961" s="87"/>
      <c r="Q1961" s="87"/>
      <c r="R1961" s="87"/>
      <c r="S1961" s="87"/>
      <c r="T1961" s="88"/>
      <c r="U1961" s="41"/>
      <c r="V1961" s="41"/>
      <c r="W1961" s="41"/>
      <c r="X1961" s="41"/>
      <c r="Y1961" s="41"/>
      <c r="Z1961" s="41"/>
      <c r="AA1961" s="41"/>
      <c r="AB1961" s="41"/>
      <c r="AC1961" s="41"/>
      <c r="AD1961" s="41"/>
      <c r="AE1961" s="41"/>
      <c r="AT1961" s="20" t="s">
        <v>277</v>
      </c>
      <c r="AU1961" s="20" t="s">
        <v>82</v>
      </c>
    </row>
    <row r="1962" spans="1:51" s="13" customFormat="1" ht="12">
      <c r="A1962" s="13"/>
      <c r="B1962" s="237"/>
      <c r="C1962" s="238"/>
      <c r="D1962" s="230" t="s">
        <v>279</v>
      </c>
      <c r="E1962" s="239" t="s">
        <v>19</v>
      </c>
      <c r="F1962" s="240" t="s">
        <v>2282</v>
      </c>
      <c r="G1962" s="238"/>
      <c r="H1962" s="239" t="s">
        <v>19</v>
      </c>
      <c r="I1962" s="241"/>
      <c r="J1962" s="238"/>
      <c r="K1962" s="238"/>
      <c r="L1962" s="242"/>
      <c r="M1962" s="243"/>
      <c r="N1962" s="244"/>
      <c r="O1962" s="244"/>
      <c r="P1962" s="244"/>
      <c r="Q1962" s="244"/>
      <c r="R1962" s="244"/>
      <c r="S1962" s="244"/>
      <c r="T1962" s="245"/>
      <c r="U1962" s="13"/>
      <c r="V1962" s="13"/>
      <c r="W1962" s="13"/>
      <c r="X1962" s="13"/>
      <c r="Y1962" s="13"/>
      <c r="Z1962" s="13"/>
      <c r="AA1962" s="13"/>
      <c r="AB1962" s="13"/>
      <c r="AC1962" s="13"/>
      <c r="AD1962" s="13"/>
      <c r="AE1962" s="13"/>
      <c r="AT1962" s="246" t="s">
        <v>279</v>
      </c>
      <c r="AU1962" s="246" t="s">
        <v>82</v>
      </c>
      <c r="AV1962" s="13" t="s">
        <v>80</v>
      </c>
      <c r="AW1962" s="13" t="s">
        <v>33</v>
      </c>
      <c r="AX1962" s="13" t="s">
        <v>72</v>
      </c>
      <c r="AY1962" s="246" t="s">
        <v>266</v>
      </c>
    </row>
    <row r="1963" spans="1:51" s="14" customFormat="1" ht="12">
      <c r="A1963" s="14"/>
      <c r="B1963" s="247"/>
      <c r="C1963" s="248"/>
      <c r="D1963" s="230" t="s">
        <v>279</v>
      </c>
      <c r="E1963" s="249" t="s">
        <v>19</v>
      </c>
      <c r="F1963" s="250" t="s">
        <v>2283</v>
      </c>
      <c r="G1963" s="248"/>
      <c r="H1963" s="251">
        <v>1.28</v>
      </c>
      <c r="I1963" s="252"/>
      <c r="J1963" s="248"/>
      <c r="K1963" s="248"/>
      <c r="L1963" s="253"/>
      <c r="M1963" s="254"/>
      <c r="N1963" s="255"/>
      <c r="O1963" s="255"/>
      <c r="P1963" s="255"/>
      <c r="Q1963" s="255"/>
      <c r="R1963" s="255"/>
      <c r="S1963" s="255"/>
      <c r="T1963" s="256"/>
      <c r="U1963" s="14"/>
      <c r="V1963" s="14"/>
      <c r="W1963" s="14"/>
      <c r="X1963" s="14"/>
      <c r="Y1963" s="14"/>
      <c r="Z1963" s="14"/>
      <c r="AA1963" s="14"/>
      <c r="AB1963" s="14"/>
      <c r="AC1963" s="14"/>
      <c r="AD1963" s="14"/>
      <c r="AE1963" s="14"/>
      <c r="AT1963" s="257" t="s">
        <v>279</v>
      </c>
      <c r="AU1963" s="257" t="s">
        <v>82</v>
      </c>
      <c r="AV1963" s="14" t="s">
        <v>82</v>
      </c>
      <c r="AW1963" s="14" t="s">
        <v>33</v>
      </c>
      <c r="AX1963" s="14" t="s">
        <v>72</v>
      </c>
      <c r="AY1963" s="257" t="s">
        <v>266</v>
      </c>
    </row>
    <row r="1964" spans="1:51" s="13" customFormat="1" ht="12">
      <c r="A1964" s="13"/>
      <c r="B1964" s="237"/>
      <c r="C1964" s="238"/>
      <c r="D1964" s="230" t="s">
        <v>279</v>
      </c>
      <c r="E1964" s="239" t="s">
        <v>19</v>
      </c>
      <c r="F1964" s="240" t="s">
        <v>2284</v>
      </c>
      <c r="G1964" s="238"/>
      <c r="H1964" s="239" t="s">
        <v>19</v>
      </c>
      <c r="I1964" s="241"/>
      <c r="J1964" s="238"/>
      <c r="K1964" s="238"/>
      <c r="L1964" s="242"/>
      <c r="M1964" s="243"/>
      <c r="N1964" s="244"/>
      <c r="O1964" s="244"/>
      <c r="P1964" s="244"/>
      <c r="Q1964" s="244"/>
      <c r="R1964" s="244"/>
      <c r="S1964" s="244"/>
      <c r="T1964" s="245"/>
      <c r="U1964" s="13"/>
      <c r="V1964" s="13"/>
      <c r="W1964" s="13"/>
      <c r="X1964" s="13"/>
      <c r="Y1964" s="13"/>
      <c r="Z1964" s="13"/>
      <c r="AA1964" s="13"/>
      <c r="AB1964" s="13"/>
      <c r="AC1964" s="13"/>
      <c r="AD1964" s="13"/>
      <c r="AE1964" s="13"/>
      <c r="AT1964" s="246" t="s">
        <v>279</v>
      </c>
      <c r="AU1964" s="246" t="s">
        <v>82</v>
      </c>
      <c r="AV1964" s="13" t="s">
        <v>80</v>
      </c>
      <c r="AW1964" s="13" t="s">
        <v>33</v>
      </c>
      <c r="AX1964" s="13" t="s">
        <v>72</v>
      </c>
      <c r="AY1964" s="246" t="s">
        <v>266</v>
      </c>
    </row>
    <row r="1965" spans="1:51" s="14" customFormat="1" ht="12">
      <c r="A1965" s="14"/>
      <c r="B1965" s="247"/>
      <c r="C1965" s="248"/>
      <c r="D1965" s="230" t="s">
        <v>279</v>
      </c>
      <c r="E1965" s="249" t="s">
        <v>19</v>
      </c>
      <c r="F1965" s="250" t="s">
        <v>2285</v>
      </c>
      <c r="G1965" s="248"/>
      <c r="H1965" s="251">
        <v>1.59</v>
      </c>
      <c r="I1965" s="252"/>
      <c r="J1965" s="248"/>
      <c r="K1965" s="248"/>
      <c r="L1965" s="253"/>
      <c r="M1965" s="254"/>
      <c r="N1965" s="255"/>
      <c r="O1965" s="255"/>
      <c r="P1965" s="255"/>
      <c r="Q1965" s="255"/>
      <c r="R1965" s="255"/>
      <c r="S1965" s="255"/>
      <c r="T1965" s="256"/>
      <c r="U1965" s="14"/>
      <c r="V1965" s="14"/>
      <c r="W1965" s="14"/>
      <c r="X1965" s="14"/>
      <c r="Y1965" s="14"/>
      <c r="Z1965" s="14"/>
      <c r="AA1965" s="14"/>
      <c r="AB1965" s="14"/>
      <c r="AC1965" s="14"/>
      <c r="AD1965" s="14"/>
      <c r="AE1965" s="14"/>
      <c r="AT1965" s="257" t="s">
        <v>279</v>
      </c>
      <c r="AU1965" s="257" t="s">
        <v>82</v>
      </c>
      <c r="AV1965" s="14" t="s">
        <v>82</v>
      </c>
      <c r="AW1965" s="14" t="s">
        <v>33</v>
      </c>
      <c r="AX1965" s="14" t="s">
        <v>72</v>
      </c>
      <c r="AY1965" s="257" t="s">
        <v>266</v>
      </c>
    </row>
    <row r="1966" spans="1:51" s="13" customFormat="1" ht="12">
      <c r="A1966" s="13"/>
      <c r="B1966" s="237"/>
      <c r="C1966" s="238"/>
      <c r="D1966" s="230" t="s">
        <v>279</v>
      </c>
      <c r="E1966" s="239" t="s">
        <v>19</v>
      </c>
      <c r="F1966" s="240" t="s">
        <v>2286</v>
      </c>
      <c r="G1966" s="238"/>
      <c r="H1966" s="239" t="s">
        <v>19</v>
      </c>
      <c r="I1966" s="241"/>
      <c r="J1966" s="238"/>
      <c r="K1966" s="238"/>
      <c r="L1966" s="242"/>
      <c r="M1966" s="243"/>
      <c r="N1966" s="244"/>
      <c r="O1966" s="244"/>
      <c r="P1966" s="244"/>
      <c r="Q1966" s="244"/>
      <c r="R1966" s="244"/>
      <c r="S1966" s="244"/>
      <c r="T1966" s="245"/>
      <c r="U1966" s="13"/>
      <c r="V1966" s="13"/>
      <c r="W1966" s="13"/>
      <c r="X1966" s="13"/>
      <c r="Y1966" s="13"/>
      <c r="Z1966" s="13"/>
      <c r="AA1966" s="13"/>
      <c r="AB1966" s="13"/>
      <c r="AC1966" s="13"/>
      <c r="AD1966" s="13"/>
      <c r="AE1966" s="13"/>
      <c r="AT1966" s="246" t="s">
        <v>279</v>
      </c>
      <c r="AU1966" s="246" t="s">
        <v>82</v>
      </c>
      <c r="AV1966" s="13" t="s">
        <v>80</v>
      </c>
      <c r="AW1966" s="13" t="s">
        <v>33</v>
      </c>
      <c r="AX1966" s="13" t="s">
        <v>72</v>
      </c>
      <c r="AY1966" s="246" t="s">
        <v>266</v>
      </c>
    </row>
    <row r="1967" spans="1:51" s="14" customFormat="1" ht="12">
      <c r="A1967" s="14"/>
      <c r="B1967" s="247"/>
      <c r="C1967" s="248"/>
      <c r="D1967" s="230" t="s">
        <v>279</v>
      </c>
      <c r="E1967" s="249" t="s">
        <v>19</v>
      </c>
      <c r="F1967" s="250" t="s">
        <v>2287</v>
      </c>
      <c r="G1967" s="248"/>
      <c r="H1967" s="251">
        <v>1.11</v>
      </c>
      <c r="I1967" s="252"/>
      <c r="J1967" s="248"/>
      <c r="K1967" s="248"/>
      <c r="L1967" s="253"/>
      <c r="M1967" s="254"/>
      <c r="N1967" s="255"/>
      <c r="O1967" s="255"/>
      <c r="P1967" s="255"/>
      <c r="Q1967" s="255"/>
      <c r="R1967" s="255"/>
      <c r="S1967" s="255"/>
      <c r="T1967" s="256"/>
      <c r="U1967" s="14"/>
      <c r="V1967" s="14"/>
      <c r="W1967" s="14"/>
      <c r="X1967" s="14"/>
      <c r="Y1967" s="14"/>
      <c r="Z1967" s="14"/>
      <c r="AA1967" s="14"/>
      <c r="AB1967" s="14"/>
      <c r="AC1967" s="14"/>
      <c r="AD1967" s="14"/>
      <c r="AE1967" s="14"/>
      <c r="AT1967" s="257" t="s">
        <v>279</v>
      </c>
      <c r="AU1967" s="257" t="s">
        <v>82</v>
      </c>
      <c r="AV1967" s="14" t="s">
        <v>82</v>
      </c>
      <c r="AW1967" s="14" t="s">
        <v>33</v>
      </c>
      <c r="AX1967" s="14" t="s">
        <v>72</v>
      </c>
      <c r="AY1967" s="257" t="s">
        <v>266</v>
      </c>
    </row>
    <row r="1968" spans="1:51" s="13" customFormat="1" ht="12">
      <c r="A1968" s="13"/>
      <c r="B1968" s="237"/>
      <c r="C1968" s="238"/>
      <c r="D1968" s="230" t="s">
        <v>279</v>
      </c>
      <c r="E1968" s="239" t="s">
        <v>19</v>
      </c>
      <c r="F1968" s="240" t="s">
        <v>2288</v>
      </c>
      <c r="G1968" s="238"/>
      <c r="H1968" s="239" t="s">
        <v>19</v>
      </c>
      <c r="I1968" s="241"/>
      <c r="J1968" s="238"/>
      <c r="K1968" s="238"/>
      <c r="L1968" s="242"/>
      <c r="M1968" s="243"/>
      <c r="N1968" s="244"/>
      <c r="O1968" s="244"/>
      <c r="P1968" s="244"/>
      <c r="Q1968" s="244"/>
      <c r="R1968" s="244"/>
      <c r="S1968" s="244"/>
      <c r="T1968" s="245"/>
      <c r="U1968" s="13"/>
      <c r="V1968" s="13"/>
      <c r="W1968" s="13"/>
      <c r="X1968" s="13"/>
      <c r="Y1968" s="13"/>
      <c r="Z1968" s="13"/>
      <c r="AA1968" s="13"/>
      <c r="AB1968" s="13"/>
      <c r="AC1968" s="13"/>
      <c r="AD1968" s="13"/>
      <c r="AE1968" s="13"/>
      <c r="AT1968" s="246" t="s">
        <v>279</v>
      </c>
      <c r="AU1968" s="246" t="s">
        <v>82</v>
      </c>
      <c r="AV1968" s="13" t="s">
        <v>80</v>
      </c>
      <c r="AW1968" s="13" t="s">
        <v>33</v>
      </c>
      <c r="AX1968" s="13" t="s">
        <v>72</v>
      </c>
      <c r="AY1968" s="246" t="s">
        <v>266</v>
      </c>
    </row>
    <row r="1969" spans="1:51" s="14" customFormat="1" ht="12">
      <c r="A1969" s="14"/>
      <c r="B1969" s="247"/>
      <c r="C1969" s="248"/>
      <c r="D1969" s="230" t="s">
        <v>279</v>
      </c>
      <c r="E1969" s="249" t="s">
        <v>19</v>
      </c>
      <c r="F1969" s="250" t="s">
        <v>2289</v>
      </c>
      <c r="G1969" s="248"/>
      <c r="H1969" s="251">
        <v>7.74</v>
      </c>
      <c r="I1969" s="252"/>
      <c r="J1969" s="248"/>
      <c r="K1969" s="248"/>
      <c r="L1969" s="253"/>
      <c r="M1969" s="254"/>
      <c r="N1969" s="255"/>
      <c r="O1969" s="255"/>
      <c r="P1969" s="255"/>
      <c r="Q1969" s="255"/>
      <c r="R1969" s="255"/>
      <c r="S1969" s="255"/>
      <c r="T1969" s="256"/>
      <c r="U1969" s="14"/>
      <c r="V1969" s="14"/>
      <c r="W1969" s="14"/>
      <c r="X1969" s="14"/>
      <c r="Y1969" s="14"/>
      <c r="Z1969" s="14"/>
      <c r="AA1969" s="14"/>
      <c r="AB1969" s="14"/>
      <c r="AC1969" s="14"/>
      <c r="AD1969" s="14"/>
      <c r="AE1969" s="14"/>
      <c r="AT1969" s="257" t="s">
        <v>279</v>
      </c>
      <c r="AU1969" s="257" t="s">
        <v>82</v>
      </c>
      <c r="AV1969" s="14" t="s">
        <v>82</v>
      </c>
      <c r="AW1969" s="14" t="s">
        <v>33</v>
      </c>
      <c r="AX1969" s="14" t="s">
        <v>72</v>
      </c>
      <c r="AY1969" s="257" t="s">
        <v>266</v>
      </c>
    </row>
    <row r="1970" spans="1:51" s="13" customFormat="1" ht="12">
      <c r="A1970" s="13"/>
      <c r="B1970" s="237"/>
      <c r="C1970" s="238"/>
      <c r="D1970" s="230" t="s">
        <v>279</v>
      </c>
      <c r="E1970" s="239" t="s">
        <v>19</v>
      </c>
      <c r="F1970" s="240" t="s">
        <v>2290</v>
      </c>
      <c r="G1970" s="238"/>
      <c r="H1970" s="239" t="s">
        <v>19</v>
      </c>
      <c r="I1970" s="241"/>
      <c r="J1970" s="238"/>
      <c r="K1970" s="238"/>
      <c r="L1970" s="242"/>
      <c r="M1970" s="243"/>
      <c r="N1970" s="244"/>
      <c r="O1970" s="244"/>
      <c r="P1970" s="244"/>
      <c r="Q1970" s="244"/>
      <c r="R1970" s="244"/>
      <c r="S1970" s="244"/>
      <c r="T1970" s="245"/>
      <c r="U1970" s="13"/>
      <c r="V1970" s="13"/>
      <c r="W1970" s="13"/>
      <c r="X1970" s="13"/>
      <c r="Y1970" s="13"/>
      <c r="Z1970" s="13"/>
      <c r="AA1970" s="13"/>
      <c r="AB1970" s="13"/>
      <c r="AC1970" s="13"/>
      <c r="AD1970" s="13"/>
      <c r="AE1970" s="13"/>
      <c r="AT1970" s="246" t="s">
        <v>279</v>
      </c>
      <c r="AU1970" s="246" t="s">
        <v>82</v>
      </c>
      <c r="AV1970" s="13" t="s">
        <v>80</v>
      </c>
      <c r="AW1970" s="13" t="s">
        <v>33</v>
      </c>
      <c r="AX1970" s="13" t="s">
        <v>72</v>
      </c>
      <c r="AY1970" s="246" t="s">
        <v>266</v>
      </c>
    </row>
    <row r="1971" spans="1:51" s="14" customFormat="1" ht="12">
      <c r="A1971" s="14"/>
      <c r="B1971" s="247"/>
      <c r="C1971" s="248"/>
      <c r="D1971" s="230" t="s">
        <v>279</v>
      </c>
      <c r="E1971" s="249" t="s">
        <v>19</v>
      </c>
      <c r="F1971" s="250" t="s">
        <v>2291</v>
      </c>
      <c r="G1971" s="248"/>
      <c r="H1971" s="251">
        <v>18.3</v>
      </c>
      <c r="I1971" s="252"/>
      <c r="J1971" s="248"/>
      <c r="K1971" s="248"/>
      <c r="L1971" s="253"/>
      <c r="M1971" s="254"/>
      <c r="N1971" s="255"/>
      <c r="O1971" s="255"/>
      <c r="P1971" s="255"/>
      <c r="Q1971" s="255"/>
      <c r="R1971" s="255"/>
      <c r="S1971" s="255"/>
      <c r="T1971" s="256"/>
      <c r="U1971" s="14"/>
      <c r="V1971" s="14"/>
      <c r="W1971" s="14"/>
      <c r="X1971" s="14"/>
      <c r="Y1971" s="14"/>
      <c r="Z1971" s="14"/>
      <c r="AA1971" s="14"/>
      <c r="AB1971" s="14"/>
      <c r="AC1971" s="14"/>
      <c r="AD1971" s="14"/>
      <c r="AE1971" s="14"/>
      <c r="AT1971" s="257" t="s">
        <v>279</v>
      </c>
      <c r="AU1971" s="257" t="s">
        <v>82</v>
      </c>
      <c r="AV1971" s="14" t="s">
        <v>82</v>
      </c>
      <c r="AW1971" s="14" t="s">
        <v>33</v>
      </c>
      <c r="AX1971" s="14" t="s">
        <v>72</v>
      </c>
      <c r="AY1971" s="257" t="s">
        <v>266</v>
      </c>
    </row>
    <row r="1972" spans="1:51" s="13" customFormat="1" ht="12">
      <c r="A1972" s="13"/>
      <c r="B1972" s="237"/>
      <c r="C1972" s="238"/>
      <c r="D1972" s="230" t="s">
        <v>279</v>
      </c>
      <c r="E1972" s="239" t="s">
        <v>19</v>
      </c>
      <c r="F1972" s="240" t="s">
        <v>2292</v>
      </c>
      <c r="G1972" s="238"/>
      <c r="H1972" s="239" t="s">
        <v>19</v>
      </c>
      <c r="I1972" s="241"/>
      <c r="J1972" s="238"/>
      <c r="K1972" s="238"/>
      <c r="L1972" s="242"/>
      <c r="M1972" s="243"/>
      <c r="N1972" s="244"/>
      <c r="O1972" s="244"/>
      <c r="P1972" s="244"/>
      <c r="Q1972" s="244"/>
      <c r="R1972" s="244"/>
      <c r="S1972" s="244"/>
      <c r="T1972" s="245"/>
      <c r="U1972" s="13"/>
      <c r="V1972" s="13"/>
      <c r="W1972" s="13"/>
      <c r="X1972" s="13"/>
      <c r="Y1972" s="13"/>
      <c r="Z1972" s="13"/>
      <c r="AA1972" s="13"/>
      <c r="AB1972" s="13"/>
      <c r="AC1972" s="13"/>
      <c r="AD1972" s="13"/>
      <c r="AE1972" s="13"/>
      <c r="AT1972" s="246" t="s">
        <v>279</v>
      </c>
      <c r="AU1972" s="246" t="s">
        <v>82</v>
      </c>
      <c r="AV1972" s="13" t="s">
        <v>80</v>
      </c>
      <c r="AW1972" s="13" t="s">
        <v>33</v>
      </c>
      <c r="AX1972" s="13" t="s">
        <v>72</v>
      </c>
      <c r="AY1972" s="246" t="s">
        <v>266</v>
      </c>
    </row>
    <row r="1973" spans="1:51" s="14" customFormat="1" ht="12">
      <c r="A1973" s="14"/>
      <c r="B1973" s="247"/>
      <c r="C1973" s="248"/>
      <c r="D1973" s="230" t="s">
        <v>279</v>
      </c>
      <c r="E1973" s="249" t="s">
        <v>19</v>
      </c>
      <c r="F1973" s="250" t="s">
        <v>2293</v>
      </c>
      <c r="G1973" s="248"/>
      <c r="H1973" s="251">
        <v>1.26</v>
      </c>
      <c r="I1973" s="252"/>
      <c r="J1973" s="248"/>
      <c r="K1973" s="248"/>
      <c r="L1973" s="253"/>
      <c r="M1973" s="254"/>
      <c r="N1973" s="255"/>
      <c r="O1973" s="255"/>
      <c r="P1973" s="255"/>
      <c r="Q1973" s="255"/>
      <c r="R1973" s="255"/>
      <c r="S1973" s="255"/>
      <c r="T1973" s="256"/>
      <c r="U1973" s="14"/>
      <c r="V1973" s="14"/>
      <c r="W1973" s="14"/>
      <c r="X1973" s="14"/>
      <c r="Y1973" s="14"/>
      <c r="Z1973" s="14"/>
      <c r="AA1973" s="14"/>
      <c r="AB1973" s="14"/>
      <c r="AC1973" s="14"/>
      <c r="AD1973" s="14"/>
      <c r="AE1973" s="14"/>
      <c r="AT1973" s="257" t="s">
        <v>279</v>
      </c>
      <c r="AU1973" s="257" t="s">
        <v>82</v>
      </c>
      <c r="AV1973" s="14" t="s">
        <v>82</v>
      </c>
      <c r="AW1973" s="14" t="s">
        <v>33</v>
      </c>
      <c r="AX1973" s="14" t="s">
        <v>72</v>
      </c>
      <c r="AY1973" s="257" t="s">
        <v>266</v>
      </c>
    </row>
    <row r="1974" spans="1:51" s="13" customFormat="1" ht="12">
      <c r="A1974" s="13"/>
      <c r="B1974" s="237"/>
      <c r="C1974" s="238"/>
      <c r="D1974" s="230" t="s">
        <v>279</v>
      </c>
      <c r="E1974" s="239" t="s">
        <v>19</v>
      </c>
      <c r="F1974" s="240" t="s">
        <v>2294</v>
      </c>
      <c r="G1974" s="238"/>
      <c r="H1974" s="239" t="s">
        <v>19</v>
      </c>
      <c r="I1974" s="241"/>
      <c r="J1974" s="238"/>
      <c r="K1974" s="238"/>
      <c r="L1974" s="242"/>
      <c r="M1974" s="243"/>
      <c r="N1974" s="244"/>
      <c r="O1974" s="244"/>
      <c r="P1974" s="244"/>
      <c r="Q1974" s="244"/>
      <c r="R1974" s="244"/>
      <c r="S1974" s="244"/>
      <c r="T1974" s="245"/>
      <c r="U1974" s="13"/>
      <c r="V1974" s="13"/>
      <c r="W1974" s="13"/>
      <c r="X1974" s="13"/>
      <c r="Y1974" s="13"/>
      <c r="Z1974" s="13"/>
      <c r="AA1974" s="13"/>
      <c r="AB1974" s="13"/>
      <c r="AC1974" s="13"/>
      <c r="AD1974" s="13"/>
      <c r="AE1974" s="13"/>
      <c r="AT1974" s="246" t="s">
        <v>279</v>
      </c>
      <c r="AU1974" s="246" t="s">
        <v>82</v>
      </c>
      <c r="AV1974" s="13" t="s">
        <v>80</v>
      </c>
      <c r="AW1974" s="13" t="s">
        <v>33</v>
      </c>
      <c r="AX1974" s="13" t="s">
        <v>72</v>
      </c>
      <c r="AY1974" s="246" t="s">
        <v>266</v>
      </c>
    </row>
    <row r="1975" spans="1:51" s="14" customFormat="1" ht="12">
      <c r="A1975" s="14"/>
      <c r="B1975" s="247"/>
      <c r="C1975" s="248"/>
      <c r="D1975" s="230" t="s">
        <v>279</v>
      </c>
      <c r="E1975" s="249" t="s">
        <v>19</v>
      </c>
      <c r="F1975" s="250" t="s">
        <v>2285</v>
      </c>
      <c r="G1975" s="248"/>
      <c r="H1975" s="251">
        <v>1.59</v>
      </c>
      <c r="I1975" s="252"/>
      <c r="J1975" s="248"/>
      <c r="K1975" s="248"/>
      <c r="L1975" s="253"/>
      <c r="M1975" s="254"/>
      <c r="N1975" s="255"/>
      <c r="O1975" s="255"/>
      <c r="P1975" s="255"/>
      <c r="Q1975" s="255"/>
      <c r="R1975" s="255"/>
      <c r="S1975" s="255"/>
      <c r="T1975" s="256"/>
      <c r="U1975" s="14"/>
      <c r="V1975" s="14"/>
      <c r="W1975" s="14"/>
      <c r="X1975" s="14"/>
      <c r="Y1975" s="14"/>
      <c r="Z1975" s="14"/>
      <c r="AA1975" s="14"/>
      <c r="AB1975" s="14"/>
      <c r="AC1975" s="14"/>
      <c r="AD1975" s="14"/>
      <c r="AE1975" s="14"/>
      <c r="AT1975" s="257" t="s">
        <v>279</v>
      </c>
      <c r="AU1975" s="257" t="s">
        <v>82</v>
      </c>
      <c r="AV1975" s="14" t="s">
        <v>82</v>
      </c>
      <c r="AW1975" s="14" t="s">
        <v>33</v>
      </c>
      <c r="AX1975" s="14" t="s">
        <v>72</v>
      </c>
      <c r="AY1975" s="257" t="s">
        <v>266</v>
      </c>
    </row>
    <row r="1976" spans="1:51" s="13" customFormat="1" ht="12">
      <c r="A1976" s="13"/>
      <c r="B1976" s="237"/>
      <c r="C1976" s="238"/>
      <c r="D1976" s="230" t="s">
        <v>279</v>
      </c>
      <c r="E1976" s="239" t="s">
        <v>19</v>
      </c>
      <c r="F1976" s="240" t="s">
        <v>2295</v>
      </c>
      <c r="G1976" s="238"/>
      <c r="H1976" s="239" t="s">
        <v>19</v>
      </c>
      <c r="I1976" s="241"/>
      <c r="J1976" s="238"/>
      <c r="K1976" s="238"/>
      <c r="L1976" s="242"/>
      <c r="M1976" s="243"/>
      <c r="N1976" s="244"/>
      <c r="O1976" s="244"/>
      <c r="P1976" s="244"/>
      <c r="Q1976" s="244"/>
      <c r="R1976" s="244"/>
      <c r="S1976" s="244"/>
      <c r="T1976" s="245"/>
      <c r="U1976" s="13"/>
      <c r="V1976" s="13"/>
      <c r="W1976" s="13"/>
      <c r="X1976" s="13"/>
      <c r="Y1976" s="13"/>
      <c r="Z1976" s="13"/>
      <c r="AA1976" s="13"/>
      <c r="AB1976" s="13"/>
      <c r="AC1976" s="13"/>
      <c r="AD1976" s="13"/>
      <c r="AE1976" s="13"/>
      <c r="AT1976" s="246" t="s">
        <v>279</v>
      </c>
      <c r="AU1976" s="246" t="s">
        <v>82</v>
      </c>
      <c r="AV1976" s="13" t="s">
        <v>80</v>
      </c>
      <c r="AW1976" s="13" t="s">
        <v>33</v>
      </c>
      <c r="AX1976" s="13" t="s">
        <v>72</v>
      </c>
      <c r="AY1976" s="246" t="s">
        <v>266</v>
      </c>
    </row>
    <row r="1977" spans="1:51" s="14" customFormat="1" ht="12">
      <c r="A1977" s="14"/>
      <c r="B1977" s="247"/>
      <c r="C1977" s="248"/>
      <c r="D1977" s="230" t="s">
        <v>279</v>
      </c>
      <c r="E1977" s="249" t="s">
        <v>19</v>
      </c>
      <c r="F1977" s="250" t="s">
        <v>2296</v>
      </c>
      <c r="G1977" s="248"/>
      <c r="H1977" s="251">
        <v>1.3</v>
      </c>
      <c r="I1977" s="252"/>
      <c r="J1977" s="248"/>
      <c r="K1977" s="248"/>
      <c r="L1977" s="253"/>
      <c r="M1977" s="254"/>
      <c r="N1977" s="255"/>
      <c r="O1977" s="255"/>
      <c r="P1977" s="255"/>
      <c r="Q1977" s="255"/>
      <c r="R1977" s="255"/>
      <c r="S1977" s="255"/>
      <c r="T1977" s="256"/>
      <c r="U1977" s="14"/>
      <c r="V1977" s="14"/>
      <c r="W1977" s="14"/>
      <c r="X1977" s="14"/>
      <c r="Y1977" s="14"/>
      <c r="Z1977" s="14"/>
      <c r="AA1977" s="14"/>
      <c r="AB1977" s="14"/>
      <c r="AC1977" s="14"/>
      <c r="AD1977" s="14"/>
      <c r="AE1977" s="14"/>
      <c r="AT1977" s="257" t="s">
        <v>279</v>
      </c>
      <c r="AU1977" s="257" t="s">
        <v>82</v>
      </c>
      <c r="AV1977" s="14" t="s">
        <v>82</v>
      </c>
      <c r="AW1977" s="14" t="s">
        <v>33</v>
      </c>
      <c r="AX1977" s="14" t="s">
        <v>72</v>
      </c>
      <c r="AY1977" s="257" t="s">
        <v>266</v>
      </c>
    </row>
    <row r="1978" spans="1:51" s="13" customFormat="1" ht="12">
      <c r="A1978" s="13"/>
      <c r="B1978" s="237"/>
      <c r="C1978" s="238"/>
      <c r="D1978" s="230" t="s">
        <v>279</v>
      </c>
      <c r="E1978" s="239" t="s">
        <v>19</v>
      </c>
      <c r="F1978" s="240" t="s">
        <v>2297</v>
      </c>
      <c r="G1978" s="238"/>
      <c r="H1978" s="239" t="s">
        <v>19</v>
      </c>
      <c r="I1978" s="241"/>
      <c r="J1978" s="238"/>
      <c r="K1978" s="238"/>
      <c r="L1978" s="242"/>
      <c r="M1978" s="243"/>
      <c r="N1978" s="244"/>
      <c r="O1978" s="244"/>
      <c r="P1978" s="244"/>
      <c r="Q1978" s="244"/>
      <c r="R1978" s="244"/>
      <c r="S1978" s="244"/>
      <c r="T1978" s="245"/>
      <c r="U1978" s="13"/>
      <c r="V1978" s="13"/>
      <c r="W1978" s="13"/>
      <c r="X1978" s="13"/>
      <c r="Y1978" s="13"/>
      <c r="Z1978" s="13"/>
      <c r="AA1978" s="13"/>
      <c r="AB1978" s="13"/>
      <c r="AC1978" s="13"/>
      <c r="AD1978" s="13"/>
      <c r="AE1978" s="13"/>
      <c r="AT1978" s="246" t="s">
        <v>279</v>
      </c>
      <c r="AU1978" s="246" t="s">
        <v>82</v>
      </c>
      <c r="AV1978" s="13" t="s">
        <v>80</v>
      </c>
      <c r="AW1978" s="13" t="s">
        <v>33</v>
      </c>
      <c r="AX1978" s="13" t="s">
        <v>72</v>
      </c>
      <c r="AY1978" s="246" t="s">
        <v>266</v>
      </c>
    </row>
    <row r="1979" spans="1:51" s="14" customFormat="1" ht="12">
      <c r="A1979" s="14"/>
      <c r="B1979" s="247"/>
      <c r="C1979" s="248"/>
      <c r="D1979" s="230" t="s">
        <v>279</v>
      </c>
      <c r="E1979" s="249" t="s">
        <v>19</v>
      </c>
      <c r="F1979" s="250" t="s">
        <v>2298</v>
      </c>
      <c r="G1979" s="248"/>
      <c r="H1979" s="251">
        <v>2.84</v>
      </c>
      <c r="I1979" s="252"/>
      <c r="J1979" s="248"/>
      <c r="K1979" s="248"/>
      <c r="L1979" s="253"/>
      <c r="M1979" s="254"/>
      <c r="N1979" s="255"/>
      <c r="O1979" s="255"/>
      <c r="P1979" s="255"/>
      <c r="Q1979" s="255"/>
      <c r="R1979" s="255"/>
      <c r="S1979" s="255"/>
      <c r="T1979" s="256"/>
      <c r="U1979" s="14"/>
      <c r="V1979" s="14"/>
      <c r="W1979" s="14"/>
      <c r="X1979" s="14"/>
      <c r="Y1979" s="14"/>
      <c r="Z1979" s="14"/>
      <c r="AA1979" s="14"/>
      <c r="AB1979" s="14"/>
      <c r="AC1979" s="14"/>
      <c r="AD1979" s="14"/>
      <c r="AE1979" s="14"/>
      <c r="AT1979" s="257" t="s">
        <v>279</v>
      </c>
      <c r="AU1979" s="257" t="s">
        <v>82</v>
      </c>
      <c r="AV1979" s="14" t="s">
        <v>82</v>
      </c>
      <c r="AW1979" s="14" t="s">
        <v>33</v>
      </c>
      <c r="AX1979" s="14" t="s">
        <v>72</v>
      </c>
      <c r="AY1979" s="257" t="s">
        <v>266</v>
      </c>
    </row>
    <row r="1980" spans="1:51" s="13" customFormat="1" ht="12">
      <c r="A1980" s="13"/>
      <c r="B1980" s="237"/>
      <c r="C1980" s="238"/>
      <c r="D1980" s="230" t="s">
        <v>279</v>
      </c>
      <c r="E1980" s="239" t="s">
        <v>19</v>
      </c>
      <c r="F1980" s="240" t="s">
        <v>2299</v>
      </c>
      <c r="G1980" s="238"/>
      <c r="H1980" s="239" t="s">
        <v>19</v>
      </c>
      <c r="I1980" s="241"/>
      <c r="J1980" s="238"/>
      <c r="K1980" s="238"/>
      <c r="L1980" s="242"/>
      <c r="M1980" s="243"/>
      <c r="N1980" s="244"/>
      <c r="O1980" s="244"/>
      <c r="P1980" s="244"/>
      <c r="Q1980" s="244"/>
      <c r="R1980" s="244"/>
      <c r="S1980" s="244"/>
      <c r="T1980" s="245"/>
      <c r="U1980" s="13"/>
      <c r="V1980" s="13"/>
      <c r="W1980" s="13"/>
      <c r="X1980" s="13"/>
      <c r="Y1980" s="13"/>
      <c r="Z1980" s="13"/>
      <c r="AA1980" s="13"/>
      <c r="AB1980" s="13"/>
      <c r="AC1980" s="13"/>
      <c r="AD1980" s="13"/>
      <c r="AE1980" s="13"/>
      <c r="AT1980" s="246" t="s">
        <v>279</v>
      </c>
      <c r="AU1980" s="246" t="s">
        <v>82</v>
      </c>
      <c r="AV1980" s="13" t="s">
        <v>80</v>
      </c>
      <c r="AW1980" s="13" t="s">
        <v>33</v>
      </c>
      <c r="AX1980" s="13" t="s">
        <v>72</v>
      </c>
      <c r="AY1980" s="246" t="s">
        <v>266</v>
      </c>
    </row>
    <row r="1981" spans="1:51" s="14" customFormat="1" ht="12">
      <c r="A1981" s="14"/>
      <c r="B1981" s="247"/>
      <c r="C1981" s="248"/>
      <c r="D1981" s="230" t="s">
        <v>279</v>
      </c>
      <c r="E1981" s="249" t="s">
        <v>19</v>
      </c>
      <c r="F1981" s="250" t="s">
        <v>2300</v>
      </c>
      <c r="G1981" s="248"/>
      <c r="H1981" s="251">
        <v>43.03</v>
      </c>
      <c r="I1981" s="252"/>
      <c r="J1981" s="248"/>
      <c r="K1981" s="248"/>
      <c r="L1981" s="253"/>
      <c r="M1981" s="254"/>
      <c r="N1981" s="255"/>
      <c r="O1981" s="255"/>
      <c r="P1981" s="255"/>
      <c r="Q1981" s="255"/>
      <c r="R1981" s="255"/>
      <c r="S1981" s="255"/>
      <c r="T1981" s="256"/>
      <c r="U1981" s="14"/>
      <c r="V1981" s="14"/>
      <c r="W1981" s="14"/>
      <c r="X1981" s="14"/>
      <c r="Y1981" s="14"/>
      <c r="Z1981" s="14"/>
      <c r="AA1981" s="14"/>
      <c r="AB1981" s="14"/>
      <c r="AC1981" s="14"/>
      <c r="AD1981" s="14"/>
      <c r="AE1981" s="14"/>
      <c r="AT1981" s="257" t="s">
        <v>279</v>
      </c>
      <c r="AU1981" s="257" t="s">
        <v>82</v>
      </c>
      <c r="AV1981" s="14" t="s">
        <v>82</v>
      </c>
      <c r="AW1981" s="14" t="s">
        <v>33</v>
      </c>
      <c r="AX1981" s="14" t="s">
        <v>72</v>
      </c>
      <c r="AY1981" s="257" t="s">
        <v>266</v>
      </c>
    </row>
    <row r="1982" spans="1:51" s="13" customFormat="1" ht="12">
      <c r="A1982" s="13"/>
      <c r="B1982" s="237"/>
      <c r="C1982" s="238"/>
      <c r="D1982" s="230" t="s">
        <v>279</v>
      </c>
      <c r="E1982" s="239" t="s">
        <v>19</v>
      </c>
      <c r="F1982" s="240" t="s">
        <v>2301</v>
      </c>
      <c r="G1982" s="238"/>
      <c r="H1982" s="239" t="s">
        <v>19</v>
      </c>
      <c r="I1982" s="241"/>
      <c r="J1982" s="238"/>
      <c r="K1982" s="238"/>
      <c r="L1982" s="242"/>
      <c r="M1982" s="243"/>
      <c r="N1982" s="244"/>
      <c r="O1982" s="244"/>
      <c r="P1982" s="244"/>
      <c r="Q1982" s="244"/>
      <c r="R1982" s="244"/>
      <c r="S1982" s="244"/>
      <c r="T1982" s="245"/>
      <c r="U1982" s="13"/>
      <c r="V1982" s="13"/>
      <c r="W1982" s="13"/>
      <c r="X1982" s="13"/>
      <c r="Y1982" s="13"/>
      <c r="Z1982" s="13"/>
      <c r="AA1982" s="13"/>
      <c r="AB1982" s="13"/>
      <c r="AC1982" s="13"/>
      <c r="AD1982" s="13"/>
      <c r="AE1982" s="13"/>
      <c r="AT1982" s="246" t="s">
        <v>279</v>
      </c>
      <c r="AU1982" s="246" t="s">
        <v>82</v>
      </c>
      <c r="AV1982" s="13" t="s">
        <v>80</v>
      </c>
      <c r="AW1982" s="13" t="s">
        <v>33</v>
      </c>
      <c r="AX1982" s="13" t="s">
        <v>72</v>
      </c>
      <c r="AY1982" s="246" t="s">
        <v>266</v>
      </c>
    </row>
    <row r="1983" spans="1:51" s="14" customFormat="1" ht="12">
      <c r="A1983" s="14"/>
      <c r="B1983" s="247"/>
      <c r="C1983" s="248"/>
      <c r="D1983" s="230" t="s">
        <v>279</v>
      </c>
      <c r="E1983" s="249" t="s">
        <v>19</v>
      </c>
      <c r="F1983" s="250" t="s">
        <v>2302</v>
      </c>
      <c r="G1983" s="248"/>
      <c r="H1983" s="251">
        <v>50.18</v>
      </c>
      <c r="I1983" s="252"/>
      <c r="J1983" s="248"/>
      <c r="K1983" s="248"/>
      <c r="L1983" s="253"/>
      <c r="M1983" s="254"/>
      <c r="N1983" s="255"/>
      <c r="O1983" s="255"/>
      <c r="P1983" s="255"/>
      <c r="Q1983" s="255"/>
      <c r="R1983" s="255"/>
      <c r="S1983" s="255"/>
      <c r="T1983" s="256"/>
      <c r="U1983" s="14"/>
      <c r="V1983" s="14"/>
      <c r="W1983" s="14"/>
      <c r="X1983" s="14"/>
      <c r="Y1983" s="14"/>
      <c r="Z1983" s="14"/>
      <c r="AA1983" s="14"/>
      <c r="AB1983" s="14"/>
      <c r="AC1983" s="14"/>
      <c r="AD1983" s="14"/>
      <c r="AE1983" s="14"/>
      <c r="AT1983" s="257" t="s">
        <v>279</v>
      </c>
      <c r="AU1983" s="257" t="s">
        <v>82</v>
      </c>
      <c r="AV1983" s="14" t="s">
        <v>82</v>
      </c>
      <c r="AW1983" s="14" t="s">
        <v>33</v>
      </c>
      <c r="AX1983" s="14" t="s">
        <v>72</v>
      </c>
      <c r="AY1983" s="257" t="s">
        <v>266</v>
      </c>
    </row>
    <row r="1984" spans="1:51" s="13" customFormat="1" ht="12">
      <c r="A1984" s="13"/>
      <c r="B1984" s="237"/>
      <c r="C1984" s="238"/>
      <c r="D1984" s="230" t="s">
        <v>279</v>
      </c>
      <c r="E1984" s="239" t="s">
        <v>19</v>
      </c>
      <c r="F1984" s="240" t="s">
        <v>2303</v>
      </c>
      <c r="G1984" s="238"/>
      <c r="H1984" s="239" t="s">
        <v>19</v>
      </c>
      <c r="I1984" s="241"/>
      <c r="J1984" s="238"/>
      <c r="K1984" s="238"/>
      <c r="L1984" s="242"/>
      <c r="M1984" s="243"/>
      <c r="N1984" s="244"/>
      <c r="O1984" s="244"/>
      <c r="P1984" s="244"/>
      <c r="Q1984" s="244"/>
      <c r="R1984" s="244"/>
      <c r="S1984" s="244"/>
      <c r="T1984" s="245"/>
      <c r="U1984" s="13"/>
      <c r="V1984" s="13"/>
      <c r="W1984" s="13"/>
      <c r="X1984" s="13"/>
      <c r="Y1984" s="13"/>
      <c r="Z1984" s="13"/>
      <c r="AA1984" s="13"/>
      <c r="AB1984" s="13"/>
      <c r="AC1984" s="13"/>
      <c r="AD1984" s="13"/>
      <c r="AE1984" s="13"/>
      <c r="AT1984" s="246" t="s">
        <v>279</v>
      </c>
      <c r="AU1984" s="246" t="s">
        <v>82</v>
      </c>
      <c r="AV1984" s="13" t="s">
        <v>80</v>
      </c>
      <c r="AW1984" s="13" t="s">
        <v>33</v>
      </c>
      <c r="AX1984" s="13" t="s">
        <v>72</v>
      </c>
      <c r="AY1984" s="246" t="s">
        <v>266</v>
      </c>
    </row>
    <row r="1985" spans="1:51" s="14" customFormat="1" ht="12">
      <c r="A1985" s="14"/>
      <c r="B1985" s="247"/>
      <c r="C1985" s="248"/>
      <c r="D1985" s="230" t="s">
        <v>279</v>
      </c>
      <c r="E1985" s="249" t="s">
        <v>19</v>
      </c>
      <c r="F1985" s="250" t="s">
        <v>2304</v>
      </c>
      <c r="G1985" s="248"/>
      <c r="H1985" s="251">
        <v>13.53</v>
      </c>
      <c r="I1985" s="252"/>
      <c r="J1985" s="248"/>
      <c r="K1985" s="248"/>
      <c r="L1985" s="253"/>
      <c r="M1985" s="254"/>
      <c r="N1985" s="255"/>
      <c r="O1985" s="255"/>
      <c r="P1985" s="255"/>
      <c r="Q1985" s="255"/>
      <c r="R1985" s="255"/>
      <c r="S1985" s="255"/>
      <c r="T1985" s="256"/>
      <c r="U1985" s="14"/>
      <c r="V1985" s="14"/>
      <c r="W1985" s="14"/>
      <c r="X1985" s="14"/>
      <c r="Y1985" s="14"/>
      <c r="Z1985" s="14"/>
      <c r="AA1985" s="14"/>
      <c r="AB1985" s="14"/>
      <c r="AC1985" s="14"/>
      <c r="AD1985" s="14"/>
      <c r="AE1985" s="14"/>
      <c r="AT1985" s="257" t="s">
        <v>279</v>
      </c>
      <c r="AU1985" s="257" t="s">
        <v>82</v>
      </c>
      <c r="AV1985" s="14" t="s">
        <v>82</v>
      </c>
      <c r="AW1985" s="14" t="s">
        <v>33</v>
      </c>
      <c r="AX1985" s="14" t="s">
        <v>72</v>
      </c>
      <c r="AY1985" s="257" t="s">
        <v>266</v>
      </c>
    </row>
    <row r="1986" spans="1:51" s="13" customFormat="1" ht="12">
      <c r="A1986" s="13"/>
      <c r="B1986" s="237"/>
      <c r="C1986" s="238"/>
      <c r="D1986" s="230" t="s">
        <v>279</v>
      </c>
      <c r="E1986" s="239" t="s">
        <v>19</v>
      </c>
      <c r="F1986" s="240" t="s">
        <v>2305</v>
      </c>
      <c r="G1986" s="238"/>
      <c r="H1986" s="239" t="s">
        <v>19</v>
      </c>
      <c r="I1986" s="241"/>
      <c r="J1986" s="238"/>
      <c r="K1986" s="238"/>
      <c r="L1986" s="242"/>
      <c r="M1986" s="243"/>
      <c r="N1986" s="244"/>
      <c r="O1986" s="244"/>
      <c r="P1986" s="244"/>
      <c r="Q1986" s="244"/>
      <c r="R1986" s="244"/>
      <c r="S1986" s="244"/>
      <c r="T1986" s="245"/>
      <c r="U1986" s="13"/>
      <c r="V1986" s="13"/>
      <c r="W1986" s="13"/>
      <c r="X1986" s="13"/>
      <c r="Y1986" s="13"/>
      <c r="Z1986" s="13"/>
      <c r="AA1986" s="13"/>
      <c r="AB1986" s="13"/>
      <c r="AC1986" s="13"/>
      <c r="AD1986" s="13"/>
      <c r="AE1986" s="13"/>
      <c r="AT1986" s="246" t="s">
        <v>279</v>
      </c>
      <c r="AU1986" s="246" t="s">
        <v>82</v>
      </c>
      <c r="AV1986" s="13" t="s">
        <v>80</v>
      </c>
      <c r="AW1986" s="13" t="s">
        <v>33</v>
      </c>
      <c r="AX1986" s="13" t="s">
        <v>72</v>
      </c>
      <c r="AY1986" s="246" t="s">
        <v>266</v>
      </c>
    </row>
    <row r="1987" spans="1:51" s="14" customFormat="1" ht="12">
      <c r="A1987" s="14"/>
      <c r="B1987" s="247"/>
      <c r="C1987" s="248"/>
      <c r="D1987" s="230" t="s">
        <v>279</v>
      </c>
      <c r="E1987" s="249" t="s">
        <v>19</v>
      </c>
      <c r="F1987" s="250" t="s">
        <v>2306</v>
      </c>
      <c r="G1987" s="248"/>
      <c r="H1987" s="251">
        <v>1.57</v>
      </c>
      <c r="I1987" s="252"/>
      <c r="J1987" s="248"/>
      <c r="K1987" s="248"/>
      <c r="L1987" s="253"/>
      <c r="M1987" s="254"/>
      <c r="N1987" s="255"/>
      <c r="O1987" s="255"/>
      <c r="P1987" s="255"/>
      <c r="Q1987" s="255"/>
      <c r="R1987" s="255"/>
      <c r="S1987" s="255"/>
      <c r="T1987" s="256"/>
      <c r="U1987" s="14"/>
      <c r="V1987" s="14"/>
      <c r="W1987" s="14"/>
      <c r="X1987" s="14"/>
      <c r="Y1987" s="14"/>
      <c r="Z1987" s="14"/>
      <c r="AA1987" s="14"/>
      <c r="AB1987" s="14"/>
      <c r="AC1987" s="14"/>
      <c r="AD1987" s="14"/>
      <c r="AE1987" s="14"/>
      <c r="AT1987" s="257" t="s">
        <v>279</v>
      </c>
      <c r="AU1987" s="257" t="s">
        <v>82</v>
      </c>
      <c r="AV1987" s="14" t="s">
        <v>82</v>
      </c>
      <c r="AW1987" s="14" t="s">
        <v>33</v>
      </c>
      <c r="AX1987" s="14" t="s">
        <v>72</v>
      </c>
      <c r="AY1987" s="257" t="s">
        <v>266</v>
      </c>
    </row>
    <row r="1988" spans="1:51" s="13" customFormat="1" ht="12">
      <c r="A1988" s="13"/>
      <c r="B1988" s="237"/>
      <c r="C1988" s="238"/>
      <c r="D1988" s="230" t="s">
        <v>279</v>
      </c>
      <c r="E1988" s="239" t="s">
        <v>19</v>
      </c>
      <c r="F1988" s="240" t="s">
        <v>2307</v>
      </c>
      <c r="G1988" s="238"/>
      <c r="H1988" s="239" t="s">
        <v>19</v>
      </c>
      <c r="I1988" s="241"/>
      <c r="J1988" s="238"/>
      <c r="K1988" s="238"/>
      <c r="L1988" s="242"/>
      <c r="M1988" s="243"/>
      <c r="N1988" s="244"/>
      <c r="O1988" s="244"/>
      <c r="P1988" s="244"/>
      <c r="Q1988" s="244"/>
      <c r="R1988" s="244"/>
      <c r="S1988" s="244"/>
      <c r="T1988" s="245"/>
      <c r="U1988" s="13"/>
      <c r="V1988" s="13"/>
      <c r="W1988" s="13"/>
      <c r="X1988" s="13"/>
      <c r="Y1988" s="13"/>
      <c r="Z1988" s="13"/>
      <c r="AA1988" s="13"/>
      <c r="AB1988" s="13"/>
      <c r="AC1988" s="13"/>
      <c r="AD1988" s="13"/>
      <c r="AE1988" s="13"/>
      <c r="AT1988" s="246" t="s">
        <v>279</v>
      </c>
      <c r="AU1988" s="246" t="s">
        <v>82</v>
      </c>
      <c r="AV1988" s="13" t="s">
        <v>80</v>
      </c>
      <c r="AW1988" s="13" t="s">
        <v>33</v>
      </c>
      <c r="AX1988" s="13" t="s">
        <v>72</v>
      </c>
      <c r="AY1988" s="246" t="s">
        <v>266</v>
      </c>
    </row>
    <row r="1989" spans="1:51" s="14" customFormat="1" ht="12">
      <c r="A1989" s="14"/>
      <c r="B1989" s="247"/>
      <c r="C1989" s="248"/>
      <c r="D1989" s="230" t="s">
        <v>279</v>
      </c>
      <c r="E1989" s="249" t="s">
        <v>19</v>
      </c>
      <c r="F1989" s="250" t="s">
        <v>2308</v>
      </c>
      <c r="G1989" s="248"/>
      <c r="H1989" s="251">
        <v>9.77</v>
      </c>
      <c r="I1989" s="252"/>
      <c r="J1989" s="248"/>
      <c r="K1989" s="248"/>
      <c r="L1989" s="253"/>
      <c r="M1989" s="254"/>
      <c r="N1989" s="255"/>
      <c r="O1989" s="255"/>
      <c r="P1989" s="255"/>
      <c r="Q1989" s="255"/>
      <c r="R1989" s="255"/>
      <c r="S1989" s="255"/>
      <c r="T1989" s="256"/>
      <c r="U1989" s="14"/>
      <c r="V1989" s="14"/>
      <c r="W1989" s="14"/>
      <c r="X1989" s="14"/>
      <c r="Y1989" s="14"/>
      <c r="Z1989" s="14"/>
      <c r="AA1989" s="14"/>
      <c r="AB1989" s="14"/>
      <c r="AC1989" s="14"/>
      <c r="AD1989" s="14"/>
      <c r="AE1989" s="14"/>
      <c r="AT1989" s="257" t="s">
        <v>279</v>
      </c>
      <c r="AU1989" s="257" t="s">
        <v>82</v>
      </c>
      <c r="AV1989" s="14" t="s">
        <v>82</v>
      </c>
      <c r="AW1989" s="14" t="s">
        <v>33</v>
      </c>
      <c r="AX1989" s="14" t="s">
        <v>72</v>
      </c>
      <c r="AY1989" s="257" t="s">
        <v>266</v>
      </c>
    </row>
    <row r="1990" spans="1:51" s="13" customFormat="1" ht="12">
      <c r="A1990" s="13"/>
      <c r="B1990" s="237"/>
      <c r="C1990" s="238"/>
      <c r="D1990" s="230" t="s">
        <v>279</v>
      </c>
      <c r="E1990" s="239" t="s">
        <v>19</v>
      </c>
      <c r="F1990" s="240" t="s">
        <v>2309</v>
      </c>
      <c r="G1990" s="238"/>
      <c r="H1990" s="239" t="s">
        <v>19</v>
      </c>
      <c r="I1990" s="241"/>
      <c r="J1990" s="238"/>
      <c r="K1990" s="238"/>
      <c r="L1990" s="242"/>
      <c r="M1990" s="243"/>
      <c r="N1990" s="244"/>
      <c r="O1990" s="244"/>
      <c r="P1990" s="244"/>
      <c r="Q1990" s="244"/>
      <c r="R1990" s="244"/>
      <c r="S1990" s="244"/>
      <c r="T1990" s="245"/>
      <c r="U1990" s="13"/>
      <c r="V1990" s="13"/>
      <c r="W1990" s="13"/>
      <c r="X1990" s="13"/>
      <c r="Y1990" s="13"/>
      <c r="Z1990" s="13"/>
      <c r="AA1990" s="13"/>
      <c r="AB1990" s="13"/>
      <c r="AC1990" s="13"/>
      <c r="AD1990" s="13"/>
      <c r="AE1990" s="13"/>
      <c r="AT1990" s="246" t="s">
        <v>279</v>
      </c>
      <c r="AU1990" s="246" t="s">
        <v>82</v>
      </c>
      <c r="AV1990" s="13" t="s">
        <v>80</v>
      </c>
      <c r="AW1990" s="13" t="s">
        <v>33</v>
      </c>
      <c r="AX1990" s="13" t="s">
        <v>72</v>
      </c>
      <c r="AY1990" s="246" t="s">
        <v>266</v>
      </c>
    </row>
    <row r="1991" spans="1:51" s="14" customFormat="1" ht="12">
      <c r="A1991" s="14"/>
      <c r="B1991" s="247"/>
      <c r="C1991" s="248"/>
      <c r="D1991" s="230" t="s">
        <v>279</v>
      </c>
      <c r="E1991" s="249" t="s">
        <v>19</v>
      </c>
      <c r="F1991" s="250" t="s">
        <v>2310</v>
      </c>
      <c r="G1991" s="248"/>
      <c r="H1991" s="251">
        <v>7.4</v>
      </c>
      <c r="I1991" s="252"/>
      <c r="J1991" s="248"/>
      <c r="K1991" s="248"/>
      <c r="L1991" s="253"/>
      <c r="M1991" s="254"/>
      <c r="N1991" s="255"/>
      <c r="O1991" s="255"/>
      <c r="P1991" s="255"/>
      <c r="Q1991" s="255"/>
      <c r="R1991" s="255"/>
      <c r="S1991" s="255"/>
      <c r="T1991" s="256"/>
      <c r="U1991" s="14"/>
      <c r="V1991" s="14"/>
      <c r="W1991" s="14"/>
      <c r="X1991" s="14"/>
      <c r="Y1991" s="14"/>
      <c r="Z1991" s="14"/>
      <c r="AA1991" s="14"/>
      <c r="AB1991" s="14"/>
      <c r="AC1991" s="14"/>
      <c r="AD1991" s="14"/>
      <c r="AE1991" s="14"/>
      <c r="AT1991" s="257" t="s">
        <v>279</v>
      </c>
      <c r="AU1991" s="257" t="s">
        <v>82</v>
      </c>
      <c r="AV1991" s="14" t="s">
        <v>82</v>
      </c>
      <c r="AW1991" s="14" t="s">
        <v>33</v>
      </c>
      <c r="AX1991" s="14" t="s">
        <v>72</v>
      </c>
      <c r="AY1991" s="257" t="s">
        <v>266</v>
      </c>
    </row>
    <row r="1992" spans="1:51" s="13" customFormat="1" ht="12">
      <c r="A1992" s="13"/>
      <c r="B1992" s="237"/>
      <c r="C1992" s="238"/>
      <c r="D1992" s="230" t="s">
        <v>279</v>
      </c>
      <c r="E1992" s="239" t="s">
        <v>19</v>
      </c>
      <c r="F1992" s="240" t="s">
        <v>2311</v>
      </c>
      <c r="G1992" s="238"/>
      <c r="H1992" s="239" t="s">
        <v>19</v>
      </c>
      <c r="I1992" s="241"/>
      <c r="J1992" s="238"/>
      <c r="K1992" s="238"/>
      <c r="L1992" s="242"/>
      <c r="M1992" s="243"/>
      <c r="N1992" s="244"/>
      <c r="O1992" s="244"/>
      <c r="P1992" s="244"/>
      <c r="Q1992" s="244"/>
      <c r="R1992" s="244"/>
      <c r="S1992" s="244"/>
      <c r="T1992" s="245"/>
      <c r="U1992" s="13"/>
      <c r="V1992" s="13"/>
      <c r="W1992" s="13"/>
      <c r="X1992" s="13"/>
      <c r="Y1992" s="13"/>
      <c r="Z1992" s="13"/>
      <c r="AA1992" s="13"/>
      <c r="AB1992" s="13"/>
      <c r="AC1992" s="13"/>
      <c r="AD1992" s="13"/>
      <c r="AE1992" s="13"/>
      <c r="AT1992" s="246" t="s">
        <v>279</v>
      </c>
      <c r="AU1992" s="246" t="s">
        <v>82</v>
      </c>
      <c r="AV1992" s="13" t="s">
        <v>80</v>
      </c>
      <c r="AW1992" s="13" t="s">
        <v>33</v>
      </c>
      <c r="AX1992" s="13" t="s">
        <v>72</v>
      </c>
      <c r="AY1992" s="246" t="s">
        <v>266</v>
      </c>
    </row>
    <row r="1993" spans="1:51" s="14" customFormat="1" ht="12">
      <c r="A1993" s="14"/>
      <c r="B1993" s="247"/>
      <c r="C1993" s="248"/>
      <c r="D1993" s="230" t="s">
        <v>279</v>
      </c>
      <c r="E1993" s="249" t="s">
        <v>19</v>
      </c>
      <c r="F1993" s="250" t="s">
        <v>2312</v>
      </c>
      <c r="G1993" s="248"/>
      <c r="H1993" s="251">
        <v>1.45</v>
      </c>
      <c r="I1993" s="252"/>
      <c r="J1993" s="248"/>
      <c r="K1993" s="248"/>
      <c r="L1993" s="253"/>
      <c r="M1993" s="254"/>
      <c r="N1993" s="255"/>
      <c r="O1993" s="255"/>
      <c r="P1993" s="255"/>
      <c r="Q1993" s="255"/>
      <c r="R1993" s="255"/>
      <c r="S1993" s="255"/>
      <c r="T1993" s="256"/>
      <c r="U1993" s="14"/>
      <c r="V1993" s="14"/>
      <c r="W1993" s="14"/>
      <c r="X1993" s="14"/>
      <c r="Y1993" s="14"/>
      <c r="Z1993" s="14"/>
      <c r="AA1993" s="14"/>
      <c r="AB1993" s="14"/>
      <c r="AC1993" s="14"/>
      <c r="AD1993" s="14"/>
      <c r="AE1993" s="14"/>
      <c r="AT1993" s="257" t="s">
        <v>279</v>
      </c>
      <c r="AU1993" s="257" t="s">
        <v>82</v>
      </c>
      <c r="AV1993" s="14" t="s">
        <v>82</v>
      </c>
      <c r="AW1993" s="14" t="s">
        <v>33</v>
      </c>
      <c r="AX1993" s="14" t="s">
        <v>72</v>
      </c>
      <c r="AY1993" s="257" t="s">
        <v>266</v>
      </c>
    </row>
    <row r="1994" spans="1:51" s="13" customFormat="1" ht="12">
      <c r="A1994" s="13"/>
      <c r="B1994" s="237"/>
      <c r="C1994" s="238"/>
      <c r="D1994" s="230" t="s">
        <v>279</v>
      </c>
      <c r="E1994" s="239" t="s">
        <v>19</v>
      </c>
      <c r="F1994" s="240" t="s">
        <v>2313</v>
      </c>
      <c r="G1994" s="238"/>
      <c r="H1994" s="239" t="s">
        <v>19</v>
      </c>
      <c r="I1994" s="241"/>
      <c r="J1994" s="238"/>
      <c r="K1994" s="238"/>
      <c r="L1994" s="242"/>
      <c r="M1994" s="243"/>
      <c r="N1994" s="244"/>
      <c r="O1994" s="244"/>
      <c r="P1994" s="244"/>
      <c r="Q1994" s="244"/>
      <c r="R1994" s="244"/>
      <c r="S1994" s="244"/>
      <c r="T1994" s="245"/>
      <c r="U1994" s="13"/>
      <c r="V1994" s="13"/>
      <c r="W1994" s="13"/>
      <c r="X1994" s="13"/>
      <c r="Y1994" s="13"/>
      <c r="Z1994" s="13"/>
      <c r="AA1994" s="13"/>
      <c r="AB1994" s="13"/>
      <c r="AC1994" s="13"/>
      <c r="AD1994" s="13"/>
      <c r="AE1994" s="13"/>
      <c r="AT1994" s="246" t="s">
        <v>279</v>
      </c>
      <c r="AU1994" s="246" t="s">
        <v>82</v>
      </c>
      <c r="AV1994" s="13" t="s">
        <v>80</v>
      </c>
      <c r="AW1994" s="13" t="s">
        <v>33</v>
      </c>
      <c r="AX1994" s="13" t="s">
        <v>72</v>
      </c>
      <c r="AY1994" s="246" t="s">
        <v>266</v>
      </c>
    </row>
    <row r="1995" spans="1:51" s="14" customFormat="1" ht="12">
      <c r="A1995" s="14"/>
      <c r="B1995" s="247"/>
      <c r="C1995" s="248"/>
      <c r="D1995" s="230" t="s">
        <v>279</v>
      </c>
      <c r="E1995" s="249" t="s">
        <v>19</v>
      </c>
      <c r="F1995" s="250" t="s">
        <v>2306</v>
      </c>
      <c r="G1995" s="248"/>
      <c r="H1995" s="251">
        <v>1.57</v>
      </c>
      <c r="I1995" s="252"/>
      <c r="J1995" s="248"/>
      <c r="K1995" s="248"/>
      <c r="L1995" s="253"/>
      <c r="M1995" s="254"/>
      <c r="N1995" s="255"/>
      <c r="O1995" s="255"/>
      <c r="P1995" s="255"/>
      <c r="Q1995" s="255"/>
      <c r="R1995" s="255"/>
      <c r="S1995" s="255"/>
      <c r="T1995" s="256"/>
      <c r="U1995" s="14"/>
      <c r="V1995" s="14"/>
      <c r="W1995" s="14"/>
      <c r="X1995" s="14"/>
      <c r="Y1995" s="14"/>
      <c r="Z1995" s="14"/>
      <c r="AA1995" s="14"/>
      <c r="AB1995" s="14"/>
      <c r="AC1995" s="14"/>
      <c r="AD1995" s="14"/>
      <c r="AE1995" s="14"/>
      <c r="AT1995" s="257" t="s">
        <v>279</v>
      </c>
      <c r="AU1995" s="257" t="s">
        <v>82</v>
      </c>
      <c r="AV1995" s="14" t="s">
        <v>82</v>
      </c>
      <c r="AW1995" s="14" t="s">
        <v>33</v>
      </c>
      <c r="AX1995" s="14" t="s">
        <v>72</v>
      </c>
      <c r="AY1995" s="257" t="s">
        <v>266</v>
      </c>
    </row>
    <row r="1996" spans="1:51" s="13" customFormat="1" ht="12">
      <c r="A1996" s="13"/>
      <c r="B1996" s="237"/>
      <c r="C1996" s="238"/>
      <c r="D1996" s="230" t="s">
        <v>279</v>
      </c>
      <c r="E1996" s="239" t="s">
        <v>19</v>
      </c>
      <c r="F1996" s="240" t="s">
        <v>2314</v>
      </c>
      <c r="G1996" s="238"/>
      <c r="H1996" s="239" t="s">
        <v>19</v>
      </c>
      <c r="I1996" s="241"/>
      <c r="J1996" s="238"/>
      <c r="K1996" s="238"/>
      <c r="L1996" s="242"/>
      <c r="M1996" s="243"/>
      <c r="N1996" s="244"/>
      <c r="O1996" s="244"/>
      <c r="P1996" s="244"/>
      <c r="Q1996" s="244"/>
      <c r="R1996" s="244"/>
      <c r="S1996" s="244"/>
      <c r="T1996" s="245"/>
      <c r="U1996" s="13"/>
      <c r="V1996" s="13"/>
      <c r="W1996" s="13"/>
      <c r="X1996" s="13"/>
      <c r="Y1996" s="13"/>
      <c r="Z1996" s="13"/>
      <c r="AA1996" s="13"/>
      <c r="AB1996" s="13"/>
      <c r="AC1996" s="13"/>
      <c r="AD1996" s="13"/>
      <c r="AE1996" s="13"/>
      <c r="AT1996" s="246" t="s">
        <v>279</v>
      </c>
      <c r="AU1996" s="246" t="s">
        <v>82</v>
      </c>
      <c r="AV1996" s="13" t="s">
        <v>80</v>
      </c>
      <c r="AW1996" s="13" t="s">
        <v>33</v>
      </c>
      <c r="AX1996" s="13" t="s">
        <v>72</v>
      </c>
      <c r="AY1996" s="246" t="s">
        <v>266</v>
      </c>
    </row>
    <row r="1997" spans="1:51" s="14" customFormat="1" ht="12">
      <c r="A1997" s="14"/>
      <c r="B1997" s="247"/>
      <c r="C1997" s="248"/>
      <c r="D1997" s="230" t="s">
        <v>279</v>
      </c>
      <c r="E1997" s="249" t="s">
        <v>19</v>
      </c>
      <c r="F1997" s="250" t="s">
        <v>2315</v>
      </c>
      <c r="G1997" s="248"/>
      <c r="H1997" s="251">
        <v>1.32</v>
      </c>
      <c r="I1997" s="252"/>
      <c r="J1997" s="248"/>
      <c r="K1997" s="248"/>
      <c r="L1997" s="253"/>
      <c r="M1997" s="254"/>
      <c r="N1997" s="255"/>
      <c r="O1997" s="255"/>
      <c r="P1997" s="255"/>
      <c r="Q1997" s="255"/>
      <c r="R1997" s="255"/>
      <c r="S1997" s="255"/>
      <c r="T1997" s="256"/>
      <c r="U1997" s="14"/>
      <c r="V1997" s="14"/>
      <c r="W1997" s="14"/>
      <c r="X1997" s="14"/>
      <c r="Y1997" s="14"/>
      <c r="Z1997" s="14"/>
      <c r="AA1997" s="14"/>
      <c r="AB1997" s="14"/>
      <c r="AC1997" s="14"/>
      <c r="AD1997" s="14"/>
      <c r="AE1997" s="14"/>
      <c r="AT1997" s="257" t="s">
        <v>279</v>
      </c>
      <c r="AU1997" s="257" t="s">
        <v>82</v>
      </c>
      <c r="AV1997" s="14" t="s">
        <v>82</v>
      </c>
      <c r="AW1997" s="14" t="s">
        <v>33</v>
      </c>
      <c r="AX1997" s="14" t="s">
        <v>72</v>
      </c>
      <c r="AY1997" s="257" t="s">
        <v>266</v>
      </c>
    </row>
    <row r="1998" spans="1:51" s="13" customFormat="1" ht="12">
      <c r="A1998" s="13"/>
      <c r="B1998" s="237"/>
      <c r="C1998" s="238"/>
      <c r="D1998" s="230" t="s">
        <v>279</v>
      </c>
      <c r="E1998" s="239" t="s">
        <v>19</v>
      </c>
      <c r="F1998" s="240" t="s">
        <v>2316</v>
      </c>
      <c r="G1998" s="238"/>
      <c r="H1998" s="239" t="s">
        <v>19</v>
      </c>
      <c r="I1998" s="241"/>
      <c r="J1998" s="238"/>
      <c r="K1998" s="238"/>
      <c r="L1998" s="242"/>
      <c r="M1998" s="243"/>
      <c r="N1998" s="244"/>
      <c r="O1998" s="244"/>
      <c r="P1998" s="244"/>
      <c r="Q1998" s="244"/>
      <c r="R1998" s="244"/>
      <c r="S1998" s="244"/>
      <c r="T1998" s="245"/>
      <c r="U1998" s="13"/>
      <c r="V1998" s="13"/>
      <c r="W1998" s="13"/>
      <c r="X1998" s="13"/>
      <c r="Y1998" s="13"/>
      <c r="Z1998" s="13"/>
      <c r="AA1998" s="13"/>
      <c r="AB1998" s="13"/>
      <c r="AC1998" s="13"/>
      <c r="AD1998" s="13"/>
      <c r="AE1998" s="13"/>
      <c r="AT1998" s="246" t="s">
        <v>279</v>
      </c>
      <c r="AU1998" s="246" t="s">
        <v>82</v>
      </c>
      <c r="AV1998" s="13" t="s">
        <v>80</v>
      </c>
      <c r="AW1998" s="13" t="s">
        <v>33</v>
      </c>
      <c r="AX1998" s="13" t="s">
        <v>72</v>
      </c>
      <c r="AY1998" s="246" t="s">
        <v>266</v>
      </c>
    </row>
    <row r="1999" spans="1:51" s="14" customFormat="1" ht="12">
      <c r="A1999" s="14"/>
      <c r="B1999" s="247"/>
      <c r="C1999" s="248"/>
      <c r="D1999" s="230" t="s">
        <v>279</v>
      </c>
      <c r="E1999" s="249" t="s">
        <v>19</v>
      </c>
      <c r="F1999" s="250" t="s">
        <v>2317</v>
      </c>
      <c r="G1999" s="248"/>
      <c r="H1999" s="251">
        <v>42.88</v>
      </c>
      <c r="I1999" s="252"/>
      <c r="J1999" s="248"/>
      <c r="K1999" s="248"/>
      <c r="L1999" s="253"/>
      <c r="M1999" s="254"/>
      <c r="N1999" s="255"/>
      <c r="O1999" s="255"/>
      <c r="P1999" s="255"/>
      <c r="Q1999" s="255"/>
      <c r="R1999" s="255"/>
      <c r="S1999" s="255"/>
      <c r="T1999" s="256"/>
      <c r="U1999" s="14"/>
      <c r="V1999" s="14"/>
      <c r="W1999" s="14"/>
      <c r="X1999" s="14"/>
      <c r="Y1999" s="14"/>
      <c r="Z1999" s="14"/>
      <c r="AA1999" s="14"/>
      <c r="AB1999" s="14"/>
      <c r="AC1999" s="14"/>
      <c r="AD1999" s="14"/>
      <c r="AE1999" s="14"/>
      <c r="AT1999" s="257" t="s">
        <v>279</v>
      </c>
      <c r="AU1999" s="257" t="s">
        <v>82</v>
      </c>
      <c r="AV1999" s="14" t="s">
        <v>82</v>
      </c>
      <c r="AW1999" s="14" t="s">
        <v>33</v>
      </c>
      <c r="AX1999" s="14" t="s">
        <v>72</v>
      </c>
      <c r="AY1999" s="257" t="s">
        <v>266</v>
      </c>
    </row>
    <row r="2000" spans="1:51" s="13" customFormat="1" ht="12">
      <c r="A2000" s="13"/>
      <c r="B2000" s="237"/>
      <c r="C2000" s="238"/>
      <c r="D2000" s="230" t="s">
        <v>279</v>
      </c>
      <c r="E2000" s="239" t="s">
        <v>19</v>
      </c>
      <c r="F2000" s="240" t="s">
        <v>2318</v>
      </c>
      <c r="G2000" s="238"/>
      <c r="H2000" s="239" t="s">
        <v>19</v>
      </c>
      <c r="I2000" s="241"/>
      <c r="J2000" s="238"/>
      <c r="K2000" s="238"/>
      <c r="L2000" s="242"/>
      <c r="M2000" s="243"/>
      <c r="N2000" s="244"/>
      <c r="O2000" s="244"/>
      <c r="P2000" s="244"/>
      <c r="Q2000" s="244"/>
      <c r="R2000" s="244"/>
      <c r="S2000" s="244"/>
      <c r="T2000" s="245"/>
      <c r="U2000" s="13"/>
      <c r="V2000" s="13"/>
      <c r="W2000" s="13"/>
      <c r="X2000" s="13"/>
      <c r="Y2000" s="13"/>
      <c r="Z2000" s="13"/>
      <c r="AA2000" s="13"/>
      <c r="AB2000" s="13"/>
      <c r="AC2000" s="13"/>
      <c r="AD2000" s="13"/>
      <c r="AE2000" s="13"/>
      <c r="AT2000" s="246" t="s">
        <v>279</v>
      </c>
      <c r="AU2000" s="246" t="s">
        <v>82</v>
      </c>
      <c r="AV2000" s="13" t="s">
        <v>80</v>
      </c>
      <c r="AW2000" s="13" t="s">
        <v>33</v>
      </c>
      <c r="AX2000" s="13" t="s">
        <v>72</v>
      </c>
      <c r="AY2000" s="246" t="s">
        <v>266</v>
      </c>
    </row>
    <row r="2001" spans="1:51" s="14" customFormat="1" ht="12">
      <c r="A2001" s="14"/>
      <c r="B2001" s="247"/>
      <c r="C2001" s="248"/>
      <c r="D2001" s="230" t="s">
        <v>279</v>
      </c>
      <c r="E2001" s="249" t="s">
        <v>19</v>
      </c>
      <c r="F2001" s="250" t="s">
        <v>2319</v>
      </c>
      <c r="G2001" s="248"/>
      <c r="H2001" s="251">
        <v>50.02</v>
      </c>
      <c r="I2001" s="252"/>
      <c r="J2001" s="248"/>
      <c r="K2001" s="248"/>
      <c r="L2001" s="253"/>
      <c r="M2001" s="254"/>
      <c r="N2001" s="255"/>
      <c r="O2001" s="255"/>
      <c r="P2001" s="255"/>
      <c r="Q2001" s="255"/>
      <c r="R2001" s="255"/>
      <c r="S2001" s="255"/>
      <c r="T2001" s="256"/>
      <c r="U2001" s="14"/>
      <c r="V2001" s="14"/>
      <c r="W2001" s="14"/>
      <c r="X2001" s="14"/>
      <c r="Y2001" s="14"/>
      <c r="Z2001" s="14"/>
      <c r="AA2001" s="14"/>
      <c r="AB2001" s="14"/>
      <c r="AC2001" s="14"/>
      <c r="AD2001" s="14"/>
      <c r="AE2001" s="14"/>
      <c r="AT2001" s="257" t="s">
        <v>279</v>
      </c>
      <c r="AU2001" s="257" t="s">
        <v>82</v>
      </c>
      <c r="AV2001" s="14" t="s">
        <v>82</v>
      </c>
      <c r="AW2001" s="14" t="s">
        <v>33</v>
      </c>
      <c r="AX2001" s="14" t="s">
        <v>72</v>
      </c>
      <c r="AY2001" s="257" t="s">
        <v>266</v>
      </c>
    </row>
    <row r="2002" spans="1:51" s="13" customFormat="1" ht="12">
      <c r="A2002" s="13"/>
      <c r="B2002" s="237"/>
      <c r="C2002" s="238"/>
      <c r="D2002" s="230" t="s">
        <v>279</v>
      </c>
      <c r="E2002" s="239" t="s">
        <v>19</v>
      </c>
      <c r="F2002" s="240" t="s">
        <v>2320</v>
      </c>
      <c r="G2002" s="238"/>
      <c r="H2002" s="239" t="s">
        <v>19</v>
      </c>
      <c r="I2002" s="241"/>
      <c r="J2002" s="238"/>
      <c r="K2002" s="238"/>
      <c r="L2002" s="242"/>
      <c r="M2002" s="243"/>
      <c r="N2002" s="244"/>
      <c r="O2002" s="244"/>
      <c r="P2002" s="244"/>
      <c r="Q2002" s="244"/>
      <c r="R2002" s="244"/>
      <c r="S2002" s="244"/>
      <c r="T2002" s="245"/>
      <c r="U2002" s="13"/>
      <c r="V2002" s="13"/>
      <c r="W2002" s="13"/>
      <c r="X2002" s="13"/>
      <c r="Y2002" s="13"/>
      <c r="Z2002" s="13"/>
      <c r="AA2002" s="13"/>
      <c r="AB2002" s="13"/>
      <c r="AC2002" s="13"/>
      <c r="AD2002" s="13"/>
      <c r="AE2002" s="13"/>
      <c r="AT2002" s="246" t="s">
        <v>279</v>
      </c>
      <c r="AU2002" s="246" t="s">
        <v>82</v>
      </c>
      <c r="AV2002" s="13" t="s">
        <v>80</v>
      </c>
      <c r="AW2002" s="13" t="s">
        <v>33</v>
      </c>
      <c r="AX2002" s="13" t="s">
        <v>72</v>
      </c>
      <c r="AY2002" s="246" t="s">
        <v>266</v>
      </c>
    </row>
    <row r="2003" spans="1:51" s="14" customFormat="1" ht="12">
      <c r="A2003" s="14"/>
      <c r="B2003" s="247"/>
      <c r="C2003" s="248"/>
      <c r="D2003" s="230" t="s">
        <v>279</v>
      </c>
      <c r="E2003" s="249" t="s">
        <v>19</v>
      </c>
      <c r="F2003" s="250" t="s">
        <v>2321</v>
      </c>
      <c r="G2003" s="248"/>
      <c r="H2003" s="251">
        <v>18.72</v>
      </c>
      <c r="I2003" s="252"/>
      <c r="J2003" s="248"/>
      <c r="K2003" s="248"/>
      <c r="L2003" s="253"/>
      <c r="M2003" s="254"/>
      <c r="N2003" s="255"/>
      <c r="O2003" s="255"/>
      <c r="P2003" s="255"/>
      <c r="Q2003" s="255"/>
      <c r="R2003" s="255"/>
      <c r="S2003" s="255"/>
      <c r="T2003" s="256"/>
      <c r="U2003" s="14"/>
      <c r="V2003" s="14"/>
      <c r="W2003" s="14"/>
      <c r="X2003" s="14"/>
      <c r="Y2003" s="14"/>
      <c r="Z2003" s="14"/>
      <c r="AA2003" s="14"/>
      <c r="AB2003" s="14"/>
      <c r="AC2003" s="14"/>
      <c r="AD2003" s="14"/>
      <c r="AE2003" s="14"/>
      <c r="AT2003" s="257" t="s">
        <v>279</v>
      </c>
      <c r="AU2003" s="257" t="s">
        <v>82</v>
      </c>
      <c r="AV2003" s="14" t="s">
        <v>82</v>
      </c>
      <c r="AW2003" s="14" t="s">
        <v>33</v>
      </c>
      <c r="AX2003" s="14" t="s">
        <v>72</v>
      </c>
      <c r="AY2003" s="257" t="s">
        <v>266</v>
      </c>
    </row>
    <row r="2004" spans="1:51" s="15" customFormat="1" ht="12">
      <c r="A2004" s="15"/>
      <c r="B2004" s="258"/>
      <c r="C2004" s="259"/>
      <c r="D2004" s="230" t="s">
        <v>279</v>
      </c>
      <c r="E2004" s="260" t="s">
        <v>195</v>
      </c>
      <c r="F2004" s="261" t="s">
        <v>282</v>
      </c>
      <c r="G2004" s="259"/>
      <c r="H2004" s="262">
        <v>278.45</v>
      </c>
      <c r="I2004" s="263"/>
      <c r="J2004" s="259"/>
      <c r="K2004" s="259"/>
      <c r="L2004" s="264"/>
      <c r="M2004" s="265"/>
      <c r="N2004" s="266"/>
      <c r="O2004" s="266"/>
      <c r="P2004" s="266"/>
      <c r="Q2004" s="266"/>
      <c r="R2004" s="266"/>
      <c r="S2004" s="266"/>
      <c r="T2004" s="267"/>
      <c r="U2004" s="15"/>
      <c r="V2004" s="15"/>
      <c r="W2004" s="15"/>
      <c r="X2004" s="15"/>
      <c r="Y2004" s="15"/>
      <c r="Z2004" s="15"/>
      <c r="AA2004" s="15"/>
      <c r="AB2004" s="15"/>
      <c r="AC2004" s="15"/>
      <c r="AD2004" s="15"/>
      <c r="AE2004" s="15"/>
      <c r="AT2004" s="268" t="s">
        <v>279</v>
      </c>
      <c r="AU2004" s="268" t="s">
        <v>82</v>
      </c>
      <c r="AV2004" s="15" t="s">
        <v>273</v>
      </c>
      <c r="AW2004" s="15" t="s">
        <v>33</v>
      </c>
      <c r="AX2004" s="15" t="s">
        <v>80</v>
      </c>
      <c r="AY2004" s="268" t="s">
        <v>266</v>
      </c>
    </row>
    <row r="2005" spans="1:65" s="2" customFormat="1" ht="16.5" customHeight="1">
      <c r="A2005" s="41"/>
      <c r="B2005" s="42"/>
      <c r="C2005" s="217" t="s">
        <v>2322</v>
      </c>
      <c r="D2005" s="217" t="s">
        <v>268</v>
      </c>
      <c r="E2005" s="218" t="s">
        <v>2323</v>
      </c>
      <c r="F2005" s="219" t="s">
        <v>2324</v>
      </c>
      <c r="G2005" s="220" t="s">
        <v>271</v>
      </c>
      <c r="H2005" s="221">
        <v>278.45</v>
      </c>
      <c r="I2005" s="222"/>
      <c r="J2005" s="223">
        <f>ROUND(I2005*H2005,2)</f>
        <v>0</v>
      </c>
      <c r="K2005" s="219" t="s">
        <v>272</v>
      </c>
      <c r="L2005" s="47"/>
      <c r="M2005" s="224" t="s">
        <v>19</v>
      </c>
      <c r="N2005" s="225" t="s">
        <v>43</v>
      </c>
      <c r="O2005" s="87"/>
      <c r="P2005" s="226">
        <f>O2005*H2005</f>
        <v>0</v>
      </c>
      <c r="Q2005" s="226">
        <v>0.0001</v>
      </c>
      <c r="R2005" s="226">
        <f>Q2005*H2005</f>
        <v>0.027845</v>
      </c>
      <c r="S2005" s="226">
        <v>0</v>
      </c>
      <c r="T2005" s="227">
        <f>S2005*H2005</f>
        <v>0</v>
      </c>
      <c r="U2005" s="41"/>
      <c r="V2005" s="41"/>
      <c r="W2005" s="41"/>
      <c r="X2005" s="41"/>
      <c r="Y2005" s="41"/>
      <c r="Z2005" s="41"/>
      <c r="AA2005" s="41"/>
      <c r="AB2005" s="41"/>
      <c r="AC2005" s="41"/>
      <c r="AD2005" s="41"/>
      <c r="AE2005" s="41"/>
      <c r="AR2005" s="228" t="s">
        <v>396</v>
      </c>
      <c r="AT2005" s="228" t="s">
        <v>268</v>
      </c>
      <c r="AU2005" s="228" t="s">
        <v>82</v>
      </c>
      <c r="AY2005" s="20" t="s">
        <v>266</v>
      </c>
      <c r="BE2005" s="229">
        <f>IF(N2005="základní",J2005,0)</f>
        <v>0</v>
      </c>
      <c r="BF2005" s="229">
        <f>IF(N2005="snížená",J2005,0)</f>
        <v>0</v>
      </c>
      <c r="BG2005" s="229">
        <f>IF(N2005="zákl. přenesená",J2005,0)</f>
        <v>0</v>
      </c>
      <c r="BH2005" s="229">
        <f>IF(N2005="sníž. přenesená",J2005,0)</f>
        <v>0</v>
      </c>
      <c r="BI2005" s="229">
        <f>IF(N2005="nulová",J2005,0)</f>
        <v>0</v>
      </c>
      <c r="BJ2005" s="20" t="s">
        <v>80</v>
      </c>
      <c r="BK2005" s="229">
        <f>ROUND(I2005*H2005,2)</f>
        <v>0</v>
      </c>
      <c r="BL2005" s="20" t="s">
        <v>396</v>
      </c>
      <c r="BM2005" s="228" t="s">
        <v>2325</v>
      </c>
    </row>
    <row r="2006" spans="1:47" s="2" customFormat="1" ht="12">
      <c r="A2006" s="41"/>
      <c r="B2006" s="42"/>
      <c r="C2006" s="43"/>
      <c r="D2006" s="230" t="s">
        <v>275</v>
      </c>
      <c r="E2006" s="43"/>
      <c r="F2006" s="231" t="s">
        <v>2326</v>
      </c>
      <c r="G2006" s="43"/>
      <c r="H2006" s="43"/>
      <c r="I2006" s="232"/>
      <c r="J2006" s="43"/>
      <c r="K2006" s="43"/>
      <c r="L2006" s="47"/>
      <c r="M2006" s="233"/>
      <c r="N2006" s="234"/>
      <c r="O2006" s="87"/>
      <c r="P2006" s="87"/>
      <c r="Q2006" s="87"/>
      <c r="R2006" s="87"/>
      <c r="S2006" s="87"/>
      <c r="T2006" s="88"/>
      <c r="U2006" s="41"/>
      <c r="V2006" s="41"/>
      <c r="W2006" s="41"/>
      <c r="X2006" s="41"/>
      <c r="Y2006" s="41"/>
      <c r="Z2006" s="41"/>
      <c r="AA2006" s="41"/>
      <c r="AB2006" s="41"/>
      <c r="AC2006" s="41"/>
      <c r="AD2006" s="41"/>
      <c r="AE2006" s="41"/>
      <c r="AT2006" s="20" t="s">
        <v>275</v>
      </c>
      <c r="AU2006" s="20" t="s">
        <v>82</v>
      </c>
    </row>
    <row r="2007" spans="1:47" s="2" customFormat="1" ht="12">
      <c r="A2007" s="41"/>
      <c r="B2007" s="42"/>
      <c r="C2007" s="43"/>
      <c r="D2007" s="235" t="s">
        <v>277</v>
      </c>
      <c r="E2007" s="43"/>
      <c r="F2007" s="236" t="s">
        <v>2327</v>
      </c>
      <c r="G2007" s="43"/>
      <c r="H2007" s="43"/>
      <c r="I2007" s="232"/>
      <c r="J2007" s="43"/>
      <c r="K2007" s="43"/>
      <c r="L2007" s="47"/>
      <c r="M2007" s="233"/>
      <c r="N2007" s="234"/>
      <c r="O2007" s="87"/>
      <c r="P2007" s="87"/>
      <c r="Q2007" s="87"/>
      <c r="R2007" s="87"/>
      <c r="S2007" s="87"/>
      <c r="T2007" s="88"/>
      <c r="U2007" s="41"/>
      <c r="V2007" s="41"/>
      <c r="W2007" s="41"/>
      <c r="X2007" s="41"/>
      <c r="Y2007" s="41"/>
      <c r="Z2007" s="41"/>
      <c r="AA2007" s="41"/>
      <c r="AB2007" s="41"/>
      <c r="AC2007" s="41"/>
      <c r="AD2007" s="41"/>
      <c r="AE2007" s="41"/>
      <c r="AT2007" s="20" t="s">
        <v>277</v>
      </c>
      <c r="AU2007" s="20" t="s">
        <v>82</v>
      </c>
    </row>
    <row r="2008" spans="1:51" s="14" customFormat="1" ht="12">
      <c r="A2008" s="14"/>
      <c r="B2008" s="247"/>
      <c r="C2008" s="248"/>
      <c r="D2008" s="230" t="s">
        <v>279</v>
      </c>
      <c r="E2008" s="249" t="s">
        <v>19</v>
      </c>
      <c r="F2008" s="250" t="s">
        <v>195</v>
      </c>
      <c r="G2008" s="248"/>
      <c r="H2008" s="251">
        <v>278.45</v>
      </c>
      <c r="I2008" s="252"/>
      <c r="J2008" s="248"/>
      <c r="K2008" s="248"/>
      <c r="L2008" s="253"/>
      <c r="M2008" s="254"/>
      <c r="N2008" s="255"/>
      <c r="O2008" s="255"/>
      <c r="P2008" s="255"/>
      <c r="Q2008" s="255"/>
      <c r="R2008" s="255"/>
      <c r="S2008" s="255"/>
      <c r="T2008" s="256"/>
      <c r="U2008" s="14"/>
      <c r="V2008" s="14"/>
      <c r="W2008" s="14"/>
      <c r="X2008" s="14"/>
      <c r="Y2008" s="14"/>
      <c r="Z2008" s="14"/>
      <c r="AA2008" s="14"/>
      <c r="AB2008" s="14"/>
      <c r="AC2008" s="14"/>
      <c r="AD2008" s="14"/>
      <c r="AE2008" s="14"/>
      <c r="AT2008" s="257" t="s">
        <v>279</v>
      </c>
      <c r="AU2008" s="257" t="s">
        <v>82</v>
      </c>
      <c r="AV2008" s="14" t="s">
        <v>82</v>
      </c>
      <c r="AW2008" s="14" t="s">
        <v>33</v>
      </c>
      <c r="AX2008" s="14" t="s">
        <v>80</v>
      </c>
      <c r="AY2008" s="257" t="s">
        <v>266</v>
      </c>
    </row>
    <row r="2009" spans="1:65" s="2" customFormat="1" ht="21.75" customHeight="1">
      <c r="A2009" s="41"/>
      <c r="B2009" s="42"/>
      <c r="C2009" s="217" t="s">
        <v>2328</v>
      </c>
      <c r="D2009" s="217" t="s">
        <v>268</v>
      </c>
      <c r="E2009" s="218" t="s">
        <v>2329</v>
      </c>
      <c r="F2009" s="219" t="s">
        <v>2330</v>
      </c>
      <c r="G2009" s="220" t="s">
        <v>271</v>
      </c>
      <c r="H2009" s="221">
        <v>104.381</v>
      </c>
      <c r="I2009" s="222"/>
      <c r="J2009" s="223">
        <f>ROUND(I2009*H2009,2)</f>
        <v>0</v>
      </c>
      <c r="K2009" s="219" t="s">
        <v>272</v>
      </c>
      <c r="L2009" s="47"/>
      <c r="M2009" s="224" t="s">
        <v>19</v>
      </c>
      <c r="N2009" s="225" t="s">
        <v>43</v>
      </c>
      <c r="O2009" s="87"/>
      <c r="P2009" s="226">
        <f>O2009*H2009</f>
        <v>0</v>
      </c>
      <c r="Q2009" s="226">
        <v>0</v>
      </c>
      <c r="R2009" s="226">
        <f>Q2009*H2009</f>
        <v>0</v>
      </c>
      <c r="S2009" s="226">
        <v>0</v>
      </c>
      <c r="T2009" s="227">
        <f>S2009*H2009</f>
        <v>0</v>
      </c>
      <c r="U2009" s="41"/>
      <c r="V2009" s="41"/>
      <c r="W2009" s="41"/>
      <c r="X2009" s="41"/>
      <c r="Y2009" s="41"/>
      <c r="Z2009" s="41"/>
      <c r="AA2009" s="41"/>
      <c r="AB2009" s="41"/>
      <c r="AC2009" s="41"/>
      <c r="AD2009" s="41"/>
      <c r="AE2009" s="41"/>
      <c r="AR2009" s="228" t="s">
        <v>396</v>
      </c>
      <c r="AT2009" s="228" t="s">
        <v>268</v>
      </c>
      <c r="AU2009" s="228" t="s">
        <v>82</v>
      </c>
      <c r="AY2009" s="20" t="s">
        <v>266</v>
      </c>
      <c r="BE2009" s="229">
        <f>IF(N2009="základní",J2009,0)</f>
        <v>0</v>
      </c>
      <c r="BF2009" s="229">
        <f>IF(N2009="snížená",J2009,0)</f>
        <v>0</v>
      </c>
      <c r="BG2009" s="229">
        <f>IF(N2009="zákl. přenesená",J2009,0)</f>
        <v>0</v>
      </c>
      <c r="BH2009" s="229">
        <f>IF(N2009="sníž. přenesená",J2009,0)</f>
        <v>0</v>
      </c>
      <c r="BI2009" s="229">
        <f>IF(N2009="nulová",J2009,0)</f>
        <v>0</v>
      </c>
      <c r="BJ2009" s="20" t="s">
        <v>80</v>
      </c>
      <c r="BK2009" s="229">
        <f>ROUND(I2009*H2009,2)</f>
        <v>0</v>
      </c>
      <c r="BL2009" s="20" t="s">
        <v>396</v>
      </c>
      <c r="BM2009" s="228" t="s">
        <v>2331</v>
      </c>
    </row>
    <row r="2010" spans="1:47" s="2" customFormat="1" ht="12">
      <c r="A2010" s="41"/>
      <c r="B2010" s="42"/>
      <c r="C2010" s="43"/>
      <c r="D2010" s="230" t="s">
        <v>275</v>
      </c>
      <c r="E2010" s="43"/>
      <c r="F2010" s="231" t="s">
        <v>2332</v>
      </c>
      <c r="G2010" s="43"/>
      <c r="H2010" s="43"/>
      <c r="I2010" s="232"/>
      <c r="J2010" s="43"/>
      <c r="K2010" s="43"/>
      <c r="L2010" s="47"/>
      <c r="M2010" s="233"/>
      <c r="N2010" s="234"/>
      <c r="O2010" s="87"/>
      <c r="P2010" s="87"/>
      <c r="Q2010" s="87"/>
      <c r="R2010" s="87"/>
      <c r="S2010" s="87"/>
      <c r="T2010" s="88"/>
      <c r="U2010" s="41"/>
      <c r="V2010" s="41"/>
      <c r="W2010" s="41"/>
      <c r="X2010" s="41"/>
      <c r="Y2010" s="41"/>
      <c r="Z2010" s="41"/>
      <c r="AA2010" s="41"/>
      <c r="AB2010" s="41"/>
      <c r="AC2010" s="41"/>
      <c r="AD2010" s="41"/>
      <c r="AE2010" s="41"/>
      <c r="AT2010" s="20" t="s">
        <v>275</v>
      </c>
      <c r="AU2010" s="20" t="s">
        <v>82</v>
      </c>
    </row>
    <row r="2011" spans="1:47" s="2" customFormat="1" ht="12">
      <c r="A2011" s="41"/>
      <c r="B2011" s="42"/>
      <c r="C2011" s="43"/>
      <c r="D2011" s="235" t="s">
        <v>277</v>
      </c>
      <c r="E2011" s="43"/>
      <c r="F2011" s="236" t="s">
        <v>2333</v>
      </c>
      <c r="G2011" s="43"/>
      <c r="H2011" s="43"/>
      <c r="I2011" s="232"/>
      <c r="J2011" s="43"/>
      <c r="K2011" s="43"/>
      <c r="L2011" s="47"/>
      <c r="M2011" s="233"/>
      <c r="N2011" s="234"/>
      <c r="O2011" s="87"/>
      <c r="P2011" s="87"/>
      <c r="Q2011" s="87"/>
      <c r="R2011" s="87"/>
      <c r="S2011" s="87"/>
      <c r="T2011" s="88"/>
      <c r="U2011" s="41"/>
      <c r="V2011" s="41"/>
      <c r="W2011" s="41"/>
      <c r="X2011" s="41"/>
      <c r="Y2011" s="41"/>
      <c r="Z2011" s="41"/>
      <c r="AA2011" s="41"/>
      <c r="AB2011" s="41"/>
      <c r="AC2011" s="41"/>
      <c r="AD2011" s="41"/>
      <c r="AE2011" s="41"/>
      <c r="AT2011" s="20" t="s">
        <v>277</v>
      </c>
      <c r="AU2011" s="20" t="s">
        <v>82</v>
      </c>
    </row>
    <row r="2012" spans="1:65" s="2" customFormat="1" ht="24.15" customHeight="1">
      <c r="A2012" s="41"/>
      <c r="B2012" s="42"/>
      <c r="C2012" s="269" t="s">
        <v>2334</v>
      </c>
      <c r="D2012" s="269" t="s">
        <v>430</v>
      </c>
      <c r="E2012" s="270" t="s">
        <v>2335</v>
      </c>
      <c r="F2012" s="271" t="s">
        <v>2336</v>
      </c>
      <c r="G2012" s="272" t="s">
        <v>271</v>
      </c>
      <c r="H2012" s="273">
        <v>106.469</v>
      </c>
      <c r="I2012" s="274"/>
      <c r="J2012" s="275">
        <f>ROUND(I2012*H2012,2)</f>
        <v>0</v>
      </c>
      <c r="K2012" s="271" t="s">
        <v>272</v>
      </c>
      <c r="L2012" s="276"/>
      <c r="M2012" s="277" t="s">
        <v>19</v>
      </c>
      <c r="N2012" s="278" t="s">
        <v>43</v>
      </c>
      <c r="O2012" s="87"/>
      <c r="P2012" s="226">
        <f>O2012*H2012</f>
        <v>0</v>
      </c>
      <c r="Q2012" s="226">
        <v>0.0028</v>
      </c>
      <c r="R2012" s="226">
        <f>Q2012*H2012</f>
        <v>0.29811319999999997</v>
      </c>
      <c r="S2012" s="226">
        <v>0</v>
      </c>
      <c r="T2012" s="227">
        <f>S2012*H2012</f>
        <v>0</v>
      </c>
      <c r="U2012" s="41"/>
      <c r="V2012" s="41"/>
      <c r="W2012" s="41"/>
      <c r="X2012" s="41"/>
      <c r="Y2012" s="41"/>
      <c r="Z2012" s="41"/>
      <c r="AA2012" s="41"/>
      <c r="AB2012" s="41"/>
      <c r="AC2012" s="41"/>
      <c r="AD2012" s="41"/>
      <c r="AE2012" s="41"/>
      <c r="AR2012" s="228" t="s">
        <v>517</v>
      </c>
      <c r="AT2012" s="228" t="s">
        <v>430</v>
      </c>
      <c r="AU2012" s="228" t="s">
        <v>82</v>
      </c>
      <c r="AY2012" s="20" t="s">
        <v>266</v>
      </c>
      <c r="BE2012" s="229">
        <f>IF(N2012="základní",J2012,0)</f>
        <v>0</v>
      </c>
      <c r="BF2012" s="229">
        <f>IF(N2012="snížená",J2012,0)</f>
        <v>0</v>
      </c>
      <c r="BG2012" s="229">
        <f>IF(N2012="zákl. přenesená",J2012,0)</f>
        <v>0</v>
      </c>
      <c r="BH2012" s="229">
        <f>IF(N2012="sníž. přenesená",J2012,0)</f>
        <v>0</v>
      </c>
      <c r="BI2012" s="229">
        <f>IF(N2012="nulová",J2012,0)</f>
        <v>0</v>
      </c>
      <c r="BJ2012" s="20" t="s">
        <v>80</v>
      </c>
      <c r="BK2012" s="229">
        <f>ROUND(I2012*H2012,2)</f>
        <v>0</v>
      </c>
      <c r="BL2012" s="20" t="s">
        <v>396</v>
      </c>
      <c r="BM2012" s="228" t="s">
        <v>2337</v>
      </c>
    </row>
    <row r="2013" spans="1:47" s="2" customFormat="1" ht="12">
      <c r="A2013" s="41"/>
      <c r="B2013" s="42"/>
      <c r="C2013" s="43"/>
      <c r="D2013" s="230" t="s">
        <v>275</v>
      </c>
      <c r="E2013" s="43"/>
      <c r="F2013" s="231" t="s">
        <v>2336</v>
      </c>
      <c r="G2013" s="43"/>
      <c r="H2013" s="43"/>
      <c r="I2013" s="232"/>
      <c r="J2013" s="43"/>
      <c r="K2013" s="43"/>
      <c r="L2013" s="47"/>
      <c r="M2013" s="233"/>
      <c r="N2013" s="234"/>
      <c r="O2013" s="87"/>
      <c r="P2013" s="87"/>
      <c r="Q2013" s="87"/>
      <c r="R2013" s="87"/>
      <c r="S2013" s="87"/>
      <c r="T2013" s="88"/>
      <c r="U2013" s="41"/>
      <c r="V2013" s="41"/>
      <c r="W2013" s="41"/>
      <c r="X2013" s="41"/>
      <c r="Y2013" s="41"/>
      <c r="Z2013" s="41"/>
      <c r="AA2013" s="41"/>
      <c r="AB2013" s="41"/>
      <c r="AC2013" s="41"/>
      <c r="AD2013" s="41"/>
      <c r="AE2013" s="41"/>
      <c r="AT2013" s="20" t="s">
        <v>275</v>
      </c>
      <c r="AU2013" s="20" t="s">
        <v>82</v>
      </c>
    </row>
    <row r="2014" spans="1:51" s="14" customFormat="1" ht="12">
      <c r="A2014" s="14"/>
      <c r="B2014" s="247"/>
      <c r="C2014" s="248"/>
      <c r="D2014" s="230" t="s">
        <v>279</v>
      </c>
      <c r="E2014" s="248"/>
      <c r="F2014" s="250" t="s">
        <v>2338</v>
      </c>
      <c r="G2014" s="248"/>
      <c r="H2014" s="251">
        <v>106.469</v>
      </c>
      <c r="I2014" s="252"/>
      <c r="J2014" s="248"/>
      <c r="K2014" s="248"/>
      <c r="L2014" s="253"/>
      <c r="M2014" s="254"/>
      <c r="N2014" s="255"/>
      <c r="O2014" s="255"/>
      <c r="P2014" s="255"/>
      <c r="Q2014" s="255"/>
      <c r="R2014" s="255"/>
      <c r="S2014" s="255"/>
      <c r="T2014" s="256"/>
      <c r="U2014" s="14"/>
      <c r="V2014" s="14"/>
      <c r="W2014" s="14"/>
      <c r="X2014" s="14"/>
      <c r="Y2014" s="14"/>
      <c r="Z2014" s="14"/>
      <c r="AA2014" s="14"/>
      <c r="AB2014" s="14"/>
      <c r="AC2014" s="14"/>
      <c r="AD2014" s="14"/>
      <c r="AE2014" s="14"/>
      <c r="AT2014" s="257" t="s">
        <v>279</v>
      </c>
      <c r="AU2014" s="257" t="s">
        <v>82</v>
      </c>
      <c r="AV2014" s="14" t="s">
        <v>82</v>
      </c>
      <c r="AW2014" s="14" t="s">
        <v>4</v>
      </c>
      <c r="AX2014" s="14" t="s">
        <v>80</v>
      </c>
      <c r="AY2014" s="257" t="s">
        <v>266</v>
      </c>
    </row>
    <row r="2015" spans="1:65" s="2" customFormat="1" ht="21.75" customHeight="1">
      <c r="A2015" s="41"/>
      <c r="B2015" s="42"/>
      <c r="C2015" s="217" t="s">
        <v>2339</v>
      </c>
      <c r="D2015" s="217" t="s">
        <v>268</v>
      </c>
      <c r="E2015" s="218" t="s">
        <v>2340</v>
      </c>
      <c r="F2015" s="219" t="s">
        <v>2341</v>
      </c>
      <c r="G2015" s="220" t="s">
        <v>271</v>
      </c>
      <c r="H2015" s="221">
        <v>278.45</v>
      </c>
      <c r="I2015" s="222"/>
      <c r="J2015" s="223">
        <f>ROUND(I2015*H2015,2)</f>
        <v>0</v>
      </c>
      <c r="K2015" s="219" t="s">
        <v>272</v>
      </c>
      <c r="L2015" s="47"/>
      <c r="M2015" s="224" t="s">
        <v>19</v>
      </c>
      <c r="N2015" s="225" t="s">
        <v>43</v>
      </c>
      <c r="O2015" s="87"/>
      <c r="P2015" s="226">
        <f>O2015*H2015</f>
        <v>0</v>
      </c>
      <c r="Q2015" s="226">
        <v>0.0016</v>
      </c>
      <c r="R2015" s="226">
        <f>Q2015*H2015</f>
        <v>0.44552</v>
      </c>
      <c r="S2015" s="226">
        <v>0</v>
      </c>
      <c r="T2015" s="227">
        <f>S2015*H2015</f>
        <v>0</v>
      </c>
      <c r="U2015" s="41"/>
      <c r="V2015" s="41"/>
      <c r="W2015" s="41"/>
      <c r="X2015" s="41"/>
      <c r="Y2015" s="41"/>
      <c r="Z2015" s="41"/>
      <c r="AA2015" s="41"/>
      <c r="AB2015" s="41"/>
      <c r="AC2015" s="41"/>
      <c r="AD2015" s="41"/>
      <c r="AE2015" s="41"/>
      <c r="AR2015" s="228" t="s">
        <v>396</v>
      </c>
      <c r="AT2015" s="228" t="s">
        <v>268</v>
      </c>
      <c r="AU2015" s="228" t="s">
        <v>82</v>
      </c>
      <c r="AY2015" s="20" t="s">
        <v>266</v>
      </c>
      <c r="BE2015" s="229">
        <f>IF(N2015="základní",J2015,0)</f>
        <v>0</v>
      </c>
      <c r="BF2015" s="229">
        <f>IF(N2015="snížená",J2015,0)</f>
        <v>0</v>
      </c>
      <c r="BG2015" s="229">
        <f>IF(N2015="zákl. přenesená",J2015,0)</f>
        <v>0</v>
      </c>
      <c r="BH2015" s="229">
        <f>IF(N2015="sníž. přenesená",J2015,0)</f>
        <v>0</v>
      </c>
      <c r="BI2015" s="229">
        <f>IF(N2015="nulová",J2015,0)</f>
        <v>0</v>
      </c>
      <c r="BJ2015" s="20" t="s">
        <v>80</v>
      </c>
      <c r="BK2015" s="229">
        <f>ROUND(I2015*H2015,2)</f>
        <v>0</v>
      </c>
      <c r="BL2015" s="20" t="s">
        <v>396</v>
      </c>
      <c r="BM2015" s="228" t="s">
        <v>2342</v>
      </c>
    </row>
    <row r="2016" spans="1:47" s="2" customFormat="1" ht="12">
      <c r="A2016" s="41"/>
      <c r="B2016" s="42"/>
      <c r="C2016" s="43"/>
      <c r="D2016" s="230" t="s">
        <v>275</v>
      </c>
      <c r="E2016" s="43"/>
      <c r="F2016" s="231" t="s">
        <v>2343</v>
      </c>
      <c r="G2016" s="43"/>
      <c r="H2016" s="43"/>
      <c r="I2016" s="232"/>
      <c r="J2016" s="43"/>
      <c r="K2016" s="43"/>
      <c r="L2016" s="47"/>
      <c r="M2016" s="233"/>
      <c r="N2016" s="234"/>
      <c r="O2016" s="87"/>
      <c r="P2016" s="87"/>
      <c r="Q2016" s="87"/>
      <c r="R2016" s="87"/>
      <c r="S2016" s="87"/>
      <c r="T2016" s="88"/>
      <c r="U2016" s="41"/>
      <c r="V2016" s="41"/>
      <c r="W2016" s="41"/>
      <c r="X2016" s="41"/>
      <c r="Y2016" s="41"/>
      <c r="Z2016" s="41"/>
      <c r="AA2016" s="41"/>
      <c r="AB2016" s="41"/>
      <c r="AC2016" s="41"/>
      <c r="AD2016" s="41"/>
      <c r="AE2016" s="41"/>
      <c r="AT2016" s="20" t="s">
        <v>275</v>
      </c>
      <c r="AU2016" s="20" t="s">
        <v>82</v>
      </c>
    </row>
    <row r="2017" spans="1:47" s="2" customFormat="1" ht="12">
      <c r="A2017" s="41"/>
      <c r="B2017" s="42"/>
      <c r="C2017" s="43"/>
      <c r="D2017" s="235" t="s">
        <v>277</v>
      </c>
      <c r="E2017" s="43"/>
      <c r="F2017" s="236" t="s">
        <v>2344</v>
      </c>
      <c r="G2017" s="43"/>
      <c r="H2017" s="43"/>
      <c r="I2017" s="232"/>
      <c r="J2017" s="43"/>
      <c r="K2017" s="43"/>
      <c r="L2017" s="47"/>
      <c r="M2017" s="233"/>
      <c r="N2017" s="234"/>
      <c r="O2017" s="87"/>
      <c r="P2017" s="87"/>
      <c r="Q2017" s="87"/>
      <c r="R2017" s="87"/>
      <c r="S2017" s="87"/>
      <c r="T2017" s="88"/>
      <c r="U2017" s="41"/>
      <c r="V2017" s="41"/>
      <c r="W2017" s="41"/>
      <c r="X2017" s="41"/>
      <c r="Y2017" s="41"/>
      <c r="Z2017" s="41"/>
      <c r="AA2017" s="41"/>
      <c r="AB2017" s="41"/>
      <c r="AC2017" s="41"/>
      <c r="AD2017" s="41"/>
      <c r="AE2017" s="41"/>
      <c r="AT2017" s="20" t="s">
        <v>277</v>
      </c>
      <c r="AU2017" s="20" t="s">
        <v>82</v>
      </c>
    </row>
    <row r="2018" spans="1:65" s="2" customFormat="1" ht="24.15" customHeight="1">
      <c r="A2018" s="41"/>
      <c r="B2018" s="42"/>
      <c r="C2018" s="217" t="s">
        <v>2345</v>
      </c>
      <c r="D2018" s="217" t="s">
        <v>268</v>
      </c>
      <c r="E2018" s="218" t="s">
        <v>2346</v>
      </c>
      <c r="F2018" s="219" t="s">
        <v>2347</v>
      </c>
      <c r="G2018" s="220" t="s">
        <v>481</v>
      </c>
      <c r="H2018" s="221">
        <v>3</v>
      </c>
      <c r="I2018" s="222"/>
      <c r="J2018" s="223">
        <f>ROUND(I2018*H2018,2)</f>
        <v>0</v>
      </c>
      <c r="K2018" s="219" t="s">
        <v>272</v>
      </c>
      <c r="L2018" s="47"/>
      <c r="M2018" s="224" t="s">
        <v>19</v>
      </c>
      <c r="N2018" s="225" t="s">
        <v>43</v>
      </c>
      <c r="O2018" s="87"/>
      <c r="P2018" s="226">
        <f>O2018*H2018</f>
        <v>0</v>
      </c>
      <c r="Q2018" s="226">
        <v>3E-05</v>
      </c>
      <c r="R2018" s="226">
        <f>Q2018*H2018</f>
        <v>9E-05</v>
      </c>
      <c r="S2018" s="226">
        <v>0</v>
      </c>
      <c r="T2018" s="227">
        <f>S2018*H2018</f>
        <v>0</v>
      </c>
      <c r="U2018" s="41"/>
      <c r="V2018" s="41"/>
      <c r="W2018" s="41"/>
      <c r="X2018" s="41"/>
      <c r="Y2018" s="41"/>
      <c r="Z2018" s="41"/>
      <c r="AA2018" s="41"/>
      <c r="AB2018" s="41"/>
      <c r="AC2018" s="41"/>
      <c r="AD2018" s="41"/>
      <c r="AE2018" s="41"/>
      <c r="AR2018" s="228" t="s">
        <v>396</v>
      </c>
      <c r="AT2018" s="228" t="s">
        <v>268</v>
      </c>
      <c r="AU2018" s="228" t="s">
        <v>82</v>
      </c>
      <c r="AY2018" s="20" t="s">
        <v>266</v>
      </c>
      <c r="BE2018" s="229">
        <f>IF(N2018="základní",J2018,0)</f>
        <v>0</v>
      </c>
      <c r="BF2018" s="229">
        <f>IF(N2018="snížená",J2018,0)</f>
        <v>0</v>
      </c>
      <c r="BG2018" s="229">
        <f>IF(N2018="zákl. přenesená",J2018,0)</f>
        <v>0</v>
      </c>
      <c r="BH2018" s="229">
        <f>IF(N2018="sníž. přenesená",J2018,0)</f>
        <v>0</v>
      </c>
      <c r="BI2018" s="229">
        <f>IF(N2018="nulová",J2018,0)</f>
        <v>0</v>
      </c>
      <c r="BJ2018" s="20" t="s">
        <v>80</v>
      </c>
      <c r="BK2018" s="229">
        <f>ROUND(I2018*H2018,2)</f>
        <v>0</v>
      </c>
      <c r="BL2018" s="20" t="s">
        <v>396</v>
      </c>
      <c r="BM2018" s="228" t="s">
        <v>2348</v>
      </c>
    </row>
    <row r="2019" spans="1:47" s="2" customFormat="1" ht="12">
      <c r="A2019" s="41"/>
      <c r="B2019" s="42"/>
      <c r="C2019" s="43"/>
      <c r="D2019" s="230" t="s">
        <v>275</v>
      </c>
      <c r="E2019" s="43"/>
      <c r="F2019" s="231" t="s">
        <v>2349</v>
      </c>
      <c r="G2019" s="43"/>
      <c r="H2019" s="43"/>
      <c r="I2019" s="232"/>
      <c r="J2019" s="43"/>
      <c r="K2019" s="43"/>
      <c r="L2019" s="47"/>
      <c r="M2019" s="233"/>
      <c r="N2019" s="234"/>
      <c r="O2019" s="87"/>
      <c r="P2019" s="87"/>
      <c r="Q2019" s="87"/>
      <c r="R2019" s="87"/>
      <c r="S2019" s="87"/>
      <c r="T2019" s="88"/>
      <c r="U2019" s="41"/>
      <c r="V2019" s="41"/>
      <c r="W2019" s="41"/>
      <c r="X2019" s="41"/>
      <c r="Y2019" s="41"/>
      <c r="Z2019" s="41"/>
      <c r="AA2019" s="41"/>
      <c r="AB2019" s="41"/>
      <c r="AC2019" s="41"/>
      <c r="AD2019" s="41"/>
      <c r="AE2019" s="41"/>
      <c r="AT2019" s="20" t="s">
        <v>275</v>
      </c>
      <c r="AU2019" s="20" t="s">
        <v>82</v>
      </c>
    </row>
    <row r="2020" spans="1:47" s="2" customFormat="1" ht="12">
      <c r="A2020" s="41"/>
      <c r="B2020" s="42"/>
      <c r="C2020" s="43"/>
      <c r="D2020" s="235" t="s">
        <v>277</v>
      </c>
      <c r="E2020" s="43"/>
      <c r="F2020" s="236" t="s">
        <v>2350</v>
      </c>
      <c r="G2020" s="43"/>
      <c r="H2020" s="43"/>
      <c r="I2020" s="232"/>
      <c r="J2020" s="43"/>
      <c r="K2020" s="43"/>
      <c r="L2020" s="47"/>
      <c r="M2020" s="233"/>
      <c r="N2020" s="234"/>
      <c r="O2020" s="87"/>
      <c r="P2020" s="87"/>
      <c r="Q2020" s="87"/>
      <c r="R2020" s="87"/>
      <c r="S2020" s="87"/>
      <c r="T2020" s="88"/>
      <c r="U2020" s="41"/>
      <c r="V2020" s="41"/>
      <c r="W2020" s="41"/>
      <c r="X2020" s="41"/>
      <c r="Y2020" s="41"/>
      <c r="Z2020" s="41"/>
      <c r="AA2020" s="41"/>
      <c r="AB2020" s="41"/>
      <c r="AC2020" s="41"/>
      <c r="AD2020" s="41"/>
      <c r="AE2020" s="41"/>
      <c r="AT2020" s="20" t="s">
        <v>277</v>
      </c>
      <c r="AU2020" s="20" t="s">
        <v>82</v>
      </c>
    </row>
    <row r="2021" spans="1:65" s="2" customFormat="1" ht="24.15" customHeight="1">
      <c r="A2021" s="41"/>
      <c r="B2021" s="42"/>
      <c r="C2021" s="217" t="s">
        <v>2351</v>
      </c>
      <c r="D2021" s="217" t="s">
        <v>268</v>
      </c>
      <c r="E2021" s="218" t="s">
        <v>2352</v>
      </c>
      <c r="F2021" s="219" t="s">
        <v>2353</v>
      </c>
      <c r="G2021" s="220" t="s">
        <v>481</v>
      </c>
      <c r="H2021" s="221">
        <v>11</v>
      </c>
      <c r="I2021" s="222"/>
      <c r="J2021" s="223">
        <f>ROUND(I2021*H2021,2)</f>
        <v>0</v>
      </c>
      <c r="K2021" s="219" t="s">
        <v>272</v>
      </c>
      <c r="L2021" s="47"/>
      <c r="M2021" s="224" t="s">
        <v>19</v>
      </c>
      <c r="N2021" s="225" t="s">
        <v>43</v>
      </c>
      <c r="O2021" s="87"/>
      <c r="P2021" s="226">
        <f>O2021*H2021</f>
        <v>0</v>
      </c>
      <c r="Q2021" s="226">
        <v>3E-05</v>
      </c>
      <c r="R2021" s="226">
        <f>Q2021*H2021</f>
        <v>0.00033</v>
      </c>
      <c r="S2021" s="226">
        <v>0</v>
      </c>
      <c r="T2021" s="227">
        <f>S2021*H2021</f>
        <v>0</v>
      </c>
      <c r="U2021" s="41"/>
      <c r="V2021" s="41"/>
      <c r="W2021" s="41"/>
      <c r="X2021" s="41"/>
      <c r="Y2021" s="41"/>
      <c r="Z2021" s="41"/>
      <c r="AA2021" s="41"/>
      <c r="AB2021" s="41"/>
      <c r="AC2021" s="41"/>
      <c r="AD2021" s="41"/>
      <c r="AE2021" s="41"/>
      <c r="AR2021" s="228" t="s">
        <v>396</v>
      </c>
      <c r="AT2021" s="228" t="s">
        <v>268</v>
      </c>
      <c r="AU2021" s="228" t="s">
        <v>82</v>
      </c>
      <c r="AY2021" s="20" t="s">
        <v>266</v>
      </c>
      <c r="BE2021" s="229">
        <f>IF(N2021="základní",J2021,0)</f>
        <v>0</v>
      </c>
      <c r="BF2021" s="229">
        <f>IF(N2021="snížená",J2021,0)</f>
        <v>0</v>
      </c>
      <c r="BG2021" s="229">
        <f>IF(N2021="zákl. přenesená",J2021,0)</f>
        <v>0</v>
      </c>
      <c r="BH2021" s="229">
        <f>IF(N2021="sníž. přenesená",J2021,0)</f>
        <v>0</v>
      </c>
      <c r="BI2021" s="229">
        <f>IF(N2021="nulová",J2021,0)</f>
        <v>0</v>
      </c>
      <c r="BJ2021" s="20" t="s">
        <v>80</v>
      </c>
      <c r="BK2021" s="229">
        <f>ROUND(I2021*H2021,2)</f>
        <v>0</v>
      </c>
      <c r="BL2021" s="20" t="s">
        <v>396</v>
      </c>
      <c r="BM2021" s="228" t="s">
        <v>2354</v>
      </c>
    </row>
    <row r="2022" spans="1:47" s="2" customFormat="1" ht="12">
      <c r="A2022" s="41"/>
      <c r="B2022" s="42"/>
      <c r="C2022" s="43"/>
      <c r="D2022" s="230" t="s">
        <v>275</v>
      </c>
      <c r="E2022" s="43"/>
      <c r="F2022" s="231" t="s">
        <v>2355</v>
      </c>
      <c r="G2022" s="43"/>
      <c r="H2022" s="43"/>
      <c r="I2022" s="232"/>
      <c r="J2022" s="43"/>
      <c r="K2022" s="43"/>
      <c r="L2022" s="47"/>
      <c r="M2022" s="233"/>
      <c r="N2022" s="234"/>
      <c r="O2022" s="87"/>
      <c r="P2022" s="87"/>
      <c r="Q2022" s="87"/>
      <c r="R2022" s="87"/>
      <c r="S2022" s="87"/>
      <c r="T2022" s="88"/>
      <c r="U2022" s="41"/>
      <c r="V2022" s="41"/>
      <c r="W2022" s="41"/>
      <c r="X2022" s="41"/>
      <c r="Y2022" s="41"/>
      <c r="Z2022" s="41"/>
      <c r="AA2022" s="41"/>
      <c r="AB2022" s="41"/>
      <c r="AC2022" s="41"/>
      <c r="AD2022" s="41"/>
      <c r="AE2022" s="41"/>
      <c r="AT2022" s="20" t="s">
        <v>275</v>
      </c>
      <c r="AU2022" s="20" t="s">
        <v>82</v>
      </c>
    </row>
    <row r="2023" spans="1:47" s="2" customFormat="1" ht="12">
      <c r="A2023" s="41"/>
      <c r="B2023" s="42"/>
      <c r="C2023" s="43"/>
      <c r="D2023" s="235" t="s">
        <v>277</v>
      </c>
      <c r="E2023" s="43"/>
      <c r="F2023" s="236" t="s">
        <v>2356</v>
      </c>
      <c r="G2023" s="43"/>
      <c r="H2023" s="43"/>
      <c r="I2023" s="232"/>
      <c r="J2023" s="43"/>
      <c r="K2023" s="43"/>
      <c r="L2023" s="47"/>
      <c r="M2023" s="233"/>
      <c r="N2023" s="234"/>
      <c r="O2023" s="87"/>
      <c r="P2023" s="87"/>
      <c r="Q2023" s="87"/>
      <c r="R2023" s="87"/>
      <c r="S2023" s="87"/>
      <c r="T2023" s="88"/>
      <c r="U2023" s="41"/>
      <c r="V2023" s="41"/>
      <c r="W2023" s="41"/>
      <c r="X2023" s="41"/>
      <c r="Y2023" s="41"/>
      <c r="Z2023" s="41"/>
      <c r="AA2023" s="41"/>
      <c r="AB2023" s="41"/>
      <c r="AC2023" s="41"/>
      <c r="AD2023" s="41"/>
      <c r="AE2023" s="41"/>
      <c r="AT2023" s="20" t="s">
        <v>277</v>
      </c>
      <c r="AU2023" s="20" t="s">
        <v>82</v>
      </c>
    </row>
    <row r="2024" spans="1:65" s="2" customFormat="1" ht="33" customHeight="1">
      <c r="A2024" s="41"/>
      <c r="B2024" s="42"/>
      <c r="C2024" s="217" t="s">
        <v>2357</v>
      </c>
      <c r="D2024" s="217" t="s">
        <v>268</v>
      </c>
      <c r="E2024" s="218" t="s">
        <v>2358</v>
      </c>
      <c r="F2024" s="219" t="s">
        <v>2359</v>
      </c>
      <c r="G2024" s="220" t="s">
        <v>481</v>
      </c>
      <c r="H2024" s="221">
        <v>5</v>
      </c>
      <c r="I2024" s="222"/>
      <c r="J2024" s="223">
        <f>ROUND(I2024*H2024,2)</f>
        <v>0</v>
      </c>
      <c r="K2024" s="219" t="s">
        <v>272</v>
      </c>
      <c r="L2024" s="47"/>
      <c r="M2024" s="224" t="s">
        <v>19</v>
      </c>
      <c r="N2024" s="225" t="s">
        <v>43</v>
      </c>
      <c r="O2024" s="87"/>
      <c r="P2024" s="226">
        <f>O2024*H2024</f>
        <v>0</v>
      </c>
      <c r="Q2024" s="226">
        <v>0.00027</v>
      </c>
      <c r="R2024" s="226">
        <f>Q2024*H2024</f>
        <v>0.00135</v>
      </c>
      <c r="S2024" s="226">
        <v>0</v>
      </c>
      <c r="T2024" s="227">
        <f>S2024*H2024</f>
        <v>0</v>
      </c>
      <c r="U2024" s="41"/>
      <c r="V2024" s="41"/>
      <c r="W2024" s="41"/>
      <c r="X2024" s="41"/>
      <c r="Y2024" s="41"/>
      <c r="Z2024" s="41"/>
      <c r="AA2024" s="41"/>
      <c r="AB2024" s="41"/>
      <c r="AC2024" s="41"/>
      <c r="AD2024" s="41"/>
      <c r="AE2024" s="41"/>
      <c r="AR2024" s="228" t="s">
        <v>396</v>
      </c>
      <c r="AT2024" s="228" t="s">
        <v>268</v>
      </c>
      <c r="AU2024" s="228" t="s">
        <v>82</v>
      </c>
      <c r="AY2024" s="20" t="s">
        <v>266</v>
      </c>
      <c r="BE2024" s="229">
        <f>IF(N2024="základní",J2024,0)</f>
        <v>0</v>
      </c>
      <c r="BF2024" s="229">
        <f>IF(N2024="snížená",J2024,0)</f>
        <v>0</v>
      </c>
      <c r="BG2024" s="229">
        <f>IF(N2024="zákl. přenesená",J2024,0)</f>
        <v>0</v>
      </c>
      <c r="BH2024" s="229">
        <f>IF(N2024="sníž. přenesená",J2024,0)</f>
        <v>0</v>
      </c>
      <c r="BI2024" s="229">
        <f>IF(N2024="nulová",J2024,0)</f>
        <v>0</v>
      </c>
      <c r="BJ2024" s="20" t="s">
        <v>80</v>
      </c>
      <c r="BK2024" s="229">
        <f>ROUND(I2024*H2024,2)</f>
        <v>0</v>
      </c>
      <c r="BL2024" s="20" t="s">
        <v>396</v>
      </c>
      <c r="BM2024" s="228" t="s">
        <v>2360</v>
      </c>
    </row>
    <row r="2025" spans="1:47" s="2" customFormat="1" ht="12">
      <c r="A2025" s="41"/>
      <c r="B2025" s="42"/>
      <c r="C2025" s="43"/>
      <c r="D2025" s="230" t="s">
        <v>275</v>
      </c>
      <c r="E2025" s="43"/>
      <c r="F2025" s="231" t="s">
        <v>2361</v>
      </c>
      <c r="G2025" s="43"/>
      <c r="H2025" s="43"/>
      <c r="I2025" s="232"/>
      <c r="J2025" s="43"/>
      <c r="K2025" s="43"/>
      <c r="L2025" s="47"/>
      <c r="M2025" s="233"/>
      <c r="N2025" s="234"/>
      <c r="O2025" s="87"/>
      <c r="P2025" s="87"/>
      <c r="Q2025" s="87"/>
      <c r="R2025" s="87"/>
      <c r="S2025" s="87"/>
      <c r="T2025" s="88"/>
      <c r="U2025" s="41"/>
      <c r="V2025" s="41"/>
      <c r="W2025" s="41"/>
      <c r="X2025" s="41"/>
      <c r="Y2025" s="41"/>
      <c r="Z2025" s="41"/>
      <c r="AA2025" s="41"/>
      <c r="AB2025" s="41"/>
      <c r="AC2025" s="41"/>
      <c r="AD2025" s="41"/>
      <c r="AE2025" s="41"/>
      <c r="AT2025" s="20" t="s">
        <v>275</v>
      </c>
      <c r="AU2025" s="20" t="s">
        <v>82</v>
      </c>
    </row>
    <row r="2026" spans="1:47" s="2" customFormat="1" ht="12">
      <c r="A2026" s="41"/>
      <c r="B2026" s="42"/>
      <c r="C2026" s="43"/>
      <c r="D2026" s="235" t="s">
        <v>277</v>
      </c>
      <c r="E2026" s="43"/>
      <c r="F2026" s="236" t="s">
        <v>2362</v>
      </c>
      <c r="G2026" s="43"/>
      <c r="H2026" s="43"/>
      <c r="I2026" s="232"/>
      <c r="J2026" s="43"/>
      <c r="K2026" s="43"/>
      <c r="L2026" s="47"/>
      <c r="M2026" s="233"/>
      <c r="N2026" s="234"/>
      <c r="O2026" s="87"/>
      <c r="P2026" s="87"/>
      <c r="Q2026" s="87"/>
      <c r="R2026" s="87"/>
      <c r="S2026" s="87"/>
      <c r="T2026" s="88"/>
      <c r="U2026" s="41"/>
      <c r="V2026" s="41"/>
      <c r="W2026" s="41"/>
      <c r="X2026" s="41"/>
      <c r="Y2026" s="41"/>
      <c r="Z2026" s="41"/>
      <c r="AA2026" s="41"/>
      <c r="AB2026" s="41"/>
      <c r="AC2026" s="41"/>
      <c r="AD2026" s="41"/>
      <c r="AE2026" s="41"/>
      <c r="AT2026" s="20" t="s">
        <v>277</v>
      </c>
      <c r="AU2026" s="20" t="s">
        <v>82</v>
      </c>
    </row>
    <row r="2027" spans="1:51" s="14" customFormat="1" ht="12">
      <c r="A2027" s="14"/>
      <c r="B2027" s="247"/>
      <c r="C2027" s="248"/>
      <c r="D2027" s="230" t="s">
        <v>279</v>
      </c>
      <c r="E2027" s="249" t="s">
        <v>19</v>
      </c>
      <c r="F2027" s="250" t="s">
        <v>2363</v>
      </c>
      <c r="G2027" s="248"/>
      <c r="H2027" s="251">
        <v>5</v>
      </c>
      <c r="I2027" s="252"/>
      <c r="J2027" s="248"/>
      <c r="K2027" s="248"/>
      <c r="L2027" s="253"/>
      <c r="M2027" s="254"/>
      <c r="N2027" s="255"/>
      <c r="O2027" s="255"/>
      <c r="P2027" s="255"/>
      <c r="Q2027" s="255"/>
      <c r="R2027" s="255"/>
      <c r="S2027" s="255"/>
      <c r="T2027" s="256"/>
      <c r="U2027" s="14"/>
      <c r="V2027" s="14"/>
      <c r="W2027" s="14"/>
      <c r="X2027" s="14"/>
      <c r="Y2027" s="14"/>
      <c r="Z2027" s="14"/>
      <c r="AA2027" s="14"/>
      <c r="AB2027" s="14"/>
      <c r="AC2027" s="14"/>
      <c r="AD2027" s="14"/>
      <c r="AE2027" s="14"/>
      <c r="AT2027" s="257" t="s">
        <v>279</v>
      </c>
      <c r="AU2027" s="257" t="s">
        <v>82</v>
      </c>
      <c r="AV2027" s="14" t="s">
        <v>82</v>
      </c>
      <c r="AW2027" s="14" t="s">
        <v>33</v>
      </c>
      <c r="AX2027" s="14" t="s">
        <v>72</v>
      </c>
      <c r="AY2027" s="257" t="s">
        <v>266</v>
      </c>
    </row>
    <row r="2028" spans="1:51" s="15" customFormat="1" ht="12">
      <c r="A2028" s="15"/>
      <c r="B2028" s="258"/>
      <c r="C2028" s="259"/>
      <c r="D2028" s="230" t="s">
        <v>279</v>
      </c>
      <c r="E2028" s="260" t="s">
        <v>19</v>
      </c>
      <c r="F2028" s="261" t="s">
        <v>282</v>
      </c>
      <c r="G2028" s="259"/>
      <c r="H2028" s="262">
        <v>5</v>
      </c>
      <c r="I2028" s="263"/>
      <c r="J2028" s="259"/>
      <c r="K2028" s="259"/>
      <c r="L2028" s="264"/>
      <c r="M2028" s="265"/>
      <c r="N2028" s="266"/>
      <c r="O2028" s="266"/>
      <c r="P2028" s="266"/>
      <c r="Q2028" s="266"/>
      <c r="R2028" s="266"/>
      <c r="S2028" s="266"/>
      <c r="T2028" s="267"/>
      <c r="U2028" s="15"/>
      <c r="V2028" s="15"/>
      <c r="W2028" s="15"/>
      <c r="X2028" s="15"/>
      <c r="Y2028" s="15"/>
      <c r="Z2028" s="15"/>
      <c r="AA2028" s="15"/>
      <c r="AB2028" s="15"/>
      <c r="AC2028" s="15"/>
      <c r="AD2028" s="15"/>
      <c r="AE2028" s="15"/>
      <c r="AT2028" s="268" t="s">
        <v>279</v>
      </c>
      <c r="AU2028" s="268" t="s">
        <v>82</v>
      </c>
      <c r="AV2028" s="15" t="s">
        <v>273</v>
      </c>
      <c r="AW2028" s="15" t="s">
        <v>33</v>
      </c>
      <c r="AX2028" s="15" t="s">
        <v>80</v>
      </c>
      <c r="AY2028" s="268" t="s">
        <v>266</v>
      </c>
    </row>
    <row r="2029" spans="1:65" s="2" customFormat="1" ht="33" customHeight="1">
      <c r="A2029" s="41"/>
      <c r="B2029" s="42"/>
      <c r="C2029" s="217" t="s">
        <v>2364</v>
      </c>
      <c r="D2029" s="217" t="s">
        <v>268</v>
      </c>
      <c r="E2029" s="218" t="s">
        <v>2365</v>
      </c>
      <c r="F2029" s="219" t="s">
        <v>2366</v>
      </c>
      <c r="G2029" s="220" t="s">
        <v>481</v>
      </c>
      <c r="H2029" s="221">
        <v>2</v>
      </c>
      <c r="I2029" s="222"/>
      <c r="J2029" s="223">
        <f>ROUND(I2029*H2029,2)</f>
        <v>0</v>
      </c>
      <c r="K2029" s="219" t="s">
        <v>272</v>
      </c>
      <c r="L2029" s="47"/>
      <c r="M2029" s="224" t="s">
        <v>19</v>
      </c>
      <c r="N2029" s="225" t="s">
        <v>43</v>
      </c>
      <c r="O2029" s="87"/>
      <c r="P2029" s="226">
        <f>O2029*H2029</f>
        <v>0</v>
      </c>
      <c r="Q2029" s="226">
        <v>0.00064</v>
      </c>
      <c r="R2029" s="226">
        <f>Q2029*H2029</f>
        <v>0.00128</v>
      </c>
      <c r="S2029" s="226">
        <v>0</v>
      </c>
      <c r="T2029" s="227">
        <f>S2029*H2029</f>
        <v>0</v>
      </c>
      <c r="U2029" s="41"/>
      <c r="V2029" s="41"/>
      <c r="W2029" s="41"/>
      <c r="X2029" s="41"/>
      <c r="Y2029" s="41"/>
      <c r="Z2029" s="41"/>
      <c r="AA2029" s="41"/>
      <c r="AB2029" s="41"/>
      <c r="AC2029" s="41"/>
      <c r="AD2029" s="41"/>
      <c r="AE2029" s="41"/>
      <c r="AR2029" s="228" t="s">
        <v>396</v>
      </c>
      <c r="AT2029" s="228" t="s">
        <v>268</v>
      </c>
      <c r="AU2029" s="228" t="s">
        <v>82</v>
      </c>
      <c r="AY2029" s="20" t="s">
        <v>266</v>
      </c>
      <c r="BE2029" s="229">
        <f>IF(N2029="základní",J2029,0)</f>
        <v>0</v>
      </c>
      <c r="BF2029" s="229">
        <f>IF(N2029="snížená",J2029,0)</f>
        <v>0</v>
      </c>
      <c r="BG2029" s="229">
        <f>IF(N2029="zákl. přenesená",J2029,0)</f>
        <v>0</v>
      </c>
      <c r="BH2029" s="229">
        <f>IF(N2029="sníž. přenesená",J2029,0)</f>
        <v>0</v>
      </c>
      <c r="BI2029" s="229">
        <f>IF(N2029="nulová",J2029,0)</f>
        <v>0</v>
      </c>
      <c r="BJ2029" s="20" t="s">
        <v>80</v>
      </c>
      <c r="BK2029" s="229">
        <f>ROUND(I2029*H2029,2)</f>
        <v>0</v>
      </c>
      <c r="BL2029" s="20" t="s">
        <v>396</v>
      </c>
      <c r="BM2029" s="228" t="s">
        <v>2367</v>
      </c>
    </row>
    <row r="2030" spans="1:47" s="2" customFormat="1" ht="12">
      <c r="A2030" s="41"/>
      <c r="B2030" s="42"/>
      <c r="C2030" s="43"/>
      <c r="D2030" s="230" t="s">
        <v>275</v>
      </c>
      <c r="E2030" s="43"/>
      <c r="F2030" s="231" t="s">
        <v>2368</v>
      </c>
      <c r="G2030" s="43"/>
      <c r="H2030" s="43"/>
      <c r="I2030" s="232"/>
      <c r="J2030" s="43"/>
      <c r="K2030" s="43"/>
      <c r="L2030" s="47"/>
      <c r="M2030" s="233"/>
      <c r="N2030" s="234"/>
      <c r="O2030" s="87"/>
      <c r="P2030" s="87"/>
      <c r="Q2030" s="87"/>
      <c r="R2030" s="87"/>
      <c r="S2030" s="87"/>
      <c r="T2030" s="88"/>
      <c r="U2030" s="41"/>
      <c r="V2030" s="41"/>
      <c r="W2030" s="41"/>
      <c r="X2030" s="41"/>
      <c r="Y2030" s="41"/>
      <c r="Z2030" s="41"/>
      <c r="AA2030" s="41"/>
      <c r="AB2030" s="41"/>
      <c r="AC2030" s="41"/>
      <c r="AD2030" s="41"/>
      <c r="AE2030" s="41"/>
      <c r="AT2030" s="20" t="s">
        <v>275</v>
      </c>
      <c r="AU2030" s="20" t="s">
        <v>82</v>
      </c>
    </row>
    <row r="2031" spans="1:47" s="2" customFormat="1" ht="12">
      <c r="A2031" s="41"/>
      <c r="B2031" s="42"/>
      <c r="C2031" s="43"/>
      <c r="D2031" s="235" t="s">
        <v>277</v>
      </c>
      <c r="E2031" s="43"/>
      <c r="F2031" s="236" t="s">
        <v>2369</v>
      </c>
      <c r="G2031" s="43"/>
      <c r="H2031" s="43"/>
      <c r="I2031" s="232"/>
      <c r="J2031" s="43"/>
      <c r="K2031" s="43"/>
      <c r="L2031" s="47"/>
      <c r="M2031" s="233"/>
      <c r="N2031" s="234"/>
      <c r="O2031" s="87"/>
      <c r="P2031" s="87"/>
      <c r="Q2031" s="87"/>
      <c r="R2031" s="87"/>
      <c r="S2031" s="87"/>
      <c r="T2031" s="88"/>
      <c r="U2031" s="41"/>
      <c r="V2031" s="41"/>
      <c r="W2031" s="41"/>
      <c r="X2031" s="41"/>
      <c r="Y2031" s="41"/>
      <c r="Z2031" s="41"/>
      <c r="AA2031" s="41"/>
      <c r="AB2031" s="41"/>
      <c r="AC2031" s="41"/>
      <c r="AD2031" s="41"/>
      <c r="AE2031" s="41"/>
      <c r="AT2031" s="20" t="s">
        <v>277</v>
      </c>
      <c r="AU2031" s="20" t="s">
        <v>82</v>
      </c>
    </row>
    <row r="2032" spans="1:51" s="14" customFormat="1" ht="12">
      <c r="A2032" s="14"/>
      <c r="B2032" s="247"/>
      <c r="C2032" s="248"/>
      <c r="D2032" s="230" t="s">
        <v>279</v>
      </c>
      <c r="E2032" s="249" t="s">
        <v>19</v>
      </c>
      <c r="F2032" s="250" t="s">
        <v>2370</v>
      </c>
      <c r="G2032" s="248"/>
      <c r="H2032" s="251">
        <v>2</v>
      </c>
      <c r="I2032" s="252"/>
      <c r="J2032" s="248"/>
      <c r="K2032" s="248"/>
      <c r="L2032" s="253"/>
      <c r="M2032" s="254"/>
      <c r="N2032" s="255"/>
      <c r="O2032" s="255"/>
      <c r="P2032" s="255"/>
      <c r="Q2032" s="255"/>
      <c r="R2032" s="255"/>
      <c r="S2032" s="255"/>
      <c r="T2032" s="256"/>
      <c r="U2032" s="14"/>
      <c r="V2032" s="14"/>
      <c r="W2032" s="14"/>
      <c r="X2032" s="14"/>
      <c r="Y2032" s="14"/>
      <c r="Z2032" s="14"/>
      <c r="AA2032" s="14"/>
      <c r="AB2032" s="14"/>
      <c r="AC2032" s="14"/>
      <c r="AD2032" s="14"/>
      <c r="AE2032" s="14"/>
      <c r="AT2032" s="257" t="s">
        <v>279</v>
      </c>
      <c r="AU2032" s="257" t="s">
        <v>82</v>
      </c>
      <c r="AV2032" s="14" t="s">
        <v>82</v>
      </c>
      <c r="AW2032" s="14" t="s">
        <v>33</v>
      </c>
      <c r="AX2032" s="14" t="s">
        <v>72</v>
      </c>
      <c r="AY2032" s="257" t="s">
        <v>266</v>
      </c>
    </row>
    <row r="2033" spans="1:51" s="15" customFormat="1" ht="12">
      <c r="A2033" s="15"/>
      <c r="B2033" s="258"/>
      <c r="C2033" s="259"/>
      <c r="D2033" s="230" t="s">
        <v>279</v>
      </c>
      <c r="E2033" s="260" t="s">
        <v>19</v>
      </c>
      <c r="F2033" s="261" t="s">
        <v>282</v>
      </c>
      <c r="G2033" s="259"/>
      <c r="H2033" s="262">
        <v>2</v>
      </c>
      <c r="I2033" s="263"/>
      <c r="J2033" s="259"/>
      <c r="K2033" s="259"/>
      <c r="L2033" s="264"/>
      <c r="M2033" s="265"/>
      <c r="N2033" s="266"/>
      <c r="O2033" s="266"/>
      <c r="P2033" s="266"/>
      <c r="Q2033" s="266"/>
      <c r="R2033" s="266"/>
      <c r="S2033" s="266"/>
      <c r="T2033" s="267"/>
      <c r="U2033" s="15"/>
      <c r="V2033" s="15"/>
      <c r="W2033" s="15"/>
      <c r="X2033" s="15"/>
      <c r="Y2033" s="15"/>
      <c r="Z2033" s="15"/>
      <c r="AA2033" s="15"/>
      <c r="AB2033" s="15"/>
      <c r="AC2033" s="15"/>
      <c r="AD2033" s="15"/>
      <c r="AE2033" s="15"/>
      <c r="AT2033" s="268" t="s">
        <v>279</v>
      </c>
      <c r="AU2033" s="268" t="s">
        <v>82</v>
      </c>
      <c r="AV2033" s="15" t="s">
        <v>273</v>
      </c>
      <c r="AW2033" s="15" t="s">
        <v>33</v>
      </c>
      <c r="AX2033" s="15" t="s">
        <v>80</v>
      </c>
      <c r="AY2033" s="268" t="s">
        <v>266</v>
      </c>
    </row>
    <row r="2034" spans="1:65" s="2" customFormat="1" ht="33" customHeight="1">
      <c r="A2034" s="41"/>
      <c r="B2034" s="42"/>
      <c r="C2034" s="217" t="s">
        <v>2371</v>
      </c>
      <c r="D2034" s="217" t="s">
        <v>268</v>
      </c>
      <c r="E2034" s="218" t="s">
        <v>2372</v>
      </c>
      <c r="F2034" s="219" t="s">
        <v>2373</v>
      </c>
      <c r="G2034" s="220" t="s">
        <v>481</v>
      </c>
      <c r="H2034" s="221">
        <v>1.595</v>
      </c>
      <c r="I2034" s="222"/>
      <c r="J2034" s="223">
        <f>ROUND(I2034*H2034,2)</f>
        <v>0</v>
      </c>
      <c r="K2034" s="219" t="s">
        <v>272</v>
      </c>
      <c r="L2034" s="47"/>
      <c r="M2034" s="224" t="s">
        <v>19</v>
      </c>
      <c r="N2034" s="225" t="s">
        <v>43</v>
      </c>
      <c r="O2034" s="87"/>
      <c r="P2034" s="226">
        <f>O2034*H2034</f>
        <v>0</v>
      </c>
      <c r="Q2034" s="226">
        <v>0.00119</v>
      </c>
      <c r="R2034" s="226">
        <f>Q2034*H2034</f>
        <v>0.00189805</v>
      </c>
      <c r="S2034" s="226">
        <v>0</v>
      </c>
      <c r="T2034" s="227">
        <f>S2034*H2034</f>
        <v>0</v>
      </c>
      <c r="U2034" s="41"/>
      <c r="V2034" s="41"/>
      <c r="W2034" s="41"/>
      <c r="X2034" s="41"/>
      <c r="Y2034" s="41"/>
      <c r="Z2034" s="41"/>
      <c r="AA2034" s="41"/>
      <c r="AB2034" s="41"/>
      <c r="AC2034" s="41"/>
      <c r="AD2034" s="41"/>
      <c r="AE2034" s="41"/>
      <c r="AR2034" s="228" t="s">
        <v>396</v>
      </c>
      <c r="AT2034" s="228" t="s">
        <v>268</v>
      </c>
      <c r="AU2034" s="228" t="s">
        <v>82</v>
      </c>
      <c r="AY2034" s="20" t="s">
        <v>266</v>
      </c>
      <c r="BE2034" s="229">
        <f>IF(N2034="základní",J2034,0)</f>
        <v>0</v>
      </c>
      <c r="BF2034" s="229">
        <f>IF(N2034="snížená",J2034,0)</f>
        <v>0</v>
      </c>
      <c r="BG2034" s="229">
        <f>IF(N2034="zákl. přenesená",J2034,0)</f>
        <v>0</v>
      </c>
      <c r="BH2034" s="229">
        <f>IF(N2034="sníž. přenesená",J2034,0)</f>
        <v>0</v>
      </c>
      <c r="BI2034" s="229">
        <f>IF(N2034="nulová",J2034,0)</f>
        <v>0</v>
      </c>
      <c r="BJ2034" s="20" t="s">
        <v>80</v>
      </c>
      <c r="BK2034" s="229">
        <f>ROUND(I2034*H2034,2)</f>
        <v>0</v>
      </c>
      <c r="BL2034" s="20" t="s">
        <v>396</v>
      </c>
      <c r="BM2034" s="228" t="s">
        <v>2374</v>
      </c>
    </row>
    <row r="2035" spans="1:47" s="2" customFormat="1" ht="12">
      <c r="A2035" s="41"/>
      <c r="B2035" s="42"/>
      <c r="C2035" s="43"/>
      <c r="D2035" s="230" t="s">
        <v>275</v>
      </c>
      <c r="E2035" s="43"/>
      <c r="F2035" s="231" t="s">
        <v>2375</v>
      </c>
      <c r="G2035" s="43"/>
      <c r="H2035" s="43"/>
      <c r="I2035" s="232"/>
      <c r="J2035" s="43"/>
      <c r="K2035" s="43"/>
      <c r="L2035" s="47"/>
      <c r="M2035" s="233"/>
      <c r="N2035" s="234"/>
      <c r="O2035" s="87"/>
      <c r="P2035" s="87"/>
      <c r="Q2035" s="87"/>
      <c r="R2035" s="87"/>
      <c r="S2035" s="87"/>
      <c r="T2035" s="88"/>
      <c r="U2035" s="41"/>
      <c r="V2035" s="41"/>
      <c r="W2035" s="41"/>
      <c r="X2035" s="41"/>
      <c r="Y2035" s="41"/>
      <c r="Z2035" s="41"/>
      <c r="AA2035" s="41"/>
      <c r="AB2035" s="41"/>
      <c r="AC2035" s="41"/>
      <c r="AD2035" s="41"/>
      <c r="AE2035" s="41"/>
      <c r="AT2035" s="20" t="s">
        <v>275</v>
      </c>
      <c r="AU2035" s="20" t="s">
        <v>82</v>
      </c>
    </row>
    <row r="2036" spans="1:47" s="2" customFormat="1" ht="12">
      <c r="A2036" s="41"/>
      <c r="B2036" s="42"/>
      <c r="C2036" s="43"/>
      <c r="D2036" s="235" t="s">
        <v>277</v>
      </c>
      <c r="E2036" s="43"/>
      <c r="F2036" s="236" t="s">
        <v>2376</v>
      </c>
      <c r="G2036" s="43"/>
      <c r="H2036" s="43"/>
      <c r="I2036" s="232"/>
      <c r="J2036" s="43"/>
      <c r="K2036" s="43"/>
      <c r="L2036" s="47"/>
      <c r="M2036" s="233"/>
      <c r="N2036" s="234"/>
      <c r="O2036" s="87"/>
      <c r="P2036" s="87"/>
      <c r="Q2036" s="87"/>
      <c r="R2036" s="87"/>
      <c r="S2036" s="87"/>
      <c r="T2036" s="88"/>
      <c r="U2036" s="41"/>
      <c r="V2036" s="41"/>
      <c r="W2036" s="41"/>
      <c r="X2036" s="41"/>
      <c r="Y2036" s="41"/>
      <c r="Z2036" s="41"/>
      <c r="AA2036" s="41"/>
      <c r="AB2036" s="41"/>
      <c r="AC2036" s="41"/>
      <c r="AD2036" s="41"/>
      <c r="AE2036" s="41"/>
      <c r="AT2036" s="20" t="s">
        <v>277</v>
      </c>
      <c r="AU2036" s="20" t="s">
        <v>82</v>
      </c>
    </row>
    <row r="2037" spans="1:51" s="14" customFormat="1" ht="12">
      <c r="A2037" s="14"/>
      <c r="B2037" s="247"/>
      <c r="C2037" s="248"/>
      <c r="D2037" s="230" t="s">
        <v>279</v>
      </c>
      <c r="E2037" s="249" t="s">
        <v>19</v>
      </c>
      <c r="F2037" s="250" t="s">
        <v>2377</v>
      </c>
      <c r="G2037" s="248"/>
      <c r="H2037" s="251">
        <v>0.875</v>
      </c>
      <c r="I2037" s="252"/>
      <c r="J2037" s="248"/>
      <c r="K2037" s="248"/>
      <c r="L2037" s="253"/>
      <c r="M2037" s="254"/>
      <c r="N2037" s="255"/>
      <c r="O2037" s="255"/>
      <c r="P2037" s="255"/>
      <c r="Q2037" s="255"/>
      <c r="R2037" s="255"/>
      <c r="S2037" s="255"/>
      <c r="T2037" s="256"/>
      <c r="U2037" s="14"/>
      <c r="V2037" s="14"/>
      <c r="W2037" s="14"/>
      <c r="X2037" s="14"/>
      <c r="Y2037" s="14"/>
      <c r="Z2037" s="14"/>
      <c r="AA2037" s="14"/>
      <c r="AB2037" s="14"/>
      <c r="AC2037" s="14"/>
      <c r="AD2037" s="14"/>
      <c r="AE2037" s="14"/>
      <c r="AT2037" s="257" t="s">
        <v>279</v>
      </c>
      <c r="AU2037" s="257" t="s">
        <v>82</v>
      </c>
      <c r="AV2037" s="14" t="s">
        <v>82</v>
      </c>
      <c r="AW2037" s="14" t="s">
        <v>33</v>
      </c>
      <c r="AX2037" s="14" t="s">
        <v>72</v>
      </c>
      <c r="AY2037" s="257" t="s">
        <v>266</v>
      </c>
    </row>
    <row r="2038" spans="1:51" s="14" customFormat="1" ht="12">
      <c r="A2038" s="14"/>
      <c r="B2038" s="247"/>
      <c r="C2038" s="248"/>
      <c r="D2038" s="230" t="s">
        <v>279</v>
      </c>
      <c r="E2038" s="249" t="s">
        <v>19</v>
      </c>
      <c r="F2038" s="250" t="s">
        <v>2378</v>
      </c>
      <c r="G2038" s="248"/>
      <c r="H2038" s="251">
        <v>0.72</v>
      </c>
      <c r="I2038" s="252"/>
      <c r="J2038" s="248"/>
      <c r="K2038" s="248"/>
      <c r="L2038" s="253"/>
      <c r="M2038" s="254"/>
      <c r="N2038" s="255"/>
      <c r="O2038" s="255"/>
      <c r="P2038" s="255"/>
      <c r="Q2038" s="255"/>
      <c r="R2038" s="255"/>
      <c r="S2038" s="255"/>
      <c r="T2038" s="256"/>
      <c r="U2038" s="14"/>
      <c r="V2038" s="14"/>
      <c r="W2038" s="14"/>
      <c r="X2038" s="14"/>
      <c r="Y2038" s="14"/>
      <c r="Z2038" s="14"/>
      <c r="AA2038" s="14"/>
      <c r="AB2038" s="14"/>
      <c r="AC2038" s="14"/>
      <c r="AD2038" s="14"/>
      <c r="AE2038" s="14"/>
      <c r="AT2038" s="257" t="s">
        <v>279</v>
      </c>
      <c r="AU2038" s="257" t="s">
        <v>82</v>
      </c>
      <c r="AV2038" s="14" t="s">
        <v>82</v>
      </c>
      <c r="AW2038" s="14" t="s">
        <v>33</v>
      </c>
      <c r="AX2038" s="14" t="s">
        <v>72</v>
      </c>
      <c r="AY2038" s="257" t="s">
        <v>266</v>
      </c>
    </row>
    <row r="2039" spans="1:51" s="15" customFormat="1" ht="12">
      <c r="A2039" s="15"/>
      <c r="B2039" s="258"/>
      <c r="C2039" s="259"/>
      <c r="D2039" s="230" t="s">
        <v>279</v>
      </c>
      <c r="E2039" s="260" t="s">
        <v>19</v>
      </c>
      <c r="F2039" s="261" t="s">
        <v>282</v>
      </c>
      <c r="G2039" s="259"/>
      <c r="H2039" s="262">
        <v>1.595</v>
      </c>
      <c r="I2039" s="263"/>
      <c r="J2039" s="259"/>
      <c r="K2039" s="259"/>
      <c r="L2039" s="264"/>
      <c r="M2039" s="265"/>
      <c r="N2039" s="266"/>
      <c r="O2039" s="266"/>
      <c r="P2039" s="266"/>
      <c r="Q2039" s="266"/>
      <c r="R2039" s="266"/>
      <c r="S2039" s="266"/>
      <c r="T2039" s="267"/>
      <c r="U2039" s="15"/>
      <c r="V2039" s="15"/>
      <c r="W2039" s="15"/>
      <c r="X2039" s="15"/>
      <c r="Y2039" s="15"/>
      <c r="Z2039" s="15"/>
      <c r="AA2039" s="15"/>
      <c r="AB2039" s="15"/>
      <c r="AC2039" s="15"/>
      <c r="AD2039" s="15"/>
      <c r="AE2039" s="15"/>
      <c r="AT2039" s="268" t="s">
        <v>279</v>
      </c>
      <c r="AU2039" s="268" t="s">
        <v>82</v>
      </c>
      <c r="AV2039" s="15" t="s">
        <v>273</v>
      </c>
      <c r="AW2039" s="15" t="s">
        <v>33</v>
      </c>
      <c r="AX2039" s="15" t="s">
        <v>80</v>
      </c>
      <c r="AY2039" s="268" t="s">
        <v>266</v>
      </c>
    </row>
    <row r="2040" spans="1:65" s="2" customFormat="1" ht="16.5" customHeight="1">
      <c r="A2040" s="41"/>
      <c r="B2040" s="42"/>
      <c r="C2040" s="217" t="s">
        <v>2379</v>
      </c>
      <c r="D2040" s="217" t="s">
        <v>268</v>
      </c>
      <c r="E2040" s="218" t="s">
        <v>2380</v>
      </c>
      <c r="F2040" s="219" t="s">
        <v>2381</v>
      </c>
      <c r="G2040" s="220" t="s">
        <v>481</v>
      </c>
      <c r="H2040" s="221">
        <v>2</v>
      </c>
      <c r="I2040" s="222"/>
      <c r="J2040" s="223">
        <f>ROUND(I2040*H2040,2)</f>
        <v>0</v>
      </c>
      <c r="K2040" s="219" t="s">
        <v>272</v>
      </c>
      <c r="L2040" s="47"/>
      <c r="M2040" s="224" t="s">
        <v>19</v>
      </c>
      <c r="N2040" s="225" t="s">
        <v>43</v>
      </c>
      <c r="O2040" s="87"/>
      <c r="P2040" s="226">
        <f>O2040*H2040</f>
        <v>0</v>
      </c>
      <c r="Q2040" s="226">
        <v>0.00022</v>
      </c>
      <c r="R2040" s="226">
        <f>Q2040*H2040</f>
        <v>0.00044</v>
      </c>
      <c r="S2040" s="226">
        <v>0</v>
      </c>
      <c r="T2040" s="227">
        <f>S2040*H2040</f>
        <v>0</v>
      </c>
      <c r="U2040" s="41"/>
      <c r="V2040" s="41"/>
      <c r="W2040" s="41"/>
      <c r="X2040" s="41"/>
      <c r="Y2040" s="41"/>
      <c r="Z2040" s="41"/>
      <c r="AA2040" s="41"/>
      <c r="AB2040" s="41"/>
      <c r="AC2040" s="41"/>
      <c r="AD2040" s="41"/>
      <c r="AE2040" s="41"/>
      <c r="AR2040" s="228" t="s">
        <v>396</v>
      </c>
      <c r="AT2040" s="228" t="s">
        <v>268</v>
      </c>
      <c r="AU2040" s="228" t="s">
        <v>82</v>
      </c>
      <c r="AY2040" s="20" t="s">
        <v>266</v>
      </c>
      <c r="BE2040" s="229">
        <f>IF(N2040="základní",J2040,0)</f>
        <v>0</v>
      </c>
      <c r="BF2040" s="229">
        <f>IF(N2040="snížená",J2040,0)</f>
        <v>0</v>
      </c>
      <c r="BG2040" s="229">
        <f>IF(N2040="zákl. přenesená",J2040,0)</f>
        <v>0</v>
      </c>
      <c r="BH2040" s="229">
        <f>IF(N2040="sníž. přenesená",J2040,0)</f>
        <v>0</v>
      </c>
      <c r="BI2040" s="229">
        <f>IF(N2040="nulová",J2040,0)</f>
        <v>0</v>
      </c>
      <c r="BJ2040" s="20" t="s">
        <v>80</v>
      </c>
      <c r="BK2040" s="229">
        <f>ROUND(I2040*H2040,2)</f>
        <v>0</v>
      </c>
      <c r="BL2040" s="20" t="s">
        <v>396</v>
      </c>
      <c r="BM2040" s="228" t="s">
        <v>2382</v>
      </c>
    </row>
    <row r="2041" spans="1:47" s="2" customFormat="1" ht="12">
      <c r="A2041" s="41"/>
      <c r="B2041" s="42"/>
      <c r="C2041" s="43"/>
      <c r="D2041" s="230" t="s">
        <v>275</v>
      </c>
      <c r="E2041" s="43"/>
      <c r="F2041" s="231" t="s">
        <v>2383</v>
      </c>
      <c r="G2041" s="43"/>
      <c r="H2041" s="43"/>
      <c r="I2041" s="232"/>
      <c r="J2041" s="43"/>
      <c r="K2041" s="43"/>
      <c r="L2041" s="47"/>
      <c r="M2041" s="233"/>
      <c r="N2041" s="234"/>
      <c r="O2041" s="87"/>
      <c r="P2041" s="87"/>
      <c r="Q2041" s="87"/>
      <c r="R2041" s="87"/>
      <c r="S2041" s="87"/>
      <c r="T2041" s="88"/>
      <c r="U2041" s="41"/>
      <c r="V2041" s="41"/>
      <c r="W2041" s="41"/>
      <c r="X2041" s="41"/>
      <c r="Y2041" s="41"/>
      <c r="Z2041" s="41"/>
      <c r="AA2041" s="41"/>
      <c r="AB2041" s="41"/>
      <c r="AC2041" s="41"/>
      <c r="AD2041" s="41"/>
      <c r="AE2041" s="41"/>
      <c r="AT2041" s="20" t="s">
        <v>275</v>
      </c>
      <c r="AU2041" s="20" t="s">
        <v>82</v>
      </c>
    </row>
    <row r="2042" spans="1:47" s="2" customFormat="1" ht="12">
      <c r="A2042" s="41"/>
      <c r="B2042" s="42"/>
      <c r="C2042" s="43"/>
      <c r="D2042" s="235" t="s">
        <v>277</v>
      </c>
      <c r="E2042" s="43"/>
      <c r="F2042" s="236" t="s">
        <v>2384</v>
      </c>
      <c r="G2042" s="43"/>
      <c r="H2042" s="43"/>
      <c r="I2042" s="232"/>
      <c r="J2042" s="43"/>
      <c r="K2042" s="43"/>
      <c r="L2042" s="47"/>
      <c r="M2042" s="233"/>
      <c r="N2042" s="234"/>
      <c r="O2042" s="87"/>
      <c r="P2042" s="87"/>
      <c r="Q2042" s="87"/>
      <c r="R2042" s="87"/>
      <c r="S2042" s="87"/>
      <c r="T2042" s="88"/>
      <c r="U2042" s="41"/>
      <c r="V2042" s="41"/>
      <c r="W2042" s="41"/>
      <c r="X2042" s="41"/>
      <c r="Y2042" s="41"/>
      <c r="Z2042" s="41"/>
      <c r="AA2042" s="41"/>
      <c r="AB2042" s="41"/>
      <c r="AC2042" s="41"/>
      <c r="AD2042" s="41"/>
      <c r="AE2042" s="41"/>
      <c r="AT2042" s="20" t="s">
        <v>277</v>
      </c>
      <c r="AU2042" s="20" t="s">
        <v>82</v>
      </c>
    </row>
    <row r="2043" spans="1:51" s="14" customFormat="1" ht="12">
      <c r="A2043" s="14"/>
      <c r="B2043" s="247"/>
      <c r="C2043" s="248"/>
      <c r="D2043" s="230" t="s">
        <v>279</v>
      </c>
      <c r="E2043" s="249" t="s">
        <v>19</v>
      </c>
      <c r="F2043" s="250" t="s">
        <v>1134</v>
      </c>
      <c r="G2043" s="248"/>
      <c r="H2043" s="251">
        <v>2</v>
      </c>
      <c r="I2043" s="252"/>
      <c r="J2043" s="248"/>
      <c r="K2043" s="248"/>
      <c r="L2043" s="253"/>
      <c r="M2043" s="254"/>
      <c r="N2043" s="255"/>
      <c r="O2043" s="255"/>
      <c r="P2043" s="255"/>
      <c r="Q2043" s="255"/>
      <c r="R2043" s="255"/>
      <c r="S2043" s="255"/>
      <c r="T2043" s="256"/>
      <c r="U2043" s="14"/>
      <c r="V2043" s="14"/>
      <c r="W2043" s="14"/>
      <c r="X2043" s="14"/>
      <c r="Y2043" s="14"/>
      <c r="Z2043" s="14"/>
      <c r="AA2043" s="14"/>
      <c r="AB2043" s="14"/>
      <c r="AC2043" s="14"/>
      <c r="AD2043" s="14"/>
      <c r="AE2043" s="14"/>
      <c r="AT2043" s="257" t="s">
        <v>279</v>
      </c>
      <c r="AU2043" s="257" t="s">
        <v>82</v>
      </c>
      <c r="AV2043" s="14" t="s">
        <v>82</v>
      </c>
      <c r="AW2043" s="14" t="s">
        <v>33</v>
      </c>
      <c r="AX2043" s="14" t="s">
        <v>72</v>
      </c>
      <c r="AY2043" s="257" t="s">
        <v>266</v>
      </c>
    </row>
    <row r="2044" spans="1:51" s="15" customFormat="1" ht="12">
      <c r="A2044" s="15"/>
      <c r="B2044" s="258"/>
      <c r="C2044" s="259"/>
      <c r="D2044" s="230" t="s">
        <v>279</v>
      </c>
      <c r="E2044" s="260" t="s">
        <v>19</v>
      </c>
      <c r="F2044" s="261" t="s">
        <v>282</v>
      </c>
      <c r="G2044" s="259"/>
      <c r="H2044" s="262">
        <v>2</v>
      </c>
      <c r="I2044" s="263"/>
      <c r="J2044" s="259"/>
      <c r="K2044" s="259"/>
      <c r="L2044" s="264"/>
      <c r="M2044" s="265"/>
      <c r="N2044" s="266"/>
      <c r="O2044" s="266"/>
      <c r="P2044" s="266"/>
      <c r="Q2044" s="266"/>
      <c r="R2044" s="266"/>
      <c r="S2044" s="266"/>
      <c r="T2044" s="267"/>
      <c r="U2044" s="15"/>
      <c r="V2044" s="15"/>
      <c r="W2044" s="15"/>
      <c r="X2044" s="15"/>
      <c r="Y2044" s="15"/>
      <c r="Z2044" s="15"/>
      <c r="AA2044" s="15"/>
      <c r="AB2044" s="15"/>
      <c r="AC2044" s="15"/>
      <c r="AD2044" s="15"/>
      <c r="AE2044" s="15"/>
      <c r="AT2044" s="268" t="s">
        <v>279</v>
      </c>
      <c r="AU2044" s="268" t="s">
        <v>82</v>
      </c>
      <c r="AV2044" s="15" t="s">
        <v>273</v>
      </c>
      <c r="AW2044" s="15" t="s">
        <v>33</v>
      </c>
      <c r="AX2044" s="15" t="s">
        <v>80</v>
      </c>
      <c r="AY2044" s="268" t="s">
        <v>266</v>
      </c>
    </row>
    <row r="2045" spans="1:65" s="2" customFormat="1" ht="33" customHeight="1">
      <c r="A2045" s="41"/>
      <c r="B2045" s="42"/>
      <c r="C2045" s="269" t="s">
        <v>2385</v>
      </c>
      <c r="D2045" s="269" t="s">
        <v>430</v>
      </c>
      <c r="E2045" s="270" t="s">
        <v>2386</v>
      </c>
      <c r="F2045" s="271" t="s">
        <v>2387</v>
      </c>
      <c r="G2045" s="272" t="s">
        <v>481</v>
      </c>
      <c r="H2045" s="273">
        <v>2</v>
      </c>
      <c r="I2045" s="274"/>
      <c r="J2045" s="275">
        <f>ROUND(I2045*H2045,2)</f>
        <v>0</v>
      </c>
      <c r="K2045" s="271" t="s">
        <v>272</v>
      </c>
      <c r="L2045" s="276"/>
      <c r="M2045" s="277" t="s">
        <v>19</v>
      </c>
      <c r="N2045" s="278" t="s">
        <v>43</v>
      </c>
      <c r="O2045" s="87"/>
      <c r="P2045" s="226">
        <f>O2045*H2045</f>
        <v>0</v>
      </c>
      <c r="Q2045" s="226">
        <v>0.01624</v>
      </c>
      <c r="R2045" s="226">
        <f>Q2045*H2045</f>
        <v>0.03248</v>
      </c>
      <c r="S2045" s="226">
        <v>0</v>
      </c>
      <c r="T2045" s="227">
        <f>S2045*H2045</f>
        <v>0</v>
      </c>
      <c r="U2045" s="41"/>
      <c r="V2045" s="41"/>
      <c r="W2045" s="41"/>
      <c r="X2045" s="41"/>
      <c r="Y2045" s="41"/>
      <c r="Z2045" s="41"/>
      <c r="AA2045" s="41"/>
      <c r="AB2045" s="41"/>
      <c r="AC2045" s="41"/>
      <c r="AD2045" s="41"/>
      <c r="AE2045" s="41"/>
      <c r="AR2045" s="228" t="s">
        <v>517</v>
      </c>
      <c r="AT2045" s="228" t="s">
        <v>430</v>
      </c>
      <c r="AU2045" s="228" t="s">
        <v>82</v>
      </c>
      <c r="AY2045" s="20" t="s">
        <v>266</v>
      </c>
      <c r="BE2045" s="229">
        <f>IF(N2045="základní",J2045,0)</f>
        <v>0</v>
      </c>
      <c r="BF2045" s="229">
        <f>IF(N2045="snížená",J2045,0)</f>
        <v>0</v>
      </c>
      <c r="BG2045" s="229">
        <f>IF(N2045="zákl. přenesená",J2045,0)</f>
        <v>0</v>
      </c>
      <c r="BH2045" s="229">
        <f>IF(N2045="sníž. přenesená",J2045,0)</f>
        <v>0</v>
      </c>
      <c r="BI2045" s="229">
        <f>IF(N2045="nulová",J2045,0)</f>
        <v>0</v>
      </c>
      <c r="BJ2045" s="20" t="s">
        <v>80</v>
      </c>
      <c r="BK2045" s="229">
        <f>ROUND(I2045*H2045,2)</f>
        <v>0</v>
      </c>
      <c r="BL2045" s="20" t="s">
        <v>396</v>
      </c>
      <c r="BM2045" s="228" t="s">
        <v>2388</v>
      </c>
    </row>
    <row r="2046" spans="1:47" s="2" customFormat="1" ht="12">
      <c r="A2046" s="41"/>
      <c r="B2046" s="42"/>
      <c r="C2046" s="43"/>
      <c r="D2046" s="230" t="s">
        <v>275</v>
      </c>
      <c r="E2046" s="43"/>
      <c r="F2046" s="231" t="s">
        <v>2387</v>
      </c>
      <c r="G2046" s="43"/>
      <c r="H2046" s="43"/>
      <c r="I2046" s="232"/>
      <c r="J2046" s="43"/>
      <c r="K2046" s="43"/>
      <c r="L2046" s="47"/>
      <c r="M2046" s="233"/>
      <c r="N2046" s="234"/>
      <c r="O2046" s="87"/>
      <c r="P2046" s="87"/>
      <c r="Q2046" s="87"/>
      <c r="R2046" s="87"/>
      <c r="S2046" s="87"/>
      <c r="T2046" s="88"/>
      <c r="U2046" s="41"/>
      <c r="V2046" s="41"/>
      <c r="W2046" s="41"/>
      <c r="X2046" s="41"/>
      <c r="Y2046" s="41"/>
      <c r="Z2046" s="41"/>
      <c r="AA2046" s="41"/>
      <c r="AB2046" s="41"/>
      <c r="AC2046" s="41"/>
      <c r="AD2046" s="41"/>
      <c r="AE2046" s="41"/>
      <c r="AT2046" s="20" t="s">
        <v>275</v>
      </c>
      <c r="AU2046" s="20" t="s">
        <v>82</v>
      </c>
    </row>
    <row r="2047" spans="1:65" s="2" customFormat="1" ht="24.15" customHeight="1">
      <c r="A2047" s="41"/>
      <c r="B2047" s="42"/>
      <c r="C2047" s="217" t="s">
        <v>2389</v>
      </c>
      <c r="D2047" s="217" t="s">
        <v>268</v>
      </c>
      <c r="E2047" s="218" t="s">
        <v>2390</v>
      </c>
      <c r="F2047" s="219" t="s">
        <v>2391</v>
      </c>
      <c r="G2047" s="220" t="s">
        <v>271</v>
      </c>
      <c r="H2047" s="221">
        <v>8.222</v>
      </c>
      <c r="I2047" s="222"/>
      <c r="J2047" s="223">
        <f>ROUND(I2047*H2047,2)</f>
        <v>0</v>
      </c>
      <c r="K2047" s="219" t="s">
        <v>272</v>
      </c>
      <c r="L2047" s="47"/>
      <c r="M2047" s="224" t="s">
        <v>19</v>
      </c>
      <c r="N2047" s="225" t="s">
        <v>43</v>
      </c>
      <c r="O2047" s="87"/>
      <c r="P2047" s="226">
        <f>O2047*H2047</f>
        <v>0</v>
      </c>
      <c r="Q2047" s="226">
        <v>0.02134</v>
      </c>
      <c r="R2047" s="226">
        <f>Q2047*H2047</f>
        <v>0.17545748</v>
      </c>
      <c r="S2047" s="226">
        <v>0</v>
      </c>
      <c r="T2047" s="227">
        <f>S2047*H2047</f>
        <v>0</v>
      </c>
      <c r="U2047" s="41"/>
      <c r="V2047" s="41"/>
      <c r="W2047" s="41"/>
      <c r="X2047" s="41"/>
      <c r="Y2047" s="41"/>
      <c r="Z2047" s="41"/>
      <c r="AA2047" s="41"/>
      <c r="AB2047" s="41"/>
      <c r="AC2047" s="41"/>
      <c r="AD2047" s="41"/>
      <c r="AE2047" s="41"/>
      <c r="AR2047" s="228" t="s">
        <v>396</v>
      </c>
      <c r="AT2047" s="228" t="s">
        <v>268</v>
      </c>
      <c r="AU2047" s="228" t="s">
        <v>82</v>
      </c>
      <c r="AY2047" s="20" t="s">
        <v>266</v>
      </c>
      <c r="BE2047" s="229">
        <f>IF(N2047="základní",J2047,0)</f>
        <v>0</v>
      </c>
      <c r="BF2047" s="229">
        <f>IF(N2047="snížená",J2047,0)</f>
        <v>0</v>
      </c>
      <c r="BG2047" s="229">
        <f>IF(N2047="zákl. přenesená",J2047,0)</f>
        <v>0</v>
      </c>
      <c r="BH2047" s="229">
        <f>IF(N2047="sníž. přenesená",J2047,0)</f>
        <v>0</v>
      </c>
      <c r="BI2047" s="229">
        <f>IF(N2047="nulová",J2047,0)</f>
        <v>0</v>
      </c>
      <c r="BJ2047" s="20" t="s">
        <v>80</v>
      </c>
      <c r="BK2047" s="229">
        <f>ROUND(I2047*H2047,2)</f>
        <v>0</v>
      </c>
      <c r="BL2047" s="20" t="s">
        <v>396</v>
      </c>
      <c r="BM2047" s="228" t="s">
        <v>2392</v>
      </c>
    </row>
    <row r="2048" spans="1:47" s="2" customFormat="1" ht="12">
      <c r="A2048" s="41"/>
      <c r="B2048" s="42"/>
      <c r="C2048" s="43"/>
      <c r="D2048" s="230" t="s">
        <v>275</v>
      </c>
      <c r="E2048" s="43"/>
      <c r="F2048" s="231" t="s">
        <v>2393</v>
      </c>
      <c r="G2048" s="43"/>
      <c r="H2048" s="43"/>
      <c r="I2048" s="232"/>
      <c r="J2048" s="43"/>
      <c r="K2048" s="43"/>
      <c r="L2048" s="47"/>
      <c r="M2048" s="233"/>
      <c r="N2048" s="234"/>
      <c r="O2048" s="87"/>
      <c r="P2048" s="87"/>
      <c r="Q2048" s="87"/>
      <c r="R2048" s="87"/>
      <c r="S2048" s="87"/>
      <c r="T2048" s="88"/>
      <c r="U2048" s="41"/>
      <c r="V2048" s="41"/>
      <c r="W2048" s="41"/>
      <c r="X2048" s="41"/>
      <c r="Y2048" s="41"/>
      <c r="Z2048" s="41"/>
      <c r="AA2048" s="41"/>
      <c r="AB2048" s="41"/>
      <c r="AC2048" s="41"/>
      <c r="AD2048" s="41"/>
      <c r="AE2048" s="41"/>
      <c r="AT2048" s="20" t="s">
        <v>275</v>
      </c>
      <c r="AU2048" s="20" t="s">
        <v>82</v>
      </c>
    </row>
    <row r="2049" spans="1:47" s="2" customFormat="1" ht="12">
      <c r="A2049" s="41"/>
      <c r="B2049" s="42"/>
      <c r="C2049" s="43"/>
      <c r="D2049" s="235" t="s">
        <v>277</v>
      </c>
      <c r="E2049" s="43"/>
      <c r="F2049" s="236" t="s">
        <v>2394</v>
      </c>
      <c r="G2049" s="43"/>
      <c r="H2049" s="43"/>
      <c r="I2049" s="232"/>
      <c r="J2049" s="43"/>
      <c r="K2049" s="43"/>
      <c r="L2049" s="47"/>
      <c r="M2049" s="233"/>
      <c r="N2049" s="234"/>
      <c r="O2049" s="87"/>
      <c r="P2049" s="87"/>
      <c r="Q2049" s="87"/>
      <c r="R2049" s="87"/>
      <c r="S2049" s="87"/>
      <c r="T2049" s="88"/>
      <c r="U2049" s="41"/>
      <c r="V2049" s="41"/>
      <c r="W2049" s="41"/>
      <c r="X2049" s="41"/>
      <c r="Y2049" s="41"/>
      <c r="Z2049" s="41"/>
      <c r="AA2049" s="41"/>
      <c r="AB2049" s="41"/>
      <c r="AC2049" s="41"/>
      <c r="AD2049" s="41"/>
      <c r="AE2049" s="41"/>
      <c r="AT2049" s="20" t="s">
        <v>277</v>
      </c>
      <c r="AU2049" s="20" t="s">
        <v>82</v>
      </c>
    </row>
    <row r="2050" spans="1:51" s="14" customFormat="1" ht="12">
      <c r="A2050" s="14"/>
      <c r="B2050" s="247"/>
      <c r="C2050" s="248"/>
      <c r="D2050" s="230" t="s">
        <v>279</v>
      </c>
      <c r="E2050" s="249" t="s">
        <v>19</v>
      </c>
      <c r="F2050" s="250" t="s">
        <v>2395</v>
      </c>
      <c r="G2050" s="248"/>
      <c r="H2050" s="251">
        <v>8.222</v>
      </c>
      <c r="I2050" s="252"/>
      <c r="J2050" s="248"/>
      <c r="K2050" s="248"/>
      <c r="L2050" s="253"/>
      <c r="M2050" s="254"/>
      <c r="N2050" s="255"/>
      <c r="O2050" s="255"/>
      <c r="P2050" s="255"/>
      <c r="Q2050" s="255"/>
      <c r="R2050" s="255"/>
      <c r="S2050" s="255"/>
      <c r="T2050" s="256"/>
      <c r="U2050" s="14"/>
      <c r="V2050" s="14"/>
      <c r="W2050" s="14"/>
      <c r="X2050" s="14"/>
      <c r="Y2050" s="14"/>
      <c r="Z2050" s="14"/>
      <c r="AA2050" s="14"/>
      <c r="AB2050" s="14"/>
      <c r="AC2050" s="14"/>
      <c r="AD2050" s="14"/>
      <c r="AE2050" s="14"/>
      <c r="AT2050" s="257" t="s">
        <v>279</v>
      </c>
      <c r="AU2050" s="257" t="s">
        <v>82</v>
      </c>
      <c r="AV2050" s="14" t="s">
        <v>82</v>
      </c>
      <c r="AW2050" s="14" t="s">
        <v>33</v>
      </c>
      <c r="AX2050" s="14" t="s">
        <v>80</v>
      </c>
      <c r="AY2050" s="257" t="s">
        <v>266</v>
      </c>
    </row>
    <row r="2051" spans="1:65" s="2" customFormat="1" ht="24.15" customHeight="1">
      <c r="A2051" s="41"/>
      <c r="B2051" s="42"/>
      <c r="C2051" s="217" t="s">
        <v>2396</v>
      </c>
      <c r="D2051" s="217" t="s">
        <v>268</v>
      </c>
      <c r="E2051" s="218" t="s">
        <v>2397</v>
      </c>
      <c r="F2051" s="219" t="s">
        <v>2398</v>
      </c>
      <c r="G2051" s="220" t="s">
        <v>481</v>
      </c>
      <c r="H2051" s="221">
        <v>3</v>
      </c>
      <c r="I2051" s="222"/>
      <c r="J2051" s="223">
        <f>ROUND(I2051*H2051,2)</f>
        <v>0</v>
      </c>
      <c r="K2051" s="219" t="s">
        <v>272</v>
      </c>
      <c r="L2051" s="47"/>
      <c r="M2051" s="224" t="s">
        <v>19</v>
      </c>
      <c r="N2051" s="225" t="s">
        <v>43</v>
      </c>
      <c r="O2051" s="87"/>
      <c r="P2051" s="226">
        <f>O2051*H2051</f>
        <v>0</v>
      </c>
      <c r="Q2051" s="226">
        <v>0.021</v>
      </c>
      <c r="R2051" s="226">
        <f>Q2051*H2051</f>
        <v>0.063</v>
      </c>
      <c r="S2051" s="226">
        <v>0</v>
      </c>
      <c r="T2051" s="227">
        <f>S2051*H2051</f>
        <v>0</v>
      </c>
      <c r="U2051" s="41"/>
      <c r="V2051" s="41"/>
      <c r="W2051" s="41"/>
      <c r="X2051" s="41"/>
      <c r="Y2051" s="41"/>
      <c r="Z2051" s="41"/>
      <c r="AA2051" s="41"/>
      <c r="AB2051" s="41"/>
      <c r="AC2051" s="41"/>
      <c r="AD2051" s="41"/>
      <c r="AE2051" s="41"/>
      <c r="AR2051" s="228" t="s">
        <v>396</v>
      </c>
      <c r="AT2051" s="228" t="s">
        <v>268</v>
      </c>
      <c r="AU2051" s="228" t="s">
        <v>82</v>
      </c>
      <c r="AY2051" s="20" t="s">
        <v>266</v>
      </c>
      <c r="BE2051" s="229">
        <f>IF(N2051="základní",J2051,0)</f>
        <v>0</v>
      </c>
      <c r="BF2051" s="229">
        <f>IF(N2051="snížená",J2051,0)</f>
        <v>0</v>
      </c>
      <c r="BG2051" s="229">
        <f>IF(N2051="zákl. přenesená",J2051,0)</f>
        <v>0</v>
      </c>
      <c r="BH2051" s="229">
        <f>IF(N2051="sníž. přenesená",J2051,0)</f>
        <v>0</v>
      </c>
      <c r="BI2051" s="229">
        <f>IF(N2051="nulová",J2051,0)</f>
        <v>0</v>
      </c>
      <c r="BJ2051" s="20" t="s">
        <v>80</v>
      </c>
      <c r="BK2051" s="229">
        <f>ROUND(I2051*H2051,2)</f>
        <v>0</v>
      </c>
      <c r="BL2051" s="20" t="s">
        <v>396</v>
      </c>
      <c r="BM2051" s="228" t="s">
        <v>2399</v>
      </c>
    </row>
    <row r="2052" spans="1:47" s="2" customFormat="1" ht="12">
      <c r="A2052" s="41"/>
      <c r="B2052" s="42"/>
      <c r="C2052" s="43"/>
      <c r="D2052" s="230" t="s">
        <v>275</v>
      </c>
      <c r="E2052" s="43"/>
      <c r="F2052" s="231" t="s">
        <v>2400</v>
      </c>
      <c r="G2052" s="43"/>
      <c r="H2052" s="43"/>
      <c r="I2052" s="232"/>
      <c r="J2052" s="43"/>
      <c r="K2052" s="43"/>
      <c r="L2052" s="47"/>
      <c r="M2052" s="233"/>
      <c r="N2052" s="234"/>
      <c r="O2052" s="87"/>
      <c r="P2052" s="87"/>
      <c r="Q2052" s="87"/>
      <c r="R2052" s="87"/>
      <c r="S2052" s="87"/>
      <c r="T2052" s="88"/>
      <c r="U2052" s="41"/>
      <c r="V2052" s="41"/>
      <c r="W2052" s="41"/>
      <c r="X2052" s="41"/>
      <c r="Y2052" s="41"/>
      <c r="Z2052" s="41"/>
      <c r="AA2052" s="41"/>
      <c r="AB2052" s="41"/>
      <c r="AC2052" s="41"/>
      <c r="AD2052" s="41"/>
      <c r="AE2052" s="41"/>
      <c r="AT2052" s="20" t="s">
        <v>275</v>
      </c>
      <c r="AU2052" s="20" t="s">
        <v>82</v>
      </c>
    </row>
    <row r="2053" spans="1:47" s="2" customFormat="1" ht="12">
      <c r="A2053" s="41"/>
      <c r="B2053" s="42"/>
      <c r="C2053" s="43"/>
      <c r="D2053" s="235" t="s">
        <v>277</v>
      </c>
      <c r="E2053" s="43"/>
      <c r="F2053" s="236" t="s">
        <v>2401</v>
      </c>
      <c r="G2053" s="43"/>
      <c r="H2053" s="43"/>
      <c r="I2053" s="232"/>
      <c r="J2053" s="43"/>
      <c r="K2053" s="43"/>
      <c r="L2053" s="47"/>
      <c r="M2053" s="233"/>
      <c r="N2053" s="234"/>
      <c r="O2053" s="87"/>
      <c r="P2053" s="87"/>
      <c r="Q2053" s="87"/>
      <c r="R2053" s="87"/>
      <c r="S2053" s="87"/>
      <c r="T2053" s="88"/>
      <c r="U2053" s="41"/>
      <c r="V2053" s="41"/>
      <c r="W2053" s="41"/>
      <c r="X2053" s="41"/>
      <c r="Y2053" s="41"/>
      <c r="Z2053" s="41"/>
      <c r="AA2053" s="41"/>
      <c r="AB2053" s="41"/>
      <c r="AC2053" s="41"/>
      <c r="AD2053" s="41"/>
      <c r="AE2053" s="41"/>
      <c r="AT2053" s="20" t="s">
        <v>277</v>
      </c>
      <c r="AU2053" s="20" t="s">
        <v>82</v>
      </c>
    </row>
    <row r="2054" spans="1:65" s="2" customFormat="1" ht="37.8" customHeight="1">
      <c r="A2054" s="41"/>
      <c r="B2054" s="42"/>
      <c r="C2054" s="269" t="s">
        <v>2402</v>
      </c>
      <c r="D2054" s="269" t="s">
        <v>430</v>
      </c>
      <c r="E2054" s="270" t="s">
        <v>2403</v>
      </c>
      <c r="F2054" s="271" t="s">
        <v>2404</v>
      </c>
      <c r="G2054" s="272" t="s">
        <v>481</v>
      </c>
      <c r="H2054" s="273">
        <v>11</v>
      </c>
      <c r="I2054" s="274"/>
      <c r="J2054" s="275">
        <f>ROUND(I2054*H2054,2)</f>
        <v>0</v>
      </c>
      <c r="K2054" s="271" t="s">
        <v>520</v>
      </c>
      <c r="L2054" s="276"/>
      <c r="M2054" s="277" t="s">
        <v>19</v>
      </c>
      <c r="N2054" s="278" t="s">
        <v>43</v>
      </c>
      <c r="O2054" s="87"/>
      <c r="P2054" s="226">
        <f>O2054*H2054</f>
        <v>0</v>
      </c>
      <c r="Q2054" s="226">
        <v>0</v>
      </c>
      <c r="R2054" s="226">
        <f>Q2054*H2054</f>
        <v>0</v>
      </c>
      <c r="S2054" s="226">
        <v>0</v>
      </c>
      <c r="T2054" s="227">
        <f>S2054*H2054</f>
        <v>0</v>
      </c>
      <c r="U2054" s="41"/>
      <c r="V2054" s="41"/>
      <c r="W2054" s="41"/>
      <c r="X2054" s="41"/>
      <c r="Y2054" s="41"/>
      <c r="Z2054" s="41"/>
      <c r="AA2054" s="41"/>
      <c r="AB2054" s="41"/>
      <c r="AC2054" s="41"/>
      <c r="AD2054" s="41"/>
      <c r="AE2054" s="41"/>
      <c r="AR2054" s="228" t="s">
        <v>324</v>
      </c>
      <c r="AT2054" s="228" t="s">
        <v>430</v>
      </c>
      <c r="AU2054" s="228" t="s">
        <v>82</v>
      </c>
      <c r="AY2054" s="20" t="s">
        <v>266</v>
      </c>
      <c r="BE2054" s="229">
        <f>IF(N2054="základní",J2054,0)</f>
        <v>0</v>
      </c>
      <c r="BF2054" s="229">
        <f>IF(N2054="snížená",J2054,0)</f>
        <v>0</v>
      </c>
      <c r="BG2054" s="229">
        <f>IF(N2054="zákl. přenesená",J2054,0)</f>
        <v>0</v>
      </c>
      <c r="BH2054" s="229">
        <f>IF(N2054="sníž. přenesená",J2054,0)</f>
        <v>0</v>
      </c>
      <c r="BI2054" s="229">
        <f>IF(N2054="nulová",J2054,0)</f>
        <v>0</v>
      </c>
      <c r="BJ2054" s="20" t="s">
        <v>80</v>
      </c>
      <c r="BK2054" s="229">
        <f>ROUND(I2054*H2054,2)</f>
        <v>0</v>
      </c>
      <c r="BL2054" s="20" t="s">
        <v>273</v>
      </c>
      <c r="BM2054" s="228" t="s">
        <v>2405</v>
      </c>
    </row>
    <row r="2055" spans="1:47" s="2" customFormat="1" ht="12">
      <c r="A2055" s="41"/>
      <c r="B2055" s="42"/>
      <c r="C2055" s="43"/>
      <c r="D2055" s="230" t="s">
        <v>275</v>
      </c>
      <c r="E2055" s="43"/>
      <c r="F2055" s="231" t="s">
        <v>2404</v>
      </c>
      <c r="G2055" s="43"/>
      <c r="H2055" s="43"/>
      <c r="I2055" s="232"/>
      <c r="J2055" s="43"/>
      <c r="K2055" s="43"/>
      <c r="L2055" s="47"/>
      <c r="M2055" s="233"/>
      <c r="N2055" s="234"/>
      <c r="O2055" s="87"/>
      <c r="P2055" s="87"/>
      <c r="Q2055" s="87"/>
      <c r="R2055" s="87"/>
      <c r="S2055" s="87"/>
      <c r="T2055" s="88"/>
      <c r="U2055" s="41"/>
      <c r="V2055" s="41"/>
      <c r="W2055" s="41"/>
      <c r="X2055" s="41"/>
      <c r="Y2055" s="41"/>
      <c r="Z2055" s="41"/>
      <c r="AA2055" s="41"/>
      <c r="AB2055" s="41"/>
      <c r="AC2055" s="41"/>
      <c r="AD2055" s="41"/>
      <c r="AE2055" s="41"/>
      <c r="AT2055" s="20" t="s">
        <v>275</v>
      </c>
      <c r="AU2055" s="20" t="s">
        <v>82</v>
      </c>
    </row>
    <row r="2056" spans="1:65" s="2" customFormat="1" ht="37.8" customHeight="1">
      <c r="A2056" s="41"/>
      <c r="B2056" s="42"/>
      <c r="C2056" s="269" t="s">
        <v>2406</v>
      </c>
      <c r="D2056" s="269" t="s">
        <v>430</v>
      </c>
      <c r="E2056" s="270" t="s">
        <v>2407</v>
      </c>
      <c r="F2056" s="271" t="s">
        <v>2408</v>
      </c>
      <c r="G2056" s="272" t="s">
        <v>481</v>
      </c>
      <c r="H2056" s="273">
        <v>3</v>
      </c>
      <c r="I2056" s="274"/>
      <c r="J2056" s="275">
        <f>ROUND(I2056*H2056,2)</f>
        <v>0</v>
      </c>
      <c r="K2056" s="271" t="s">
        <v>520</v>
      </c>
      <c r="L2056" s="276"/>
      <c r="M2056" s="277" t="s">
        <v>19</v>
      </c>
      <c r="N2056" s="278" t="s">
        <v>43</v>
      </c>
      <c r="O2056" s="87"/>
      <c r="P2056" s="226">
        <f>O2056*H2056</f>
        <v>0</v>
      </c>
      <c r="Q2056" s="226">
        <v>0</v>
      </c>
      <c r="R2056" s="226">
        <f>Q2056*H2056</f>
        <v>0</v>
      </c>
      <c r="S2056" s="226">
        <v>0</v>
      </c>
      <c r="T2056" s="227">
        <f>S2056*H2056</f>
        <v>0</v>
      </c>
      <c r="U2056" s="41"/>
      <c r="V2056" s="41"/>
      <c r="W2056" s="41"/>
      <c r="X2056" s="41"/>
      <c r="Y2056" s="41"/>
      <c r="Z2056" s="41"/>
      <c r="AA2056" s="41"/>
      <c r="AB2056" s="41"/>
      <c r="AC2056" s="41"/>
      <c r="AD2056" s="41"/>
      <c r="AE2056" s="41"/>
      <c r="AR2056" s="228" t="s">
        <v>324</v>
      </c>
      <c r="AT2056" s="228" t="s">
        <v>430</v>
      </c>
      <c r="AU2056" s="228" t="s">
        <v>82</v>
      </c>
      <c r="AY2056" s="20" t="s">
        <v>266</v>
      </c>
      <c r="BE2056" s="229">
        <f>IF(N2056="základní",J2056,0)</f>
        <v>0</v>
      </c>
      <c r="BF2056" s="229">
        <f>IF(N2056="snížená",J2056,0)</f>
        <v>0</v>
      </c>
      <c r="BG2056" s="229">
        <f>IF(N2056="zákl. přenesená",J2056,0)</f>
        <v>0</v>
      </c>
      <c r="BH2056" s="229">
        <f>IF(N2056="sníž. přenesená",J2056,0)</f>
        <v>0</v>
      </c>
      <c r="BI2056" s="229">
        <f>IF(N2056="nulová",J2056,0)</f>
        <v>0</v>
      </c>
      <c r="BJ2056" s="20" t="s">
        <v>80</v>
      </c>
      <c r="BK2056" s="229">
        <f>ROUND(I2056*H2056,2)</f>
        <v>0</v>
      </c>
      <c r="BL2056" s="20" t="s">
        <v>273</v>
      </c>
      <c r="BM2056" s="228" t="s">
        <v>2409</v>
      </c>
    </row>
    <row r="2057" spans="1:47" s="2" customFormat="1" ht="12">
      <c r="A2057" s="41"/>
      <c r="B2057" s="42"/>
      <c r="C2057" s="43"/>
      <c r="D2057" s="230" t="s">
        <v>275</v>
      </c>
      <c r="E2057" s="43"/>
      <c r="F2057" s="231" t="s">
        <v>2408</v>
      </c>
      <c r="G2057" s="43"/>
      <c r="H2057" s="43"/>
      <c r="I2057" s="232"/>
      <c r="J2057" s="43"/>
      <c r="K2057" s="43"/>
      <c r="L2057" s="47"/>
      <c r="M2057" s="233"/>
      <c r="N2057" s="234"/>
      <c r="O2057" s="87"/>
      <c r="P2057" s="87"/>
      <c r="Q2057" s="87"/>
      <c r="R2057" s="87"/>
      <c r="S2057" s="87"/>
      <c r="T2057" s="88"/>
      <c r="U2057" s="41"/>
      <c r="V2057" s="41"/>
      <c r="W2057" s="41"/>
      <c r="X2057" s="41"/>
      <c r="Y2057" s="41"/>
      <c r="Z2057" s="41"/>
      <c r="AA2057" s="41"/>
      <c r="AB2057" s="41"/>
      <c r="AC2057" s="41"/>
      <c r="AD2057" s="41"/>
      <c r="AE2057" s="41"/>
      <c r="AT2057" s="20" t="s">
        <v>275</v>
      </c>
      <c r="AU2057" s="20" t="s">
        <v>82</v>
      </c>
    </row>
    <row r="2058" spans="1:65" s="2" customFormat="1" ht="49.05" customHeight="1">
      <c r="A2058" s="41"/>
      <c r="B2058" s="42"/>
      <c r="C2058" s="269" t="s">
        <v>2410</v>
      </c>
      <c r="D2058" s="269" t="s">
        <v>430</v>
      </c>
      <c r="E2058" s="270" t="s">
        <v>2411</v>
      </c>
      <c r="F2058" s="271" t="s">
        <v>2412</v>
      </c>
      <c r="G2058" s="272" t="s">
        <v>481</v>
      </c>
      <c r="H2058" s="273">
        <v>1</v>
      </c>
      <c r="I2058" s="274"/>
      <c r="J2058" s="275">
        <f>ROUND(I2058*H2058,2)</f>
        <v>0</v>
      </c>
      <c r="K2058" s="271" t="s">
        <v>520</v>
      </c>
      <c r="L2058" s="276"/>
      <c r="M2058" s="277" t="s">
        <v>19</v>
      </c>
      <c r="N2058" s="278" t="s">
        <v>43</v>
      </c>
      <c r="O2058" s="87"/>
      <c r="P2058" s="226">
        <f>O2058*H2058</f>
        <v>0</v>
      </c>
      <c r="Q2058" s="226">
        <v>0</v>
      </c>
      <c r="R2058" s="226">
        <f>Q2058*H2058</f>
        <v>0</v>
      </c>
      <c r="S2058" s="226">
        <v>0</v>
      </c>
      <c r="T2058" s="227">
        <f>S2058*H2058</f>
        <v>0</v>
      </c>
      <c r="U2058" s="41"/>
      <c r="V2058" s="41"/>
      <c r="W2058" s="41"/>
      <c r="X2058" s="41"/>
      <c r="Y2058" s="41"/>
      <c r="Z2058" s="41"/>
      <c r="AA2058" s="41"/>
      <c r="AB2058" s="41"/>
      <c r="AC2058" s="41"/>
      <c r="AD2058" s="41"/>
      <c r="AE2058" s="41"/>
      <c r="AR2058" s="228" t="s">
        <v>324</v>
      </c>
      <c r="AT2058" s="228" t="s">
        <v>430</v>
      </c>
      <c r="AU2058" s="228" t="s">
        <v>82</v>
      </c>
      <c r="AY2058" s="20" t="s">
        <v>266</v>
      </c>
      <c r="BE2058" s="229">
        <f>IF(N2058="základní",J2058,0)</f>
        <v>0</v>
      </c>
      <c r="BF2058" s="229">
        <f>IF(N2058="snížená",J2058,0)</f>
        <v>0</v>
      </c>
      <c r="BG2058" s="229">
        <f>IF(N2058="zákl. přenesená",J2058,0)</f>
        <v>0</v>
      </c>
      <c r="BH2058" s="229">
        <f>IF(N2058="sníž. přenesená",J2058,0)</f>
        <v>0</v>
      </c>
      <c r="BI2058" s="229">
        <f>IF(N2058="nulová",J2058,0)</f>
        <v>0</v>
      </c>
      <c r="BJ2058" s="20" t="s">
        <v>80</v>
      </c>
      <c r="BK2058" s="229">
        <f>ROUND(I2058*H2058,2)</f>
        <v>0</v>
      </c>
      <c r="BL2058" s="20" t="s">
        <v>273</v>
      </c>
      <c r="BM2058" s="228" t="s">
        <v>2413</v>
      </c>
    </row>
    <row r="2059" spans="1:47" s="2" customFormat="1" ht="12">
      <c r="A2059" s="41"/>
      <c r="B2059" s="42"/>
      <c r="C2059" s="43"/>
      <c r="D2059" s="230" t="s">
        <v>275</v>
      </c>
      <c r="E2059" s="43"/>
      <c r="F2059" s="231" t="s">
        <v>2412</v>
      </c>
      <c r="G2059" s="43"/>
      <c r="H2059" s="43"/>
      <c r="I2059" s="232"/>
      <c r="J2059" s="43"/>
      <c r="K2059" s="43"/>
      <c r="L2059" s="47"/>
      <c r="M2059" s="233"/>
      <c r="N2059" s="234"/>
      <c r="O2059" s="87"/>
      <c r="P2059" s="87"/>
      <c r="Q2059" s="87"/>
      <c r="R2059" s="87"/>
      <c r="S2059" s="87"/>
      <c r="T2059" s="88"/>
      <c r="U2059" s="41"/>
      <c r="V2059" s="41"/>
      <c r="W2059" s="41"/>
      <c r="X2059" s="41"/>
      <c r="Y2059" s="41"/>
      <c r="Z2059" s="41"/>
      <c r="AA2059" s="41"/>
      <c r="AB2059" s="41"/>
      <c r="AC2059" s="41"/>
      <c r="AD2059" s="41"/>
      <c r="AE2059" s="41"/>
      <c r="AT2059" s="20" t="s">
        <v>275</v>
      </c>
      <c r="AU2059" s="20" t="s">
        <v>82</v>
      </c>
    </row>
    <row r="2060" spans="1:65" s="2" customFormat="1" ht="49.05" customHeight="1">
      <c r="A2060" s="41"/>
      <c r="B2060" s="42"/>
      <c r="C2060" s="269" t="s">
        <v>2414</v>
      </c>
      <c r="D2060" s="269" t="s">
        <v>430</v>
      </c>
      <c r="E2060" s="270" t="s">
        <v>2415</v>
      </c>
      <c r="F2060" s="271" t="s">
        <v>2416</v>
      </c>
      <c r="G2060" s="272" t="s">
        <v>481</v>
      </c>
      <c r="H2060" s="273">
        <v>3</v>
      </c>
      <c r="I2060" s="274"/>
      <c r="J2060" s="275">
        <f>ROUND(I2060*H2060,2)</f>
        <v>0</v>
      </c>
      <c r="K2060" s="271" t="s">
        <v>520</v>
      </c>
      <c r="L2060" s="276"/>
      <c r="M2060" s="277" t="s">
        <v>19</v>
      </c>
      <c r="N2060" s="278" t="s">
        <v>43</v>
      </c>
      <c r="O2060" s="87"/>
      <c r="P2060" s="226">
        <f>O2060*H2060</f>
        <v>0</v>
      </c>
      <c r="Q2060" s="226">
        <v>0</v>
      </c>
      <c r="R2060" s="226">
        <f>Q2060*H2060</f>
        <v>0</v>
      </c>
      <c r="S2060" s="226">
        <v>0</v>
      </c>
      <c r="T2060" s="227">
        <f>S2060*H2060</f>
        <v>0</v>
      </c>
      <c r="U2060" s="41"/>
      <c r="V2060" s="41"/>
      <c r="W2060" s="41"/>
      <c r="X2060" s="41"/>
      <c r="Y2060" s="41"/>
      <c r="Z2060" s="41"/>
      <c r="AA2060" s="41"/>
      <c r="AB2060" s="41"/>
      <c r="AC2060" s="41"/>
      <c r="AD2060" s="41"/>
      <c r="AE2060" s="41"/>
      <c r="AR2060" s="228" t="s">
        <v>324</v>
      </c>
      <c r="AT2060" s="228" t="s">
        <v>430</v>
      </c>
      <c r="AU2060" s="228" t="s">
        <v>82</v>
      </c>
      <c r="AY2060" s="20" t="s">
        <v>266</v>
      </c>
      <c r="BE2060" s="229">
        <f>IF(N2060="základní",J2060,0)</f>
        <v>0</v>
      </c>
      <c r="BF2060" s="229">
        <f>IF(N2060="snížená",J2060,0)</f>
        <v>0</v>
      </c>
      <c r="BG2060" s="229">
        <f>IF(N2060="zákl. přenesená",J2060,0)</f>
        <v>0</v>
      </c>
      <c r="BH2060" s="229">
        <f>IF(N2060="sníž. přenesená",J2060,0)</f>
        <v>0</v>
      </c>
      <c r="BI2060" s="229">
        <f>IF(N2060="nulová",J2060,0)</f>
        <v>0</v>
      </c>
      <c r="BJ2060" s="20" t="s">
        <v>80</v>
      </c>
      <c r="BK2060" s="229">
        <f>ROUND(I2060*H2060,2)</f>
        <v>0</v>
      </c>
      <c r="BL2060" s="20" t="s">
        <v>273</v>
      </c>
      <c r="BM2060" s="228" t="s">
        <v>2417</v>
      </c>
    </row>
    <row r="2061" spans="1:47" s="2" customFormat="1" ht="12">
      <c r="A2061" s="41"/>
      <c r="B2061" s="42"/>
      <c r="C2061" s="43"/>
      <c r="D2061" s="230" t="s">
        <v>275</v>
      </c>
      <c r="E2061" s="43"/>
      <c r="F2061" s="231" t="s">
        <v>2416</v>
      </c>
      <c r="G2061" s="43"/>
      <c r="H2061" s="43"/>
      <c r="I2061" s="232"/>
      <c r="J2061" s="43"/>
      <c r="K2061" s="43"/>
      <c r="L2061" s="47"/>
      <c r="M2061" s="233"/>
      <c r="N2061" s="234"/>
      <c r="O2061" s="87"/>
      <c r="P2061" s="87"/>
      <c r="Q2061" s="87"/>
      <c r="R2061" s="87"/>
      <c r="S2061" s="87"/>
      <c r="T2061" s="88"/>
      <c r="U2061" s="41"/>
      <c r="V2061" s="41"/>
      <c r="W2061" s="41"/>
      <c r="X2061" s="41"/>
      <c r="Y2061" s="41"/>
      <c r="Z2061" s="41"/>
      <c r="AA2061" s="41"/>
      <c r="AB2061" s="41"/>
      <c r="AC2061" s="41"/>
      <c r="AD2061" s="41"/>
      <c r="AE2061" s="41"/>
      <c r="AT2061" s="20" t="s">
        <v>275</v>
      </c>
      <c r="AU2061" s="20" t="s">
        <v>82</v>
      </c>
    </row>
    <row r="2062" spans="1:65" s="2" customFormat="1" ht="49.05" customHeight="1">
      <c r="A2062" s="41"/>
      <c r="B2062" s="42"/>
      <c r="C2062" s="269" t="s">
        <v>2418</v>
      </c>
      <c r="D2062" s="269" t="s">
        <v>430</v>
      </c>
      <c r="E2062" s="270" t="s">
        <v>2419</v>
      </c>
      <c r="F2062" s="271" t="s">
        <v>2420</v>
      </c>
      <c r="G2062" s="272" t="s">
        <v>481</v>
      </c>
      <c r="H2062" s="273">
        <v>5</v>
      </c>
      <c r="I2062" s="274"/>
      <c r="J2062" s="275">
        <f>ROUND(I2062*H2062,2)</f>
        <v>0</v>
      </c>
      <c r="K2062" s="271" t="s">
        <v>520</v>
      </c>
      <c r="L2062" s="276"/>
      <c r="M2062" s="277" t="s">
        <v>19</v>
      </c>
      <c r="N2062" s="278" t="s">
        <v>43</v>
      </c>
      <c r="O2062" s="87"/>
      <c r="P2062" s="226">
        <f>O2062*H2062</f>
        <v>0</v>
      </c>
      <c r="Q2062" s="226">
        <v>0</v>
      </c>
      <c r="R2062" s="226">
        <f>Q2062*H2062</f>
        <v>0</v>
      </c>
      <c r="S2062" s="226">
        <v>0</v>
      </c>
      <c r="T2062" s="227">
        <f>S2062*H2062</f>
        <v>0</v>
      </c>
      <c r="U2062" s="41"/>
      <c r="V2062" s="41"/>
      <c r="W2062" s="41"/>
      <c r="X2062" s="41"/>
      <c r="Y2062" s="41"/>
      <c r="Z2062" s="41"/>
      <c r="AA2062" s="41"/>
      <c r="AB2062" s="41"/>
      <c r="AC2062" s="41"/>
      <c r="AD2062" s="41"/>
      <c r="AE2062" s="41"/>
      <c r="AR2062" s="228" t="s">
        <v>324</v>
      </c>
      <c r="AT2062" s="228" t="s">
        <v>430</v>
      </c>
      <c r="AU2062" s="228" t="s">
        <v>82</v>
      </c>
      <c r="AY2062" s="20" t="s">
        <v>266</v>
      </c>
      <c r="BE2062" s="229">
        <f>IF(N2062="základní",J2062,0)</f>
        <v>0</v>
      </c>
      <c r="BF2062" s="229">
        <f>IF(N2062="snížená",J2062,0)</f>
        <v>0</v>
      </c>
      <c r="BG2062" s="229">
        <f>IF(N2062="zákl. přenesená",J2062,0)</f>
        <v>0</v>
      </c>
      <c r="BH2062" s="229">
        <f>IF(N2062="sníž. přenesená",J2062,0)</f>
        <v>0</v>
      </c>
      <c r="BI2062" s="229">
        <f>IF(N2062="nulová",J2062,0)</f>
        <v>0</v>
      </c>
      <c r="BJ2062" s="20" t="s">
        <v>80</v>
      </c>
      <c r="BK2062" s="229">
        <f>ROUND(I2062*H2062,2)</f>
        <v>0</v>
      </c>
      <c r="BL2062" s="20" t="s">
        <v>273</v>
      </c>
      <c r="BM2062" s="228" t="s">
        <v>2421</v>
      </c>
    </row>
    <row r="2063" spans="1:47" s="2" customFormat="1" ht="12">
      <c r="A2063" s="41"/>
      <c r="B2063" s="42"/>
      <c r="C2063" s="43"/>
      <c r="D2063" s="230" t="s">
        <v>275</v>
      </c>
      <c r="E2063" s="43"/>
      <c r="F2063" s="231" t="s">
        <v>2420</v>
      </c>
      <c r="G2063" s="43"/>
      <c r="H2063" s="43"/>
      <c r="I2063" s="232"/>
      <c r="J2063" s="43"/>
      <c r="K2063" s="43"/>
      <c r="L2063" s="47"/>
      <c r="M2063" s="233"/>
      <c r="N2063" s="234"/>
      <c r="O2063" s="87"/>
      <c r="P2063" s="87"/>
      <c r="Q2063" s="87"/>
      <c r="R2063" s="87"/>
      <c r="S2063" s="87"/>
      <c r="T2063" s="88"/>
      <c r="U2063" s="41"/>
      <c r="V2063" s="41"/>
      <c r="W2063" s="41"/>
      <c r="X2063" s="41"/>
      <c r="Y2063" s="41"/>
      <c r="Z2063" s="41"/>
      <c r="AA2063" s="41"/>
      <c r="AB2063" s="41"/>
      <c r="AC2063" s="41"/>
      <c r="AD2063" s="41"/>
      <c r="AE2063" s="41"/>
      <c r="AT2063" s="20" t="s">
        <v>275</v>
      </c>
      <c r="AU2063" s="20" t="s">
        <v>82</v>
      </c>
    </row>
    <row r="2064" spans="1:65" s="2" customFormat="1" ht="49.05" customHeight="1">
      <c r="A2064" s="41"/>
      <c r="B2064" s="42"/>
      <c r="C2064" s="269" t="s">
        <v>2422</v>
      </c>
      <c r="D2064" s="269" t="s">
        <v>430</v>
      </c>
      <c r="E2064" s="270" t="s">
        <v>2423</v>
      </c>
      <c r="F2064" s="271" t="s">
        <v>2424</v>
      </c>
      <c r="G2064" s="272" t="s">
        <v>481</v>
      </c>
      <c r="H2064" s="273">
        <v>2</v>
      </c>
      <c r="I2064" s="274"/>
      <c r="J2064" s="275">
        <f>ROUND(I2064*H2064,2)</f>
        <v>0</v>
      </c>
      <c r="K2064" s="271" t="s">
        <v>520</v>
      </c>
      <c r="L2064" s="276"/>
      <c r="M2064" s="277" t="s">
        <v>19</v>
      </c>
      <c r="N2064" s="278" t="s">
        <v>43</v>
      </c>
      <c r="O2064" s="87"/>
      <c r="P2064" s="226">
        <f>O2064*H2064</f>
        <v>0</v>
      </c>
      <c r="Q2064" s="226">
        <v>0</v>
      </c>
      <c r="R2064" s="226">
        <f>Q2064*H2064</f>
        <v>0</v>
      </c>
      <c r="S2064" s="226">
        <v>0</v>
      </c>
      <c r="T2064" s="227">
        <f>S2064*H2064</f>
        <v>0</v>
      </c>
      <c r="U2064" s="41"/>
      <c r="V2064" s="41"/>
      <c r="W2064" s="41"/>
      <c r="X2064" s="41"/>
      <c r="Y2064" s="41"/>
      <c r="Z2064" s="41"/>
      <c r="AA2064" s="41"/>
      <c r="AB2064" s="41"/>
      <c r="AC2064" s="41"/>
      <c r="AD2064" s="41"/>
      <c r="AE2064" s="41"/>
      <c r="AR2064" s="228" t="s">
        <v>324</v>
      </c>
      <c r="AT2064" s="228" t="s">
        <v>430</v>
      </c>
      <c r="AU2064" s="228" t="s">
        <v>82</v>
      </c>
      <c r="AY2064" s="20" t="s">
        <v>266</v>
      </c>
      <c r="BE2064" s="229">
        <f>IF(N2064="základní",J2064,0)</f>
        <v>0</v>
      </c>
      <c r="BF2064" s="229">
        <f>IF(N2064="snížená",J2064,0)</f>
        <v>0</v>
      </c>
      <c r="BG2064" s="229">
        <f>IF(N2064="zákl. přenesená",J2064,0)</f>
        <v>0</v>
      </c>
      <c r="BH2064" s="229">
        <f>IF(N2064="sníž. přenesená",J2064,0)</f>
        <v>0</v>
      </c>
      <c r="BI2064" s="229">
        <f>IF(N2064="nulová",J2064,0)</f>
        <v>0</v>
      </c>
      <c r="BJ2064" s="20" t="s">
        <v>80</v>
      </c>
      <c r="BK2064" s="229">
        <f>ROUND(I2064*H2064,2)</f>
        <v>0</v>
      </c>
      <c r="BL2064" s="20" t="s">
        <v>273</v>
      </c>
      <c r="BM2064" s="228" t="s">
        <v>2425</v>
      </c>
    </row>
    <row r="2065" spans="1:47" s="2" customFormat="1" ht="12">
      <c r="A2065" s="41"/>
      <c r="B2065" s="42"/>
      <c r="C2065" s="43"/>
      <c r="D2065" s="230" t="s">
        <v>275</v>
      </c>
      <c r="E2065" s="43"/>
      <c r="F2065" s="231" t="s">
        <v>2424</v>
      </c>
      <c r="G2065" s="43"/>
      <c r="H2065" s="43"/>
      <c r="I2065" s="232"/>
      <c r="J2065" s="43"/>
      <c r="K2065" s="43"/>
      <c r="L2065" s="47"/>
      <c r="M2065" s="233"/>
      <c r="N2065" s="234"/>
      <c r="O2065" s="87"/>
      <c r="P2065" s="87"/>
      <c r="Q2065" s="87"/>
      <c r="R2065" s="87"/>
      <c r="S2065" s="87"/>
      <c r="T2065" s="88"/>
      <c r="U2065" s="41"/>
      <c r="V2065" s="41"/>
      <c r="W2065" s="41"/>
      <c r="X2065" s="41"/>
      <c r="Y2065" s="41"/>
      <c r="Z2065" s="41"/>
      <c r="AA2065" s="41"/>
      <c r="AB2065" s="41"/>
      <c r="AC2065" s="41"/>
      <c r="AD2065" s="41"/>
      <c r="AE2065" s="41"/>
      <c r="AT2065" s="20" t="s">
        <v>275</v>
      </c>
      <c r="AU2065" s="20" t="s">
        <v>82</v>
      </c>
    </row>
    <row r="2066" spans="1:65" s="2" customFormat="1" ht="24.15" customHeight="1">
      <c r="A2066" s="41"/>
      <c r="B2066" s="42"/>
      <c r="C2066" s="217" t="s">
        <v>2426</v>
      </c>
      <c r="D2066" s="217" t="s">
        <v>268</v>
      </c>
      <c r="E2066" s="218" t="s">
        <v>2427</v>
      </c>
      <c r="F2066" s="219" t="s">
        <v>2428</v>
      </c>
      <c r="G2066" s="220" t="s">
        <v>327</v>
      </c>
      <c r="H2066" s="221">
        <v>7.108</v>
      </c>
      <c r="I2066" s="222"/>
      <c r="J2066" s="223">
        <f>ROUND(I2066*H2066,2)</f>
        <v>0</v>
      </c>
      <c r="K2066" s="219" t="s">
        <v>272</v>
      </c>
      <c r="L2066" s="47"/>
      <c r="M2066" s="224" t="s">
        <v>19</v>
      </c>
      <c r="N2066" s="225" t="s">
        <v>43</v>
      </c>
      <c r="O2066" s="87"/>
      <c r="P2066" s="226">
        <f>O2066*H2066</f>
        <v>0</v>
      </c>
      <c r="Q2066" s="226">
        <v>0</v>
      </c>
      <c r="R2066" s="226">
        <f>Q2066*H2066</f>
        <v>0</v>
      </c>
      <c r="S2066" s="226">
        <v>0</v>
      </c>
      <c r="T2066" s="227">
        <f>S2066*H2066</f>
        <v>0</v>
      </c>
      <c r="U2066" s="41"/>
      <c r="V2066" s="41"/>
      <c r="W2066" s="41"/>
      <c r="X2066" s="41"/>
      <c r="Y2066" s="41"/>
      <c r="Z2066" s="41"/>
      <c r="AA2066" s="41"/>
      <c r="AB2066" s="41"/>
      <c r="AC2066" s="41"/>
      <c r="AD2066" s="41"/>
      <c r="AE2066" s="41"/>
      <c r="AR2066" s="228" t="s">
        <v>396</v>
      </c>
      <c r="AT2066" s="228" t="s">
        <v>268</v>
      </c>
      <c r="AU2066" s="228" t="s">
        <v>82</v>
      </c>
      <c r="AY2066" s="20" t="s">
        <v>266</v>
      </c>
      <c r="BE2066" s="229">
        <f>IF(N2066="základní",J2066,0)</f>
        <v>0</v>
      </c>
      <c r="BF2066" s="229">
        <f>IF(N2066="snížená",J2066,0)</f>
        <v>0</v>
      </c>
      <c r="BG2066" s="229">
        <f>IF(N2066="zákl. přenesená",J2066,0)</f>
        <v>0</v>
      </c>
      <c r="BH2066" s="229">
        <f>IF(N2066="sníž. přenesená",J2066,0)</f>
        <v>0</v>
      </c>
      <c r="BI2066" s="229">
        <f>IF(N2066="nulová",J2066,0)</f>
        <v>0</v>
      </c>
      <c r="BJ2066" s="20" t="s">
        <v>80</v>
      </c>
      <c r="BK2066" s="229">
        <f>ROUND(I2066*H2066,2)</f>
        <v>0</v>
      </c>
      <c r="BL2066" s="20" t="s">
        <v>396</v>
      </c>
      <c r="BM2066" s="228" t="s">
        <v>2429</v>
      </c>
    </row>
    <row r="2067" spans="1:47" s="2" customFormat="1" ht="12">
      <c r="A2067" s="41"/>
      <c r="B2067" s="42"/>
      <c r="C2067" s="43"/>
      <c r="D2067" s="230" t="s">
        <v>275</v>
      </c>
      <c r="E2067" s="43"/>
      <c r="F2067" s="231" t="s">
        <v>2430</v>
      </c>
      <c r="G2067" s="43"/>
      <c r="H2067" s="43"/>
      <c r="I2067" s="232"/>
      <c r="J2067" s="43"/>
      <c r="K2067" s="43"/>
      <c r="L2067" s="47"/>
      <c r="M2067" s="233"/>
      <c r="N2067" s="234"/>
      <c r="O2067" s="87"/>
      <c r="P2067" s="87"/>
      <c r="Q2067" s="87"/>
      <c r="R2067" s="87"/>
      <c r="S2067" s="87"/>
      <c r="T2067" s="88"/>
      <c r="U2067" s="41"/>
      <c r="V2067" s="41"/>
      <c r="W2067" s="41"/>
      <c r="X2067" s="41"/>
      <c r="Y2067" s="41"/>
      <c r="Z2067" s="41"/>
      <c r="AA2067" s="41"/>
      <c r="AB2067" s="41"/>
      <c r="AC2067" s="41"/>
      <c r="AD2067" s="41"/>
      <c r="AE2067" s="41"/>
      <c r="AT2067" s="20" t="s">
        <v>275</v>
      </c>
      <c r="AU2067" s="20" t="s">
        <v>82</v>
      </c>
    </row>
    <row r="2068" spans="1:47" s="2" customFormat="1" ht="12">
      <c r="A2068" s="41"/>
      <c r="B2068" s="42"/>
      <c r="C2068" s="43"/>
      <c r="D2068" s="235" t="s">
        <v>277</v>
      </c>
      <c r="E2068" s="43"/>
      <c r="F2068" s="236" t="s">
        <v>2431</v>
      </c>
      <c r="G2068" s="43"/>
      <c r="H2068" s="43"/>
      <c r="I2068" s="232"/>
      <c r="J2068" s="43"/>
      <c r="K2068" s="43"/>
      <c r="L2068" s="47"/>
      <c r="M2068" s="233"/>
      <c r="N2068" s="234"/>
      <c r="O2068" s="87"/>
      <c r="P2068" s="87"/>
      <c r="Q2068" s="87"/>
      <c r="R2068" s="87"/>
      <c r="S2068" s="87"/>
      <c r="T2068" s="88"/>
      <c r="U2068" s="41"/>
      <c r="V2068" s="41"/>
      <c r="W2068" s="41"/>
      <c r="X2068" s="41"/>
      <c r="Y2068" s="41"/>
      <c r="Z2068" s="41"/>
      <c r="AA2068" s="41"/>
      <c r="AB2068" s="41"/>
      <c r="AC2068" s="41"/>
      <c r="AD2068" s="41"/>
      <c r="AE2068" s="41"/>
      <c r="AT2068" s="20" t="s">
        <v>277</v>
      </c>
      <c r="AU2068" s="20" t="s">
        <v>82</v>
      </c>
    </row>
    <row r="2069" spans="1:63" s="12" customFormat="1" ht="22.8" customHeight="1">
      <c r="A2069" s="12"/>
      <c r="B2069" s="201"/>
      <c r="C2069" s="202"/>
      <c r="D2069" s="203" t="s">
        <v>71</v>
      </c>
      <c r="E2069" s="215" t="s">
        <v>2432</v>
      </c>
      <c r="F2069" s="215" t="s">
        <v>2433</v>
      </c>
      <c r="G2069" s="202"/>
      <c r="H2069" s="202"/>
      <c r="I2069" s="205"/>
      <c r="J2069" s="216">
        <f>BK2069</f>
        <v>0</v>
      </c>
      <c r="K2069" s="202"/>
      <c r="L2069" s="207"/>
      <c r="M2069" s="208"/>
      <c r="N2069" s="209"/>
      <c r="O2069" s="209"/>
      <c r="P2069" s="210">
        <f>SUM(P2070:P2140)</f>
        <v>0</v>
      </c>
      <c r="Q2069" s="209"/>
      <c r="R2069" s="210">
        <f>SUM(R2070:R2140)</f>
        <v>0.6260825999999999</v>
      </c>
      <c r="S2069" s="209"/>
      <c r="T2069" s="211">
        <f>SUM(T2070:T2140)</f>
        <v>1.1103417599999998</v>
      </c>
      <c r="U2069" s="12"/>
      <c r="V2069" s="12"/>
      <c r="W2069" s="12"/>
      <c r="X2069" s="12"/>
      <c r="Y2069" s="12"/>
      <c r="Z2069" s="12"/>
      <c r="AA2069" s="12"/>
      <c r="AB2069" s="12"/>
      <c r="AC2069" s="12"/>
      <c r="AD2069" s="12"/>
      <c r="AE2069" s="12"/>
      <c r="AR2069" s="212" t="s">
        <v>82</v>
      </c>
      <c r="AT2069" s="213" t="s">
        <v>71</v>
      </c>
      <c r="AU2069" s="213" t="s">
        <v>80</v>
      </c>
      <c r="AY2069" s="212" t="s">
        <v>266</v>
      </c>
      <c r="BK2069" s="214">
        <f>SUM(BK2070:BK2140)</f>
        <v>0</v>
      </c>
    </row>
    <row r="2070" spans="1:65" s="2" customFormat="1" ht="16.5" customHeight="1">
      <c r="A2070" s="41"/>
      <c r="B2070" s="42"/>
      <c r="C2070" s="217" t="s">
        <v>2434</v>
      </c>
      <c r="D2070" s="217" t="s">
        <v>268</v>
      </c>
      <c r="E2070" s="218" t="s">
        <v>2435</v>
      </c>
      <c r="F2070" s="219" t="s">
        <v>2436</v>
      </c>
      <c r="G2070" s="220" t="s">
        <v>271</v>
      </c>
      <c r="H2070" s="221">
        <v>232.3</v>
      </c>
      <c r="I2070" s="222"/>
      <c r="J2070" s="223">
        <f>ROUND(I2070*H2070,2)</f>
        <v>0</v>
      </c>
      <c r="K2070" s="219" t="s">
        <v>272</v>
      </c>
      <c r="L2070" s="47"/>
      <c r="M2070" s="224" t="s">
        <v>19</v>
      </c>
      <c r="N2070" s="225" t="s">
        <v>43</v>
      </c>
      <c r="O2070" s="87"/>
      <c r="P2070" s="226">
        <f>O2070*H2070</f>
        <v>0</v>
      </c>
      <c r="Q2070" s="226">
        <v>0</v>
      </c>
      <c r="R2070" s="226">
        <f>Q2070*H2070</f>
        <v>0</v>
      </c>
      <c r="S2070" s="226">
        <v>0.00312</v>
      </c>
      <c r="T2070" s="227">
        <f>S2070*H2070</f>
        <v>0.724776</v>
      </c>
      <c r="U2070" s="41"/>
      <c r="V2070" s="41"/>
      <c r="W2070" s="41"/>
      <c r="X2070" s="41"/>
      <c r="Y2070" s="41"/>
      <c r="Z2070" s="41"/>
      <c r="AA2070" s="41"/>
      <c r="AB2070" s="41"/>
      <c r="AC2070" s="41"/>
      <c r="AD2070" s="41"/>
      <c r="AE2070" s="41"/>
      <c r="AR2070" s="228" t="s">
        <v>396</v>
      </c>
      <c r="AT2070" s="228" t="s">
        <v>268</v>
      </c>
      <c r="AU2070" s="228" t="s">
        <v>82</v>
      </c>
      <c r="AY2070" s="20" t="s">
        <v>266</v>
      </c>
      <c r="BE2070" s="229">
        <f>IF(N2070="základní",J2070,0)</f>
        <v>0</v>
      </c>
      <c r="BF2070" s="229">
        <f>IF(N2070="snížená",J2070,0)</f>
        <v>0</v>
      </c>
      <c r="BG2070" s="229">
        <f>IF(N2070="zákl. přenesená",J2070,0)</f>
        <v>0</v>
      </c>
      <c r="BH2070" s="229">
        <f>IF(N2070="sníž. přenesená",J2070,0)</f>
        <v>0</v>
      </c>
      <c r="BI2070" s="229">
        <f>IF(N2070="nulová",J2070,0)</f>
        <v>0</v>
      </c>
      <c r="BJ2070" s="20" t="s">
        <v>80</v>
      </c>
      <c r="BK2070" s="229">
        <f>ROUND(I2070*H2070,2)</f>
        <v>0</v>
      </c>
      <c r="BL2070" s="20" t="s">
        <v>396</v>
      </c>
      <c r="BM2070" s="228" t="s">
        <v>2437</v>
      </c>
    </row>
    <row r="2071" spans="1:47" s="2" customFormat="1" ht="12">
      <c r="A2071" s="41"/>
      <c r="B2071" s="42"/>
      <c r="C2071" s="43"/>
      <c r="D2071" s="230" t="s">
        <v>275</v>
      </c>
      <c r="E2071" s="43"/>
      <c r="F2071" s="231" t="s">
        <v>2438</v>
      </c>
      <c r="G2071" s="43"/>
      <c r="H2071" s="43"/>
      <c r="I2071" s="232"/>
      <c r="J2071" s="43"/>
      <c r="K2071" s="43"/>
      <c r="L2071" s="47"/>
      <c r="M2071" s="233"/>
      <c r="N2071" s="234"/>
      <c r="O2071" s="87"/>
      <c r="P2071" s="87"/>
      <c r="Q2071" s="87"/>
      <c r="R2071" s="87"/>
      <c r="S2071" s="87"/>
      <c r="T2071" s="88"/>
      <c r="U2071" s="41"/>
      <c r="V2071" s="41"/>
      <c r="W2071" s="41"/>
      <c r="X2071" s="41"/>
      <c r="Y2071" s="41"/>
      <c r="Z2071" s="41"/>
      <c r="AA2071" s="41"/>
      <c r="AB2071" s="41"/>
      <c r="AC2071" s="41"/>
      <c r="AD2071" s="41"/>
      <c r="AE2071" s="41"/>
      <c r="AT2071" s="20" t="s">
        <v>275</v>
      </c>
      <c r="AU2071" s="20" t="s">
        <v>82</v>
      </c>
    </row>
    <row r="2072" spans="1:47" s="2" customFormat="1" ht="12">
      <c r="A2072" s="41"/>
      <c r="B2072" s="42"/>
      <c r="C2072" s="43"/>
      <c r="D2072" s="235" t="s">
        <v>277</v>
      </c>
      <c r="E2072" s="43"/>
      <c r="F2072" s="236" t="s">
        <v>2439</v>
      </c>
      <c r="G2072" s="43"/>
      <c r="H2072" s="43"/>
      <c r="I2072" s="232"/>
      <c r="J2072" s="43"/>
      <c r="K2072" s="43"/>
      <c r="L2072" s="47"/>
      <c r="M2072" s="233"/>
      <c r="N2072" s="234"/>
      <c r="O2072" s="87"/>
      <c r="P2072" s="87"/>
      <c r="Q2072" s="87"/>
      <c r="R2072" s="87"/>
      <c r="S2072" s="87"/>
      <c r="T2072" s="88"/>
      <c r="U2072" s="41"/>
      <c r="V2072" s="41"/>
      <c r="W2072" s="41"/>
      <c r="X2072" s="41"/>
      <c r="Y2072" s="41"/>
      <c r="Z2072" s="41"/>
      <c r="AA2072" s="41"/>
      <c r="AB2072" s="41"/>
      <c r="AC2072" s="41"/>
      <c r="AD2072" s="41"/>
      <c r="AE2072" s="41"/>
      <c r="AT2072" s="20" t="s">
        <v>277</v>
      </c>
      <c r="AU2072" s="20" t="s">
        <v>82</v>
      </c>
    </row>
    <row r="2073" spans="1:51" s="14" customFormat="1" ht="12">
      <c r="A2073" s="14"/>
      <c r="B2073" s="247"/>
      <c r="C2073" s="248"/>
      <c r="D2073" s="230" t="s">
        <v>279</v>
      </c>
      <c r="E2073" s="249" t="s">
        <v>176</v>
      </c>
      <c r="F2073" s="250" t="s">
        <v>2440</v>
      </c>
      <c r="G2073" s="248"/>
      <c r="H2073" s="251">
        <v>232.3</v>
      </c>
      <c r="I2073" s="252"/>
      <c r="J2073" s="248"/>
      <c r="K2073" s="248"/>
      <c r="L2073" s="253"/>
      <c r="M2073" s="254"/>
      <c r="N2073" s="255"/>
      <c r="O2073" s="255"/>
      <c r="P2073" s="255"/>
      <c r="Q2073" s="255"/>
      <c r="R2073" s="255"/>
      <c r="S2073" s="255"/>
      <c r="T2073" s="256"/>
      <c r="U2073" s="14"/>
      <c r="V2073" s="14"/>
      <c r="W2073" s="14"/>
      <c r="X2073" s="14"/>
      <c r="Y2073" s="14"/>
      <c r="Z2073" s="14"/>
      <c r="AA2073" s="14"/>
      <c r="AB2073" s="14"/>
      <c r="AC2073" s="14"/>
      <c r="AD2073" s="14"/>
      <c r="AE2073" s="14"/>
      <c r="AT2073" s="257" t="s">
        <v>279</v>
      </c>
      <c r="AU2073" s="257" t="s">
        <v>82</v>
      </c>
      <c r="AV2073" s="14" t="s">
        <v>82</v>
      </c>
      <c r="AW2073" s="14" t="s">
        <v>33</v>
      </c>
      <c r="AX2073" s="14" t="s">
        <v>80</v>
      </c>
      <c r="AY2073" s="257" t="s">
        <v>266</v>
      </c>
    </row>
    <row r="2074" spans="1:65" s="2" customFormat="1" ht="16.5" customHeight="1">
      <c r="A2074" s="41"/>
      <c r="B2074" s="42"/>
      <c r="C2074" s="217" t="s">
        <v>2441</v>
      </c>
      <c r="D2074" s="217" t="s">
        <v>268</v>
      </c>
      <c r="E2074" s="218" t="s">
        <v>2442</v>
      </c>
      <c r="F2074" s="219" t="s">
        <v>2443</v>
      </c>
      <c r="G2074" s="220" t="s">
        <v>423</v>
      </c>
      <c r="H2074" s="221">
        <v>15.008</v>
      </c>
      <c r="I2074" s="222"/>
      <c r="J2074" s="223">
        <f>ROUND(I2074*H2074,2)</f>
        <v>0</v>
      </c>
      <c r="K2074" s="219" t="s">
        <v>272</v>
      </c>
      <c r="L2074" s="47"/>
      <c r="M2074" s="224" t="s">
        <v>19</v>
      </c>
      <c r="N2074" s="225" t="s">
        <v>43</v>
      </c>
      <c r="O2074" s="87"/>
      <c r="P2074" s="226">
        <f>O2074*H2074</f>
        <v>0</v>
      </c>
      <c r="Q2074" s="226">
        <v>0</v>
      </c>
      <c r="R2074" s="226">
        <f>Q2074*H2074</f>
        <v>0</v>
      </c>
      <c r="S2074" s="226">
        <v>0.00187</v>
      </c>
      <c r="T2074" s="227">
        <f>S2074*H2074</f>
        <v>0.028064959999999996</v>
      </c>
      <c r="U2074" s="41"/>
      <c r="V2074" s="41"/>
      <c r="W2074" s="41"/>
      <c r="X2074" s="41"/>
      <c r="Y2074" s="41"/>
      <c r="Z2074" s="41"/>
      <c r="AA2074" s="41"/>
      <c r="AB2074" s="41"/>
      <c r="AC2074" s="41"/>
      <c r="AD2074" s="41"/>
      <c r="AE2074" s="41"/>
      <c r="AR2074" s="228" t="s">
        <v>396</v>
      </c>
      <c r="AT2074" s="228" t="s">
        <v>268</v>
      </c>
      <c r="AU2074" s="228" t="s">
        <v>82</v>
      </c>
      <c r="AY2074" s="20" t="s">
        <v>266</v>
      </c>
      <c r="BE2074" s="229">
        <f>IF(N2074="základní",J2074,0)</f>
        <v>0</v>
      </c>
      <c r="BF2074" s="229">
        <f>IF(N2074="snížená",J2074,0)</f>
        <v>0</v>
      </c>
      <c r="BG2074" s="229">
        <f>IF(N2074="zákl. přenesená",J2074,0)</f>
        <v>0</v>
      </c>
      <c r="BH2074" s="229">
        <f>IF(N2074="sníž. přenesená",J2074,0)</f>
        <v>0</v>
      </c>
      <c r="BI2074" s="229">
        <f>IF(N2074="nulová",J2074,0)</f>
        <v>0</v>
      </c>
      <c r="BJ2074" s="20" t="s">
        <v>80</v>
      </c>
      <c r="BK2074" s="229">
        <f>ROUND(I2074*H2074,2)</f>
        <v>0</v>
      </c>
      <c r="BL2074" s="20" t="s">
        <v>396</v>
      </c>
      <c r="BM2074" s="228" t="s">
        <v>2444</v>
      </c>
    </row>
    <row r="2075" spans="1:47" s="2" customFormat="1" ht="12">
      <c r="A2075" s="41"/>
      <c r="B2075" s="42"/>
      <c r="C2075" s="43"/>
      <c r="D2075" s="230" t="s">
        <v>275</v>
      </c>
      <c r="E2075" s="43"/>
      <c r="F2075" s="231" t="s">
        <v>2445</v>
      </c>
      <c r="G2075" s="43"/>
      <c r="H2075" s="43"/>
      <c r="I2075" s="232"/>
      <c r="J2075" s="43"/>
      <c r="K2075" s="43"/>
      <c r="L2075" s="47"/>
      <c r="M2075" s="233"/>
      <c r="N2075" s="234"/>
      <c r="O2075" s="87"/>
      <c r="P2075" s="87"/>
      <c r="Q2075" s="87"/>
      <c r="R2075" s="87"/>
      <c r="S2075" s="87"/>
      <c r="T2075" s="88"/>
      <c r="U2075" s="41"/>
      <c r="V2075" s="41"/>
      <c r="W2075" s="41"/>
      <c r="X2075" s="41"/>
      <c r="Y2075" s="41"/>
      <c r="Z2075" s="41"/>
      <c r="AA2075" s="41"/>
      <c r="AB2075" s="41"/>
      <c r="AC2075" s="41"/>
      <c r="AD2075" s="41"/>
      <c r="AE2075" s="41"/>
      <c r="AT2075" s="20" t="s">
        <v>275</v>
      </c>
      <c r="AU2075" s="20" t="s">
        <v>82</v>
      </c>
    </row>
    <row r="2076" spans="1:47" s="2" customFormat="1" ht="12">
      <c r="A2076" s="41"/>
      <c r="B2076" s="42"/>
      <c r="C2076" s="43"/>
      <c r="D2076" s="235" t="s">
        <v>277</v>
      </c>
      <c r="E2076" s="43"/>
      <c r="F2076" s="236" t="s">
        <v>2446</v>
      </c>
      <c r="G2076" s="43"/>
      <c r="H2076" s="43"/>
      <c r="I2076" s="232"/>
      <c r="J2076" s="43"/>
      <c r="K2076" s="43"/>
      <c r="L2076" s="47"/>
      <c r="M2076" s="233"/>
      <c r="N2076" s="234"/>
      <c r="O2076" s="87"/>
      <c r="P2076" s="87"/>
      <c r="Q2076" s="87"/>
      <c r="R2076" s="87"/>
      <c r="S2076" s="87"/>
      <c r="T2076" s="88"/>
      <c r="U2076" s="41"/>
      <c r="V2076" s="41"/>
      <c r="W2076" s="41"/>
      <c r="X2076" s="41"/>
      <c r="Y2076" s="41"/>
      <c r="Z2076" s="41"/>
      <c r="AA2076" s="41"/>
      <c r="AB2076" s="41"/>
      <c r="AC2076" s="41"/>
      <c r="AD2076" s="41"/>
      <c r="AE2076" s="41"/>
      <c r="AT2076" s="20" t="s">
        <v>277</v>
      </c>
      <c r="AU2076" s="20" t="s">
        <v>82</v>
      </c>
    </row>
    <row r="2077" spans="1:51" s="14" customFormat="1" ht="12">
      <c r="A2077" s="14"/>
      <c r="B2077" s="247"/>
      <c r="C2077" s="248"/>
      <c r="D2077" s="230" t="s">
        <v>279</v>
      </c>
      <c r="E2077" s="249" t="s">
        <v>19</v>
      </c>
      <c r="F2077" s="250" t="s">
        <v>2447</v>
      </c>
      <c r="G2077" s="248"/>
      <c r="H2077" s="251">
        <v>15.008</v>
      </c>
      <c r="I2077" s="252"/>
      <c r="J2077" s="248"/>
      <c r="K2077" s="248"/>
      <c r="L2077" s="253"/>
      <c r="M2077" s="254"/>
      <c r="N2077" s="255"/>
      <c r="O2077" s="255"/>
      <c r="P2077" s="255"/>
      <c r="Q2077" s="255"/>
      <c r="R2077" s="255"/>
      <c r="S2077" s="255"/>
      <c r="T2077" s="256"/>
      <c r="U2077" s="14"/>
      <c r="V2077" s="14"/>
      <c r="W2077" s="14"/>
      <c r="X2077" s="14"/>
      <c r="Y2077" s="14"/>
      <c r="Z2077" s="14"/>
      <c r="AA2077" s="14"/>
      <c r="AB2077" s="14"/>
      <c r="AC2077" s="14"/>
      <c r="AD2077" s="14"/>
      <c r="AE2077" s="14"/>
      <c r="AT2077" s="257" t="s">
        <v>279</v>
      </c>
      <c r="AU2077" s="257" t="s">
        <v>82</v>
      </c>
      <c r="AV2077" s="14" t="s">
        <v>82</v>
      </c>
      <c r="AW2077" s="14" t="s">
        <v>33</v>
      </c>
      <c r="AX2077" s="14" t="s">
        <v>80</v>
      </c>
      <c r="AY2077" s="257" t="s">
        <v>266</v>
      </c>
    </row>
    <row r="2078" spans="1:65" s="2" customFormat="1" ht="16.5" customHeight="1">
      <c r="A2078" s="41"/>
      <c r="B2078" s="42"/>
      <c r="C2078" s="217" t="s">
        <v>2448</v>
      </c>
      <c r="D2078" s="217" t="s">
        <v>268</v>
      </c>
      <c r="E2078" s="218" t="s">
        <v>2449</v>
      </c>
      <c r="F2078" s="219" t="s">
        <v>2450</v>
      </c>
      <c r="G2078" s="220" t="s">
        <v>423</v>
      </c>
      <c r="H2078" s="221">
        <v>28.5</v>
      </c>
      <c r="I2078" s="222"/>
      <c r="J2078" s="223">
        <f>ROUND(I2078*H2078,2)</f>
        <v>0</v>
      </c>
      <c r="K2078" s="219" t="s">
        <v>272</v>
      </c>
      <c r="L2078" s="47"/>
      <c r="M2078" s="224" t="s">
        <v>19</v>
      </c>
      <c r="N2078" s="225" t="s">
        <v>43</v>
      </c>
      <c r="O2078" s="87"/>
      <c r="P2078" s="226">
        <f>O2078*H2078</f>
        <v>0</v>
      </c>
      <c r="Q2078" s="226">
        <v>0</v>
      </c>
      <c r="R2078" s="226">
        <f>Q2078*H2078</f>
        <v>0</v>
      </c>
      <c r="S2078" s="226">
        <v>0.0017</v>
      </c>
      <c r="T2078" s="227">
        <f>S2078*H2078</f>
        <v>0.04845</v>
      </c>
      <c r="U2078" s="41"/>
      <c r="V2078" s="41"/>
      <c r="W2078" s="41"/>
      <c r="X2078" s="41"/>
      <c r="Y2078" s="41"/>
      <c r="Z2078" s="41"/>
      <c r="AA2078" s="41"/>
      <c r="AB2078" s="41"/>
      <c r="AC2078" s="41"/>
      <c r="AD2078" s="41"/>
      <c r="AE2078" s="41"/>
      <c r="AR2078" s="228" t="s">
        <v>396</v>
      </c>
      <c r="AT2078" s="228" t="s">
        <v>268</v>
      </c>
      <c r="AU2078" s="228" t="s">
        <v>82</v>
      </c>
      <c r="AY2078" s="20" t="s">
        <v>266</v>
      </c>
      <c r="BE2078" s="229">
        <f>IF(N2078="základní",J2078,0)</f>
        <v>0</v>
      </c>
      <c r="BF2078" s="229">
        <f>IF(N2078="snížená",J2078,0)</f>
        <v>0</v>
      </c>
      <c r="BG2078" s="229">
        <f>IF(N2078="zákl. přenesená",J2078,0)</f>
        <v>0</v>
      </c>
      <c r="BH2078" s="229">
        <f>IF(N2078="sníž. přenesená",J2078,0)</f>
        <v>0</v>
      </c>
      <c r="BI2078" s="229">
        <f>IF(N2078="nulová",J2078,0)</f>
        <v>0</v>
      </c>
      <c r="BJ2078" s="20" t="s">
        <v>80</v>
      </c>
      <c r="BK2078" s="229">
        <f>ROUND(I2078*H2078,2)</f>
        <v>0</v>
      </c>
      <c r="BL2078" s="20" t="s">
        <v>396</v>
      </c>
      <c r="BM2078" s="228" t="s">
        <v>2451</v>
      </c>
    </row>
    <row r="2079" spans="1:47" s="2" customFormat="1" ht="12">
      <c r="A2079" s="41"/>
      <c r="B2079" s="42"/>
      <c r="C2079" s="43"/>
      <c r="D2079" s="230" t="s">
        <v>275</v>
      </c>
      <c r="E2079" s="43"/>
      <c r="F2079" s="231" t="s">
        <v>2452</v>
      </c>
      <c r="G2079" s="43"/>
      <c r="H2079" s="43"/>
      <c r="I2079" s="232"/>
      <c r="J2079" s="43"/>
      <c r="K2079" s="43"/>
      <c r="L2079" s="47"/>
      <c r="M2079" s="233"/>
      <c r="N2079" s="234"/>
      <c r="O2079" s="87"/>
      <c r="P2079" s="87"/>
      <c r="Q2079" s="87"/>
      <c r="R2079" s="87"/>
      <c r="S2079" s="87"/>
      <c r="T2079" s="88"/>
      <c r="U2079" s="41"/>
      <c r="V2079" s="41"/>
      <c r="W2079" s="41"/>
      <c r="X2079" s="41"/>
      <c r="Y2079" s="41"/>
      <c r="Z2079" s="41"/>
      <c r="AA2079" s="41"/>
      <c r="AB2079" s="41"/>
      <c r="AC2079" s="41"/>
      <c r="AD2079" s="41"/>
      <c r="AE2079" s="41"/>
      <c r="AT2079" s="20" t="s">
        <v>275</v>
      </c>
      <c r="AU2079" s="20" t="s">
        <v>82</v>
      </c>
    </row>
    <row r="2080" spans="1:47" s="2" customFormat="1" ht="12">
      <c r="A2080" s="41"/>
      <c r="B2080" s="42"/>
      <c r="C2080" s="43"/>
      <c r="D2080" s="235" t="s">
        <v>277</v>
      </c>
      <c r="E2080" s="43"/>
      <c r="F2080" s="236" t="s">
        <v>2453</v>
      </c>
      <c r="G2080" s="43"/>
      <c r="H2080" s="43"/>
      <c r="I2080" s="232"/>
      <c r="J2080" s="43"/>
      <c r="K2080" s="43"/>
      <c r="L2080" s="47"/>
      <c r="M2080" s="233"/>
      <c r="N2080" s="234"/>
      <c r="O2080" s="87"/>
      <c r="P2080" s="87"/>
      <c r="Q2080" s="87"/>
      <c r="R2080" s="87"/>
      <c r="S2080" s="87"/>
      <c r="T2080" s="88"/>
      <c r="U2080" s="41"/>
      <c r="V2080" s="41"/>
      <c r="W2080" s="41"/>
      <c r="X2080" s="41"/>
      <c r="Y2080" s="41"/>
      <c r="Z2080" s="41"/>
      <c r="AA2080" s="41"/>
      <c r="AB2080" s="41"/>
      <c r="AC2080" s="41"/>
      <c r="AD2080" s="41"/>
      <c r="AE2080" s="41"/>
      <c r="AT2080" s="20" t="s">
        <v>277</v>
      </c>
      <c r="AU2080" s="20" t="s">
        <v>82</v>
      </c>
    </row>
    <row r="2081" spans="1:51" s="14" customFormat="1" ht="12">
      <c r="A2081" s="14"/>
      <c r="B2081" s="247"/>
      <c r="C2081" s="248"/>
      <c r="D2081" s="230" t="s">
        <v>279</v>
      </c>
      <c r="E2081" s="249" t="s">
        <v>19</v>
      </c>
      <c r="F2081" s="250" t="s">
        <v>2454</v>
      </c>
      <c r="G2081" s="248"/>
      <c r="H2081" s="251">
        <v>28.5</v>
      </c>
      <c r="I2081" s="252"/>
      <c r="J2081" s="248"/>
      <c r="K2081" s="248"/>
      <c r="L2081" s="253"/>
      <c r="M2081" s="254"/>
      <c r="N2081" s="255"/>
      <c r="O2081" s="255"/>
      <c r="P2081" s="255"/>
      <c r="Q2081" s="255"/>
      <c r="R2081" s="255"/>
      <c r="S2081" s="255"/>
      <c r="T2081" s="256"/>
      <c r="U2081" s="14"/>
      <c r="V2081" s="14"/>
      <c r="W2081" s="14"/>
      <c r="X2081" s="14"/>
      <c r="Y2081" s="14"/>
      <c r="Z2081" s="14"/>
      <c r="AA2081" s="14"/>
      <c r="AB2081" s="14"/>
      <c r="AC2081" s="14"/>
      <c r="AD2081" s="14"/>
      <c r="AE2081" s="14"/>
      <c r="AT2081" s="257" t="s">
        <v>279</v>
      </c>
      <c r="AU2081" s="257" t="s">
        <v>82</v>
      </c>
      <c r="AV2081" s="14" t="s">
        <v>82</v>
      </c>
      <c r="AW2081" s="14" t="s">
        <v>33</v>
      </c>
      <c r="AX2081" s="14" t="s">
        <v>80</v>
      </c>
      <c r="AY2081" s="257" t="s">
        <v>266</v>
      </c>
    </row>
    <row r="2082" spans="1:65" s="2" customFormat="1" ht="21.75" customHeight="1">
      <c r="A2082" s="41"/>
      <c r="B2082" s="42"/>
      <c r="C2082" s="217" t="s">
        <v>2455</v>
      </c>
      <c r="D2082" s="217" t="s">
        <v>268</v>
      </c>
      <c r="E2082" s="218" t="s">
        <v>2456</v>
      </c>
      <c r="F2082" s="219" t="s">
        <v>2457</v>
      </c>
      <c r="G2082" s="220" t="s">
        <v>423</v>
      </c>
      <c r="H2082" s="221">
        <v>30.68</v>
      </c>
      <c r="I2082" s="222"/>
      <c r="J2082" s="223">
        <f>ROUND(I2082*H2082,2)</f>
        <v>0</v>
      </c>
      <c r="K2082" s="219" t="s">
        <v>272</v>
      </c>
      <c r="L2082" s="47"/>
      <c r="M2082" s="224" t="s">
        <v>19</v>
      </c>
      <c r="N2082" s="225" t="s">
        <v>43</v>
      </c>
      <c r="O2082" s="87"/>
      <c r="P2082" s="226">
        <f>O2082*H2082</f>
        <v>0</v>
      </c>
      <c r="Q2082" s="226">
        <v>0</v>
      </c>
      <c r="R2082" s="226">
        <f>Q2082*H2082</f>
        <v>0</v>
      </c>
      <c r="S2082" s="226">
        <v>0.00177</v>
      </c>
      <c r="T2082" s="227">
        <f>S2082*H2082</f>
        <v>0.0543036</v>
      </c>
      <c r="U2082" s="41"/>
      <c r="V2082" s="41"/>
      <c r="W2082" s="41"/>
      <c r="X2082" s="41"/>
      <c r="Y2082" s="41"/>
      <c r="Z2082" s="41"/>
      <c r="AA2082" s="41"/>
      <c r="AB2082" s="41"/>
      <c r="AC2082" s="41"/>
      <c r="AD2082" s="41"/>
      <c r="AE2082" s="41"/>
      <c r="AR2082" s="228" t="s">
        <v>396</v>
      </c>
      <c r="AT2082" s="228" t="s">
        <v>268</v>
      </c>
      <c r="AU2082" s="228" t="s">
        <v>82</v>
      </c>
      <c r="AY2082" s="20" t="s">
        <v>266</v>
      </c>
      <c r="BE2082" s="229">
        <f>IF(N2082="základní",J2082,0)</f>
        <v>0</v>
      </c>
      <c r="BF2082" s="229">
        <f>IF(N2082="snížená",J2082,0)</f>
        <v>0</v>
      </c>
      <c r="BG2082" s="229">
        <f>IF(N2082="zákl. přenesená",J2082,0)</f>
        <v>0</v>
      </c>
      <c r="BH2082" s="229">
        <f>IF(N2082="sníž. přenesená",J2082,0)</f>
        <v>0</v>
      </c>
      <c r="BI2082" s="229">
        <f>IF(N2082="nulová",J2082,0)</f>
        <v>0</v>
      </c>
      <c r="BJ2082" s="20" t="s">
        <v>80</v>
      </c>
      <c r="BK2082" s="229">
        <f>ROUND(I2082*H2082,2)</f>
        <v>0</v>
      </c>
      <c r="BL2082" s="20" t="s">
        <v>396</v>
      </c>
      <c r="BM2082" s="228" t="s">
        <v>2458</v>
      </c>
    </row>
    <row r="2083" spans="1:47" s="2" customFormat="1" ht="12">
      <c r="A2083" s="41"/>
      <c r="B2083" s="42"/>
      <c r="C2083" s="43"/>
      <c r="D2083" s="230" t="s">
        <v>275</v>
      </c>
      <c r="E2083" s="43"/>
      <c r="F2083" s="231" t="s">
        <v>2459</v>
      </c>
      <c r="G2083" s="43"/>
      <c r="H2083" s="43"/>
      <c r="I2083" s="232"/>
      <c r="J2083" s="43"/>
      <c r="K2083" s="43"/>
      <c r="L2083" s="47"/>
      <c r="M2083" s="233"/>
      <c r="N2083" s="234"/>
      <c r="O2083" s="87"/>
      <c r="P2083" s="87"/>
      <c r="Q2083" s="87"/>
      <c r="R2083" s="87"/>
      <c r="S2083" s="87"/>
      <c r="T2083" s="88"/>
      <c r="U2083" s="41"/>
      <c r="V2083" s="41"/>
      <c r="W2083" s="41"/>
      <c r="X2083" s="41"/>
      <c r="Y2083" s="41"/>
      <c r="Z2083" s="41"/>
      <c r="AA2083" s="41"/>
      <c r="AB2083" s="41"/>
      <c r="AC2083" s="41"/>
      <c r="AD2083" s="41"/>
      <c r="AE2083" s="41"/>
      <c r="AT2083" s="20" t="s">
        <v>275</v>
      </c>
      <c r="AU2083" s="20" t="s">
        <v>82</v>
      </c>
    </row>
    <row r="2084" spans="1:47" s="2" customFormat="1" ht="12">
      <c r="A2084" s="41"/>
      <c r="B2084" s="42"/>
      <c r="C2084" s="43"/>
      <c r="D2084" s="235" t="s">
        <v>277</v>
      </c>
      <c r="E2084" s="43"/>
      <c r="F2084" s="236" t="s">
        <v>2460</v>
      </c>
      <c r="G2084" s="43"/>
      <c r="H2084" s="43"/>
      <c r="I2084" s="232"/>
      <c r="J2084" s="43"/>
      <c r="K2084" s="43"/>
      <c r="L2084" s="47"/>
      <c r="M2084" s="233"/>
      <c r="N2084" s="234"/>
      <c r="O2084" s="87"/>
      <c r="P2084" s="87"/>
      <c r="Q2084" s="87"/>
      <c r="R2084" s="87"/>
      <c r="S2084" s="87"/>
      <c r="T2084" s="88"/>
      <c r="U2084" s="41"/>
      <c r="V2084" s="41"/>
      <c r="W2084" s="41"/>
      <c r="X2084" s="41"/>
      <c r="Y2084" s="41"/>
      <c r="Z2084" s="41"/>
      <c r="AA2084" s="41"/>
      <c r="AB2084" s="41"/>
      <c r="AC2084" s="41"/>
      <c r="AD2084" s="41"/>
      <c r="AE2084" s="41"/>
      <c r="AT2084" s="20" t="s">
        <v>277</v>
      </c>
      <c r="AU2084" s="20" t="s">
        <v>82</v>
      </c>
    </row>
    <row r="2085" spans="1:65" s="2" customFormat="1" ht="16.5" customHeight="1">
      <c r="A2085" s="41"/>
      <c r="B2085" s="42"/>
      <c r="C2085" s="217" t="s">
        <v>2461</v>
      </c>
      <c r="D2085" s="217" t="s">
        <v>268</v>
      </c>
      <c r="E2085" s="218" t="s">
        <v>2462</v>
      </c>
      <c r="F2085" s="219" t="s">
        <v>2463</v>
      </c>
      <c r="G2085" s="220" t="s">
        <v>423</v>
      </c>
      <c r="H2085" s="221">
        <v>21.92</v>
      </c>
      <c r="I2085" s="222"/>
      <c r="J2085" s="223">
        <f>ROUND(I2085*H2085,2)</f>
        <v>0</v>
      </c>
      <c r="K2085" s="219" t="s">
        <v>272</v>
      </c>
      <c r="L2085" s="47"/>
      <c r="M2085" s="224" t="s">
        <v>19</v>
      </c>
      <c r="N2085" s="225" t="s">
        <v>43</v>
      </c>
      <c r="O2085" s="87"/>
      <c r="P2085" s="226">
        <f>O2085*H2085</f>
        <v>0</v>
      </c>
      <c r="Q2085" s="226">
        <v>0</v>
      </c>
      <c r="R2085" s="226">
        <f>Q2085*H2085</f>
        <v>0</v>
      </c>
      <c r="S2085" s="226">
        <v>0.00167</v>
      </c>
      <c r="T2085" s="227">
        <f>S2085*H2085</f>
        <v>0.036606400000000004</v>
      </c>
      <c r="U2085" s="41"/>
      <c r="V2085" s="41"/>
      <c r="W2085" s="41"/>
      <c r="X2085" s="41"/>
      <c r="Y2085" s="41"/>
      <c r="Z2085" s="41"/>
      <c r="AA2085" s="41"/>
      <c r="AB2085" s="41"/>
      <c r="AC2085" s="41"/>
      <c r="AD2085" s="41"/>
      <c r="AE2085" s="41"/>
      <c r="AR2085" s="228" t="s">
        <v>396</v>
      </c>
      <c r="AT2085" s="228" t="s">
        <v>268</v>
      </c>
      <c r="AU2085" s="228" t="s">
        <v>82</v>
      </c>
      <c r="AY2085" s="20" t="s">
        <v>266</v>
      </c>
      <c r="BE2085" s="229">
        <f>IF(N2085="základní",J2085,0)</f>
        <v>0</v>
      </c>
      <c r="BF2085" s="229">
        <f>IF(N2085="snížená",J2085,0)</f>
        <v>0</v>
      </c>
      <c r="BG2085" s="229">
        <f>IF(N2085="zákl. přenesená",J2085,0)</f>
        <v>0</v>
      </c>
      <c r="BH2085" s="229">
        <f>IF(N2085="sníž. přenesená",J2085,0)</f>
        <v>0</v>
      </c>
      <c r="BI2085" s="229">
        <f>IF(N2085="nulová",J2085,0)</f>
        <v>0</v>
      </c>
      <c r="BJ2085" s="20" t="s">
        <v>80</v>
      </c>
      <c r="BK2085" s="229">
        <f>ROUND(I2085*H2085,2)</f>
        <v>0</v>
      </c>
      <c r="BL2085" s="20" t="s">
        <v>396</v>
      </c>
      <c r="BM2085" s="228" t="s">
        <v>2464</v>
      </c>
    </row>
    <row r="2086" spans="1:47" s="2" customFormat="1" ht="12">
      <c r="A2086" s="41"/>
      <c r="B2086" s="42"/>
      <c r="C2086" s="43"/>
      <c r="D2086" s="230" t="s">
        <v>275</v>
      </c>
      <c r="E2086" s="43"/>
      <c r="F2086" s="231" t="s">
        <v>2465</v>
      </c>
      <c r="G2086" s="43"/>
      <c r="H2086" s="43"/>
      <c r="I2086" s="232"/>
      <c r="J2086" s="43"/>
      <c r="K2086" s="43"/>
      <c r="L2086" s="47"/>
      <c r="M2086" s="233"/>
      <c r="N2086" s="234"/>
      <c r="O2086" s="87"/>
      <c r="P2086" s="87"/>
      <c r="Q2086" s="87"/>
      <c r="R2086" s="87"/>
      <c r="S2086" s="87"/>
      <c r="T2086" s="88"/>
      <c r="U2086" s="41"/>
      <c r="V2086" s="41"/>
      <c r="W2086" s="41"/>
      <c r="X2086" s="41"/>
      <c r="Y2086" s="41"/>
      <c r="Z2086" s="41"/>
      <c r="AA2086" s="41"/>
      <c r="AB2086" s="41"/>
      <c r="AC2086" s="41"/>
      <c r="AD2086" s="41"/>
      <c r="AE2086" s="41"/>
      <c r="AT2086" s="20" t="s">
        <v>275</v>
      </c>
      <c r="AU2086" s="20" t="s">
        <v>82</v>
      </c>
    </row>
    <row r="2087" spans="1:47" s="2" customFormat="1" ht="12">
      <c r="A2087" s="41"/>
      <c r="B2087" s="42"/>
      <c r="C2087" s="43"/>
      <c r="D2087" s="235" t="s">
        <v>277</v>
      </c>
      <c r="E2087" s="43"/>
      <c r="F2087" s="236" t="s">
        <v>2466</v>
      </c>
      <c r="G2087" s="43"/>
      <c r="H2087" s="43"/>
      <c r="I2087" s="232"/>
      <c r="J2087" s="43"/>
      <c r="K2087" s="43"/>
      <c r="L2087" s="47"/>
      <c r="M2087" s="233"/>
      <c r="N2087" s="234"/>
      <c r="O2087" s="87"/>
      <c r="P2087" s="87"/>
      <c r="Q2087" s="87"/>
      <c r="R2087" s="87"/>
      <c r="S2087" s="87"/>
      <c r="T2087" s="88"/>
      <c r="U2087" s="41"/>
      <c r="V2087" s="41"/>
      <c r="W2087" s="41"/>
      <c r="X2087" s="41"/>
      <c r="Y2087" s="41"/>
      <c r="Z2087" s="41"/>
      <c r="AA2087" s="41"/>
      <c r="AB2087" s="41"/>
      <c r="AC2087" s="41"/>
      <c r="AD2087" s="41"/>
      <c r="AE2087" s="41"/>
      <c r="AT2087" s="20" t="s">
        <v>277</v>
      </c>
      <c r="AU2087" s="20" t="s">
        <v>82</v>
      </c>
    </row>
    <row r="2088" spans="1:51" s="14" customFormat="1" ht="12">
      <c r="A2088" s="14"/>
      <c r="B2088" s="247"/>
      <c r="C2088" s="248"/>
      <c r="D2088" s="230" t="s">
        <v>279</v>
      </c>
      <c r="E2088" s="249" t="s">
        <v>19</v>
      </c>
      <c r="F2088" s="250" t="s">
        <v>2467</v>
      </c>
      <c r="G2088" s="248"/>
      <c r="H2088" s="251">
        <v>4.5</v>
      </c>
      <c r="I2088" s="252"/>
      <c r="J2088" s="248"/>
      <c r="K2088" s="248"/>
      <c r="L2088" s="253"/>
      <c r="M2088" s="254"/>
      <c r="N2088" s="255"/>
      <c r="O2088" s="255"/>
      <c r="P2088" s="255"/>
      <c r="Q2088" s="255"/>
      <c r="R2088" s="255"/>
      <c r="S2088" s="255"/>
      <c r="T2088" s="256"/>
      <c r="U2088" s="14"/>
      <c r="V2088" s="14"/>
      <c r="W2088" s="14"/>
      <c r="X2088" s="14"/>
      <c r="Y2088" s="14"/>
      <c r="Z2088" s="14"/>
      <c r="AA2088" s="14"/>
      <c r="AB2088" s="14"/>
      <c r="AC2088" s="14"/>
      <c r="AD2088" s="14"/>
      <c r="AE2088" s="14"/>
      <c r="AT2088" s="257" t="s">
        <v>279</v>
      </c>
      <c r="AU2088" s="257" t="s">
        <v>82</v>
      </c>
      <c r="AV2088" s="14" t="s">
        <v>82</v>
      </c>
      <c r="AW2088" s="14" t="s">
        <v>33</v>
      </c>
      <c r="AX2088" s="14" t="s">
        <v>72</v>
      </c>
      <c r="AY2088" s="257" t="s">
        <v>266</v>
      </c>
    </row>
    <row r="2089" spans="1:51" s="14" customFormat="1" ht="12">
      <c r="A2089" s="14"/>
      <c r="B2089" s="247"/>
      <c r="C2089" s="248"/>
      <c r="D2089" s="230" t="s">
        <v>279</v>
      </c>
      <c r="E2089" s="249" t="s">
        <v>19</v>
      </c>
      <c r="F2089" s="250" t="s">
        <v>2468</v>
      </c>
      <c r="G2089" s="248"/>
      <c r="H2089" s="251">
        <v>7.01</v>
      </c>
      <c r="I2089" s="252"/>
      <c r="J2089" s="248"/>
      <c r="K2089" s="248"/>
      <c r="L2089" s="253"/>
      <c r="M2089" s="254"/>
      <c r="N2089" s="255"/>
      <c r="O2089" s="255"/>
      <c r="P2089" s="255"/>
      <c r="Q2089" s="255"/>
      <c r="R2089" s="255"/>
      <c r="S2089" s="255"/>
      <c r="T2089" s="256"/>
      <c r="U2089" s="14"/>
      <c r="V2089" s="14"/>
      <c r="W2089" s="14"/>
      <c r="X2089" s="14"/>
      <c r="Y2089" s="14"/>
      <c r="Z2089" s="14"/>
      <c r="AA2089" s="14"/>
      <c r="AB2089" s="14"/>
      <c r="AC2089" s="14"/>
      <c r="AD2089" s="14"/>
      <c r="AE2089" s="14"/>
      <c r="AT2089" s="257" t="s">
        <v>279</v>
      </c>
      <c r="AU2089" s="257" t="s">
        <v>82</v>
      </c>
      <c r="AV2089" s="14" t="s">
        <v>82</v>
      </c>
      <c r="AW2089" s="14" t="s">
        <v>33</v>
      </c>
      <c r="AX2089" s="14" t="s">
        <v>72</v>
      </c>
      <c r="AY2089" s="257" t="s">
        <v>266</v>
      </c>
    </row>
    <row r="2090" spans="1:51" s="14" customFormat="1" ht="12">
      <c r="A2090" s="14"/>
      <c r="B2090" s="247"/>
      <c r="C2090" s="248"/>
      <c r="D2090" s="230" t="s">
        <v>279</v>
      </c>
      <c r="E2090" s="249" t="s">
        <v>19</v>
      </c>
      <c r="F2090" s="250" t="s">
        <v>2469</v>
      </c>
      <c r="G2090" s="248"/>
      <c r="H2090" s="251">
        <v>10.41</v>
      </c>
      <c r="I2090" s="252"/>
      <c r="J2090" s="248"/>
      <c r="K2090" s="248"/>
      <c r="L2090" s="253"/>
      <c r="M2090" s="254"/>
      <c r="N2090" s="255"/>
      <c r="O2090" s="255"/>
      <c r="P2090" s="255"/>
      <c r="Q2090" s="255"/>
      <c r="R2090" s="255"/>
      <c r="S2090" s="255"/>
      <c r="T2090" s="256"/>
      <c r="U2090" s="14"/>
      <c r="V2090" s="14"/>
      <c r="W2090" s="14"/>
      <c r="X2090" s="14"/>
      <c r="Y2090" s="14"/>
      <c r="Z2090" s="14"/>
      <c r="AA2090" s="14"/>
      <c r="AB2090" s="14"/>
      <c r="AC2090" s="14"/>
      <c r="AD2090" s="14"/>
      <c r="AE2090" s="14"/>
      <c r="AT2090" s="257" t="s">
        <v>279</v>
      </c>
      <c r="AU2090" s="257" t="s">
        <v>82</v>
      </c>
      <c r="AV2090" s="14" t="s">
        <v>82</v>
      </c>
      <c r="AW2090" s="14" t="s">
        <v>33</v>
      </c>
      <c r="AX2090" s="14" t="s">
        <v>72</v>
      </c>
      <c r="AY2090" s="257" t="s">
        <v>266</v>
      </c>
    </row>
    <row r="2091" spans="1:51" s="15" customFormat="1" ht="12">
      <c r="A2091" s="15"/>
      <c r="B2091" s="258"/>
      <c r="C2091" s="259"/>
      <c r="D2091" s="230" t="s">
        <v>279</v>
      </c>
      <c r="E2091" s="260" t="s">
        <v>19</v>
      </c>
      <c r="F2091" s="261" t="s">
        <v>282</v>
      </c>
      <c r="G2091" s="259"/>
      <c r="H2091" s="262">
        <v>21.92</v>
      </c>
      <c r="I2091" s="263"/>
      <c r="J2091" s="259"/>
      <c r="K2091" s="259"/>
      <c r="L2091" s="264"/>
      <c r="M2091" s="265"/>
      <c r="N2091" s="266"/>
      <c r="O2091" s="266"/>
      <c r="P2091" s="266"/>
      <c r="Q2091" s="266"/>
      <c r="R2091" s="266"/>
      <c r="S2091" s="266"/>
      <c r="T2091" s="267"/>
      <c r="U2091" s="15"/>
      <c r="V2091" s="15"/>
      <c r="W2091" s="15"/>
      <c r="X2091" s="15"/>
      <c r="Y2091" s="15"/>
      <c r="Z2091" s="15"/>
      <c r="AA2091" s="15"/>
      <c r="AB2091" s="15"/>
      <c r="AC2091" s="15"/>
      <c r="AD2091" s="15"/>
      <c r="AE2091" s="15"/>
      <c r="AT2091" s="268" t="s">
        <v>279</v>
      </c>
      <c r="AU2091" s="268" t="s">
        <v>82</v>
      </c>
      <c r="AV2091" s="15" t="s">
        <v>273</v>
      </c>
      <c r="AW2091" s="15" t="s">
        <v>33</v>
      </c>
      <c r="AX2091" s="15" t="s">
        <v>80</v>
      </c>
      <c r="AY2091" s="268" t="s">
        <v>266</v>
      </c>
    </row>
    <row r="2092" spans="1:65" s="2" customFormat="1" ht="16.5" customHeight="1">
      <c r="A2092" s="41"/>
      <c r="B2092" s="42"/>
      <c r="C2092" s="217" t="s">
        <v>2470</v>
      </c>
      <c r="D2092" s="217" t="s">
        <v>268</v>
      </c>
      <c r="E2092" s="218" t="s">
        <v>2471</v>
      </c>
      <c r="F2092" s="219" t="s">
        <v>2472</v>
      </c>
      <c r="G2092" s="220" t="s">
        <v>423</v>
      </c>
      <c r="H2092" s="221">
        <v>30.68</v>
      </c>
      <c r="I2092" s="222"/>
      <c r="J2092" s="223">
        <f>ROUND(I2092*H2092,2)</f>
        <v>0</v>
      </c>
      <c r="K2092" s="219" t="s">
        <v>272</v>
      </c>
      <c r="L2092" s="47"/>
      <c r="M2092" s="224" t="s">
        <v>19</v>
      </c>
      <c r="N2092" s="225" t="s">
        <v>43</v>
      </c>
      <c r="O2092" s="87"/>
      <c r="P2092" s="226">
        <f>O2092*H2092</f>
        <v>0</v>
      </c>
      <c r="Q2092" s="226">
        <v>0</v>
      </c>
      <c r="R2092" s="226">
        <f>Q2092*H2092</f>
        <v>0</v>
      </c>
      <c r="S2092" s="226">
        <v>0.0026</v>
      </c>
      <c r="T2092" s="227">
        <f>S2092*H2092</f>
        <v>0.07976799999999999</v>
      </c>
      <c r="U2092" s="41"/>
      <c r="V2092" s="41"/>
      <c r="W2092" s="41"/>
      <c r="X2092" s="41"/>
      <c r="Y2092" s="41"/>
      <c r="Z2092" s="41"/>
      <c r="AA2092" s="41"/>
      <c r="AB2092" s="41"/>
      <c r="AC2092" s="41"/>
      <c r="AD2092" s="41"/>
      <c r="AE2092" s="41"/>
      <c r="AR2092" s="228" t="s">
        <v>396</v>
      </c>
      <c r="AT2092" s="228" t="s">
        <v>268</v>
      </c>
      <c r="AU2092" s="228" t="s">
        <v>82</v>
      </c>
      <c r="AY2092" s="20" t="s">
        <v>266</v>
      </c>
      <c r="BE2092" s="229">
        <f>IF(N2092="základní",J2092,0)</f>
        <v>0</v>
      </c>
      <c r="BF2092" s="229">
        <f>IF(N2092="snížená",J2092,0)</f>
        <v>0</v>
      </c>
      <c r="BG2092" s="229">
        <f>IF(N2092="zákl. přenesená",J2092,0)</f>
        <v>0</v>
      </c>
      <c r="BH2092" s="229">
        <f>IF(N2092="sníž. přenesená",J2092,0)</f>
        <v>0</v>
      </c>
      <c r="BI2092" s="229">
        <f>IF(N2092="nulová",J2092,0)</f>
        <v>0</v>
      </c>
      <c r="BJ2092" s="20" t="s">
        <v>80</v>
      </c>
      <c r="BK2092" s="229">
        <f>ROUND(I2092*H2092,2)</f>
        <v>0</v>
      </c>
      <c r="BL2092" s="20" t="s">
        <v>396</v>
      </c>
      <c r="BM2092" s="228" t="s">
        <v>2473</v>
      </c>
    </row>
    <row r="2093" spans="1:47" s="2" customFormat="1" ht="12">
      <c r="A2093" s="41"/>
      <c r="B2093" s="42"/>
      <c r="C2093" s="43"/>
      <c r="D2093" s="230" t="s">
        <v>275</v>
      </c>
      <c r="E2093" s="43"/>
      <c r="F2093" s="231" t="s">
        <v>2474</v>
      </c>
      <c r="G2093" s="43"/>
      <c r="H2093" s="43"/>
      <c r="I2093" s="232"/>
      <c r="J2093" s="43"/>
      <c r="K2093" s="43"/>
      <c r="L2093" s="47"/>
      <c r="M2093" s="233"/>
      <c r="N2093" s="234"/>
      <c r="O2093" s="87"/>
      <c r="P2093" s="87"/>
      <c r="Q2093" s="87"/>
      <c r="R2093" s="87"/>
      <c r="S2093" s="87"/>
      <c r="T2093" s="88"/>
      <c r="U2093" s="41"/>
      <c r="V2093" s="41"/>
      <c r="W2093" s="41"/>
      <c r="X2093" s="41"/>
      <c r="Y2093" s="41"/>
      <c r="Z2093" s="41"/>
      <c r="AA2093" s="41"/>
      <c r="AB2093" s="41"/>
      <c r="AC2093" s="41"/>
      <c r="AD2093" s="41"/>
      <c r="AE2093" s="41"/>
      <c r="AT2093" s="20" t="s">
        <v>275</v>
      </c>
      <c r="AU2093" s="20" t="s">
        <v>82</v>
      </c>
    </row>
    <row r="2094" spans="1:47" s="2" customFormat="1" ht="12">
      <c r="A2094" s="41"/>
      <c r="B2094" s="42"/>
      <c r="C2094" s="43"/>
      <c r="D2094" s="235" t="s">
        <v>277</v>
      </c>
      <c r="E2094" s="43"/>
      <c r="F2094" s="236" t="s">
        <v>2475</v>
      </c>
      <c r="G2094" s="43"/>
      <c r="H2094" s="43"/>
      <c r="I2094" s="232"/>
      <c r="J2094" s="43"/>
      <c r="K2094" s="43"/>
      <c r="L2094" s="47"/>
      <c r="M2094" s="233"/>
      <c r="N2094" s="234"/>
      <c r="O2094" s="87"/>
      <c r="P2094" s="87"/>
      <c r="Q2094" s="87"/>
      <c r="R2094" s="87"/>
      <c r="S2094" s="87"/>
      <c r="T2094" s="88"/>
      <c r="U2094" s="41"/>
      <c r="V2094" s="41"/>
      <c r="W2094" s="41"/>
      <c r="X2094" s="41"/>
      <c r="Y2094" s="41"/>
      <c r="Z2094" s="41"/>
      <c r="AA2094" s="41"/>
      <c r="AB2094" s="41"/>
      <c r="AC2094" s="41"/>
      <c r="AD2094" s="41"/>
      <c r="AE2094" s="41"/>
      <c r="AT2094" s="20" t="s">
        <v>277</v>
      </c>
      <c r="AU2094" s="20" t="s">
        <v>82</v>
      </c>
    </row>
    <row r="2095" spans="1:51" s="14" customFormat="1" ht="12">
      <c r="A2095" s="14"/>
      <c r="B2095" s="247"/>
      <c r="C2095" s="248"/>
      <c r="D2095" s="230" t="s">
        <v>279</v>
      </c>
      <c r="E2095" s="249" t="s">
        <v>19</v>
      </c>
      <c r="F2095" s="250" t="s">
        <v>2476</v>
      </c>
      <c r="G2095" s="248"/>
      <c r="H2095" s="251">
        <v>30.68</v>
      </c>
      <c r="I2095" s="252"/>
      <c r="J2095" s="248"/>
      <c r="K2095" s="248"/>
      <c r="L2095" s="253"/>
      <c r="M2095" s="254"/>
      <c r="N2095" s="255"/>
      <c r="O2095" s="255"/>
      <c r="P2095" s="255"/>
      <c r="Q2095" s="255"/>
      <c r="R2095" s="255"/>
      <c r="S2095" s="255"/>
      <c r="T2095" s="256"/>
      <c r="U2095" s="14"/>
      <c r="V2095" s="14"/>
      <c r="W2095" s="14"/>
      <c r="X2095" s="14"/>
      <c r="Y2095" s="14"/>
      <c r="Z2095" s="14"/>
      <c r="AA2095" s="14"/>
      <c r="AB2095" s="14"/>
      <c r="AC2095" s="14"/>
      <c r="AD2095" s="14"/>
      <c r="AE2095" s="14"/>
      <c r="AT2095" s="257" t="s">
        <v>279</v>
      </c>
      <c r="AU2095" s="257" t="s">
        <v>82</v>
      </c>
      <c r="AV2095" s="14" t="s">
        <v>82</v>
      </c>
      <c r="AW2095" s="14" t="s">
        <v>33</v>
      </c>
      <c r="AX2095" s="14" t="s">
        <v>80</v>
      </c>
      <c r="AY2095" s="257" t="s">
        <v>266</v>
      </c>
    </row>
    <row r="2096" spans="1:65" s="2" customFormat="1" ht="16.5" customHeight="1">
      <c r="A2096" s="41"/>
      <c r="B2096" s="42"/>
      <c r="C2096" s="217" t="s">
        <v>2477</v>
      </c>
      <c r="D2096" s="217" t="s">
        <v>268</v>
      </c>
      <c r="E2096" s="218" t="s">
        <v>2478</v>
      </c>
      <c r="F2096" s="219" t="s">
        <v>2479</v>
      </c>
      <c r="G2096" s="220" t="s">
        <v>423</v>
      </c>
      <c r="H2096" s="221">
        <v>35.12</v>
      </c>
      <c r="I2096" s="222"/>
      <c r="J2096" s="223">
        <f>ROUND(I2096*H2096,2)</f>
        <v>0</v>
      </c>
      <c r="K2096" s="219" t="s">
        <v>272</v>
      </c>
      <c r="L2096" s="47"/>
      <c r="M2096" s="224" t="s">
        <v>19</v>
      </c>
      <c r="N2096" s="225" t="s">
        <v>43</v>
      </c>
      <c r="O2096" s="87"/>
      <c r="P2096" s="226">
        <f>O2096*H2096</f>
        <v>0</v>
      </c>
      <c r="Q2096" s="226">
        <v>0</v>
      </c>
      <c r="R2096" s="226">
        <f>Q2096*H2096</f>
        <v>0</v>
      </c>
      <c r="S2096" s="226">
        <v>0.00394</v>
      </c>
      <c r="T2096" s="227">
        <f>S2096*H2096</f>
        <v>0.1383728</v>
      </c>
      <c r="U2096" s="41"/>
      <c r="V2096" s="41"/>
      <c r="W2096" s="41"/>
      <c r="X2096" s="41"/>
      <c r="Y2096" s="41"/>
      <c r="Z2096" s="41"/>
      <c r="AA2096" s="41"/>
      <c r="AB2096" s="41"/>
      <c r="AC2096" s="41"/>
      <c r="AD2096" s="41"/>
      <c r="AE2096" s="41"/>
      <c r="AR2096" s="228" t="s">
        <v>396</v>
      </c>
      <c r="AT2096" s="228" t="s">
        <v>268</v>
      </c>
      <c r="AU2096" s="228" t="s">
        <v>82</v>
      </c>
      <c r="AY2096" s="20" t="s">
        <v>266</v>
      </c>
      <c r="BE2096" s="229">
        <f>IF(N2096="základní",J2096,0)</f>
        <v>0</v>
      </c>
      <c r="BF2096" s="229">
        <f>IF(N2096="snížená",J2096,0)</f>
        <v>0</v>
      </c>
      <c r="BG2096" s="229">
        <f>IF(N2096="zákl. přenesená",J2096,0)</f>
        <v>0</v>
      </c>
      <c r="BH2096" s="229">
        <f>IF(N2096="sníž. přenesená",J2096,0)</f>
        <v>0</v>
      </c>
      <c r="BI2096" s="229">
        <f>IF(N2096="nulová",J2096,0)</f>
        <v>0</v>
      </c>
      <c r="BJ2096" s="20" t="s">
        <v>80</v>
      </c>
      <c r="BK2096" s="229">
        <f>ROUND(I2096*H2096,2)</f>
        <v>0</v>
      </c>
      <c r="BL2096" s="20" t="s">
        <v>396</v>
      </c>
      <c r="BM2096" s="228" t="s">
        <v>2480</v>
      </c>
    </row>
    <row r="2097" spans="1:47" s="2" customFormat="1" ht="12">
      <c r="A2097" s="41"/>
      <c r="B2097" s="42"/>
      <c r="C2097" s="43"/>
      <c r="D2097" s="230" t="s">
        <v>275</v>
      </c>
      <c r="E2097" s="43"/>
      <c r="F2097" s="231" t="s">
        <v>2481</v>
      </c>
      <c r="G2097" s="43"/>
      <c r="H2097" s="43"/>
      <c r="I2097" s="232"/>
      <c r="J2097" s="43"/>
      <c r="K2097" s="43"/>
      <c r="L2097" s="47"/>
      <c r="M2097" s="233"/>
      <c r="N2097" s="234"/>
      <c r="O2097" s="87"/>
      <c r="P2097" s="87"/>
      <c r="Q2097" s="87"/>
      <c r="R2097" s="87"/>
      <c r="S2097" s="87"/>
      <c r="T2097" s="88"/>
      <c r="U2097" s="41"/>
      <c r="V2097" s="41"/>
      <c r="W2097" s="41"/>
      <c r="X2097" s="41"/>
      <c r="Y2097" s="41"/>
      <c r="Z2097" s="41"/>
      <c r="AA2097" s="41"/>
      <c r="AB2097" s="41"/>
      <c r="AC2097" s="41"/>
      <c r="AD2097" s="41"/>
      <c r="AE2097" s="41"/>
      <c r="AT2097" s="20" t="s">
        <v>275</v>
      </c>
      <c r="AU2097" s="20" t="s">
        <v>82</v>
      </c>
    </row>
    <row r="2098" spans="1:47" s="2" customFormat="1" ht="12">
      <c r="A2098" s="41"/>
      <c r="B2098" s="42"/>
      <c r="C2098" s="43"/>
      <c r="D2098" s="235" t="s">
        <v>277</v>
      </c>
      <c r="E2098" s="43"/>
      <c r="F2098" s="236" t="s">
        <v>2482</v>
      </c>
      <c r="G2098" s="43"/>
      <c r="H2098" s="43"/>
      <c r="I2098" s="232"/>
      <c r="J2098" s="43"/>
      <c r="K2098" s="43"/>
      <c r="L2098" s="47"/>
      <c r="M2098" s="233"/>
      <c r="N2098" s="234"/>
      <c r="O2098" s="87"/>
      <c r="P2098" s="87"/>
      <c r="Q2098" s="87"/>
      <c r="R2098" s="87"/>
      <c r="S2098" s="87"/>
      <c r="T2098" s="88"/>
      <c r="U2098" s="41"/>
      <c r="V2098" s="41"/>
      <c r="W2098" s="41"/>
      <c r="X2098" s="41"/>
      <c r="Y2098" s="41"/>
      <c r="Z2098" s="41"/>
      <c r="AA2098" s="41"/>
      <c r="AB2098" s="41"/>
      <c r="AC2098" s="41"/>
      <c r="AD2098" s="41"/>
      <c r="AE2098" s="41"/>
      <c r="AT2098" s="20" t="s">
        <v>277</v>
      </c>
      <c r="AU2098" s="20" t="s">
        <v>82</v>
      </c>
    </row>
    <row r="2099" spans="1:51" s="14" customFormat="1" ht="12">
      <c r="A2099" s="14"/>
      <c r="B2099" s="247"/>
      <c r="C2099" s="248"/>
      <c r="D2099" s="230" t="s">
        <v>279</v>
      </c>
      <c r="E2099" s="249" t="s">
        <v>19</v>
      </c>
      <c r="F2099" s="250" t="s">
        <v>2483</v>
      </c>
      <c r="G2099" s="248"/>
      <c r="H2099" s="251">
        <v>35.12</v>
      </c>
      <c r="I2099" s="252"/>
      <c r="J2099" s="248"/>
      <c r="K2099" s="248"/>
      <c r="L2099" s="253"/>
      <c r="M2099" s="254"/>
      <c r="N2099" s="255"/>
      <c r="O2099" s="255"/>
      <c r="P2099" s="255"/>
      <c r="Q2099" s="255"/>
      <c r="R2099" s="255"/>
      <c r="S2099" s="255"/>
      <c r="T2099" s="256"/>
      <c r="U2099" s="14"/>
      <c r="V2099" s="14"/>
      <c r="W2099" s="14"/>
      <c r="X2099" s="14"/>
      <c r="Y2099" s="14"/>
      <c r="Z2099" s="14"/>
      <c r="AA2099" s="14"/>
      <c r="AB2099" s="14"/>
      <c r="AC2099" s="14"/>
      <c r="AD2099" s="14"/>
      <c r="AE2099" s="14"/>
      <c r="AT2099" s="257" t="s">
        <v>279</v>
      </c>
      <c r="AU2099" s="257" t="s">
        <v>82</v>
      </c>
      <c r="AV2099" s="14" t="s">
        <v>82</v>
      </c>
      <c r="AW2099" s="14" t="s">
        <v>33</v>
      </c>
      <c r="AX2099" s="14" t="s">
        <v>80</v>
      </c>
      <c r="AY2099" s="257" t="s">
        <v>266</v>
      </c>
    </row>
    <row r="2100" spans="1:65" s="2" customFormat="1" ht="24.15" customHeight="1">
      <c r="A2100" s="41"/>
      <c r="B2100" s="42"/>
      <c r="C2100" s="217" t="s">
        <v>2484</v>
      </c>
      <c r="D2100" s="217" t="s">
        <v>268</v>
      </c>
      <c r="E2100" s="218" t="s">
        <v>2485</v>
      </c>
      <c r="F2100" s="219" t="s">
        <v>2486</v>
      </c>
      <c r="G2100" s="220" t="s">
        <v>423</v>
      </c>
      <c r="H2100" s="221">
        <v>12</v>
      </c>
      <c r="I2100" s="222"/>
      <c r="J2100" s="223">
        <f>ROUND(I2100*H2100,2)</f>
        <v>0</v>
      </c>
      <c r="K2100" s="219" t="s">
        <v>520</v>
      </c>
      <c r="L2100" s="47"/>
      <c r="M2100" s="224" t="s">
        <v>19</v>
      </c>
      <c r="N2100" s="225" t="s">
        <v>43</v>
      </c>
      <c r="O2100" s="87"/>
      <c r="P2100" s="226">
        <f>O2100*H2100</f>
        <v>0</v>
      </c>
      <c r="Q2100" s="226">
        <v>0.00692</v>
      </c>
      <c r="R2100" s="226">
        <f>Q2100*H2100</f>
        <v>0.08304</v>
      </c>
      <c r="S2100" s="226">
        <v>0</v>
      </c>
      <c r="T2100" s="227">
        <f>S2100*H2100</f>
        <v>0</v>
      </c>
      <c r="U2100" s="41"/>
      <c r="V2100" s="41"/>
      <c r="W2100" s="41"/>
      <c r="X2100" s="41"/>
      <c r="Y2100" s="41"/>
      <c r="Z2100" s="41"/>
      <c r="AA2100" s="41"/>
      <c r="AB2100" s="41"/>
      <c r="AC2100" s="41"/>
      <c r="AD2100" s="41"/>
      <c r="AE2100" s="41"/>
      <c r="AR2100" s="228" t="s">
        <v>396</v>
      </c>
      <c r="AT2100" s="228" t="s">
        <v>268</v>
      </c>
      <c r="AU2100" s="228" t="s">
        <v>82</v>
      </c>
      <c r="AY2100" s="20" t="s">
        <v>266</v>
      </c>
      <c r="BE2100" s="229">
        <f>IF(N2100="základní",J2100,0)</f>
        <v>0</v>
      </c>
      <c r="BF2100" s="229">
        <f>IF(N2100="snížená",J2100,0)</f>
        <v>0</v>
      </c>
      <c r="BG2100" s="229">
        <f>IF(N2100="zákl. přenesená",J2100,0)</f>
        <v>0</v>
      </c>
      <c r="BH2100" s="229">
        <f>IF(N2100="sníž. přenesená",J2100,0)</f>
        <v>0</v>
      </c>
      <c r="BI2100" s="229">
        <f>IF(N2100="nulová",J2100,0)</f>
        <v>0</v>
      </c>
      <c r="BJ2100" s="20" t="s">
        <v>80</v>
      </c>
      <c r="BK2100" s="229">
        <f>ROUND(I2100*H2100,2)</f>
        <v>0</v>
      </c>
      <c r="BL2100" s="20" t="s">
        <v>396</v>
      </c>
      <c r="BM2100" s="228" t="s">
        <v>2487</v>
      </c>
    </row>
    <row r="2101" spans="1:47" s="2" customFormat="1" ht="12">
      <c r="A2101" s="41"/>
      <c r="B2101" s="42"/>
      <c r="C2101" s="43"/>
      <c r="D2101" s="230" t="s">
        <v>275</v>
      </c>
      <c r="E2101" s="43"/>
      <c r="F2101" s="231" t="s">
        <v>2488</v>
      </c>
      <c r="G2101" s="43"/>
      <c r="H2101" s="43"/>
      <c r="I2101" s="232"/>
      <c r="J2101" s="43"/>
      <c r="K2101" s="43"/>
      <c r="L2101" s="47"/>
      <c r="M2101" s="233"/>
      <c r="N2101" s="234"/>
      <c r="O2101" s="87"/>
      <c r="P2101" s="87"/>
      <c r="Q2101" s="87"/>
      <c r="R2101" s="87"/>
      <c r="S2101" s="87"/>
      <c r="T2101" s="88"/>
      <c r="U2101" s="41"/>
      <c r="V2101" s="41"/>
      <c r="W2101" s="41"/>
      <c r="X2101" s="41"/>
      <c r="Y2101" s="41"/>
      <c r="Z2101" s="41"/>
      <c r="AA2101" s="41"/>
      <c r="AB2101" s="41"/>
      <c r="AC2101" s="41"/>
      <c r="AD2101" s="41"/>
      <c r="AE2101" s="41"/>
      <c r="AT2101" s="20" t="s">
        <v>275</v>
      </c>
      <c r="AU2101" s="20" t="s">
        <v>82</v>
      </c>
    </row>
    <row r="2102" spans="1:51" s="14" customFormat="1" ht="12">
      <c r="A2102" s="14"/>
      <c r="B2102" s="247"/>
      <c r="C2102" s="248"/>
      <c r="D2102" s="230" t="s">
        <v>279</v>
      </c>
      <c r="E2102" s="249" t="s">
        <v>19</v>
      </c>
      <c r="F2102" s="250" t="s">
        <v>2489</v>
      </c>
      <c r="G2102" s="248"/>
      <c r="H2102" s="251">
        <v>12</v>
      </c>
      <c r="I2102" s="252"/>
      <c r="J2102" s="248"/>
      <c r="K2102" s="248"/>
      <c r="L2102" s="253"/>
      <c r="M2102" s="254"/>
      <c r="N2102" s="255"/>
      <c r="O2102" s="255"/>
      <c r="P2102" s="255"/>
      <c r="Q2102" s="255"/>
      <c r="R2102" s="255"/>
      <c r="S2102" s="255"/>
      <c r="T2102" s="256"/>
      <c r="U2102" s="14"/>
      <c r="V2102" s="14"/>
      <c r="W2102" s="14"/>
      <c r="X2102" s="14"/>
      <c r="Y2102" s="14"/>
      <c r="Z2102" s="14"/>
      <c r="AA2102" s="14"/>
      <c r="AB2102" s="14"/>
      <c r="AC2102" s="14"/>
      <c r="AD2102" s="14"/>
      <c r="AE2102" s="14"/>
      <c r="AT2102" s="257" t="s">
        <v>279</v>
      </c>
      <c r="AU2102" s="257" t="s">
        <v>82</v>
      </c>
      <c r="AV2102" s="14" t="s">
        <v>82</v>
      </c>
      <c r="AW2102" s="14" t="s">
        <v>33</v>
      </c>
      <c r="AX2102" s="14" t="s">
        <v>80</v>
      </c>
      <c r="AY2102" s="257" t="s">
        <v>266</v>
      </c>
    </row>
    <row r="2103" spans="1:65" s="2" customFormat="1" ht="33" customHeight="1">
      <c r="A2103" s="41"/>
      <c r="B2103" s="42"/>
      <c r="C2103" s="217" t="s">
        <v>2490</v>
      </c>
      <c r="D2103" s="217" t="s">
        <v>268</v>
      </c>
      <c r="E2103" s="218" t="s">
        <v>2491</v>
      </c>
      <c r="F2103" s="219" t="s">
        <v>2492</v>
      </c>
      <c r="G2103" s="220" t="s">
        <v>423</v>
      </c>
      <c r="H2103" s="221">
        <v>16.5</v>
      </c>
      <c r="I2103" s="222"/>
      <c r="J2103" s="223">
        <f>ROUND(I2103*H2103,2)</f>
        <v>0</v>
      </c>
      <c r="K2103" s="219" t="s">
        <v>272</v>
      </c>
      <c r="L2103" s="47"/>
      <c r="M2103" s="224" t="s">
        <v>19</v>
      </c>
      <c r="N2103" s="225" t="s">
        <v>43</v>
      </c>
      <c r="O2103" s="87"/>
      <c r="P2103" s="226">
        <f>O2103*H2103</f>
        <v>0</v>
      </c>
      <c r="Q2103" s="226">
        <v>0.00291</v>
      </c>
      <c r="R2103" s="226">
        <f>Q2103*H2103</f>
        <v>0.048014999999999995</v>
      </c>
      <c r="S2103" s="226">
        <v>0</v>
      </c>
      <c r="T2103" s="227">
        <f>S2103*H2103</f>
        <v>0</v>
      </c>
      <c r="U2103" s="41"/>
      <c r="V2103" s="41"/>
      <c r="W2103" s="41"/>
      <c r="X2103" s="41"/>
      <c r="Y2103" s="41"/>
      <c r="Z2103" s="41"/>
      <c r="AA2103" s="41"/>
      <c r="AB2103" s="41"/>
      <c r="AC2103" s="41"/>
      <c r="AD2103" s="41"/>
      <c r="AE2103" s="41"/>
      <c r="AR2103" s="228" t="s">
        <v>396</v>
      </c>
      <c r="AT2103" s="228" t="s">
        <v>268</v>
      </c>
      <c r="AU2103" s="228" t="s">
        <v>82</v>
      </c>
      <c r="AY2103" s="20" t="s">
        <v>266</v>
      </c>
      <c r="BE2103" s="229">
        <f>IF(N2103="základní",J2103,0)</f>
        <v>0</v>
      </c>
      <c r="BF2103" s="229">
        <f>IF(N2103="snížená",J2103,0)</f>
        <v>0</v>
      </c>
      <c r="BG2103" s="229">
        <f>IF(N2103="zákl. přenesená",J2103,0)</f>
        <v>0</v>
      </c>
      <c r="BH2103" s="229">
        <f>IF(N2103="sníž. přenesená",J2103,0)</f>
        <v>0</v>
      </c>
      <c r="BI2103" s="229">
        <f>IF(N2103="nulová",J2103,0)</f>
        <v>0</v>
      </c>
      <c r="BJ2103" s="20" t="s">
        <v>80</v>
      </c>
      <c r="BK2103" s="229">
        <f>ROUND(I2103*H2103,2)</f>
        <v>0</v>
      </c>
      <c r="BL2103" s="20" t="s">
        <v>396</v>
      </c>
      <c r="BM2103" s="228" t="s">
        <v>2493</v>
      </c>
    </row>
    <row r="2104" spans="1:47" s="2" customFormat="1" ht="12">
      <c r="A2104" s="41"/>
      <c r="B2104" s="42"/>
      <c r="C2104" s="43"/>
      <c r="D2104" s="230" t="s">
        <v>275</v>
      </c>
      <c r="E2104" s="43"/>
      <c r="F2104" s="231" t="s">
        <v>2494</v>
      </c>
      <c r="G2104" s="43"/>
      <c r="H2104" s="43"/>
      <c r="I2104" s="232"/>
      <c r="J2104" s="43"/>
      <c r="K2104" s="43"/>
      <c r="L2104" s="47"/>
      <c r="M2104" s="233"/>
      <c r="N2104" s="234"/>
      <c r="O2104" s="87"/>
      <c r="P2104" s="87"/>
      <c r="Q2104" s="87"/>
      <c r="R2104" s="87"/>
      <c r="S2104" s="87"/>
      <c r="T2104" s="88"/>
      <c r="U2104" s="41"/>
      <c r="V2104" s="41"/>
      <c r="W2104" s="41"/>
      <c r="X2104" s="41"/>
      <c r="Y2104" s="41"/>
      <c r="Z2104" s="41"/>
      <c r="AA2104" s="41"/>
      <c r="AB2104" s="41"/>
      <c r="AC2104" s="41"/>
      <c r="AD2104" s="41"/>
      <c r="AE2104" s="41"/>
      <c r="AT2104" s="20" t="s">
        <v>275</v>
      </c>
      <c r="AU2104" s="20" t="s">
        <v>82</v>
      </c>
    </row>
    <row r="2105" spans="1:47" s="2" customFormat="1" ht="12">
      <c r="A2105" s="41"/>
      <c r="B2105" s="42"/>
      <c r="C2105" s="43"/>
      <c r="D2105" s="235" t="s">
        <v>277</v>
      </c>
      <c r="E2105" s="43"/>
      <c r="F2105" s="236" t="s">
        <v>2495</v>
      </c>
      <c r="G2105" s="43"/>
      <c r="H2105" s="43"/>
      <c r="I2105" s="232"/>
      <c r="J2105" s="43"/>
      <c r="K2105" s="43"/>
      <c r="L2105" s="47"/>
      <c r="M2105" s="233"/>
      <c r="N2105" s="234"/>
      <c r="O2105" s="87"/>
      <c r="P2105" s="87"/>
      <c r="Q2105" s="87"/>
      <c r="R2105" s="87"/>
      <c r="S2105" s="87"/>
      <c r="T2105" s="88"/>
      <c r="U2105" s="41"/>
      <c r="V2105" s="41"/>
      <c r="W2105" s="41"/>
      <c r="X2105" s="41"/>
      <c r="Y2105" s="41"/>
      <c r="Z2105" s="41"/>
      <c r="AA2105" s="41"/>
      <c r="AB2105" s="41"/>
      <c r="AC2105" s="41"/>
      <c r="AD2105" s="41"/>
      <c r="AE2105" s="41"/>
      <c r="AT2105" s="20" t="s">
        <v>277</v>
      </c>
      <c r="AU2105" s="20" t="s">
        <v>82</v>
      </c>
    </row>
    <row r="2106" spans="1:51" s="14" customFormat="1" ht="12">
      <c r="A2106" s="14"/>
      <c r="B2106" s="247"/>
      <c r="C2106" s="248"/>
      <c r="D2106" s="230" t="s">
        <v>279</v>
      </c>
      <c r="E2106" s="249" t="s">
        <v>19</v>
      </c>
      <c r="F2106" s="250" t="s">
        <v>2496</v>
      </c>
      <c r="G2106" s="248"/>
      <c r="H2106" s="251">
        <v>16.5</v>
      </c>
      <c r="I2106" s="252"/>
      <c r="J2106" s="248"/>
      <c r="K2106" s="248"/>
      <c r="L2106" s="253"/>
      <c r="M2106" s="254"/>
      <c r="N2106" s="255"/>
      <c r="O2106" s="255"/>
      <c r="P2106" s="255"/>
      <c r="Q2106" s="255"/>
      <c r="R2106" s="255"/>
      <c r="S2106" s="255"/>
      <c r="T2106" s="256"/>
      <c r="U2106" s="14"/>
      <c r="V2106" s="14"/>
      <c r="W2106" s="14"/>
      <c r="X2106" s="14"/>
      <c r="Y2106" s="14"/>
      <c r="Z2106" s="14"/>
      <c r="AA2106" s="14"/>
      <c r="AB2106" s="14"/>
      <c r="AC2106" s="14"/>
      <c r="AD2106" s="14"/>
      <c r="AE2106" s="14"/>
      <c r="AT2106" s="257" t="s">
        <v>279</v>
      </c>
      <c r="AU2106" s="257" t="s">
        <v>82</v>
      </c>
      <c r="AV2106" s="14" t="s">
        <v>82</v>
      </c>
      <c r="AW2106" s="14" t="s">
        <v>33</v>
      </c>
      <c r="AX2106" s="14" t="s">
        <v>80</v>
      </c>
      <c r="AY2106" s="257" t="s">
        <v>266</v>
      </c>
    </row>
    <row r="2107" spans="1:65" s="2" customFormat="1" ht="33" customHeight="1">
      <c r="A2107" s="41"/>
      <c r="B2107" s="42"/>
      <c r="C2107" s="217" t="s">
        <v>2497</v>
      </c>
      <c r="D2107" s="217" t="s">
        <v>268</v>
      </c>
      <c r="E2107" s="218" t="s">
        <v>2498</v>
      </c>
      <c r="F2107" s="219" t="s">
        <v>2499</v>
      </c>
      <c r="G2107" s="220" t="s">
        <v>423</v>
      </c>
      <c r="H2107" s="221">
        <v>1.5</v>
      </c>
      <c r="I2107" s="222"/>
      <c r="J2107" s="223">
        <f>ROUND(I2107*H2107,2)</f>
        <v>0</v>
      </c>
      <c r="K2107" s="219" t="s">
        <v>272</v>
      </c>
      <c r="L2107" s="47"/>
      <c r="M2107" s="224" t="s">
        <v>19</v>
      </c>
      <c r="N2107" s="225" t="s">
        <v>43</v>
      </c>
      <c r="O2107" s="87"/>
      <c r="P2107" s="226">
        <f>O2107*H2107</f>
        <v>0</v>
      </c>
      <c r="Q2107" s="226">
        <v>0.00584</v>
      </c>
      <c r="R2107" s="226">
        <f>Q2107*H2107</f>
        <v>0.00876</v>
      </c>
      <c r="S2107" s="226">
        <v>0</v>
      </c>
      <c r="T2107" s="227">
        <f>S2107*H2107</f>
        <v>0</v>
      </c>
      <c r="U2107" s="41"/>
      <c r="V2107" s="41"/>
      <c r="W2107" s="41"/>
      <c r="X2107" s="41"/>
      <c r="Y2107" s="41"/>
      <c r="Z2107" s="41"/>
      <c r="AA2107" s="41"/>
      <c r="AB2107" s="41"/>
      <c r="AC2107" s="41"/>
      <c r="AD2107" s="41"/>
      <c r="AE2107" s="41"/>
      <c r="AR2107" s="228" t="s">
        <v>396</v>
      </c>
      <c r="AT2107" s="228" t="s">
        <v>268</v>
      </c>
      <c r="AU2107" s="228" t="s">
        <v>82</v>
      </c>
      <c r="AY2107" s="20" t="s">
        <v>266</v>
      </c>
      <c r="BE2107" s="229">
        <f>IF(N2107="základní",J2107,0)</f>
        <v>0</v>
      </c>
      <c r="BF2107" s="229">
        <f>IF(N2107="snížená",J2107,0)</f>
        <v>0</v>
      </c>
      <c r="BG2107" s="229">
        <f>IF(N2107="zákl. přenesená",J2107,0)</f>
        <v>0</v>
      </c>
      <c r="BH2107" s="229">
        <f>IF(N2107="sníž. přenesená",J2107,0)</f>
        <v>0</v>
      </c>
      <c r="BI2107" s="229">
        <f>IF(N2107="nulová",J2107,0)</f>
        <v>0</v>
      </c>
      <c r="BJ2107" s="20" t="s">
        <v>80</v>
      </c>
      <c r="BK2107" s="229">
        <f>ROUND(I2107*H2107,2)</f>
        <v>0</v>
      </c>
      <c r="BL2107" s="20" t="s">
        <v>396</v>
      </c>
      <c r="BM2107" s="228" t="s">
        <v>2500</v>
      </c>
    </row>
    <row r="2108" spans="1:47" s="2" customFormat="1" ht="12">
      <c r="A2108" s="41"/>
      <c r="B2108" s="42"/>
      <c r="C2108" s="43"/>
      <c r="D2108" s="230" t="s">
        <v>275</v>
      </c>
      <c r="E2108" s="43"/>
      <c r="F2108" s="231" t="s">
        <v>2501</v>
      </c>
      <c r="G2108" s="43"/>
      <c r="H2108" s="43"/>
      <c r="I2108" s="232"/>
      <c r="J2108" s="43"/>
      <c r="K2108" s="43"/>
      <c r="L2108" s="47"/>
      <c r="M2108" s="233"/>
      <c r="N2108" s="234"/>
      <c r="O2108" s="87"/>
      <c r="P2108" s="87"/>
      <c r="Q2108" s="87"/>
      <c r="R2108" s="87"/>
      <c r="S2108" s="87"/>
      <c r="T2108" s="88"/>
      <c r="U2108" s="41"/>
      <c r="V2108" s="41"/>
      <c r="W2108" s="41"/>
      <c r="X2108" s="41"/>
      <c r="Y2108" s="41"/>
      <c r="Z2108" s="41"/>
      <c r="AA2108" s="41"/>
      <c r="AB2108" s="41"/>
      <c r="AC2108" s="41"/>
      <c r="AD2108" s="41"/>
      <c r="AE2108" s="41"/>
      <c r="AT2108" s="20" t="s">
        <v>275</v>
      </c>
      <c r="AU2108" s="20" t="s">
        <v>82</v>
      </c>
    </row>
    <row r="2109" spans="1:47" s="2" customFormat="1" ht="12">
      <c r="A2109" s="41"/>
      <c r="B2109" s="42"/>
      <c r="C2109" s="43"/>
      <c r="D2109" s="235" t="s">
        <v>277</v>
      </c>
      <c r="E2109" s="43"/>
      <c r="F2109" s="236" t="s">
        <v>2502</v>
      </c>
      <c r="G2109" s="43"/>
      <c r="H2109" s="43"/>
      <c r="I2109" s="232"/>
      <c r="J2109" s="43"/>
      <c r="K2109" s="43"/>
      <c r="L2109" s="47"/>
      <c r="M2109" s="233"/>
      <c r="N2109" s="234"/>
      <c r="O2109" s="87"/>
      <c r="P2109" s="87"/>
      <c r="Q2109" s="87"/>
      <c r="R2109" s="87"/>
      <c r="S2109" s="87"/>
      <c r="T2109" s="88"/>
      <c r="U2109" s="41"/>
      <c r="V2109" s="41"/>
      <c r="W2109" s="41"/>
      <c r="X2109" s="41"/>
      <c r="Y2109" s="41"/>
      <c r="Z2109" s="41"/>
      <c r="AA2109" s="41"/>
      <c r="AB2109" s="41"/>
      <c r="AC2109" s="41"/>
      <c r="AD2109" s="41"/>
      <c r="AE2109" s="41"/>
      <c r="AT2109" s="20" t="s">
        <v>277</v>
      </c>
      <c r="AU2109" s="20" t="s">
        <v>82</v>
      </c>
    </row>
    <row r="2110" spans="1:51" s="14" customFormat="1" ht="12">
      <c r="A2110" s="14"/>
      <c r="B2110" s="247"/>
      <c r="C2110" s="248"/>
      <c r="D2110" s="230" t="s">
        <v>279</v>
      </c>
      <c r="E2110" s="249" t="s">
        <v>19</v>
      </c>
      <c r="F2110" s="250" t="s">
        <v>2503</v>
      </c>
      <c r="G2110" s="248"/>
      <c r="H2110" s="251">
        <v>1.5</v>
      </c>
      <c r="I2110" s="252"/>
      <c r="J2110" s="248"/>
      <c r="K2110" s="248"/>
      <c r="L2110" s="253"/>
      <c r="M2110" s="254"/>
      <c r="N2110" s="255"/>
      <c r="O2110" s="255"/>
      <c r="P2110" s="255"/>
      <c r="Q2110" s="255"/>
      <c r="R2110" s="255"/>
      <c r="S2110" s="255"/>
      <c r="T2110" s="256"/>
      <c r="U2110" s="14"/>
      <c r="V2110" s="14"/>
      <c r="W2110" s="14"/>
      <c r="X2110" s="14"/>
      <c r="Y2110" s="14"/>
      <c r="Z2110" s="14"/>
      <c r="AA2110" s="14"/>
      <c r="AB2110" s="14"/>
      <c r="AC2110" s="14"/>
      <c r="AD2110" s="14"/>
      <c r="AE2110" s="14"/>
      <c r="AT2110" s="257" t="s">
        <v>279</v>
      </c>
      <c r="AU2110" s="257" t="s">
        <v>82</v>
      </c>
      <c r="AV2110" s="14" t="s">
        <v>82</v>
      </c>
      <c r="AW2110" s="14" t="s">
        <v>33</v>
      </c>
      <c r="AX2110" s="14" t="s">
        <v>80</v>
      </c>
      <c r="AY2110" s="257" t="s">
        <v>266</v>
      </c>
    </row>
    <row r="2111" spans="1:65" s="2" customFormat="1" ht="24.15" customHeight="1">
      <c r="A2111" s="41"/>
      <c r="B2111" s="42"/>
      <c r="C2111" s="217" t="s">
        <v>2504</v>
      </c>
      <c r="D2111" s="217" t="s">
        <v>268</v>
      </c>
      <c r="E2111" s="218" t="s">
        <v>2505</v>
      </c>
      <c r="F2111" s="219" t="s">
        <v>2506</v>
      </c>
      <c r="G2111" s="220" t="s">
        <v>423</v>
      </c>
      <c r="H2111" s="221">
        <v>8</v>
      </c>
      <c r="I2111" s="222"/>
      <c r="J2111" s="223">
        <f>ROUND(I2111*H2111,2)</f>
        <v>0</v>
      </c>
      <c r="K2111" s="219" t="s">
        <v>272</v>
      </c>
      <c r="L2111" s="47"/>
      <c r="M2111" s="224" t="s">
        <v>19</v>
      </c>
      <c r="N2111" s="225" t="s">
        <v>43</v>
      </c>
      <c r="O2111" s="87"/>
      <c r="P2111" s="226">
        <f>O2111*H2111</f>
        <v>0</v>
      </c>
      <c r="Q2111" s="226">
        <v>0.00584</v>
      </c>
      <c r="R2111" s="226">
        <f>Q2111*H2111</f>
        <v>0.04672</v>
      </c>
      <c r="S2111" s="226">
        <v>0</v>
      </c>
      <c r="T2111" s="227">
        <f>S2111*H2111</f>
        <v>0</v>
      </c>
      <c r="U2111" s="41"/>
      <c r="V2111" s="41"/>
      <c r="W2111" s="41"/>
      <c r="X2111" s="41"/>
      <c r="Y2111" s="41"/>
      <c r="Z2111" s="41"/>
      <c r="AA2111" s="41"/>
      <c r="AB2111" s="41"/>
      <c r="AC2111" s="41"/>
      <c r="AD2111" s="41"/>
      <c r="AE2111" s="41"/>
      <c r="AR2111" s="228" t="s">
        <v>396</v>
      </c>
      <c r="AT2111" s="228" t="s">
        <v>268</v>
      </c>
      <c r="AU2111" s="228" t="s">
        <v>82</v>
      </c>
      <c r="AY2111" s="20" t="s">
        <v>266</v>
      </c>
      <c r="BE2111" s="229">
        <f>IF(N2111="základní",J2111,0)</f>
        <v>0</v>
      </c>
      <c r="BF2111" s="229">
        <f>IF(N2111="snížená",J2111,0)</f>
        <v>0</v>
      </c>
      <c r="BG2111" s="229">
        <f>IF(N2111="zákl. přenesená",J2111,0)</f>
        <v>0</v>
      </c>
      <c r="BH2111" s="229">
        <f>IF(N2111="sníž. přenesená",J2111,0)</f>
        <v>0</v>
      </c>
      <c r="BI2111" s="229">
        <f>IF(N2111="nulová",J2111,0)</f>
        <v>0</v>
      </c>
      <c r="BJ2111" s="20" t="s">
        <v>80</v>
      </c>
      <c r="BK2111" s="229">
        <f>ROUND(I2111*H2111,2)</f>
        <v>0</v>
      </c>
      <c r="BL2111" s="20" t="s">
        <v>396</v>
      </c>
      <c r="BM2111" s="228" t="s">
        <v>2507</v>
      </c>
    </row>
    <row r="2112" spans="1:47" s="2" customFormat="1" ht="12">
      <c r="A2112" s="41"/>
      <c r="B2112" s="42"/>
      <c r="C2112" s="43"/>
      <c r="D2112" s="230" t="s">
        <v>275</v>
      </c>
      <c r="E2112" s="43"/>
      <c r="F2112" s="231" t="s">
        <v>2508</v>
      </c>
      <c r="G2112" s="43"/>
      <c r="H2112" s="43"/>
      <c r="I2112" s="232"/>
      <c r="J2112" s="43"/>
      <c r="K2112" s="43"/>
      <c r="L2112" s="47"/>
      <c r="M2112" s="233"/>
      <c r="N2112" s="234"/>
      <c r="O2112" s="87"/>
      <c r="P2112" s="87"/>
      <c r="Q2112" s="87"/>
      <c r="R2112" s="87"/>
      <c r="S2112" s="87"/>
      <c r="T2112" s="88"/>
      <c r="U2112" s="41"/>
      <c r="V2112" s="41"/>
      <c r="W2112" s="41"/>
      <c r="X2112" s="41"/>
      <c r="Y2112" s="41"/>
      <c r="Z2112" s="41"/>
      <c r="AA2112" s="41"/>
      <c r="AB2112" s="41"/>
      <c r="AC2112" s="41"/>
      <c r="AD2112" s="41"/>
      <c r="AE2112" s="41"/>
      <c r="AT2112" s="20" t="s">
        <v>275</v>
      </c>
      <c r="AU2112" s="20" t="s">
        <v>82</v>
      </c>
    </row>
    <row r="2113" spans="1:47" s="2" customFormat="1" ht="12">
      <c r="A2113" s="41"/>
      <c r="B2113" s="42"/>
      <c r="C2113" s="43"/>
      <c r="D2113" s="235" t="s">
        <v>277</v>
      </c>
      <c r="E2113" s="43"/>
      <c r="F2113" s="236" t="s">
        <v>2509</v>
      </c>
      <c r="G2113" s="43"/>
      <c r="H2113" s="43"/>
      <c r="I2113" s="232"/>
      <c r="J2113" s="43"/>
      <c r="K2113" s="43"/>
      <c r="L2113" s="47"/>
      <c r="M2113" s="233"/>
      <c r="N2113" s="234"/>
      <c r="O2113" s="87"/>
      <c r="P2113" s="87"/>
      <c r="Q2113" s="87"/>
      <c r="R2113" s="87"/>
      <c r="S2113" s="87"/>
      <c r="T2113" s="88"/>
      <c r="U2113" s="41"/>
      <c r="V2113" s="41"/>
      <c r="W2113" s="41"/>
      <c r="X2113" s="41"/>
      <c r="Y2113" s="41"/>
      <c r="Z2113" s="41"/>
      <c r="AA2113" s="41"/>
      <c r="AB2113" s="41"/>
      <c r="AC2113" s="41"/>
      <c r="AD2113" s="41"/>
      <c r="AE2113" s="41"/>
      <c r="AT2113" s="20" t="s">
        <v>277</v>
      </c>
      <c r="AU2113" s="20" t="s">
        <v>82</v>
      </c>
    </row>
    <row r="2114" spans="1:51" s="14" customFormat="1" ht="12">
      <c r="A2114" s="14"/>
      <c r="B2114" s="247"/>
      <c r="C2114" s="248"/>
      <c r="D2114" s="230" t="s">
        <v>279</v>
      </c>
      <c r="E2114" s="249" t="s">
        <v>19</v>
      </c>
      <c r="F2114" s="250" t="s">
        <v>2510</v>
      </c>
      <c r="G2114" s="248"/>
      <c r="H2114" s="251">
        <v>8</v>
      </c>
      <c r="I2114" s="252"/>
      <c r="J2114" s="248"/>
      <c r="K2114" s="248"/>
      <c r="L2114" s="253"/>
      <c r="M2114" s="254"/>
      <c r="N2114" s="255"/>
      <c r="O2114" s="255"/>
      <c r="P2114" s="255"/>
      <c r="Q2114" s="255"/>
      <c r="R2114" s="255"/>
      <c r="S2114" s="255"/>
      <c r="T2114" s="256"/>
      <c r="U2114" s="14"/>
      <c r="V2114" s="14"/>
      <c r="W2114" s="14"/>
      <c r="X2114" s="14"/>
      <c r="Y2114" s="14"/>
      <c r="Z2114" s="14"/>
      <c r="AA2114" s="14"/>
      <c r="AB2114" s="14"/>
      <c r="AC2114" s="14"/>
      <c r="AD2114" s="14"/>
      <c r="AE2114" s="14"/>
      <c r="AT2114" s="257" t="s">
        <v>279</v>
      </c>
      <c r="AU2114" s="257" t="s">
        <v>82</v>
      </c>
      <c r="AV2114" s="14" t="s">
        <v>82</v>
      </c>
      <c r="AW2114" s="14" t="s">
        <v>33</v>
      </c>
      <c r="AX2114" s="14" t="s">
        <v>72</v>
      </c>
      <c r="AY2114" s="257" t="s">
        <v>266</v>
      </c>
    </row>
    <row r="2115" spans="1:51" s="15" customFormat="1" ht="12">
      <c r="A2115" s="15"/>
      <c r="B2115" s="258"/>
      <c r="C2115" s="259"/>
      <c r="D2115" s="230" t="s">
        <v>279</v>
      </c>
      <c r="E2115" s="260" t="s">
        <v>19</v>
      </c>
      <c r="F2115" s="261" t="s">
        <v>282</v>
      </c>
      <c r="G2115" s="259"/>
      <c r="H2115" s="262">
        <v>8</v>
      </c>
      <c r="I2115" s="263"/>
      <c r="J2115" s="259"/>
      <c r="K2115" s="259"/>
      <c r="L2115" s="264"/>
      <c r="M2115" s="265"/>
      <c r="N2115" s="266"/>
      <c r="O2115" s="266"/>
      <c r="P2115" s="266"/>
      <c r="Q2115" s="266"/>
      <c r="R2115" s="266"/>
      <c r="S2115" s="266"/>
      <c r="T2115" s="267"/>
      <c r="U2115" s="15"/>
      <c r="V2115" s="15"/>
      <c r="W2115" s="15"/>
      <c r="X2115" s="15"/>
      <c r="Y2115" s="15"/>
      <c r="Z2115" s="15"/>
      <c r="AA2115" s="15"/>
      <c r="AB2115" s="15"/>
      <c r="AC2115" s="15"/>
      <c r="AD2115" s="15"/>
      <c r="AE2115" s="15"/>
      <c r="AT2115" s="268" t="s">
        <v>279</v>
      </c>
      <c r="AU2115" s="268" t="s">
        <v>82</v>
      </c>
      <c r="AV2115" s="15" t="s">
        <v>273</v>
      </c>
      <c r="AW2115" s="15" t="s">
        <v>33</v>
      </c>
      <c r="AX2115" s="15" t="s">
        <v>80</v>
      </c>
      <c r="AY2115" s="268" t="s">
        <v>266</v>
      </c>
    </row>
    <row r="2116" spans="1:65" s="2" customFormat="1" ht="24.15" customHeight="1">
      <c r="A2116" s="41"/>
      <c r="B2116" s="42"/>
      <c r="C2116" s="217" t="s">
        <v>2511</v>
      </c>
      <c r="D2116" s="217" t="s">
        <v>268</v>
      </c>
      <c r="E2116" s="218" t="s">
        <v>2512</v>
      </c>
      <c r="F2116" s="219" t="s">
        <v>2513</v>
      </c>
      <c r="G2116" s="220" t="s">
        <v>423</v>
      </c>
      <c r="H2116" s="221">
        <v>5</v>
      </c>
      <c r="I2116" s="222"/>
      <c r="J2116" s="223">
        <f>ROUND(I2116*H2116,2)</f>
        <v>0</v>
      </c>
      <c r="K2116" s="219" t="s">
        <v>272</v>
      </c>
      <c r="L2116" s="47"/>
      <c r="M2116" s="224" t="s">
        <v>19</v>
      </c>
      <c r="N2116" s="225" t="s">
        <v>43</v>
      </c>
      <c r="O2116" s="87"/>
      <c r="P2116" s="226">
        <f>O2116*H2116</f>
        <v>0</v>
      </c>
      <c r="Q2116" s="226">
        <v>0.00108</v>
      </c>
      <c r="R2116" s="226">
        <f>Q2116*H2116</f>
        <v>0.0054</v>
      </c>
      <c r="S2116" s="226">
        <v>0</v>
      </c>
      <c r="T2116" s="227">
        <f>S2116*H2116</f>
        <v>0</v>
      </c>
      <c r="U2116" s="41"/>
      <c r="V2116" s="41"/>
      <c r="W2116" s="41"/>
      <c r="X2116" s="41"/>
      <c r="Y2116" s="41"/>
      <c r="Z2116" s="41"/>
      <c r="AA2116" s="41"/>
      <c r="AB2116" s="41"/>
      <c r="AC2116" s="41"/>
      <c r="AD2116" s="41"/>
      <c r="AE2116" s="41"/>
      <c r="AR2116" s="228" t="s">
        <v>396</v>
      </c>
      <c r="AT2116" s="228" t="s">
        <v>268</v>
      </c>
      <c r="AU2116" s="228" t="s">
        <v>82</v>
      </c>
      <c r="AY2116" s="20" t="s">
        <v>266</v>
      </c>
      <c r="BE2116" s="229">
        <f>IF(N2116="základní",J2116,0)</f>
        <v>0</v>
      </c>
      <c r="BF2116" s="229">
        <f>IF(N2116="snížená",J2116,0)</f>
        <v>0</v>
      </c>
      <c r="BG2116" s="229">
        <f>IF(N2116="zákl. přenesená",J2116,0)</f>
        <v>0</v>
      </c>
      <c r="BH2116" s="229">
        <f>IF(N2116="sníž. přenesená",J2116,0)</f>
        <v>0</v>
      </c>
      <c r="BI2116" s="229">
        <f>IF(N2116="nulová",J2116,0)</f>
        <v>0</v>
      </c>
      <c r="BJ2116" s="20" t="s">
        <v>80</v>
      </c>
      <c r="BK2116" s="229">
        <f>ROUND(I2116*H2116,2)</f>
        <v>0</v>
      </c>
      <c r="BL2116" s="20" t="s">
        <v>396</v>
      </c>
      <c r="BM2116" s="228" t="s">
        <v>2514</v>
      </c>
    </row>
    <row r="2117" spans="1:47" s="2" customFormat="1" ht="12">
      <c r="A2117" s="41"/>
      <c r="B2117" s="42"/>
      <c r="C2117" s="43"/>
      <c r="D2117" s="230" t="s">
        <v>275</v>
      </c>
      <c r="E2117" s="43"/>
      <c r="F2117" s="231" t="s">
        <v>2515</v>
      </c>
      <c r="G2117" s="43"/>
      <c r="H2117" s="43"/>
      <c r="I2117" s="232"/>
      <c r="J2117" s="43"/>
      <c r="K2117" s="43"/>
      <c r="L2117" s="47"/>
      <c r="M2117" s="233"/>
      <c r="N2117" s="234"/>
      <c r="O2117" s="87"/>
      <c r="P2117" s="87"/>
      <c r="Q2117" s="87"/>
      <c r="R2117" s="87"/>
      <c r="S2117" s="87"/>
      <c r="T2117" s="88"/>
      <c r="U2117" s="41"/>
      <c r="V2117" s="41"/>
      <c r="W2117" s="41"/>
      <c r="X2117" s="41"/>
      <c r="Y2117" s="41"/>
      <c r="Z2117" s="41"/>
      <c r="AA2117" s="41"/>
      <c r="AB2117" s="41"/>
      <c r="AC2117" s="41"/>
      <c r="AD2117" s="41"/>
      <c r="AE2117" s="41"/>
      <c r="AT2117" s="20" t="s">
        <v>275</v>
      </c>
      <c r="AU2117" s="20" t="s">
        <v>82</v>
      </c>
    </row>
    <row r="2118" spans="1:47" s="2" customFormat="1" ht="12">
      <c r="A2118" s="41"/>
      <c r="B2118" s="42"/>
      <c r="C2118" s="43"/>
      <c r="D2118" s="235" t="s">
        <v>277</v>
      </c>
      <c r="E2118" s="43"/>
      <c r="F2118" s="236" t="s">
        <v>2516</v>
      </c>
      <c r="G2118" s="43"/>
      <c r="H2118" s="43"/>
      <c r="I2118" s="232"/>
      <c r="J2118" s="43"/>
      <c r="K2118" s="43"/>
      <c r="L2118" s="47"/>
      <c r="M2118" s="233"/>
      <c r="N2118" s="234"/>
      <c r="O2118" s="87"/>
      <c r="P2118" s="87"/>
      <c r="Q2118" s="87"/>
      <c r="R2118" s="87"/>
      <c r="S2118" s="87"/>
      <c r="T2118" s="88"/>
      <c r="U2118" s="41"/>
      <c r="V2118" s="41"/>
      <c r="W2118" s="41"/>
      <c r="X2118" s="41"/>
      <c r="Y2118" s="41"/>
      <c r="Z2118" s="41"/>
      <c r="AA2118" s="41"/>
      <c r="AB2118" s="41"/>
      <c r="AC2118" s="41"/>
      <c r="AD2118" s="41"/>
      <c r="AE2118" s="41"/>
      <c r="AT2118" s="20" t="s">
        <v>277</v>
      </c>
      <c r="AU2118" s="20" t="s">
        <v>82</v>
      </c>
    </row>
    <row r="2119" spans="1:51" s="14" customFormat="1" ht="12">
      <c r="A2119" s="14"/>
      <c r="B2119" s="247"/>
      <c r="C2119" s="248"/>
      <c r="D2119" s="230" t="s">
        <v>279</v>
      </c>
      <c r="E2119" s="249" t="s">
        <v>19</v>
      </c>
      <c r="F2119" s="250" t="s">
        <v>2517</v>
      </c>
      <c r="G2119" s="248"/>
      <c r="H2119" s="251">
        <v>5</v>
      </c>
      <c r="I2119" s="252"/>
      <c r="J2119" s="248"/>
      <c r="K2119" s="248"/>
      <c r="L2119" s="253"/>
      <c r="M2119" s="254"/>
      <c r="N2119" s="255"/>
      <c r="O2119" s="255"/>
      <c r="P2119" s="255"/>
      <c r="Q2119" s="255"/>
      <c r="R2119" s="255"/>
      <c r="S2119" s="255"/>
      <c r="T2119" s="256"/>
      <c r="U2119" s="14"/>
      <c r="V2119" s="14"/>
      <c r="W2119" s="14"/>
      <c r="X2119" s="14"/>
      <c r="Y2119" s="14"/>
      <c r="Z2119" s="14"/>
      <c r="AA2119" s="14"/>
      <c r="AB2119" s="14"/>
      <c r="AC2119" s="14"/>
      <c r="AD2119" s="14"/>
      <c r="AE2119" s="14"/>
      <c r="AT2119" s="257" t="s">
        <v>279</v>
      </c>
      <c r="AU2119" s="257" t="s">
        <v>82</v>
      </c>
      <c r="AV2119" s="14" t="s">
        <v>82</v>
      </c>
      <c r="AW2119" s="14" t="s">
        <v>33</v>
      </c>
      <c r="AX2119" s="14" t="s">
        <v>80</v>
      </c>
      <c r="AY2119" s="257" t="s">
        <v>266</v>
      </c>
    </row>
    <row r="2120" spans="1:65" s="2" customFormat="1" ht="24.15" customHeight="1">
      <c r="A2120" s="41"/>
      <c r="B2120" s="42"/>
      <c r="C2120" s="217" t="s">
        <v>2518</v>
      </c>
      <c r="D2120" s="217" t="s">
        <v>268</v>
      </c>
      <c r="E2120" s="218" t="s">
        <v>2519</v>
      </c>
      <c r="F2120" s="219" t="s">
        <v>2520</v>
      </c>
      <c r="G2120" s="220" t="s">
        <v>423</v>
      </c>
      <c r="H2120" s="221">
        <v>7.05</v>
      </c>
      <c r="I2120" s="222"/>
      <c r="J2120" s="223">
        <f>ROUND(I2120*H2120,2)</f>
        <v>0</v>
      </c>
      <c r="K2120" s="219" t="s">
        <v>272</v>
      </c>
      <c r="L2120" s="47"/>
      <c r="M2120" s="224" t="s">
        <v>19</v>
      </c>
      <c r="N2120" s="225" t="s">
        <v>43</v>
      </c>
      <c r="O2120" s="87"/>
      <c r="P2120" s="226">
        <f>O2120*H2120</f>
        <v>0</v>
      </c>
      <c r="Q2120" s="226">
        <v>0.00146</v>
      </c>
      <c r="R2120" s="226">
        <f>Q2120*H2120</f>
        <v>0.010293</v>
      </c>
      <c r="S2120" s="226">
        <v>0</v>
      </c>
      <c r="T2120" s="227">
        <f>S2120*H2120</f>
        <v>0</v>
      </c>
      <c r="U2120" s="41"/>
      <c r="V2120" s="41"/>
      <c r="W2120" s="41"/>
      <c r="X2120" s="41"/>
      <c r="Y2120" s="41"/>
      <c r="Z2120" s="41"/>
      <c r="AA2120" s="41"/>
      <c r="AB2120" s="41"/>
      <c r="AC2120" s="41"/>
      <c r="AD2120" s="41"/>
      <c r="AE2120" s="41"/>
      <c r="AR2120" s="228" t="s">
        <v>396</v>
      </c>
      <c r="AT2120" s="228" t="s">
        <v>268</v>
      </c>
      <c r="AU2120" s="228" t="s">
        <v>82</v>
      </c>
      <c r="AY2120" s="20" t="s">
        <v>266</v>
      </c>
      <c r="BE2120" s="229">
        <f>IF(N2120="základní",J2120,0)</f>
        <v>0</v>
      </c>
      <c r="BF2120" s="229">
        <f>IF(N2120="snížená",J2120,0)</f>
        <v>0</v>
      </c>
      <c r="BG2120" s="229">
        <f>IF(N2120="zákl. přenesená",J2120,0)</f>
        <v>0</v>
      </c>
      <c r="BH2120" s="229">
        <f>IF(N2120="sníž. přenesená",J2120,0)</f>
        <v>0</v>
      </c>
      <c r="BI2120" s="229">
        <f>IF(N2120="nulová",J2120,0)</f>
        <v>0</v>
      </c>
      <c r="BJ2120" s="20" t="s">
        <v>80</v>
      </c>
      <c r="BK2120" s="229">
        <f>ROUND(I2120*H2120,2)</f>
        <v>0</v>
      </c>
      <c r="BL2120" s="20" t="s">
        <v>396</v>
      </c>
      <c r="BM2120" s="228" t="s">
        <v>2521</v>
      </c>
    </row>
    <row r="2121" spans="1:47" s="2" customFormat="1" ht="12">
      <c r="A2121" s="41"/>
      <c r="B2121" s="42"/>
      <c r="C2121" s="43"/>
      <c r="D2121" s="230" t="s">
        <v>275</v>
      </c>
      <c r="E2121" s="43"/>
      <c r="F2121" s="231" t="s">
        <v>2522</v>
      </c>
      <c r="G2121" s="43"/>
      <c r="H2121" s="43"/>
      <c r="I2121" s="232"/>
      <c r="J2121" s="43"/>
      <c r="K2121" s="43"/>
      <c r="L2121" s="47"/>
      <c r="M2121" s="233"/>
      <c r="N2121" s="234"/>
      <c r="O2121" s="87"/>
      <c r="P2121" s="87"/>
      <c r="Q2121" s="87"/>
      <c r="R2121" s="87"/>
      <c r="S2121" s="87"/>
      <c r="T2121" s="88"/>
      <c r="U2121" s="41"/>
      <c r="V2121" s="41"/>
      <c r="W2121" s="41"/>
      <c r="X2121" s="41"/>
      <c r="Y2121" s="41"/>
      <c r="Z2121" s="41"/>
      <c r="AA2121" s="41"/>
      <c r="AB2121" s="41"/>
      <c r="AC2121" s="41"/>
      <c r="AD2121" s="41"/>
      <c r="AE2121" s="41"/>
      <c r="AT2121" s="20" t="s">
        <v>275</v>
      </c>
      <c r="AU2121" s="20" t="s">
        <v>82</v>
      </c>
    </row>
    <row r="2122" spans="1:47" s="2" customFormat="1" ht="12">
      <c r="A2122" s="41"/>
      <c r="B2122" s="42"/>
      <c r="C2122" s="43"/>
      <c r="D2122" s="235" t="s">
        <v>277</v>
      </c>
      <c r="E2122" s="43"/>
      <c r="F2122" s="236" t="s">
        <v>2523</v>
      </c>
      <c r="G2122" s="43"/>
      <c r="H2122" s="43"/>
      <c r="I2122" s="232"/>
      <c r="J2122" s="43"/>
      <c r="K2122" s="43"/>
      <c r="L2122" s="47"/>
      <c r="M2122" s="233"/>
      <c r="N2122" s="234"/>
      <c r="O2122" s="87"/>
      <c r="P2122" s="87"/>
      <c r="Q2122" s="87"/>
      <c r="R2122" s="87"/>
      <c r="S2122" s="87"/>
      <c r="T2122" s="88"/>
      <c r="U2122" s="41"/>
      <c r="V2122" s="41"/>
      <c r="W2122" s="41"/>
      <c r="X2122" s="41"/>
      <c r="Y2122" s="41"/>
      <c r="Z2122" s="41"/>
      <c r="AA2122" s="41"/>
      <c r="AB2122" s="41"/>
      <c r="AC2122" s="41"/>
      <c r="AD2122" s="41"/>
      <c r="AE2122" s="41"/>
      <c r="AT2122" s="20" t="s">
        <v>277</v>
      </c>
      <c r="AU2122" s="20" t="s">
        <v>82</v>
      </c>
    </row>
    <row r="2123" spans="1:51" s="14" customFormat="1" ht="12">
      <c r="A2123" s="14"/>
      <c r="B2123" s="247"/>
      <c r="C2123" s="248"/>
      <c r="D2123" s="230" t="s">
        <v>279</v>
      </c>
      <c r="E2123" s="249" t="s">
        <v>19</v>
      </c>
      <c r="F2123" s="250" t="s">
        <v>2524</v>
      </c>
      <c r="G2123" s="248"/>
      <c r="H2123" s="251">
        <v>7.05</v>
      </c>
      <c r="I2123" s="252"/>
      <c r="J2123" s="248"/>
      <c r="K2123" s="248"/>
      <c r="L2123" s="253"/>
      <c r="M2123" s="254"/>
      <c r="N2123" s="255"/>
      <c r="O2123" s="255"/>
      <c r="P2123" s="255"/>
      <c r="Q2123" s="255"/>
      <c r="R2123" s="255"/>
      <c r="S2123" s="255"/>
      <c r="T2123" s="256"/>
      <c r="U2123" s="14"/>
      <c r="V2123" s="14"/>
      <c r="W2123" s="14"/>
      <c r="X2123" s="14"/>
      <c r="Y2123" s="14"/>
      <c r="Z2123" s="14"/>
      <c r="AA2123" s="14"/>
      <c r="AB2123" s="14"/>
      <c r="AC2123" s="14"/>
      <c r="AD2123" s="14"/>
      <c r="AE2123" s="14"/>
      <c r="AT2123" s="257" t="s">
        <v>279</v>
      </c>
      <c r="AU2123" s="257" t="s">
        <v>82</v>
      </c>
      <c r="AV2123" s="14" t="s">
        <v>82</v>
      </c>
      <c r="AW2123" s="14" t="s">
        <v>33</v>
      </c>
      <c r="AX2123" s="14" t="s">
        <v>80</v>
      </c>
      <c r="AY2123" s="257" t="s">
        <v>266</v>
      </c>
    </row>
    <row r="2124" spans="1:65" s="2" customFormat="1" ht="24.15" customHeight="1">
      <c r="A2124" s="41"/>
      <c r="B2124" s="42"/>
      <c r="C2124" s="217" t="s">
        <v>2525</v>
      </c>
      <c r="D2124" s="217" t="s">
        <v>268</v>
      </c>
      <c r="E2124" s="218" t="s">
        <v>2526</v>
      </c>
      <c r="F2124" s="219" t="s">
        <v>2527</v>
      </c>
      <c r="G2124" s="220" t="s">
        <v>423</v>
      </c>
      <c r="H2124" s="221">
        <v>14</v>
      </c>
      <c r="I2124" s="222"/>
      <c r="J2124" s="223">
        <f>ROUND(I2124*H2124,2)</f>
        <v>0</v>
      </c>
      <c r="K2124" s="219" t="s">
        <v>272</v>
      </c>
      <c r="L2124" s="47"/>
      <c r="M2124" s="224" t="s">
        <v>19</v>
      </c>
      <c r="N2124" s="225" t="s">
        <v>43</v>
      </c>
      <c r="O2124" s="87"/>
      <c r="P2124" s="226">
        <f>O2124*H2124</f>
        <v>0</v>
      </c>
      <c r="Q2124" s="226">
        <v>0.00171</v>
      </c>
      <c r="R2124" s="226">
        <f>Q2124*H2124</f>
        <v>0.02394</v>
      </c>
      <c r="S2124" s="226">
        <v>0</v>
      </c>
      <c r="T2124" s="227">
        <f>S2124*H2124</f>
        <v>0</v>
      </c>
      <c r="U2124" s="41"/>
      <c r="V2124" s="41"/>
      <c r="W2124" s="41"/>
      <c r="X2124" s="41"/>
      <c r="Y2124" s="41"/>
      <c r="Z2124" s="41"/>
      <c r="AA2124" s="41"/>
      <c r="AB2124" s="41"/>
      <c r="AC2124" s="41"/>
      <c r="AD2124" s="41"/>
      <c r="AE2124" s="41"/>
      <c r="AR2124" s="228" t="s">
        <v>396</v>
      </c>
      <c r="AT2124" s="228" t="s">
        <v>268</v>
      </c>
      <c r="AU2124" s="228" t="s">
        <v>82</v>
      </c>
      <c r="AY2124" s="20" t="s">
        <v>266</v>
      </c>
      <c r="BE2124" s="229">
        <f>IF(N2124="základní",J2124,0)</f>
        <v>0</v>
      </c>
      <c r="BF2124" s="229">
        <f>IF(N2124="snížená",J2124,0)</f>
        <v>0</v>
      </c>
      <c r="BG2124" s="229">
        <f>IF(N2124="zákl. přenesená",J2124,0)</f>
        <v>0</v>
      </c>
      <c r="BH2124" s="229">
        <f>IF(N2124="sníž. přenesená",J2124,0)</f>
        <v>0</v>
      </c>
      <c r="BI2124" s="229">
        <f>IF(N2124="nulová",J2124,0)</f>
        <v>0</v>
      </c>
      <c r="BJ2124" s="20" t="s">
        <v>80</v>
      </c>
      <c r="BK2124" s="229">
        <f>ROUND(I2124*H2124,2)</f>
        <v>0</v>
      </c>
      <c r="BL2124" s="20" t="s">
        <v>396</v>
      </c>
      <c r="BM2124" s="228" t="s">
        <v>2528</v>
      </c>
    </row>
    <row r="2125" spans="1:47" s="2" customFormat="1" ht="12">
      <c r="A2125" s="41"/>
      <c r="B2125" s="42"/>
      <c r="C2125" s="43"/>
      <c r="D2125" s="230" t="s">
        <v>275</v>
      </c>
      <c r="E2125" s="43"/>
      <c r="F2125" s="231" t="s">
        <v>2529</v>
      </c>
      <c r="G2125" s="43"/>
      <c r="H2125" s="43"/>
      <c r="I2125" s="232"/>
      <c r="J2125" s="43"/>
      <c r="K2125" s="43"/>
      <c r="L2125" s="47"/>
      <c r="M2125" s="233"/>
      <c r="N2125" s="234"/>
      <c r="O2125" s="87"/>
      <c r="P2125" s="87"/>
      <c r="Q2125" s="87"/>
      <c r="R2125" s="87"/>
      <c r="S2125" s="87"/>
      <c r="T2125" s="88"/>
      <c r="U2125" s="41"/>
      <c r="V2125" s="41"/>
      <c r="W2125" s="41"/>
      <c r="X2125" s="41"/>
      <c r="Y2125" s="41"/>
      <c r="Z2125" s="41"/>
      <c r="AA2125" s="41"/>
      <c r="AB2125" s="41"/>
      <c r="AC2125" s="41"/>
      <c r="AD2125" s="41"/>
      <c r="AE2125" s="41"/>
      <c r="AT2125" s="20" t="s">
        <v>275</v>
      </c>
      <c r="AU2125" s="20" t="s">
        <v>82</v>
      </c>
    </row>
    <row r="2126" spans="1:47" s="2" customFormat="1" ht="12">
      <c r="A2126" s="41"/>
      <c r="B2126" s="42"/>
      <c r="C2126" s="43"/>
      <c r="D2126" s="235" t="s">
        <v>277</v>
      </c>
      <c r="E2126" s="43"/>
      <c r="F2126" s="236" t="s">
        <v>2530</v>
      </c>
      <c r="G2126" s="43"/>
      <c r="H2126" s="43"/>
      <c r="I2126" s="232"/>
      <c r="J2126" s="43"/>
      <c r="K2126" s="43"/>
      <c r="L2126" s="47"/>
      <c r="M2126" s="233"/>
      <c r="N2126" s="234"/>
      <c r="O2126" s="87"/>
      <c r="P2126" s="87"/>
      <c r="Q2126" s="87"/>
      <c r="R2126" s="87"/>
      <c r="S2126" s="87"/>
      <c r="T2126" s="88"/>
      <c r="U2126" s="41"/>
      <c r="V2126" s="41"/>
      <c r="W2126" s="41"/>
      <c r="X2126" s="41"/>
      <c r="Y2126" s="41"/>
      <c r="Z2126" s="41"/>
      <c r="AA2126" s="41"/>
      <c r="AB2126" s="41"/>
      <c r="AC2126" s="41"/>
      <c r="AD2126" s="41"/>
      <c r="AE2126" s="41"/>
      <c r="AT2126" s="20" t="s">
        <v>277</v>
      </c>
      <c r="AU2126" s="20" t="s">
        <v>82</v>
      </c>
    </row>
    <row r="2127" spans="1:51" s="14" customFormat="1" ht="12">
      <c r="A2127" s="14"/>
      <c r="B2127" s="247"/>
      <c r="C2127" s="248"/>
      <c r="D2127" s="230" t="s">
        <v>279</v>
      </c>
      <c r="E2127" s="249" t="s">
        <v>19</v>
      </c>
      <c r="F2127" s="250" t="s">
        <v>2531</v>
      </c>
      <c r="G2127" s="248"/>
      <c r="H2127" s="251">
        <v>14</v>
      </c>
      <c r="I2127" s="252"/>
      <c r="J2127" s="248"/>
      <c r="K2127" s="248"/>
      <c r="L2127" s="253"/>
      <c r="M2127" s="254"/>
      <c r="N2127" s="255"/>
      <c r="O2127" s="255"/>
      <c r="P2127" s="255"/>
      <c r="Q2127" s="255"/>
      <c r="R2127" s="255"/>
      <c r="S2127" s="255"/>
      <c r="T2127" s="256"/>
      <c r="U2127" s="14"/>
      <c r="V2127" s="14"/>
      <c r="W2127" s="14"/>
      <c r="X2127" s="14"/>
      <c r="Y2127" s="14"/>
      <c r="Z2127" s="14"/>
      <c r="AA2127" s="14"/>
      <c r="AB2127" s="14"/>
      <c r="AC2127" s="14"/>
      <c r="AD2127" s="14"/>
      <c r="AE2127" s="14"/>
      <c r="AT2127" s="257" t="s">
        <v>279</v>
      </c>
      <c r="AU2127" s="257" t="s">
        <v>82</v>
      </c>
      <c r="AV2127" s="14" t="s">
        <v>82</v>
      </c>
      <c r="AW2127" s="14" t="s">
        <v>33</v>
      </c>
      <c r="AX2127" s="14" t="s">
        <v>80</v>
      </c>
      <c r="AY2127" s="257" t="s">
        <v>266</v>
      </c>
    </row>
    <row r="2128" spans="1:65" s="2" customFormat="1" ht="33" customHeight="1">
      <c r="A2128" s="41"/>
      <c r="B2128" s="42"/>
      <c r="C2128" s="217" t="s">
        <v>2532</v>
      </c>
      <c r="D2128" s="217" t="s">
        <v>268</v>
      </c>
      <c r="E2128" s="218" t="s">
        <v>2533</v>
      </c>
      <c r="F2128" s="219" t="s">
        <v>2534</v>
      </c>
      <c r="G2128" s="220" t="s">
        <v>423</v>
      </c>
      <c r="H2128" s="221">
        <v>30</v>
      </c>
      <c r="I2128" s="222"/>
      <c r="J2128" s="223">
        <f>ROUND(I2128*H2128,2)</f>
        <v>0</v>
      </c>
      <c r="K2128" s="219" t="s">
        <v>520</v>
      </c>
      <c r="L2128" s="47"/>
      <c r="M2128" s="224" t="s">
        <v>19</v>
      </c>
      <c r="N2128" s="225" t="s">
        <v>43</v>
      </c>
      <c r="O2128" s="87"/>
      <c r="P2128" s="226">
        <f>O2128*H2128</f>
        <v>0</v>
      </c>
      <c r="Q2128" s="226">
        <v>0.00695</v>
      </c>
      <c r="R2128" s="226">
        <f>Q2128*H2128</f>
        <v>0.2085</v>
      </c>
      <c r="S2128" s="226">
        <v>0</v>
      </c>
      <c r="T2128" s="227">
        <f>S2128*H2128</f>
        <v>0</v>
      </c>
      <c r="U2128" s="41"/>
      <c r="V2128" s="41"/>
      <c r="W2128" s="41"/>
      <c r="X2128" s="41"/>
      <c r="Y2128" s="41"/>
      <c r="Z2128" s="41"/>
      <c r="AA2128" s="41"/>
      <c r="AB2128" s="41"/>
      <c r="AC2128" s="41"/>
      <c r="AD2128" s="41"/>
      <c r="AE2128" s="41"/>
      <c r="AR2128" s="228" t="s">
        <v>396</v>
      </c>
      <c r="AT2128" s="228" t="s">
        <v>268</v>
      </c>
      <c r="AU2128" s="228" t="s">
        <v>82</v>
      </c>
      <c r="AY2128" s="20" t="s">
        <v>266</v>
      </c>
      <c r="BE2128" s="229">
        <f>IF(N2128="základní",J2128,0)</f>
        <v>0</v>
      </c>
      <c r="BF2128" s="229">
        <f>IF(N2128="snížená",J2128,0)</f>
        <v>0</v>
      </c>
      <c r="BG2128" s="229">
        <f>IF(N2128="zákl. přenesená",J2128,0)</f>
        <v>0</v>
      </c>
      <c r="BH2128" s="229">
        <f>IF(N2128="sníž. přenesená",J2128,0)</f>
        <v>0</v>
      </c>
      <c r="BI2128" s="229">
        <f>IF(N2128="nulová",J2128,0)</f>
        <v>0</v>
      </c>
      <c r="BJ2128" s="20" t="s">
        <v>80</v>
      </c>
      <c r="BK2128" s="229">
        <f>ROUND(I2128*H2128,2)</f>
        <v>0</v>
      </c>
      <c r="BL2128" s="20" t="s">
        <v>396</v>
      </c>
      <c r="BM2128" s="228" t="s">
        <v>2535</v>
      </c>
    </row>
    <row r="2129" spans="1:47" s="2" customFormat="1" ht="12">
      <c r="A2129" s="41"/>
      <c r="B2129" s="42"/>
      <c r="C2129" s="43"/>
      <c r="D2129" s="230" t="s">
        <v>275</v>
      </c>
      <c r="E2129" s="43"/>
      <c r="F2129" s="231" t="s">
        <v>2536</v>
      </c>
      <c r="G2129" s="43"/>
      <c r="H2129" s="43"/>
      <c r="I2129" s="232"/>
      <c r="J2129" s="43"/>
      <c r="K2129" s="43"/>
      <c r="L2129" s="47"/>
      <c r="M2129" s="233"/>
      <c r="N2129" s="234"/>
      <c r="O2129" s="87"/>
      <c r="P2129" s="87"/>
      <c r="Q2129" s="87"/>
      <c r="R2129" s="87"/>
      <c r="S2129" s="87"/>
      <c r="T2129" s="88"/>
      <c r="U2129" s="41"/>
      <c r="V2129" s="41"/>
      <c r="W2129" s="41"/>
      <c r="X2129" s="41"/>
      <c r="Y2129" s="41"/>
      <c r="Z2129" s="41"/>
      <c r="AA2129" s="41"/>
      <c r="AB2129" s="41"/>
      <c r="AC2129" s="41"/>
      <c r="AD2129" s="41"/>
      <c r="AE2129" s="41"/>
      <c r="AT2129" s="20" t="s">
        <v>275</v>
      </c>
      <c r="AU2129" s="20" t="s">
        <v>82</v>
      </c>
    </row>
    <row r="2130" spans="1:51" s="14" customFormat="1" ht="12">
      <c r="A2130" s="14"/>
      <c r="B2130" s="247"/>
      <c r="C2130" s="248"/>
      <c r="D2130" s="230" t="s">
        <v>279</v>
      </c>
      <c r="E2130" s="249" t="s">
        <v>19</v>
      </c>
      <c r="F2130" s="250" t="s">
        <v>2537</v>
      </c>
      <c r="G2130" s="248"/>
      <c r="H2130" s="251">
        <v>30</v>
      </c>
      <c r="I2130" s="252"/>
      <c r="J2130" s="248"/>
      <c r="K2130" s="248"/>
      <c r="L2130" s="253"/>
      <c r="M2130" s="254"/>
      <c r="N2130" s="255"/>
      <c r="O2130" s="255"/>
      <c r="P2130" s="255"/>
      <c r="Q2130" s="255"/>
      <c r="R2130" s="255"/>
      <c r="S2130" s="255"/>
      <c r="T2130" s="256"/>
      <c r="U2130" s="14"/>
      <c r="V2130" s="14"/>
      <c r="W2130" s="14"/>
      <c r="X2130" s="14"/>
      <c r="Y2130" s="14"/>
      <c r="Z2130" s="14"/>
      <c r="AA2130" s="14"/>
      <c r="AB2130" s="14"/>
      <c r="AC2130" s="14"/>
      <c r="AD2130" s="14"/>
      <c r="AE2130" s="14"/>
      <c r="AT2130" s="257" t="s">
        <v>279</v>
      </c>
      <c r="AU2130" s="257" t="s">
        <v>82</v>
      </c>
      <c r="AV2130" s="14" t="s">
        <v>82</v>
      </c>
      <c r="AW2130" s="14" t="s">
        <v>33</v>
      </c>
      <c r="AX2130" s="14" t="s">
        <v>80</v>
      </c>
      <c r="AY2130" s="257" t="s">
        <v>266</v>
      </c>
    </row>
    <row r="2131" spans="1:65" s="2" customFormat="1" ht="33" customHeight="1">
      <c r="A2131" s="41"/>
      <c r="B2131" s="42"/>
      <c r="C2131" s="217" t="s">
        <v>2538</v>
      </c>
      <c r="D2131" s="217" t="s">
        <v>268</v>
      </c>
      <c r="E2131" s="218" t="s">
        <v>2539</v>
      </c>
      <c r="F2131" s="219" t="s">
        <v>2540</v>
      </c>
      <c r="G2131" s="220" t="s">
        <v>271</v>
      </c>
      <c r="H2131" s="221">
        <v>17.74</v>
      </c>
      <c r="I2131" s="222"/>
      <c r="J2131" s="223">
        <f>ROUND(I2131*H2131,2)</f>
        <v>0</v>
      </c>
      <c r="K2131" s="219" t="s">
        <v>272</v>
      </c>
      <c r="L2131" s="47"/>
      <c r="M2131" s="224" t="s">
        <v>19</v>
      </c>
      <c r="N2131" s="225" t="s">
        <v>43</v>
      </c>
      <c r="O2131" s="87"/>
      <c r="P2131" s="226">
        <f>O2131*H2131</f>
        <v>0</v>
      </c>
      <c r="Q2131" s="226">
        <v>0.01079</v>
      </c>
      <c r="R2131" s="226">
        <f>Q2131*H2131</f>
        <v>0.19141459999999996</v>
      </c>
      <c r="S2131" s="226">
        <v>0</v>
      </c>
      <c r="T2131" s="227">
        <f>S2131*H2131</f>
        <v>0</v>
      </c>
      <c r="U2131" s="41"/>
      <c r="V2131" s="41"/>
      <c r="W2131" s="41"/>
      <c r="X2131" s="41"/>
      <c r="Y2131" s="41"/>
      <c r="Z2131" s="41"/>
      <c r="AA2131" s="41"/>
      <c r="AB2131" s="41"/>
      <c r="AC2131" s="41"/>
      <c r="AD2131" s="41"/>
      <c r="AE2131" s="41"/>
      <c r="AR2131" s="228" t="s">
        <v>396</v>
      </c>
      <c r="AT2131" s="228" t="s">
        <v>268</v>
      </c>
      <c r="AU2131" s="228" t="s">
        <v>82</v>
      </c>
      <c r="AY2131" s="20" t="s">
        <v>266</v>
      </c>
      <c r="BE2131" s="229">
        <f>IF(N2131="základní",J2131,0)</f>
        <v>0</v>
      </c>
      <c r="BF2131" s="229">
        <f>IF(N2131="snížená",J2131,0)</f>
        <v>0</v>
      </c>
      <c r="BG2131" s="229">
        <f>IF(N2131="zákl. přenesená",J2131,0)</f>
        <v>0</v>
      </c>
      <c r="BH2131" s="229">
        <f>IF(N2131="sníž. přenesená",J2131,0)</f>
        <v>0</v>
      </c>
      <c r="BI2131" s="229">
        <f>IF(N2131="nulová",J2131,0)</f>
        <v>0</v>
      </c>
      <c r="BJ2131" s="20" t="s">
        <v>80</v>
      </c>
      <c r="BK2131" s="229">
        <f>ROUND(I2131*H2131,2)</f>
        <v>0</v>
      </c>
      <c r="BL2131" s="20" t="s">
        <v>396</v>
      </c>
      <c r="BM2131" s="228" t="s">
        <v>2541</v>
      </c>
    </row>
    <row r="2132" spans="1:47" s="2" customFormat="1" ht="12">
      <c r="A2132" s="41"/>
      <c r="B2132" s="42"/>
      <c r="C2132" s="43"/>
      <c r="D2132" s="230" t="s">
        <v>275</v>
      </c>
      <c r="E2132" s="43"/>
      <c r="F2132" s="231" t="s">
        <v>2542</v>
      </c>
      <c r="G2132" s="43"/>
      <c r="H2132" s="43"/>
      <c r="I2132" s="232"/>
      <c r="J2132" s="43"/>
      <c r="K2132" s="43"/>
      <c r="L2132" s="47"/>
      <c r="M2132" s="233"/>
      <c r="N2132" s="234"/>
      <c r="O2132" s="87"/>
      <c r="P2132" s="87"/>
      <c r="Q2132" s="87"/>
      <c r="R2132" s="87"/>
      <c r="S2132" s="87"/>
      <c r="T2132" s="88"/>
      <c r="U2132" s="41"/>
      <c r="V2132" s="41"/>
      <c r="W2132" s="41"/>
      <c r="X2132" s="41"/>
      <c r="Y2132" s="41"/>
      <c r="Z2132" s="41"/>
      <c r="AA2132" s="41"/>
      <c r="AB2132" s="41"/>
      <c r="AC2132" s="41"/>
      <c r="AD2132" s="41"/>
      <c r="AE2132" s="41"/>
      <c r="AT2132" s="20" t="s">
        <v>275</v>
      </c>
      <c r="AU2132" s="20" t="s">
        <v>82</v>
      </c>
    </row>
    <row r="2133" spans="1:47" s="2" customFormat="1" ht="12">
      <c r="A2133" s="41"/>
      <c r="B2133" s="42"/>
      <c r="C2133" s="43"/>
      <c r="D2133" s="235" t="s">
        <v>277</v>
      </c>
      <c r="E2133" s="43"/>
      <c r="F2133" s="236" t="s">
        <v>2543</v>
      </c>
      <c r="G2133" s="43"/>
      <c r="H2133" s="43"/>
      <c r="I2133" s="232"/>
      <c r="J2133" s="43"/>
      <c r="K2133" s="43"/>
      <c r="L2133" s="47"/>
      <c r="M2133" s="233"/>
      <c r="N2133" s="234"/>
      <c r="O2133" s="87"/>
      <c r="P2133" s="87"/>
      <c r="Q2133" s="87"/>
      <c r="R2133" s="87"/>
      <c r="S2133" s="87"/>
      <c r="T2133" s="88"/>
      <c r="U2133" s="41"/>
      <c r="V2133" s="41"/>
      <c r="W2133" s="41"/>
      <c r="X2133" s="41"/>
      <c r="Y2133" s="41"/>
      <c r="Z2133" s="41"/>
      <c r="AA2133" s="41"/>
      <c r="AB2133" s="41"/>
      <c r="AC2133" s="41"/>
      <c r="AD2133" s="41"/>
      <c r="AE2133" s="41"/>
      <c r="AT2133" s="20" t="s">
        <v>277</v>
      </c>
      <c r="AU2133" s="20" t="s">
        <v>82</v>
      </c>
    </row>
    <row r="2134" spans="1:51" s="13" customFormat="1" ht="12">
      <c r="A2134" s="13"/>
      <c r="B2134" s="237"/>
      <c r="C2134" s="238"/>
      <c r="D2134" s="230" t="s">
        <v>279</v>
      </c>
      <c r="E2134" s="239" t="s">
        <v>19</v>
      </c>
      <c r="F2134" s="240" t="s">
        <v>2544</v>
      </c>
      <c r="G2134" s="238"/>
      <c r="H2134" s="239" t="s">
        <v>19</v>
      </c>
      <c r="I2134" s="241"/>
      <c r="J2134" s="238"/>
      <c r="K2134" s="238"/>
      <c r="L2134" s="242"/>
      <c r="M2134" s="243"/>
      <c r="N2134" s="244"/>
      <c r="O2134" s="244"/>
      <c r="P2134" s="244"/>
      <c r="Q2134" s="244"/>
      <c r="R2134" s="244"/>
      <c r="S2134" s="244"/>
      <c r="T2134" s="245"/>
      <c r="U2134" s="13"/>
      <c r="V2134" s="13"/>
      <c r="W2134" s="13"/>
      <c r="X2134" s="13"/>
      <c r="Y2134" s="13"/>
      <c r="Z2134" s="13"/>
      <c r="AA2134" s="13"/>
      <c r="AB2134" s="13"/>
      <c r="AC2134" s="13"/>
      <c r="AD2134" s="13"/>
      <c r="AE2134" s="13"/>
      <c r="AT2134" s="246" t="s">
        <v>279</v>
      </c>
      <c r="AU2134" s="246" t="s">
        <v>82</v>
      </c>
      <c r="AV2134" s="13" t="s">
        <v>80</v>
      </c>
      <c r="AW2134" s="13" t="s">
        <v>33</v>
      </c>
      <c r="AX2134" s="13" t="s">
        <v>72</v>
      </c>
      <c r="AY2134" s="246" t="s">
        <v>266</v>
      </c>
    </row>
    <row r="2135" spans="1:51" s="14" customFormat="1" ht="12">
      <c r="A2135" s="14"/>
      <c r="B2135" s="247"/>
      <c r="C2135" s="248"/>
      <c r="D2135" s="230" t="s">
        <v>279</v>
      </c>
      <c r="E2135" s="249" t="s">
        <v>19</v>
      </c>
      <c r="F2135" s="250" t="s">
        <v>2545</v>
      </c>
      <c r="G2135" s="248"/>
      <c r="H2135" s="251">
        <v>7.84</v>
      </c>
      <c r="I2135" s="252"/>
      <c r="J2135" s="248"/>
      <c r="K2135" s="248"/>
      <c r="L2135" s="253"/>
      <c r="M2135" s="254"/>
      <c r="N2135" s="255"/>
      <c r="O2135" s="255"/>
      <c r="P2135" s="255"/>
      <c r="Q2135" s="255"/>
      <c r="R2135" s="255"/>
      <c r="S2135" s="255"/>
      <c r="T2135" s="256"/>
      <c r="U2135" s="14"/>
      <c r="V2135" s="14"/>
      <c r="W2135" s="14"/>
      <c r="X2135" s="14"/>
      <c r="Y2135" s="14"/>
      <c r="Z2135" s="14"/>
      <c r="AA2135" s="14"/>
      <c r="AB2135" s="14"/>
      <c r="AC2135" s="14"/>
      <c r="AD2135" s="14"/>
      <c r="AE2135" s="14"/>
      <c r="AT2135" s="257" t="s">
        <v>279</v>
      </c>
      <c r="AU2135" s="257" t="s">
        <v>82</v>
      </c>
      <c r="AV2135" s="14" t="s">
        <v>82</v>
      </c>
      <c r="AW2135" s="14" t="s">
        <v>33</v>
      </c>
      <c r="AX2135" s="14" t="s">
        <v>72</v>
      </c>
      <c r="AY2135" s="257" t="s">
        <v>266</v>
      </c>
    </row>
    <row r="2136" spans="1:51" s="14" customFormat="1" ht="12">
      <c r="A2136" s="14"/>
      <c r="B2136" s="247"/>
      <c r="C2136" s="248"/>
      <c r="D2136" s="230" t="s">
        <v>279</v>
      </c>
      <c r="E2136" s="249" t="s">
        <v>19</v>
      </c>
      <c r="F2136" s="250" t="s">
        <v>2546</v>
      </c>
      <c r="G2136" s="248"/>
      <c r="H2136" s="251">
        <v>9.9</v>
      </c>
      <c r="I2136" s="252"/>
      <c r="J2136" s="248"/>
      <c r="K2136" s="248"/>
      <c r="L2136" s="253"/>
      <c r="M2136" s="254"/>
      <c r="N2136" s="255"/>
      <c r="O2136" s="255"/>
      <c r="P2136" s="255"/>
      <c r="Q2136" s="255"/>
      <c r="R2136" s="255"/>
      <c r="S2136" s="255"/>
      <c r="T2136" s="256"/>
      <c r="U2136" s="14"/>
      <c r="V2136" s="14"/>
      <c r="W2136" s="14"/>
      <c r="X2136" s="14"/>
      <c r="Y2136" s="14"/>
      <c r="Z2136" s="14"/>
      <c r="AA2136" s="14"/>
      <c r="AB2136" s="14"/>
      <c r="AC2136" s="14"/>
      <c r="AD2136" s="14"/>
      <c r="AE2136" s="14"/>
      <c r="AT2136" s="257" t="s">
        <v>279</v>
      </c>
      <c r="AU2136" s="257" t="s">
        <v>82</v>
      </c>
      <c r="AV2136" s="14" t="s">
        <v>82</v>
      </c>
      <c r="AW2136" s="14" t="s">
        <v>33</v>
      </c>
      <c r="AX2136" s="14" t="s">
        <v>72</v>
      </c>
      <c r="AY2136" s="257" t="s">
        <v>266</v>
      </c>
    </row>
    <row r="2137" spans="1:51" s="15" customFormat="1" ht="12">
      <c r="A2137" s="15"/>
      <c r="B2137" s="258"/>
      <c r="C2137" s="259"/>
      <c r="D2137" s="230" t="s">
        <v>279</v>
      </c>
      <c r="E2137" s="260" t="s">
        <v>19</v>
      </c>
      <c r="F2137" s="261" t="s">
        <v>282</v>
      </c>
      <c r="G2137" s="259"/>
      <c r="H2137" s="262">
        <v>17.74</v>
      </c>
      <c r="I2137" s="263"/>
      <c r="J2137" s="259"/>
      <c r="K2137" s="259"/>
      <c r="L2137" s="264"/>
      <c r="M2137" s="265"/>
      <c r="N2137" s="266"/>
      <c r="O2137" s="266"/>
      <c r="P2137" s="266"/>
      <c r="Q2137" s="266"/>
      <c r="R2137" s="266"/>
      <c r="S2137" s="266"/>
      <c r="T2137" s="267"/>
      <c r="U2137" s="15"/>
      <c r="V2137" s="15"/>
      <c r="W2137" s="15"/>
      <c r="X2137" s="15"/>
      <c r="Y2137" s="15"/>
      <c r="Z2137" s="15"/>
      <c r="AA2137" s="15"/>
      <c r="AB2137" s="15"/>
      <c r="AC2137" s="15"/>
      <c r="AD2137" s="15"/>
      <c r="AE2137" s="15"/>
      <c r="AT2137" s="268" t="s">
        <v>279</v>
      </c>
      <c r="AU2137" s="268" t="s">
        <v>82</v>
      </c>
      <c r="AV2137" s="15" t="s">
        <v>273</v>
      </c>
      <c r="AW2137" s="15" t="s">
        <v>33</v>
      </c>
      <c r="AX2137" s="15" t="s">
        <v>80</v>
      </c>
      <c r="AY2137" s="268" t="s">
        <v>266</v>
      </c>
    </row>
    <row r="2138" spans="1:65" s="2" customFormat="1" ht="24.15" customHeight="1">
      <c r="A2138" s="41"/>
      <c r="B2138" s="42"/>
      <c r="C2138" s="217" t="s">
        <v>2547</v>
      </c>
      <c r="D2138" s="217" t="s">
        <v>268</v>
      </c>
      <c r="E2138" s="218" t="s">
        <v>2548</v>
      </c>
      <c r="F2138" s="219" t="s">
        <v>2549</v>
      </c>
      <c r="G2138" s="220" t="s">
        <v>327</v>
      </c>
      <c r="H2138" s="221">
        <v>0.626</v>
      </c>
      <c r="I2138" s="222"/>
      <c r="J2138" s="223">
        <f>ROUND(I2138*H2138,2)</f>
        <v>0</v>
      </c>
      <c r="K2138" s="219" t="s">
        <v>272</v>
      </c>
      <c r="L2138" s="47"/>
      <c r="M2138" s="224" t="s">
        <v>19</v>
      </c>
      <c r="N2138" s="225" t="s">
        <v>43</v>
      </c>
      <c r="O2138" s="87"/>
      <c r="P2138" s="226">
        <f>O2138*H2138</f>
        <v>0</v>
      </c>
      <c r="Q2138" s="226">
        <v>0</v>
      </c>
      <c r="R2138" s="226">
        <f>Q2138*H2138</f>
        <v>0</v>
      </c>
      <c r="S2138" s="226">
        <v>0</v>
      </c>
      <c r="T2138" s="227">
        <f>S2138*H2138</f>
        <v>0</v>
      </c>
      <c r="U2138" s="41"/>
      <c r="V2138" s="41"/>
      <c r="W2138" s="41"/>
      <c r="X2138" s="41"/>
      <c r="Y2138" s="41"/>
      <c r="Z2138" s="41"/>
      <c r="AA2138" s="41"/>
      <c r="AB2138" s="41"/>
      <c r="AC2138" s="41"/>
      <c r="AD2138" s="41"/>
      <c r="AE2138" s="41"/>
      <c r="AR2138" s="228" t="s">
        <v>396</v>
      </c>
      <c r="AT2138" s="228" t="s">
        <v>268</v>
      </c>
      <c r="AU2138" s="228" t="s">
        <v>82</v>
      </c>
      <c r="AY2138" s="20" t="s">
        <v>266</v>
      </c>
      <c r="BE2138" s="229">
        <f>IF(N2138="základní",J2138,0)</f>
        <v>0</v>
      </c>
      <c r="BF2138" s="229">
        <f>IF(N2138="snížená",J2138,0)</f>
        <v>0</v>
      </c>
      <c r="BG2138" s="229">
        <f>IF(N2138="zákl. přenesená",J2138,0)</f>
        <v>0</v>
      </c>
      <c r="BH2138" s="229">
        <f>IF(N2138="sníž. přenesená",J2138,0)</f>
        <v>0</v>
      </c>
      <c r="BI2138" s="229">
        <f>IF(N2138="nulová",J2138,0)</f>
        <v>0</v>
      </c>
      <c r="BJ2138" s="20" t="s">
        <v>80</v>
      </c>
      <c r="BK2138" s="229">
        <f>ROUND(I2138*H2138,2)</f>
        <v>0</v>
      </c>
      <c r="BL2138" s="20" t="s">
        <v>396</v>
      </c>
      <c r="BM2138" s="228" t="s">
        <v>2550</v>
      </c>
    </row>
    <row r="2139" spans="1:47" s="2" customFormat="1" ht="12">
      <c r="A2139" s="41"/>
      <c r="B2139" s="42"/>
      <c r="C2139" s="43"/>
      <c r="D2139" s="230" t="s">
        <v>275</v>
      </c>
      <c r="E2139" s="43"/>
      <c r="F2139" s="231" t="s">
        <v>2551</v>
      </c>
      <c r="G2139" s="43"/>
      <c r="H2139" s="43"/>
      <c r="I2139" s="232"/>
      <c r="J2139" s="43"/>
      <c r="K2139" s="43"/>
      <c r="L2139" s="47"/>
      <c r="M2139" s="233"/>
      <c r="N2139" s="234"/>
      <c r="O2139" s="87"/>
      <c r="P2139" s="87"/>
      <c r="Q2139" s="87"/>
      <c r="R2139" s="87"/>
      <c r="S2139" s="87"/>
      <c r="T2139" s="88"/>
      <c r="U2139" s="41"/>
      <c r="V2139" s="41"/>
      <c r="W2139" s="41"/>
      <c r="X2139" s="41"/>
      <c r="Y2139" s="41"/>
      <c r="Z2139" s="41"/>
      <c r="AA2139" s="41"/>
      <c r="AB2139" s="41"/>
      <c r="AC2139" s="41"/>
      <c r="AD2139" s="41"/>
      <c r="AE2139" s="41"/>
      <c r="AT2139" s="20" t="s">
        <v>275</v>
      </c>
      <c r="AU2139" s="20" t="s">
        <v>82</v>
      </c>
    </row>
    <row r="2140" spans="1:47" s="2" customFormat="1" ht="12">
      <c r="A2140" s="41"/>
      <c r="B2140" s="42"/>
      <c r="C2140" s="43"/>
      <c r="D2140" s="235" t="s">
        <v>277</v>
      </c>
      <c r="E2140" s="43"/>
      <c r="F2140" s="236" t="s">
        <v>2552</v>
      </c>
      <c r="G2140" s="43"/>
      <c r="H2140" s="43"/>
      <c r="I2140" s="232"/>
      <c r="J2140" s="43"/>
      <c r="K2140" s="43"/>
      <c r="L2140" s="47"/>
      <c r="M2140" s="233"/>
      <c r="N2140" s="234"/>
      <c r="O2140" s="87"/>
      <c r="P2140" s="87"/>
      <c r="Q2140" s="87"/>
      <c r="R2140" s="87"/>
      <c r="S2140" s="87"/>
      <c r="T2140" s="88"/>
      <c r="U2140" s="41"/>
      <c r="V2140" s="41"/>
      <c r="W2140" s="41"/>
      <c r="X2140" s="41"/>
      <c r="Y2140" s="41"/>
      <c r="Z2140" s="41"/>
      <c r="AA2140" s="41"/>
      <c r="AB2140" s="41"/>
      <c r="AC2140" s="41"/>
      <c r="AD2140" s="41"/>
      <c r="AE2140" s="41"/>
      <c r="AT2140" s="20" t="s">
        <v>277</v>
      </c>
      <c r="AU2140" s="20" t="s">
        <v>82</v>
      </c>
    </row>
    <row r="2141" spans="1:63" s="12" customFormat="1" ht="22.8" customHeight="1">
      <c r="A2141" s="12"/>
      <c r="B2141" s="201"/>
      <c r="C2141" s="202"/>
      <c r="D2141" s="203" t="s">
        <v>71</v>
      </c>
      <c r="E2141" s="215" t="s">
        <v>2553</v>
      </c>
      <c r="F2141" s="215" t="s">
        <v>2554</v>
      </c>
      <c r="G2141" s="202"/>
      <c r="H2141" s="202"/>
      <c r="I2141" s="205"/>
      <c r="J2141" s="216">
        <f>BK2141</f>
        <v>0</v>
      </c>
      <c r="K2141" s="202"/>
      <c r="L2141" s="207"/>
      <c r="M2141" s="208"/>
      <c r="N2141" s="209"/>
      <c r="O2141" s="209"/>
      <c r="P2141" s="210">
        <f>SUM(P2142:P2164)</f>
        <v>0</v>
      </c>
      <c r="Q2141" s="209"/>
      <c r="R2141" s="210">
        <f>SUM(R2142:R2164)</f>
        <v>0.010533999999999998</v>
      </c>
      <c r="S2141" s="209"/>
      <c r="T2141" s="211">
        <f>SUM(T2142:T2164)</f>
        <v>0</v>
      </c>
      <c r="U2141" s="12"/>
      <c r="V2141" s="12"/>
      <c r="W2141" s="12"/>
      <c r="X2141" s="12"/>
      <c r="Y2141" s="12"/>
      <c r="Z2141" s="12"/>
      <c r="AA2141" s="12"/>
      <c r="AB2141" s="12"/>
      <c r="AC2141" s="12"/>
      <c r="AD2141" s="12"/>
      <c r="AE2141" s="12"/>
      <c r="AR2141" s="212" t="s">
        <v>82</v>
      </c>
      <c r="AT2141" s="213" t="s">
        <v>71</v>
      </c>
      <c r="AU2141" s="213" t="s">
        <v>80</v>
      </c>
      <c r="AY2141" s="212" t="s">
        <v>266</v>
      </c>
      <c r="BK2141" s="214">
        <f>SUM(BK2142:BK2164)</f>
        <v>0</v>
      </c>
    </row>
    <row r="2142" spans="1:65" s="2" customFormat="1" ht="24.15" customHeight="1">
      <c r="A2142" s="41"/>
      <c r="B2142" s="42"/>
      <c r="C2142" s="217" t="s">
        <v>2555</v>
      </c>
      <c r="D2142" s="217" t="s">
        <v>268</v>
      </c>
      <c r="E2142" s="218" t="s">
        <v>2556</v>
      </c>
      <c r="F2142" s="219" t="s">
        <v>2557</v>
      </c>
      <c r="G2142" s="220" t="s">
        <v>271</v>
      </c>
      <c r="H2142" s="221">
        <v>37.4</v>
      </c>
      <c r="I2142" s="222"/>
      <c r="J2142" s="223">
        <f>ROUND(I2142*H2142,2)</f>
        <v>0</v>
      </c>
      <c r="K2142" s="219" t="s">
        <v>272</v>
      </c>
      <c r="L2142" s="47"/>
      <c r="M2142" s="224" t="s">
        <v>19</v>
      </c>
      <c r="N2142" s="225" t="s">
        <v>43</v>
      </c>
      <c r="O2142" s="87"/>
      <c r="P2142" s="226">
        <f>O2142*H2142</f>
        <v>0</v>
      </c>
      <c r="Q2142" s="226">
        <v>0.00026</v>
      </c>
      <c r="R2142" s="226">
        <f>Q2142*H2142</f>
        <v>0.009723999999999998</v>
      </c>
      <c r="S2142" s="226">
        <v>0</v>
      </c>
      <c r="T2142" s="227">
        <f>S2142*H2142</f>
        <v>0</v>
      </c>
      <c r="U2142" s="41"/>
      <c r="V2142" s="41"/>
      <c r="W2142" s="41"/>
      <c r="X2142" s="41"/>
      <c r="Y2142" s="41"/>
      <c r="Z2142" s="41"/>
      <c r="AA2142" s="41"/>
      <c r="AB2142" s="41"/>
      <c r="AC2142" s="41"/>
      <c r="AD2142" s="41"/>
      <c r="AE2142" s="41"/>
      <c r="AR2142" s="228" t="s">
        <v>396</v>
      </c>
      <c r="AT2142" s="228" t="s">
        <v>268</v>
      </c>
      <c r="AU2142" s="228" t="s">
        <v>82</v>
      </c>
      <c r="AY2142" s="20" t="s">
        <v>266</v>
      </c>
      <c r="BE2142" s="229">
        <f>IF(N2142="základní",J2142,0)</f>
        <v>0</v>
      </c>
      <c r="BF2142" s="229">
        <f>IF(N2142="snížená",J2142,0)</f>
        <v>0</v>
      </c>
      <c r="BG2142" s="229">
        <f>IF(N2142="zákl. přenesená",J2142,0)</f>
        <v>0</v>
      </c>
      <c r="BH2142" s="229">
        <f>IF(N2142="sníž. přenesená",J2142,0)</f>
        <v>0</v>
      </c>
      <c r="BI2142" s="229">
        <f>IF(N2142="nulová",J2142,0)</f>
        <v>0</v>
      </c>
      <c r="BJ2142" s="20" t="s">
        <v>80</v>
      </c>
      <c r="BK2142" s="229">
        <f>ROUND(I2142*H2142,2)</f>
        <v>0</v>
      </c>
      <c r="BL2142" s="20" t="s">
        <v>396</v>
      </c>
      <c r="BM2142" s="228" t="s">
        <v>2558</v>
      </c>
    </row>
    <row r="2143" spans="1:47" s="2" customFormat="1" ht="12">
      <c r="A2143" s="41"/>
      <c r="B2143" s="42"/>
      <c r="C2143" s="43"/>
      <c r="D2143" s="230" t="s">
        <v>275</v>
      </c>
      <c r="E2143" s="43"/>
      <c r="F2143" s="231" t="s">
        <v>2559</v>
      </c>
      <c r="G2143" s="43"/>
      <c r="H2143" s="43"/>
      <c r="I2143" s="232"/>
      <c r="J2143" s="43"/>
      <c r="K2143" s="43"/>
      <c r="L2143" s="47"/>
      <c r="M2143" s="233"/>
      <c r="N2143" s="234"/>
      <c r="O2143" s="87"/>
      <c r="P2143" s="87"/>
      <c r="Q2143" s="87"/>
      <c r="R2143" s="87"/>
      <c r="S2143" s="87"/>
      <c r="T2143" s="88"/>
      <c r="U2143" s="41"/>
      <c r="V2143" s="41"/>
      <c r="W2143" s="41"/>
      <c r="X2143" s="41"/>
      <c r="Y2143" s="41"/>
      <c r="Z2143" s="41"/>
      <c r="AA2143" s="41"/>
      <c r="AB2143" s="41"/>
      <c r="AC2143" s="41"/>
      <c r="AD2143" s="41"/>
      <c r="AE2143" s="41"/>
      <c r="AT2143" s="20" t="s">
        <v>275</v>
      </c>
      <c r="AU2143" s="20" t="s">
        <v>82</v>
      </c>
    </row>
    <row r="2144" spans="1:47" s="2" customFormat="1" ht="12">
      <c r="A2144" s="41"/>
      <c r="B2144" s="42"/>
      <c r="C2144" s="43"/>
      <c r="D2144" s="235" t="s">
        <v>277</v>
      </c>
      <c r="E2144" s="43"/>
      <c r="F2144" s="236" t="s">
        <v>2560</v>
      </c>
      <c r="G2144" s="43"/>
      <c r="H2144" s="43"/>
      <c r="I2144" s="232"/>
      <c r="J2144" s="43"/>
      <c r="K2144" s="43"/>
      <c r="L2144" s="47"/>
      <c r="M2144" s="233"/>
      <c r="N2144" s="234"/>
      <c r="O2144" s="87"/>
      <c r="P2144" s="87"/>
      <c r="Q2144" s="87"/>
      <c r="R2144" s="87"/>
      <c r="S2144" s="87"/>
      <c r="T2144" s="88"/>
      <c r="U2144" s="41"/>
      <c r="V2144" s="41"/>
      <c r="W2144" s="41"/>
      <c r="X2144" s="41"/>
      <c r="Y2144" s="41"/>
      <c r="Z2144" s="41"/>
      <c r="AA2144" s="41"/>
      <c r="AB2144" s="41"/>
      <c r="AC2144" s="41"/>
      <c r="AD2144" s="41"/>
      <c r="AE2144" s="41"/>
      <c r="AT2144" s="20" t="s">
        <v>277</v>
      </c>
      <c r="AU2144" s="20" t="s">
        <v>82</v>
      </c>
    </row>
    <row r="2145" spans="1:51" s="14" customFormat="1" ht="12">
      <c r="A2145" s="14"/>
      <c r="B2145" s="247"/>
      <c r="C2145" s="248"/>
      <c r="D2145" s="230" t="s">
        <v>279</v>
      </c>
      <c r="E2145" s="249" t="s">
        <v>19</v>
      </c>
      <c r="F2145" s="250" t="s">
        <v>2561</v>
      </c>
      <c r="G2145" s="248"/>
      <c r="H2145" s="251">
        <v>27.72</v>
      </c>
      <c r="I2145" s="252"/>
      <c r="J2145" s="248"/>
      <c r="K2145" s="248"/>
      <c r="L2145" s="253"/>
      <c r="M2145" s="254"/>
      <c r="N2145" s="255"/>
      <c r="O2145" s="255"/>
      <c r="P2145" s="255"/>
      <c r="Q2145" s="255"/>
      <c r="R2145" s="255"/>
      <c r="S2145" s="255"/>
      <c r="T2145" s="256"/>
      <c r="U2145" s="14"/>
      <c r="V2145" s="14"/>
      <c r="W2145" s="14"/>
      <c r="X2145" s="14"/>
      <c r="Y2145" s="14"/>
      <c r="Z2145" s="14"/>
      <c r="AA2145" s="14"/>
      <c r="AB2145" s="14"/>
      <c r="AC2145" s="14"/>
      <c r="AD2145" s="14"/>
      <c r="AE2145" s="14"/>
      <c r="AT2145" s="257" t="s">
        <v>279</v>
      </c>
      <c r="AU2145" s="257" t="s">
        <v>82</v>
      </c>
      <c r="AV2145" s="14" t="s">
        <v>82</v>
      </c>
      <c r="AW2145" s="14" t="s">
        <v>33</v>
      </c>
      <c r="AX2145" s="14" t="s">
        <v>72</v>
      </c>
      <c r="AY2145" s="257" t="s">
        <v>266</v>
      </c>
    </row>
    <row r="2146" spans="1:51" s="14" customFormat="1" ht="12">
      <c r="A2146" s="14"/>
      <c r="B2146" s="247"/>
      <c r="C2146" s="248"/>
      <c r="D2146" s="230" t="s">
        <v>279</v>
      </c>
      <c r="E2146" s="249" t="s">
        <v>19</v>
      </c>
      <c r="F2146" s="250" t="s">
        <v>2562</v>
      </c>
      <c r="G2146" s="248"/>
      <c r="H2146" s="251">
        <v>6.48</v>
      </c>
      <c r="I2146" s="252"/>
      <c r="J2146" s="248"/>
      <c r="K2146" s="248"/>
      <c r="L2146" s="253"/>
      <c r="M2146" s="254"/>
      <c r="N2146" s="255"/>
      <c r="O2146" s="255"/>
      <c r="P2146" s="255"/>
      <c r="Q2146" s="255"/>
      <c r="R2146" s="255"/>
      <c r="S2146" s="255"/>
      <c r="T2146" s="256"/>
      <c r="U2146" s="14"/>
      <c r="V2146" s="14"/>
      <c r="W2146" s="14"/>
      <c r="X2146" s="14"/>
      <c r="Y2146" s="14"/>
      <c r="Z2146" s="14"/>
      <c r="AA2146" s="14"/>
      <c r="AB2146" s="14"/>
      <c r="AC2146" s="14"/>
      <c r="AD2146" s="14"/>
      <c r="AE2146" s="14"/>
      <c r="AT2146" s="257" t="s">
        <v>279</v>
      </c>
      <c r="AU2146" s="257" t="s">
        <v>82</v>
      </c>
      <c r="AV2146" s="14" t="s">
        <v>82</v>
      </c>
      <c r="AW2146" s="14" t="s">
        <v>33</v>
      </c>
      <c r="AX2146" s="14" t="s">
        <v>72</v>
      </c>
      <c r="AY2146" s="257" t="s">
        <v>266</v>
      </c>
    </row>
    <row r="2147" spans="1:51" s="14" customFormat="1" ht="12">
      <c r="A2147" s="14"/>
      <c r="B2147" s="247"/>
      <c r="C2147" s="248"/>
      <c r="D2147" s="230" t="s">
        <v>279</v>
      </c>
      <c r="E2147" s="249" t="s">
        <v>19</v>
      </c>
      <c r="F2147" s="250" t="s">
        <v>2563</v>
      </c>
      <c r="G2147" s="248"/>
      <c r="H2147" s="251">
        <v>3.2</v>
      </c>
      <c r="I2147" s="252"/>
      <c r="J2147" s="248"/>
      <c r="K2147" s="248"/>
      <c r="L2147" s="253"/>
      <c r="M2147" s="254"/>
      <c r="N2147" s="255"/>
      <c r="O2147" s="255"/>
      <c r="P2147" s="255"/>
      <c r="Q2147" s="255"/>
      <c r="R2147" s="255"/>
      <c r="S2147" s="255"/>
      <c r="T2147" s="256"/>
      <c r="U2147" s="14"/>
      <c r="V2147" s="14"/>
      <c r="W2147" s="14"/>
      <c r="X2147" s="14"/>
      <c r="Y2147" s="14"/>
      <c r="Z2147" s="14"/>
      <c r="AA2147" s="14"/>
      <c r="AB2147" s="14"/>
      <c r="AC2147" s="14"/>
      <c r="AD2147" s="14"/>
      <c r="AE2147" s="14"/>
      <c r="AT2147" s="257" t="s">
        <v>279</v>
      </c>
      <c r="AU2147" s="257" t="s">
        <v>82</v>
      </c>
      <c r="AV2147" s="14" t="s">
        <v>82</v>
      </c>
      <c r="AW2147" s="14" t="s">
        <v>33</v>
      </c>
      <c r="AX2147" s="14" t="s">
        <v>72</v>
      </c>
      <c r="AY2147" s="257" t="s">
        <v>266</v>
      </c>
    </row>
    <row r="2148" spans="1:51" s="15" customFormat="1" ht="12">
      <c r="A2148" s="15"/>
      <c r="B2148" s="258"/>
      <c r="C2148" s="259"/>
      <c r="D2148" s="230" t="s">
        <v>279</v>
      </c>
      <c r="E2148" s="260" t="s">
        <v>19</v>
      </c>
      <c r="F2148" s="261" t="s">
        <v>282</v>
      </c>
      <c r="G2148" s="259"/>
      <c r="H2148" s="262">
        <v>37.4</v>
      </c>
      <c r="I2148" s="263"/>
      <c r="J2148" s="259"/>
      <c r="K2148" s="259"/>
      <c r="L2148" s="264"/>
      <c r="M2148" s="265"/>
      <c r="N2148" s="266"/>
      <c r="O2148" s="266"/>
      <c r="P2148" s="266"/>
      <c r="Q2148" s="266"/>
      <c r="R2148" s="266"/>
      <c r="S2148" s="266"/>
      <c r="T2148" s="267"/>
      <c r="U2148" s="15"/>
      <c r="V2148" s="15"/>
      <c r="W2148" s="15"/>
      <c r="X2148" s="15"/>
      <c r="Y2148" s="15"/>
      <c r="Z2148" s="15"/>
      <c r="AA2148" s="15"/>
      <c r="AB2148" s="15"/>
      <c r="AC2148" s="15"/>
      <c r="AD2148" s="15"/>
      <c r="AE2148" s="15"/>
      <c r="AT2148" s="268" t="s">
        <v>279</v>
      </c>
      <c r="AU2148" s="268" t="s">
        <v>82</v>
      </c>
      <c r="AV2148" s="15" t="s">
        <v>273</v>
      </c>
      <c r="AW2148" s="15" t="s">
        <v>33</v>
      </c>
      <c r="AX2148" s="15" t="s">
        <v>80</v>
      </c>
      <c r="AY2148" s="268" t="s">
        <v>266</v>
      </c>
    </row>
    <row r="2149" spans="1:65" s="2" customFormat="1" ht="24.15" customHeight="1">
      <c r="A2149" s="41"/>
      <c r="B2149" s="42"/>
      <c r="C2149" s="217" t="s">
        <v>2564</v>
      </c>
      <c r="D2149" s="217" t="s">
        <v>268</v>
      </c>
      <c r="E2149" s="218" t="s">
        <v>2565</v>
      </c>
      <c r="F2149" s="219" t="s">
        <v>2566</v>
      </c>
      <c r="G2149" s="220" t="s">
        <v>481</v>
      </c>
      <c r="H2149" s="221">
        <v>3</v>
      </c>
      <c r="I2149" s="222"/>
      <c r="J2149" s="223">
        <f>ROUND(I2149*H2149,2)</f>
        <v>0</v>
      </c>
      <c r="K2149" s="219" t="s">
        <v>272</v>
      </c>
      <c r="L2149" s="47"/>
      <c r="M2149" s="224" t="s">
        <v>19</v>
      </c>
      <c r="N2149" s="225" t="s">
        <v>43</v>
      </c>
      <c r="O2149" s="87"/>
      <c r="P2149" s="226">
        <f>O2149*H2149</f>
        <v>0</v>
      </c>
      <c r="Q2149" s="226">
        <v>0.00027</v>
      </c>
      <c r="R2149" s="226">
        <f>Q2149*H2149</f>
        <v>0.00081</v>
      </c>
      <c r="S2149" s="226">
        <v>0</v>
      </c>
      <c r="T2149" s="227">
        <f>S2149*H2149</f>
        <v>0</v>
      </c>
      <c r="U2149" s="41"/>
      <c r="V2149" s="41"/>
      <c r="W2149" s="41"/>
      <c r="X2149" s="41"/>
      <c r="Y2149" s="41"/>
      <c r="Z2149" s="41"/>
      <c r="AA2149" s="41"/>
      <c r="AB2149" s="41"/>
      <c r="AC2149" s="41"/>
      <c r="AD2149" s="41"/>
      <c r="AE2149" s="41"/>
      <c r="AR2149" s="228" t="s">
        <v>396</v>
      </c>
      <c r="AT2149" s="228" t="s">
        <v>268</v>
      </c>
      <c r="AU2149" s="228" t="s">
        <v>82</v>
      </c>
      <c r="AY2149" s="20" t="s">
        <v>266</v>
      </c>
      <c r="BE2149" s="229">
        <f>IF(N2149="základní",J2149,0)</f>
        <v>0</v>
      </c>
      <c r="BF2149" s="229">
        <f>IF(N2149="snížená",J2149,0)</f>
        <v>0</v>
      </c>
      <c r="BG2149" s="229">
        <f>IF(N2149="zákl. přenesená",J2149,0)</f>
        <v>0</v>
      </c>
      <c r="BH2149" s="229">
        <f>IF(N2149="sníž. přenesená",J2149,0)</f>
        <v>0</v>
      </c>
      <c r="BI2149" s="229">
        <f>IF(N2149="nulová",J2149,0)</f>
        <v>0</v>
      </c>
      <c r="BJ2149" s="20" t="s">
        <v>80</v>
      </c>
      <c r="BK2149" s="229">
        <f>ROUND(I2149*H2149,2)</f>
        <v>0</v>
      </c>
      <c r="BL2149" s="20" t="s">
        <v>396</v>
      </c>
      <c r="BM2149" s="228" t="s">
        <v>2567</v>
      </c>
    </row>
    <row r="2150" spans="1:47" s="2" customFormat="1" ht="12">
      <c r="A2150" s="41"/>
      <c r="B2150" s="42"/>
      <c r="C2150" s="43"/>
      <c r="D2150" s="230" t="s">
        <v>275</v>
      </c>
      <c r="E2150" s="43"/>
      <c r="F2150" s="231" t="s">
        <v>2568</v>
      </c>
      <c r="G2150" s="43"/>
      <c r="H2150" s="43"/>
      <c r="I2150" s="232"/>
      <c r="J2150" s="43"/>
      <c r="K2150" s="43"/>
      <c r="L2150" s="47"/>
      <c r="M2150" s="233"/>
      <c r="N2150" s="234"/>
      <c r="O2150" s="87"/>
      <c r="P2150" s="87"/>
      <c r="Q2150" s="87"/>
      <c r="R2150" s="87"/>
      <c r="S2150" s="87"/>
      <c r="T2150" s="88"/>
      <c r="U2150" s="41"/>
      <c r="V2150" s="41"/>
      <c r="W2150" s="41"/>
      <c r="X2150" s="41"/>
      <c r="Y2150" s="41"/>
      <c r="Z2150" s="41"/>
      <c r="AA2150" s="41"/>
      <c r="AB2150" s="41"/>
      <c r="AC2150" s="41"/>
      <c r="AD2150" s="41"/>
      <c r="AE2150" s="41"/>
      <c r="AT2150" s="20" t="s">
        <v>275</v>
      </c>
      <c r="AU2150" s="20" t="s">
        <v>82</v>
      </c>
    </row>
    <row r="2151" spans="1:47" s="2" customFormat="1" ht="12">
      <c r="A2151" s="41"/>
      <c r="B2151" s="42"/>
      <c r="C2151" s="43"/>
      <c r="D2151" s="235" t="s">
        <v>277</v>
      </c>
      <c r="E2151" s="43"/>
      <c r="F2151" s="236" t="s">
        <v>2569</v>
      </c>
      <c r="G2151" s="43"/>
      <c r="H2151" s="43"/>
      <c r="I2151" s="232"/>
      <c r="J2151" s="43"/>
      <c r="K2151" s="43"/>
      <c r="L2151" s="47"/>
      <c r="M2151" s="233"/>
      <c r="N2151" s="234"/>
      <c r="O2151" s="87"/>
      <c r="P2151" s="87"/>
      <c r="Q2151" s="87"/>
      <c r="R2151" s="87"/>
      <c r="S2151" s="87"/>
      <c r="T2151" s="88"/>
      <c r="U2151" s="41"/>
      <c r="V2151" s="41"/>
      <c r="W2151" s="41"/>
      <c r="X2151" s="41"/>
      <c r="Y2151" s="41"/>
      <c r="Z2151" s="41"/>
      <c r="AA2151" s="41"/>
      <c r="AB2151" s="41"/>
      <c r="AC2151" s="41"/>
      <c r="AD2151" s="41"/>
      <c r="AE2151" s="41"/>
      <c r="AT2151" s="20" t="s">
        <v>277</v>
      </c>
      <c r="AU2151" s="20" t="s">
        <v>82</v>
      </c>
    </row>
    <row r="2152" spans="1:51" s="14" customFormat="1" ht="12">
      <c r="A2152" s="14"/>
      <c r="B2152" s="247"/>
      <c r="C2152" s="248"/>
      <c r="D2152" s="230" t="s">
        <v>279</v>
      </c>
      <c r="E2152" s="249" t="s">
        <v>19</v>
      </c>
      <c r="F2152" s="250" t="s">
        <v>2570</v>
      </c>
      <c r="G2152" s="248"/>
      <c r="H2152" s="251">
        <v>3</v>
      </c>
      <c r="I2152" s="252"/>
      <c r="J2152" s="248"/>
      <c r="K2152" s="248"/>
      <c r="L2152" s="253"/>
      <c r="M2152" s="254"/>
      <c r="N2152" s="255"/>
      <c r="O2152" s="255"/>
      <c r="P2152" s="255"/>
      <c r="Q2152" s="255"/>
      <c r="R2152" s="255"/>
      <c r="S2152" s="255"/>
      <c r="T2152" s="256"/>
      <c r="U2152" s="14"/>
      <c r="V2152" s="14"/>
      <c r="W2152" s="14"/>
      <c r="X2152" s="14"/>
      <c r="Y2152" s="14"/>
      <c r="Z2152" s="14"/>
      <c r="AA2152" s="14"/>
      <c r="AB2152" s="14"/>
      <c r="AC2152" s="14"/>
      <c r="AD2152" s="14"/>
      <c r="AE2152" s="14"/>
      <c r="AT2152" s="257" t="s">
        <v>279</v>
      </c>
      <c r="AU2152" s="257" t="s">
        <v>82</v>
      </c>
      <c r="AV2152" s="14" t="s">
        <v>82</v>
      </c>
      <c r="AW2152" s="14" t="s">
        <v>33</v>
      </c>
      <c r="AX2152" s="14" t="s">
        <v>72</v>
      </c>
      <c r="AY2152" s="257" t="s">
        <v>266</v>
      </c>
    </row>
    <row r="2153" spans="1:51" s="15" customFormat="1" ht="12">
      <c r="A2153" s="15"/>
      <c r="B2153" s="258"/>
      <c r="C2153" s="259"/>
      <c r="D2153" s="230" t="s">
        <v>279</v>
      </c>
      <c r="E2153" s="260" t="s">
        <v>19</v>
      </c>
      <c r="F2153" s="261" t="s">
        <v>282</v>
      </c>
      <c r="G2153" s="259"/>
      <c r="H2153" s="262">
        <v>3</v>
      </c>
      <c r="I2153" s="263"/>
      <c r="J2153" s="259"/>
      <c r="K2153" s="259"/>
      <c r="L2153" s="264"/>
      <c r="M2153" s="265"/>
      <c r="N2153" s="266"/>
      <c r="O2153" s="266"/>
      <c r="P2153" s="266"/>
      <c r="Q2153" s="266"/>
      <c r="R2153" s="266"/>
      <c r="S2153" s="266"/>
      <c r="T2153" s="267"/>
      <c r="U2153" s="15"/>
      <c r="V2153" s="15"/>
      <c r="W2153" s="15"/>
      <c r="X2153" s="15"/>
      <c r="Y2153" s="15"/>
      <c r="Z2153" s="15"/>
      <c r="AA2153" s="15"/>
      <c r="AB2153" s="15"/>
      <c r="AC2153" s="15"/>
      <c r="AD2153" s="15"/>
      <c r="AE2153" s="15"/>
      <c r="AT2153" s="268" t="s">
        <v>279</v>
      </c>
      <c r="AU2153" s="268" t="s">
        <v>82</v>
      </c>
      <c r="AV2153" s="15" t="s">
        <v>273</v>
      </c>
      <c r="AW2153" s="15" t="s">
        <v>33</v>
      </c>
      <c r="AX2153" s="15" t="s">
        <v>80</v>
      </c>
      <c r="AY2153" s="268" t="s">
        <v>266</v>
      </c>
    </row>
    <row r="2154" spans="1:65" s="2" customFormat="1" ht="37.8" customHeight="1">
      <c r="A2154" s="41"/>
      <c r="B2154" s="42"/>
      <c r="C2154" s="269" t="s">
        <v>2571</v>
      </c>
      <c r="D2154" s="269" t="s">
        <v>430</v>
      </c>
      <c r="E2154" s="270" t="s">
        <v>2572</v>
      </c>
      <c r="F2154" s="271" t="s">
        <v>2573</v>
      </c>
      <c r="G2154" s="272" t="s">
        <v>481</v>
      </c>
      <c r="H2154" s="273">
        <v>3</v>
      </c>
      <c r="I2154" s="274"/>
      <c r="J2154" s="275">
        <f>ROUND(I2154*H2154,2)</f>
        <v>0</v>
      </c>
      <c r="K2154" s="271" t="s">
        <v>520</v>
      </c>
      <c r="L2154" s="276"/>
      <c r="M2154" s="277" t="s">
        <v>19</v>
      </c>
      <c r="N2154" s="278" t="s">
        <v>43</v>
      </c>
      <c r="O2154" s="87"/>
      <c r="P2154" s="226">
        <f>O2154*H2154</f>
        <v>0</v>
      </c>
      <c r="Q2154" s="226">
        <v>0</v>
      </c>
      <c r="R2154" s="226">
        <f>Q2154*H2154</f>
        <v>0</v>
      </c>
      <c r="S2154" s="226">
        <v>0</v>
      </c>
      <c r="T2154" s="227">
        <f>S2154*H2154</f>
        <v>0</v>
      </c>
      <c r="U2154" s="41"/>
      <c r="V2154" s="41"/>
      <c r="W2154" s="41"/>
      <c r="X2154" s="41"/>
      <c r="Y2154" s="41"/>
      <c r="Z2154" s="41"/>
      <c r="AA2154" s="41"/>
      <c r="AB2154" s="41"/>
      <c r="AC2154" s="41"/>
      <c r="AD2154" s="41"/>
      <c r="AE2154" s="41"/>
      <c r="AR2154" s="228" t="s">
        <v>324</v>
      </c>
      <c r="AT2154" s="228" t="s">
        <v>430</v>
      </c>
      <c r="AU2154" s="228" t="s">
        <v>82</v>
      </c>
      <c r="AY2154" s="20" t="s">
        <v>266</v>
      </c>
      <c r="BE2154" s="229">
        <f>IF(N2154="základní",J2154,0)</f>
        <v>0</v>
      </c>
      <c r="BF2154" s="229">
        <f>IF(N2154="snížená",J2154,0)</f>
        <v>0</v>
      </c>
      <c r="BG2154" s="229">
        <f>IF(N2154="zákl. přenesená",J2154,0)</f>
        <v>0</v>
      </c>
      <c r="BH2154" s="229">
        <f>IF(N2154="sníž. přenesená",J2154,0)</f>
        <v>0</v>
      </c>
      <c r="BI2154" s="229">
        <f>IF(N2154="nulová",J2154,0)</f>
        <v>0</v>
      </c>
      <c r="BJ2154" s="20" t="s">
        <v>80</v>
      </c>
      <c r="BK2154" s="229">
        <f>ROUND(I2154*H2154,2)</f>
        <v>0</v>
      </c>
      <c r="BL2154" s="20" t="s">
        <v>273</v>
      </c>
      <c r="BM2154" s="228" t="s">
        <v>2574</v>
      </c>
    </row>
    <row r="2155" spans="1:47" s="2" customFormat="1" ht="12">
      <c r="A2155" s="41"/>
      <c r="B2155" s="42"/>
      <c r="C2155" s="43"/>
      <c r="D2155" s="230" t="s">
        <v>275</v>
      </c>
      <c r="E2155" s="43"/>
      <c r="F2155" s="231" t="s">
        <v>2573</v>
      </c>
      <c r="G2155" s="43"/>
      <c r="H2155" s="43"/>
      <c r="I2155" s="232"/>
      <c r="J2155" s="43"/>
      <c r="K2155" s="43"/>
      <c r="L2155" s="47"/>
      <c r="M2155" s="233"/>
      <c r="N2155" s="234"/>
      <c r="O2155" s="87"/>
      <c r="P2155" s="87"/>
      <c r="Q2155" s="87"/>
      <c r="R2155" s="87"/>
      <c r="S2155" s="87"/>
      <c r="T2155" s="88"/>
      <c r="U2155" s="41"/>
      <c r="V2155" s="41"/>
      <c r="W2155" s="41"/>
      <c r="X2155" s="41"/>
      <c r="Y2155" s="41"/>
      <c r="Z2155" s="41"/>
      <c r="AA2155" s="41"/>
      <c r="AB2155" s="41"/>
      <c r="AC2155" s="41"/>
      <c r="AD2155" s="41"/>
      <c r="AE2155" s="41"/>
      <c r="AT2155" s="20" t="s">
        <v>275</v>
      </c>
      <c r="AU2155" s="20" t="s">
        <v>82</v>
      </c>
    </row>
    <row r="2156" spans="1:65" s="2" customFormat="1" ht="37.8" customHeight="1">
      <c r="A2156" s="41"/>
      <c r="B2156" s="42"/>
      <c r="C2156" s="269" t="s">
        <v>2575</v>
      </c>
      <c r="D2156" s="269" t="s">
        <v>430</v>
      </c>
      <c r="E2156" s="270" t="s">
        <v>2576</v>
      </c>
      <c r="F2156" s="271" t="s">
        <v>2577</v>
      </c>
      <c r="G2156" s="272" t="s">
        <v>481</v>
      </c>
      <c r="H2156" s="273">
        <v>14</v>
      </c>
      <c r="I2156" s="274"/>
      <c r="J2156" s="275">
        <f>ROUND(I2156*H2156,2)</f>
        <v>0</v>
      </c>
      <c r="K2156" s="271" t="s">
        <v>520</v>
      </c>
      <c r="L2156" s="276"/>
      <c r="M2156" s="277" t="s">
        <v>19</v>
      </c>
      <c r="N2156" s="278" t="s">
        <v>43</v>
      </c>
      <c r="O2156" s="87"/>
      <c r="P2156" s="226">
        <f>O2156*H2156</f>
        <v>0</v>
      </c>
      <c r="Q2156" s="226">
        <v>0</v>
      </c>
      <c r="R2156" s="226">
        <f>Q2156*H2156</f>
        <v>0</v>
      </c>
      <c r="S2156" s="226">
        <v>0</v>
      </c>
      <c r="T2156" s="227">
        <f>S2156*H2156</f>
        <v>0</v>
      </c>
      <c r="U2156" s="41"/>
      <c r="V2156" s="41"/>
      <c r="W2156" s="41"/>
      <c r="X2156" s="41"/>
      <c r="Y2156" s="41"/>
      <c r="Z2156" s="41"/>
      <c r="AA2156" s="41"/>
      <c r="AB2156" s="41"/>
      <c r="AC2156" s="41"/>
      <c r="AD2156" s="41"/>
      <c r="AE2156" s="41"/>
      <c r="AR2156" s="228" t="s">
        <v>324</v>
      </c>
      <c r="AT2156" s="228" t="s">
        <v>430</v>
      </c>
      <c r="AU2156" s="228" t="s">
        <v>82</v>
      </c>
      <c r="AY2156" s="20" t="s">
        <v>266</v>
      </c>
      <c r="BE2156" s="229">
        <f>IF(N2156="základní",J2156,0)</f>
        <v>0</v>
      </c>
      <c r="BF2156" s="229">
        <f>IF(N2156="snížená",J2156,0)</f>
        <v>0</v>
      </c>
      <c r="BG2156" s="229">
        <f>IF(N2156="zákl. přenesená",J2156,0)</f>
        <v>0</v>
      </c>
      <c r="BH2156" s="229">
        <f>IF(N2156="sníž. přenesená",J2156,0)</f>
        <v>0</v>
      </c>
      <c r="BI2156" s="229">
        <f>IF(N2156="nulová",J2156,0)</f>
        <v>0</v>
      </c>
      <c r="BJ2156" s="20" t="s">
        <v>80</v>
      </c>
      <c r="BK2156" s="229">
        <f>ROUND(I2156*H2156,2)</f>
        <v>0</v>
      </c>
      <c r="BL2156" s="20" t="s">
        <v>273</v>
      </c>
      <c r="BM2156" s="228" t="s">
        <v>2578</v>
      </c>
    </row>
    <row r="2157" spans="1:47" s="2" customFormat="1" ht="12">
      <c r="A2157" s="41"/>
      <c r="B2157" s="42"/>
      <c r="C2157" s="43"/>
      <c r="D2157" s="230" t="s">
        <v>275</v>
      </c>
      <c r="E2157" s="43"/>
      <c r="F2157" s="231" t="s">
        <v>2577</v>
      </c>
      <c r="G2157" s="43"/>
      <c r="H2157" s="43"/>
      <c r="I2157" s="232"/>
      <c r="J2157" s="43"/>
      <c r="K2157" s="43"/>
      <c r="L2157" s="47"/>
      <c r="M2157" s="233"/>
      <c r="N2157" s="234"/>
      <c r="O2157" s="87"/>
      <c r="P2157" s="87"/>
      <c r="Q2157" s="87"/>
      <c r="R2157" s="87"/>
      <c r="S2157" s="87"/>
      <c r="T2157" s="88"/>
      <c r="U2157" s="41"/>
      <c r="V2157" s="41"/>
      <c r="W2157" s="41"/>
      <c r="X2157" s="41"/>
      <c r="Y2157" s="41"/>
      <c r="Z2157" s="41"/>
      <c r="AA2157" s="41"/>
      <c r="AB2157" s="41"/>
      <c r="AC2157" s="41"/>
      <c r="AD2157" s="41"/>
      <c r="AE2157" s="41"/>
      <c r="AT2157" s="20" t="s">
        <v>275</v>
      </c>
      <c r="AU2157" s="20" t="s">
        <v>82</v>
      </c>
    </row>
    <row r="2158" spans="1:65" s="2" customFormat="1" ht="37.8" customHeight="1">
      <c r="A2158" s="41"/>
      <c r="B2158" s="42"/>
      <c r="C2158" s="269" t="s">
        <v>2579</v>
      </c>
      <c r="D2158" s="269" t="s">
        <v>430</v>
      </c>
      <c r="E2158" s="270" t="s">
        <v>2580</v>
      </c>
      <c r="F2158" s="271" t="s">
        <v>2581</v>
      </c>
      <c r="G2158" s="272" t="s">
        <v>481</v>
      </c>
      <c r="H2158" s="273">
        <v>3</v>
      </c>
      <c r="I2158" s="274"/>
      <c r="J2158" s="275">
        <f>ROUND(I2158*H2158,2)</f>
        <v>0</v>
      </c>
      <c r="K2158" s="271" t="s">
        <v>520</v>
      </c>
      <c r="L2158" s="276"/>
      <c r="M2158" s="277" t="s">
        <v>19</v>
      </c>
      <c r="N2158" s="278" t="s">
        <v>43</v>
      </c>
      <c r="O2158" s="87"/>
      <c r="P2158" s="226">
        <f>O2158*H2158</f>
        <v>0</v>
      </c>
      <c r="Q2158" s="226">
        <v>0</v>
      </c>
      <c r="R2158" s="226">
        <f>Q2158*H2158</f>
        <v>0</v>
      </c>
      <c r="S2158" s="226">
        <v>0</v>
      </c>
      <c r="T2158" s="227">
        <f>S2158*H2158</f>
        <v>0</v>
      </c>
      <c r="U2158" s="41"/>
      <c r="V2158" s="41"/>
      <c r="W2158" s="41"/>
      <c r="X2158" s="41"/>
      <c r="Y2158" s="41"/>
      <c r="Z2158" s="41"/>
      <c r="AA2158" s="41"/>
      <c r="AB2158" s="41"/>
      <c r="AC2158" s="41"/>
      <c r="AD2158" s="41"/>
      <c r="AE2158" s="41"/>
      <c r="AR2158" s="228" t="s">
        <v>324</v>
      </c>
      <c r="AT2158" s="228" t="s">
        <v>430</v>
      </c>
      <c r="AU2158" s="228" t="s">
        <v>82</v>
      </c>
      <c r="AY2158" s="20" t="s">
        <v>266</v>
      </c>
      <c r="BE2158" s="229">
        <f>IF(N2158="základní",J2158,0)</f>
        <v>0</v>
      </c>
      <c r="BF2158" s="229">
        <f>IF(N2158="snížená",J2158,0)</f>
        <v>0</v>
      </c>
      <c r="BG2158" s="229">
        <f>IF(N2158="zákl. přenesená",J2158,0)</f>
        <v>0</v>
      </c>
      <c r="BH2158" s="229">
        <f>IF(N2158="sníž. přenesená",J2158,0)</f>
        <v>0</v>
      </c>
      <c r="BI2158" s="229">
        <f>IF(N2158="nulová",J2158,0)</f>
        <v>0</v>
      </c>
      <c r="BJ2158" s="20" t="s">
        <v>80</v>
      </c>
      <c r="BK2158" s="229">
        <f>ROUND(I2158*H2158,2)</f>
        <v>0</v>
      </c>
      <c r="BL2158" s="20" t="s">
        <v>273</v>
      </c>
      <c r="BM2158" s="228" t="s">
        <v>2582</v>
      </c>
    </row>
    <row r="2159" spans="1:47" s="2" customFormat="1" ht="12">
      <c r="A2159" s="41"/>
      <c r="B2159" s="42"/>
      <c r="C2159" s="43"/>
      <c r="D2159" s="230" t="s">
        <v>275</v>
      </c>
      <c r="E2159" s="43"/>
      <c r="F2159" s="231" t="s">
        <v>2581</v>
      </c>
      <c r="G2159" s="43"/>
      <c r="H2159" s="43"/>
      <c r="I2159" s="232"/>
      <c r="J2159" s="43"/>
      <c r="K2159" s="43"/>
      <c r="L2159" s="47"/>
      <c r="M2159" s="233"/>
      <c r="N2159" s="234"/>
      <c r="O2159" s="87"/>
      <c r="P2159" s="87"/>
      <c r="Q2159" s="87"/>
      <c r="R2159" s="87"/>
      <c r="S2159" s="87"/>
      <c r="T2159" s="88"/>
      <c r="U2159" s="41"/>
      <c r="V2159" s="41"/>
      <c r="W2159" s="41"/>
      <c r="X2159" s="41"/>
      <c r="Y2159" s="41"/>
      <c r="Z2159" s="41"/>
      <c r="AA2159" s="41"/>
      <c r="AB2159" s="41"/>
      <c r="AC2159" s="41"/>
      <c r="AD2159" s="41"/>
      <c r="AE2159" s="41"/>
      <c r="AT2159" s="20" t="s">
        <v>275</v>
      </c>
      <c r="AU2159" s="20" t="s">
        <v>82</v>
      </c>
    </row>
    <row r="2160" spans="1:65" s="2" customFormat="1" ht="55.5" customHeight="1">
      <c r="A2160" s="41"/>
      <c r="B2160" s="42"/>
      <c r="C2160" s="269" t="s">
        <v>2583</v>
      </c>
      <c r="D2160" s="269" t="s">
        <v>430</v>
      </c>
      <c r="E2160" s="270" t="s">
        <v>2584</v>
      </c>
      <c r="F2160" s="271" t="s">
        <v>2585</v>
      </c>
      <c r="G2160" s="272" t="s">
        <v>481</v>
      </c>
      <c r="H2160" s="273">
        <v>2</v>
      </c>
      <c r="I2160" s="274"/>
      <c r="J2160" s="275">
        <f>ROUND(I2160*H2160,2)</f>
        <v>0</v>
      </c>
      <c r="K2160" s="271" t="s">
        <v>520</v>
      </c>
      <c r="L2160" s="276"/>
      <c r="M2160" s="277" t="s">
        <v>19</v>
      </c>
      <c r="N2160" s="278" t="s">
        <v>43</v>
      </c>
      <c r="O2160" s="87"/>
      <c r="P2160" s="226">
        <f>O2160*H2160</f>
        <v>0</v>
      </c>
      <c r="Q2160" s="226">
        <v>0</v>
      </c>
      <c r="R2160" s="226">
        <f>Q2160*H2160</f>
        <v>0</v>
      </c>
      <c r="S2160" s="226">
        <v>0</v>
      </c>
      <c r="T2160" s="227">
        <f>S2160*H2160</f>
        <v>0</v>
      </c>
      <c r="U2160" s="41"/>
      <c r="V2160" s="41"/>
      <c r="W2160" s="41"/>
      <c r="X2160" s="41"/>
      <c r="Y2160" s="41"/>
      <c r="Z2160" s="41"/>
      <c r="AA2160" s="41"/>
      <c r="AB2160" s="41"/>
      <c r="AC2160" s="41"/>
      <c r="AD2160" s="41"/>
      <c r="AE2160" s="41"/>
      <c r="AR2160" s="228" t="s">
        <v>324</v>
      </c>
      <c r="AT2160" s="228" t="s">
        <v>430</v>
      </c>
      <c r="AU2160" s="228" t="s">
        <v>82</v>
      </c>
      <c r="AY2160" s="20" t="s">
        <v>266</v>
      </c>
      <c r="BE2160" s="229">
        <f>IF(N2160="základní",J2160,0)</f>
        <v>0</v>
      </c>
      <c r="BF2160" s="229">
        <f>IF(N2160="snížená",J2160,0)</f>
        <v>0</v>
      </c>
      <c r="BG2160" s="229">
        <f>IF(N2160="zákl. přenesená",J2160,0)</f>
        <v>0</v>
      </c>
      <c r="BH2160" s="229">
        <f>IF(N2160="sníž. přenesená",J2160,0)</f>
        <v>0</v>
      </c>
      <c r="BI2160" s="229">
        <f>IF(N2160="nulová",J2160,0)</f>
        <v>0</v>
      </c>
      <c r="BJ2160" s="20" t="s">
        <v>80</v>
      </c>
      <c r="BK2160" s="229">
        <f>ROUND(I2160*H2160,2)</f>
        <v>0</v>
      </c>
      <c r="BL2160" s="20" t="s">
        <v>273</v>
      </c>
      <c r="BM2160" s="228" t="s">
        <v>2586</v>
      </c>
    </row>
    <row r="2161" spans="1:47" s="2" customFormat="1" ht="12">
      <c r="A2161" s="41"/>
      <c r="B2161" s="42"/>
      <c r="C2161" s="43"/>
      <c r="D2161" s="230" t="s">
        <v>275</v>
      </c>
      <c r="E2161" s="43"/>
      <c r="F2161" s="231" t="s">
        <v>2585</v>
      </c>
      <c r="G2161" s="43"/>
      <c r="H2161" s="43"/>
      <c r="I2161" s="232"/>
      <c r="J2161" s="43"/>
      <c r="K2161" s="43"/>
      <c r="L2161" s="47"/>
      <c r="M2161" s="233"/>
      <c r="N2161" s="234"/>
      <c r="O2161" s="87"/>
      <c r="P2161" s="87"/>
      <c r="Q2161" s="87"/>
      <c r="R2161" s="87"/>
      <c r="S2161" s="87"/>
      <c r="T2161" s="88"/>
      <c r="U2161" s="41"/>
      <c r="V2161" s="41"/>
      <c r="W2161" s="41"/>
      <c r="X2161" s="41"/>
      <c r="Y2161" s="41"/>
      <c r="Z2161" s="41"/>
      <c r="AA2161" s="41"/>
      <c r="AB2161" s="41"/>
      <c r="AC2161" s="41"/>
      <c r="AD2161" s="41"/>
      <c r="AE2161" s="41"/>
      <c r="AT2161" s="20" t="s">
        <v>275</v>
      </c>
      <c r="AU2161" s="20" t="s">
        <v>82</v>
      </c>
    </row>
    <row r="2162" spans="1:65" s="2" customFormat="1" ht="24.15" customHeight="1">
      <c r="A2162" s="41"/>
      <c r="B2162" s="42"/>
      <c r="C2162" s="217" t="s">
        <v>2587</v>
      </c>
      <c r="D2162" s="217" t="s">
        <v>268</v>
      </c>
      <c r="E2162" s="218" t="s">
        <v>2588</v>
      </c>
      <c r="F2162" s="219" t="s">
        <v>2589</v>
      </c>
      <c r="G2162" s="220" t="s">
        <v>327</v>
      </c>
      <c r="H2162" s="221">
        <v>3.201</v>
      </c>
      <c r="I2162" s="222"/>
      <c r="J2162" s="223">
        <f>ROUND(I2162*H2162,2)</f>
        <v>0</v>
      </c>
      <c r="K2162" s="219" t="s">
        <v>272</v>
      </c>
      <c r="L2162" s="47"/>
      <c r="M2162" s="224" t="s">
        <v>19</v>
      </c>
      <c r="N2162" s="225" t="s">
        <v>43</v>
      </c>
      <c r="O2162" s="87"/>
      <c r="P2162" s="226">
        <f>O2162*H2162</f>
        <v>0</v>
      </c>
      <c r="Q2162" s="226">
        <v>0</v>
      </c>
      <c r="R2162" s="226">
        <f>Q2162*H2162</f>
        <v>0</v>
      </c>
      <c r="S2162" s="226">
        <v>0</v>
      </c>
      <c r="T2162" s="227">
        <f>S2162*H2162</f>
        <v>0</v>
      </c>
      <c r="U2162" s="41"/>
      <c r="V2162" s="41"/>
      <c r="W2162" s="41"/>
      <c r="X2162" s="41"/>
      <c r="Y2162" s="41"/>
      <c r="Z2162" s="41"/>
      <c r="AA2162" s="41"/>
      <c r="AB2162" s="41"/>
      <c r="AC2162" s="41"/>
      <c r="AD2162" s="41"/>
      <c r="AE2162" s="41"/>
      <c r="AR2162" s="228" t="s">
        <v>273</v>
      </c>
      <c r="AT2162" s="228" t="s">
        <v>268</v>
      </c>
      <c r="AU2162" s="228" t="s">
        <v>82</v>
      </c>
      <c r="AY2162" s="20" t="s">
        <v>266</v>
      </c>
      <c r="BE2162" s="229">
        <f>IF(N2162="základní",J2162,0)</f>
        <v>0</v>
      </c>
      <c r="BF2162" s="229">
        <f>IF(N2162="snížená",J2162,0)</f>
        <v>0</v>
      </c>
      <c r="BG2162" s="229">
        <f>IF(N2162="zákl. přenesená",J2162,0)</f>
        <v>0</v>
      </c>
      <c r="BH2162" s="229">
        <f>IF(N2162="sníž. přenesená",J2162,0)</f>
        <v>0</v>
      </c>
      <c r="BI2162" s="229">
        <f>IF(N2162="nulová",J2162,0)</f>
        <v>0</v>
      </c>
      <c r="BJ2162" s="20" t="s">
        <v>80</v>
      </c>
      <c r="BK2162" s="229">
        <f>ROUND(I2162*H2162,2)</f>
        <v>0</v>
      </c>
      <c r="BL2162" s="20" t="s">
        <v>273</v>
      </c>
      <c r="BM2162" s="228" t="s">
        <v>2590</v>
      </c>
    </row>
    <row r="2163" spans="1:47" s="2" customFormat="1" ht="12">
      <c r="A2163" s="41"/>
      <c r="B2163" s="42"/>
      <c r="C2163" s="43"/>
      <c r="D2163" s="230" t="s">
        <v>275</v>
      </c>
      <c r="E2163" s="43"/>
      <c r="F2163" s="231" t="s">
        <v>2591</v>
      </c>
      <c r="G2163" s="43"/>
      <c r="H2163" s="43"/>
      <c r="I2163" s="232"/>
      <c r="J2163" s="43"/>
      <c r="K2163" s="43"/>
      <c r="L2163" s="47"/>
      <c r="M2163" s="233"/>
      <c r="N2163" s="234"/>
      <c r="O2163" s="87"/>
      <c r="P2163" s="87"/>
      <c r="Q2163" s="87"/>
      <c r="R2163" s="87"/>
      <c r="S2163" s="87"/>
      <c r="T2163" s="88"/>
      <c r="U2163" s="41"/>
      <c r="V2163" s="41"/>
      <c r="W2163" s="41"/>
      <c r="X2163" s="41"/>
      <c r="Y2163" s="41"/>
      <c r="Z2163" s="41"/>
      <c r="AA2163" s="41"/>
      <c r="AB2163" s="41"/>
      <c r="AC2163" s="41"/>
      <c r="AD2163" s="41"/>
      <c r="AE2163" s="41"/>
      <c r="AT2163" s="20" t="s">
        <v>275</v>
      </c>
      <c r="AU2163" s="20" t="s">
        <v>82</v>
      </c>
    </row>
    <row r="2164" spans="1:47" s="2" customFormat="1" ht="12">
      <c r="A2164" s="41"/>
      <c r="B2164" s="42"/>
      <c r="C2164" s="43"/>
      <c r="D2164" s="235" t="s">
        <v>277</v>
      </c>
      <c r="E2164" s="43"/>
      <c r="F2164" s="236" t="s">
        <v>2592</v>
      </c>
      <c r="G2164" s="43"/>
      <c r="H2164" s="43"/>
      <c r="I2164" s="232"/>
      <c r="J2164" s="43"/>
      <c r="K2164" s="43"/>
      <c r="L2164" s="47"/>
      <c r="M2164" s="233"/>
      <c r="N2164" s="234"/>
      <c r="O2164" s="87"/>
      <c r="P2164" s="87"/>
      <c r="Q2164" s="87"/>
      <c r="R2164" s="87"/>
      <c r="S2164" s="87"/>
      <c r="T2164" s="88"/>
      <c r="U2164" s="41"/>
      <c r="V2164" s="41"/>
      <c r="W2164" s="41"/>
      <c r="X2164" s="41"/>
      <c r="Y2164" s="41"/>
      <c r="Z2164" s="41"/>
      <c r="AA2164" s="41"/>
      <c r="AB2164" s="41"/>
      <c r="AC2164" s="41"/>
      <c r="AD2164" s="41"/>
      <c r="AE2164" s="41"/>
      <c r="AT2164" s="20" t="s">
        <v>277</v>
      </c>
      <c r="AU2164" s="20" t="s">
        <v>82</v>
      </c>
    </row>
    <row r="2165" spans="1:63" s="12" customFormat="1" ht="22.8" customHeight="1">
      <c r="A2165" s="12"/>
      <c r="B2165" s="201"/>
      <c r="C2165" s="202"/>
      <c r="D2165" s="203" t="s">
        <v>71</v>
      </c>
      <c r="E2165" s="215" t="s">
        <v>2593</v>
      </c>
      <c r="F2165" s="215" t="s">
        <v>2594</v>
      </c>
      <c r="G2165" s="202"/>
      <c r="H2165" s="202"/>
      <c r="I2165" s="205"/>
      <c r="J2165" s="216">
        <f>BK2165</f>
        <v>0</v>
      </c>
      <c r="K2165" s="202"/>
      <c r="L2165" s="207"/>
      <c r="M2165" s="208"/>
      <c r="N2165" s="209"/>
      <c r="O2165" s="209"/>
      <c r="P2165" s="210">
        <f>SUM(P2166:P2412)</f>
        <v>0</v>
      </c>
      <c r="Q2165" s="209"/>
      <c r="R2165" s="210">
        <f>SUM(R2166:R2412)</f>
        <v>1.99346579</v>
      </c>
      <c r="S2165" s="209"/>
      <c r="T2165" s="211">
        <f>SUM(T2166:T2412)</f>
        <v>0</v>
      </c>
      <c r="U2165" s="12"/>
      <c r="V2165" s="12"/>
      <c r="W2165" s="12"/>
      <c r="X2165" s="12"/>
      <c r="Y2165" s="12"/>
      <c r="Z2165" s="12"/>
      <c r="AA2165" s="12"/>
      <c r="AB2165" s="12"/>
      <c r="AC2165" s="12"/>
      <c r="AD2165" s="12"/>
      <c r="AE2165" s="12"/>
      <c r="AR2165" s="212" t="s">
        <v>82</v>
      </c>
      <c r="AT2165" s="213" t="s">
        <v>71</v>
      </c>
      <c r="AU2165" s="213" t="s">
        <v>80</v>
      </c>
      <c r="AY2165" s="212" t="s">
        <v>266</v>
      </c>
      <c r="BK2165" s="214">
        <f>SUM(BK2166:BK2412)</f>
        <v>0</v>
      </c>
    </row>
    <row r="2166" spans="1:65" s="2" customFormat="1" ht="24.15" customHeight="1">
      <c r="A2166" s="41"/>
      <c r="B2166" s="42"/>
      <c r="C2166" s="217" t="s">
        <v>2595</v>
      </c>
      <c r="D2166" s="217" t="s">
        <v>268</v>
      </c>
      <c r="E2166" s="218" t="s">
        <v>2596</v>
      </c>
      <c r="F2166" s="219" t="s">
        <v>2597</v>
      </c>
      <c r="G2166" s="220" t="s">
        <v>423</v>
      </c>
      <c r="H2166" s="221">
        <v>29.5</v>
      </c>
      <c r="I2166" s="222"/>
      <c r="J2166" s="223">
        <f>ROUND(I2166*H2166,2)</f>
        <v>0</v>
      </c>
      <c r="K2166" s="219" t="s">
        <v>272</v>
      </c>
      <c r="L2166" s="47"/>
      <c r="M2166" s="224" t="s">
        <v>19</v>
      </c>
      <c r="N2166" s="225" t="s">
        <v>43</v>
      </c>
      <c r="O2166" s="87"/>
      <c r="P2166" s="226">
        <f>O2166*H2166</f>
        <v>0</v>
      </c>
      <c r="Q2166" s="226">
        <v>0</v>
      </c>
      <c r="R2166" s="226">
        <f>Q2166*H2166</f>
        <v>0</v>
      </c>
      <c r="S2166" s="226">
        <v>0</v>
      </c>
      <c r="T2166" s="227">
        <f>S2166*H2166</f>
        <v>0</v>
      </c>
      <c r="U2166" s="41"/>
      <c r="V2166" s="41"/>
      <c r="W2166" s="41"/>
      <c r="X2166" s="41"/>
      <c r="Y2166" s="41"/>
      <c r="Z2166" s="41"/>
      <c r="AA2166" s="41"/>
      <c r="AB2166" s="41"/>
      <c r="AC2166" s="41"/>
      <c r="AD2166" s="41"/>
      <c r="AE2166" s="41"/>
      <c r="AR2166" s="228" t="s">
        <v>396</v>
      </c>
      <c r="AT2166" s="228" t="s">
        <v>268</v>
      </c>
      <c r="AU2166" s="228" t="s">
        <v>82</v>
      </c>
      <c r="AY2166" s="20" t="s">
        <v>266</v>
      </c>
      <c r="BE2166" s="229">
        <f>IF(N2166="základní",J2166,0)</f>
        <v>0</v>
      </c>
      <c r="BF2166" s="229">
        <f>IF(N2166="snížená",J2166,0)</f>
        <v>0</v>
      </c>
      <c r="BG2166" s="229">
        <f>IF(N2166="zákl. přenesená",J2166,0)</f>
        <v>0</v>
      </c>
      <c r="BH2166" s="229">
        <f>IF(N2166="sníž. přenesená",J2166,0)</f>
        <v>0</v>
      </c>
      <c r="BI2166" s="229">
        <f>IF(N2166="nulová",J2166,0)</f>
        <v>0</v>
      </c>
      <c r="BJ2166" s="20" t="s">
        <v>80</v>
      </c>
      <c r="BK2166" s="229">
        <f>ROUND(I2166*H2166,2)</f>
        <v>0</v>
      </c>
      <c r="BL2166" s="20" t="s">
        <v>396</v>
      </c>
      <c r="BM2166" s="228" t="s">
        <v>2598</v>
      </c>
    </row>
    <row r="2167" spans="1:47" s="2" customFormat="1" ht="12">
      <c r="A2167" s="41"/>
      <c r="B2167" s="42"/>
      <c r="C2167" s="43"/>
      <c r="D2167" s="230" t="s">
        <v>275</v>
      </c>
      <c r="E2167" s="43"/>
      <c r="F2167" s="231" t="s">
        <v>2599</v>
      </c>
      <c r="G2167" s="43"/>
      <c r="H2167" s="43"/>
      <c r="I2167" s="232"/>
      <c r="J2167" s="43"/>
      <c r="K2167" s="43"/>
      <c r="L2167" s="47"/>
      <c r="M2167" s="233"/>
      <c r="N2167" s="234"/>
      <c r="O2167" s="87"/>
      <c r="P2167" s="87"/>
      <c r="Q2167" s="87"/>
      <c r="R2167" s="87"/>
      <c r="S2167" s="87"/>
      <c r="T2167" s="88"/>
      <c r="U2167" s="41"/>
      <c r="V2167" s="41"/>
      <c r="W2167" s="41"/>
      <c r="X2167" s="41"/>
      <c r="Y2167" s="41"/>
      <c r="Z2167" s="41"/>
      <c r="AA2167" s="41"/>
      <c r="AB2167" s="41"/>
      <c r="AC2167" s="41"/>
      <c r="AD2167" s="41"/>
      <c r="AE2167" s="41"/>
      <c r="AT2167" s="20" t="s">
        <v>275</v>
      </c>
      <c r="AU2167" s="20" t="s">
        <v>82</v>
      </c>
    </row>
    <row r="2168" spans="1:47" s="2" customFormat="1" ht="12">
      <c r="A2168" s="41"/>
      <c r="B2168" s="42"/>
      <c r="C2168" s="43"/>
      <c r="D2168" s="235" t="s">
        <v>277</v>
      </c>
      <c r="E2168" s="43"/>
      <c r="F2168" s="236" t="s">
        <v>2600</v>
      </c>
      <c r="G2168" s="43"/>
      <c r="H2168" s="43"/>
      <c r="I2168" s="232"/>
      <c r="J2168" s="43"/>
      <c r="K2168" s="43"/>
      <c r="L2168" s="47"/>
      <c r="M2168" s="233"/>
      <c r="N2168" s="234"/>
      <c r="O2168" s="87"/>
      <c r="P2168" s="87"/>
      <c r="Q2168" s="87"/>
      <c r="R2168" s="87"/>
      <c r="S2168" s="87"/>
      <c r="T2168" s="88"/>
      <c r="U2168" s="41"/>
      <c r="V2168" s="41"/>
      <c r="W2168" s="41"/>
      <c r="X2168" s="41"/>
      <c r="Y2168" s="41"/>
      <c r="Z2168" s="41"/>
      <c r="AA2168" s="41"/>
      <c r="AB2168" s="41"/>
      <c r="AC2168" s="41"/>
      <c r="AD2168" s="41"/>
      <c r="AE2168" s="41"/>
      <c r="AT2168" s="20" t="s">
        <v>277</v>
      </c>
      <c r="AU2168" s="20" t="s">
        <v>82</v>
      </c>
    </row>
    <row r="2169" spans="1:51" s="14" customFormat="1" ht="12">
      <c r="A2169" s="14"/>
      <c r="B2169" s="247"/>
      <c r="C2169" s="248"/>
      <c r="D2169" s="230" t="s">
        <v>279</v>
      </c>
      <c r="E2169" s="249" t="s">
        <v>19</v>
      </c>
      <c r="F2169" s="250" t="s">
        <v>2601</v>
      </c>
      <c r="G2169" s="248"/>
      <c r="H2169" s="251">
        <v>3</v>
      </c>
      <c r="I2169" s="252"/>
      <c r="J2169" s="248"/>
      <c r="K2169" s="248"/>
      <c r="L2169" s="253"/>
      <c r="M2169" s="254"/>
      <c r="N2169" s="255"/>
      <c r="O2169" s="255"/>
      <c r="P2169" s="255"/>
      <c r="Q2169" s="255"/>
      <c r="R2169" s="255"/>
      <c r="S2169" s="255"/>
      <c r="T2169" s="256"/>
      <c r="U2169" s="14"/>
      <c r="V2169" s="14"/>
      <c r="W2169" s="14"/>
      <c r="X2169" s="14"/>
      <c r="Y2169" s="14"/>
      <c r="Z2169" s="14"/>
      <c r="AA2169" s="14"/>
      <c r="AB2169" s="14"/>
      <c r="AC2169" s="14"/>
      <c r="AD2169" s="14"/>
      <c r="AE2169" s="14"/>
      <c r="AT2169" s="257" t="s">
        <v>279</v>
      </c>
      <c r="AU2169" s="257" t="s">
        <v>82</v>
      </c>
      <c r="AV2169" s="14" t="s">
        <v>82</v>
      </c>
      <c r="AW2169" s="14" t="s">
        <v>33</v>
      </c>
      <c r="AX2169" s="14" t="s">
        <v>72</v>
      </c>
      <c r="AY2169" s="257" t="s">
        <v>266</v>
      </c>
    </row>
    <row r="2170" spans="1:51" s="14" customFormat="1" ht="12">
      <c r="A2170" s="14"/>
      <c r="B2170" s="247"/>
      <c r="C2170" s="248"/>
      <c r="D2170" s="230" t="s">
        <v>279</v>
      </c>
      <c r="E2170" s="249" t="s">
        <v>19</v>
      </c>
      <c r="F2170" s="250" t="s">
        <v>2602</v>
      </c>
      <c r="G2170" s="248"/>
      <c r="H2170" s="251">
        <v>2</v>
      </c>
      <c r="I2170" s="252"/>
      <c r="J2170" s="248"/>
      <c r="K2170" s="248"/>
      <c r="L2170" s="253"/>
      <c r="M2170" s="254"/>
      <c r="N2170" s="255"/>
      <c r="O2170" s="255"/>
      <c r="P2170" s="255"/>
      <c r="Q2170" s="255"/>
      <c r="R2170" s="255"/>
      <c r="S2170" s="255"/>
      <c r="T2170" s="256"/>
      <c r="U2170" s="14"/>
      <c r="V2170" s="14"/>
      <c r="W2170" s="14"/>
      <c r="X2170" s="14"/>
      <c r="Y2170" s="14"/>
      <c r="Z2170" s="14"/>
      <c r="AA2170" s="14"/>
      <c r="AB2170" s="14"/>
      <c r="AC2170" s="14"/>
      <c r="AD2170" s="14"/>
      <c r="AE2170" s="14"/>
      <c r="AT2170" s="257" t="s">
        <v>279</v>
      </c>
      <c r="AU2170" s="257" t="s">
        <v>82</v>
      </c>
      <c r="AV2170" s="14" t="s">
        <v>82</v>
      </c>
      <c r="AW2170" s="14" t="s">
        <v>33</v>
      </c>
      <c r="AX2170" s="14" t="s">
        <v>72</v>
      </c>
      <c r="AY2170" s="257" t="s">
        <v>266</v>
      </c>
    </row>
    <row r="2171" spans="1:51" s="14" customFormat="1" ht="12">
      <c r="A2171" s="14"/>
      <c r="B2171" s="247"/>
      <c r="C2171" s="248"/>
      <c r="D2171" s="230" t="s">
        <v>279</v>
      </c>
      <c r="E2171" s="249" t="s">
        <v>19</v>
      </c>
      <c r="F2171" s="250" t="s">
        <v>2603</v>
      </c>
      <c r="G2171" s="248"/>
      <c r="H2171" s="251">
        <v>15</v>
      </c>
      <c r="I2171" s="252"/>
      <c r="J2171" s="248"/>
      <c r="K2171" s="248"/>
      <c r="L2171" s="253"/>
      <c r="M2171" s="254"/>
      <c r="N2171" s="255"/>
      <c r="O2171" s="255"/>
      <c r="P2171" s="255"/>
      <c r="Q2171" s="255"/>
      <c r="R2171" s="255"/>
      <c r="S2171" s="255"/>
      <c r="T2171" s="256"/>
      <c r="U2171" s="14"/>
      <c r="V2171" s="14"/>
      <c r="W2171" s="14"/>
      <c r="X2171" s="14"/>
      <c r="Y2171" s="14"/>
      <c r="Z2171" s="14"/>
      <c r="AA2171" s="14"/>
      <c r="AB2171" s="14"/>
      <c r="AC2171" s="14"/>
      <c r="AD2171" s="14"/>
      <c r="AE2171" s="14"/>
      <c r="AT2171" s="257" t="s">
        <v>279</v>
      </c>
      <c r="AU2171" s="257" t="s">
        <v>82</v>
      </c>
      <c r="AV2171" s="14" t="s">
        <v>82</v>
      </c>
      <c r="AW2171" s="14" t="s">
        <v>33</v>
      </c>
      <c r="AX2171" s="14" t="s">
        <v>72</v>
      </c>
      <c r="AY2171" s="257" t="s">
        <v>266</v>
      </c>
    </row>
    <row r="2172" spans="1:51" s="14" customFormat="1" ht="12">
      <c r="A2172" s="14"/>
      <c r="B2172" s="247"/>
      <c r="C2172" s="248"/>
      <c r="D2172" s="230" t="s">
        <v>279</v>
      </c>
      <c r="E2172" s="249" t="s">
        <v>19</v>
      </c>
      <c r="F2172" s="250" t="s">
        <v>2604</v>
      </c>
      <c r="G2172" s="248"/>
      <c r="H2172" s="251">
        <v>4.5</v>
      </c>
      <c r="I2172" s="252"/>
      <c r="J2172" s="248"/>
      <c r="K2172" s="248"/>
      <c r="L2172" s="253"/>
      <c r="M2172" s="254"/>
      <c r="N2172" s="255"/>
      <c r="O2172" s="255"/>
      <c r="P2172" s="255"/>
      <c r="Q2172" s="255"/>
      <c r="R2172" s="255"/>
      <c r="S2172" s="255"/>
      <c r="T2172" s="256"/>
      <c r="U2172" s="14"/>
      <c r="V2172" s="14"/>
      <c r="W2172" s="14"/>
      <c r="X2172" s="14"/>
      <c r="Y2172" s="14"/>
      <c r="Z2172" s="14"/>
      <c r="AA2172" s="14"/>
      <c r="AB2172" s="14"/>
      <c r="AC2172" s="14"/>
      <c r="AD2172" s="14"/>
      <c r="AE2172" s="14"/>
      <c r="AT2172" s="257" t="s">
        <v>279</v>
      </c>
      <c r="AU2172" s="257" t="s">
        <v>82</v>
      </c>
      <c r="AV2172" s="14" t="s">
        <v>82</v>
      </c>
      <c r="AW2172" s="14" t="s">
        <v>33</v>
      </c>
      <c r="AX2172" s="14" t="s">
        <v>72</v>
      </c>
      <c r="AY2172" s="257" t="s">
        <v>266</v>
      </c>
    </row>
    <row r="2173" spans="1:51" s="14" customFormat="1" ht="12">
      <c r="A2173" s="14"/>
      <c r="B2173" s="247"/>
      <c r="C2173" s="248"/>
      <c r="D2173" s="230" t="s">
        <v>279</v>
      </c>
      <c r="E2173" s="249" t="s">
        <v>19</v>
      </c>
      <c r="F2173" s="250" t="s">
        <v>2605</v>
      </c>
      <c r="G2173" s="248"/>
      <c r="H2173" s="251">
        <v>5</v>
      </c>
      <c r="I2173" s="252"/>
      <c r="J2173" s="248"/>
      <c r="K2173" s="248"/>
      <c r="L2173" s="253"/>
      <c r="M2173" s="254"/>
      <c r="N2173" s="255"/>
      <c r="O2173" s="255"/>
      <c r="P2173" s="255"/>
      <c r="Q2173" s="255"/>
      <c r="R2173" s="255"/>
      <c r="S2173" s="255"/>
      <c r="T2173" s="256"/>
      <c r="U2173" s="14"/>
      <c r="V2173" s="14"/>
      <c r="W2173" s="14"/>
      <c r="X2173" s="14"/>
      <c r="Y2173" s="14"/>
      <c r="Z2173" s="14"/>
      <c r="AA2173" s="14"/>
      <c r="AB2173" s="14"/>
      <c r="AC2173" s="14"/>
      <c r="AD2173" s="14"/>
      <c r="AE2173" s="14"/>
      <c r="AT2173" s="257" t="s">
        <v>279</v>
      </c>
      <c r="AU2173" s="257" t="s">
        <v>82</v>
      </c>
      <c r="AV2173" s="14" t="s">
        <v>82</v>
      </c>
      <c r="AW2173" s="14" t="s">
        <v>33</v>
      </c>
      <c r="AX2173" s="14" t="s">
        <v>72</v>
      </c>
      <c r="AY2173" s="257" t="s">
        <v>266</v>
      </c>
    </row>
    <row r="2174" spans="1:51" s="15" customFormat="1" ht="12">
      <c r="A2174" s="15"/>
      <c r="B2174" s="258"/>
      <c r="C2174" s="259"/>
      <c r="D2174" s="230" t="s">
        <v>279</v>
      </c>
      <c r="E2174" s="260" t="s">
        <v>19</v>
      </c>
      <c r="F2174" s="261" t="s">
        <v>282</v>
      </c>
      <c r="G2174" s="259"/>
      <c r="H2174" s="262">
        <v>29.5</v>
      </c>
      <c r="I2174" s="263"/>
      <c r="J2174" s="259"/>
      <c r="K2174" s="259"/>
      <c r="L2174" s="264"/>
      <c r="M2174" s="265"/>
      <c r="N2174" s="266"/>
      <c r="O2174" s="266"/>
      <c r="P2174" s="266"/>
      <c r="Q2174" s="266"/>
      <c r="R2174" s="266"/>
      <c r="S2174" s="266"/>
      <c r="T2174" s="267"/>
      <c r="U2174" s="15"/>
      <c r="V2174" s="15"/>
      <c r="W2174" s="15"/>
      <c r="X2174" s="15"/>
      <c r="Y2174" s="15"/>
      <c r="Z2174" s="15"/>
      <c r="AA2174" s="15"/>
      <c r="AB2174" s="15"/>
      <c r="AC2174" s="15"/>
      <c r="AD2174" s="15"/>
      <c r="AE2174" s="15"/>
      <c r="AT2174" s="268" t="s">
        <v>279</v>
      </c>
      <c r="AU2174" s="268" t="s">
        <v>82</v>
      </c>
      <c r="AV2174" s="15" t="s">
        <v>273</v>
      </c>
      <c r="AW2174" s="15" t="s">
        <v>33</v>
      </c>
      <c r="AX2174" s="15" t="s">
        <v>80</v>
      </c>
      <c r="AY2174" s="268" t="s">
        <v>266</v>
      </c>
    </row>
    <row r="2175" spans="1:65" s="2" customFormat="1" ht="55.5" customHeight="1">
      <c r="A2175" s="41"/>
      <c r="B2175" s="42"/>
      <c r="C2175" s="269" t="s">
        <v>2606</v>
      </c>
      <c r="D2175" s="269" t="s">
        <v>430</v>
      </c>
      <c r="E2175" s="270" t="s">
        <v>2607</v>
      </c>
      <c r="F2175" s="271" t="s">
        <v>2608</v>
      </c>
      <c r="G2175" s="272" t="s">
        <v>481</v>
      </c>
      <c r="H2175" s="273">
        <v>2</v>
      </c>
      <c r="I2175" s="274"/>
      <c r="J2175" s="275">
        <f>ROUND(I2175*H2175,2)</f>
        <v>0</v>
      </c>
      <c r="K2175" s="271" t="s">
        <v>520</v>
      </c>
      <c r="L2175" s="276"/>
      <c r="M2175" s="277" t="s">
        <v>19</v>
      </c>
      <c r="N2175" s="278" t="s">
        <v>43</v>
      </c>
      <c r="O2175" s="87"/>
      <c r="P2175" s="226">
        <f>O2175*H2175</f>
        <v>0</v>
      </c>
      <c r="Q2175" s="226">
        <v>0</v>
      </c>
      <c r="R2175" s="226">
        <f>Q2175*H2175</f>
        <v>0</v>
      </c>
      <c r="S2175" s="226">
        <v>0</v>
      </c>
      <c r="T2175" s="227">
        <f>S2175*H2175</f>
        <v>0</v>
      </c>
      <c r="U2175" s="41"/>
      <c r="V2175" s="41"/>
      <c r="W2175" s="41"/>
      <c r="X2175" s="41"/>
      <c r="Y2175" s="41"/>
      <c r="Z2175" s="41"/>
      <c r="AA2175" s="41"/>
      <c r="AB2175" s="41"/>
      <c r="AC2175" s="41"/>
      <c r="AD2175" s="41"/>
      <c r="AE2175" s="41"/>
      <c r="AR2175" s="228" t="s">
        <v>324</v>
      </c>
      <c r="AT2175" s="228" t="s">
        <v>430</v>
      </c>
      <c r="AU2175" s="228" t="s">
        <v>82</v>
      </c>
      <c r="AY2175" s="20" t="s">
        <v>266</v>
      </c>
      <c r="BE2175" s="229">
        <f>IF(N2175="základní",J2175,0)</f>
        <v>0</v>
      </c>
      <c r="BF2175" s="229">
        <f>IF(N2175="snížená",J2175,0)</f>
        <v>0</v>
      </c>
      <c r="BG2175" s="229">
        <f>IF(N2175="zákl. přenesená",J2175,0)</f>
        <v>0</v>
      </c>
      <c r="BH2175" s="229">
        <f>IF(N2175="sníž. přenesená",J2175,0)</f>
        <v>0</v>
      </c>
      <c r="BI2175" s="229">
        <f>IF(N2175="nulová",J2175,0)</f>
        <v>0</v>
      </c>
      <c r="BJ2175" s="20" t="s">
        <v>80</v>
      </c>
      <c r="BK2175" s="229">
        <f>ROUND(I2175*H2175,2)</f>
        <v>0</v>
      </c>
      <c r="BL2175" s="20" t="s">
        <v>273</v>
      </c>
      <c r="BM2175" s="228" t="s">
        <v>2609</v>
      </c>
    </row>
    <row r="2176" spans="1:47" s="2" customFormat="1" ht="12">
      <c r="A2176" s="41"/>
      <c r="B2176" s="42"/>
      <c r="C2176" s="43"/>
      <c r="D2176" s="230" t="s">
        <v>275</v>
      </c>
      <c r="E2176" s="43"/>
      <c r="F2176" s="231" t="s">
        <v>2608</v>
      </c>
      <c r="G2176" s="43"/>
      <c r="H2176" s="43"/>
      <c r="I2176" s="232"/>
      <c r="J2176" s="43"/>
      <c r="K2176" s="43"/>
      <c r="L2176" s="47"/>
      <c r="M2176" s="233"/>
      <c r="N2176" s="234"/>
      <c r="O2176" s="87"/>
      <c r="P2176" s="87"/>
      <c r="Q2176" s="87"/>
      <c r="R2176" s="87"/>
      <c r="S2176" s="87"/>
      <c r="T2176" s="88"/>
      <c r="U2176" s="41"/>
      <c r="V2176" s="41"/>
      <c r="W2176" s="41"/>
      <c r="X2176" s="41"/>
      <c r="Y2176" s="41"/>
      <c r="Z2176" s="41"/>
      <c r="AA2176" s="41"/>
      <c r="AB2176" s="41"/>
      <c r="AC2176" s="41"/>
      <c r="AD2176" s="41"/>
      <c r="AE2176" s="41"/>
      <c r="AT2176" s="20" t="s">
        <v>275</v>
      </c>
      <c r="AU2176" s="20" t="s">
        <v>82</v>
      </c>
    </row>
    <row r="2177" spans="1:65" s="2" customFormat="1" ht="55.5" customHeight="1">
      <c r="A2177" s="41"/>
      <c r="B2177" s="42"/>
      <c r="C2177" s="269" t="s">
        <v>2610</v>
      </c>
      <c r="D2177" s="269" t="s">
        <v>430</v>
      </c>
      <c r="E2177" s="270" t="s">
        <v>2611</v>
      </c>
      <c r="F2177" s="271" t="s">
        <v>2612</v>
      </c>
      <c r="G2177" s="272" t="s">
        <v>481</v>
      </c>
      <c r="H2177" s="273">
        <v>1</v>
      </c>
      <c r="I2177" s="274"/>
      <c r="J2177" s="275">
        <f>ROUND(I2177*H2177,2)</f>
        <v>0</v>
      </c>
      <c r="K2177" s="271" t="s">
        <v>520</v>
      </c>
      <c r="L2177" s="276"/>
      <c r="M2177" s="277" t="s">
        <v>19</v>
      </c>
      <c r="N2177" s="278" t="s">
        <v>43</v>
      </c>
      <c r="O2177" s="87"/>
      <c r="P2177" s="226">
        <f>O2177*H2177</f>
        <v>0</v>
      </c>
      <c r="Q2177" s="226">
        <v>0</v>
      </c>
      <c r="R2177" s="226">
        <f>Q2177*H2177</f>
        <v>0</v>
      </c>
      <c r="S2177" s="226">
        <v>0</v>
      </c>
      <c r="T2177" s="227">
        <f>S2177*H2177</f>
        <v>0</v>
      </c>
      <c r="U2177" s="41"/>
      <c r="V2177" s="41"/>
      <c r="W2177" s="41"/>
      <c r="X2177" s="41"/>
      <c r="Y2177" s="41"/>
      <c r="Z2177" s="41"/>
      <c r="AA2177" s="41"/>
      <c r="AB2177" s="41"/>
      <c r="AC2177" s="41"/>
      <c r="AD2177" s="41"/>
      <c r="AE2177" s="41"/>
      <c r="AR2177" s="228" t="s">
        <v>324</v>
      </c>
      <c r="AT2177" s="228" t="s">
        <v>430</v>
      </c>
      <c r="AU2177" s="228" t="s">
        <v>82</v>
      </c>
      <c r="AY2177" s="20" t="s">
        <v>266</v>
      </c>
      <c r="BE2177" s="229">
        <f>IF(N2177="základní",J2177,0)</f>
        <v>0</v>
      </c>
      <c r="BF2177" s="229">
        <f>IF(N2177="snížená",J2177,0)</f>
        <v>0</v>
      </c>
      <c r="BG2177" s="229">
        <f>IF(N2177="zákl. přenesená",J2177,0)</f>
        <v>0</v>
      </c>
      <c r="BH2177" s="229">
        <f>IF(N2177="sníž. přenesená",J2177,0)</f>
        <v>0</v>
      </c>
      <c r="BI2177" s="229">
        <f>IF(N2177="nulová",J2177,0)</f>
        <v>0</v>
      </c>
      <c r="BJ2177" s="20" t="s">
        <v>80</v>
      </c>
      <c r="BK2177" s="229">
        <f>ROUND(I2177*H2177,2)</f>
        <v>0</v>
      </c>
      <c r="BL2177" s="20" t="s">
        <v>273</v>
      </c>
      <c r="BM2177" s="228" t="s">
        <v>2613</v>
      </c>
    </row>
    <row r="2178" spans="1:47" s="2" customFormat="1" ht="12">
      <c r="A2178" s="41"/>
      <c r="B2178" s="42"/>
      <c r="C2178" s="43"/>
      <c r="D2178" s="230" t="s">
        <v>275</v>
      </c>
      <c r="E2178" s="43"/>
      <c r="F2178" s="231" t="s">
        <v>2612</v>
      </c>
      <c r="G2178" s="43"/>
      <c r="H2178" s="43"/>
      <c r="I2178" s="232"/>
      <c r="J2178" s="43"/>
      <c r="K2178" s="43"/>
      <c r="L2178" s="47"/>
      <c r="M2178" s="233"/>
      <c r="N2178" s="234"/>
      <c r="O2178" s="87"/>
      <c r="P2178" s="87"/>
      <c r="Q2178" s="87"/>
      <c r="R2178" s="87"/>
      <c r="S2178" s="87"/>
      <c r="T2178" s="88"/>
      <c r="U2178" s="41"/>
      <c r="V2178" s="41"/>
      <c r="W2178" s="41"/>
      <c r="X2178" s="41"/>
      <c r="Y2178" s="41"/>
      <c r="Z2178" s="41"/>
      <c r="AA2178" s="41"/>
      <c r="AB2178" s="41"/>
      <c r="AC2178" s="41"/>
      <c r="AD2178" s="41"/>
      <c r="AE2178" s="41"/>
      <c r="AT2178" s="20" t="s">
        <v>275</v>
      </c>
      <c r="AU2178" s="20" t="s">
        <v>82</v>
      </c>
    </row>
    <row r="2179" spans="1:65" s="2" customFormat="1" ht="44.25" customHeight="1">
      <c r="A2179" s="41"/>
      <c r="B2179" s="42"/>
      <c r="C2179" s="269" t="s">
        <v>2614</v>
      </c>
      <c r="D2179" s="269" t="s">
        <v>430</v>
      </c>
      <c r="E2179" s="270" t="s">
        <v>2615</v>
      </c>
      <c r="F2179" s="271" t="s">
        <v>2616</v>
      </c>
      <c r="G2179" s="272" t="s">
        <v>481</v>
      </c>
      <c r="H2179" s="273">
        <v>2</v>
      </c>
      <c r="I2179" s="274"/>
      <c r="J2179" s="275">
        <f>ROUND(I2179*H2179,2)</f>
        <v>0</v>
      </c>
      <c r="K2179" s="271" t="s">
        <v>520</v>
      </c>
      <c r="L2179" s="276"/>
      <c r="M2179" s="277" t="s">
        <v>19</v>
      </c>
      <c r="N2179" s="278" t="s">
        <v>43</v>
      </c>
      <c r="O2179" s="87"/>
      <c r="P2179" s="226">
        <f>O2179*H2179</f>
        <v>0</v>
      </c>
      <c r="Q2179" s="226">
        <v>0</v>
      </c>
      <c r="R2179" s="226">
        <f>Q2179*H2179</f>
        <v>0</v>
      </c>
      <c r="S2179" s="226">
        <v>0</v>
      </c>
      <c r="T2179" s="227">
        <f>S2179*H2179</f>
        <v>0</v>
      </c>
      <c r="U2179" s="41"/>
      <c r="V2179" s="41"/>
      <c r="W2179" s="41"/>
      <c r="X2179" s="41"/>
      <c r="Y2179" s="41"/>
      <c r="Z2179" s="41"/>
      <c r="AA2179" s="41"/>
      <c r="AB2179" s="41"/>
      <c r="AC2179" s="41"/>
      <c r="AD2179" s="41"/>
      <c r="AE2179" s="41"/>
      <c r="AR2179" s="228" t="s">
        <v>324</v>
      </c>
      <c r="AT2179" s="228" t="s">
        <v>430</v>
      </c>
      <c r="AU2179" s="228" t="s">
        <v>82</v>
      </c>
      <c r="AY2179" s="20" t="s">
        <v>266</v>
      </c>
      <c r="BE2179" s="229">
        <f>IF(N2179="základní",J2179,0)</f>
        <v>0</v>
      </c>
      <c r="BF2179" s="229">
        <f>IF(N2179="snížená",J2179,0)</f>
        <v>0</v>
      </c>
      <c r="BG2179" s="229">
        <f>IF(N2179="zákl. přenesená",J2179,0)</f>
        <v>0</v>
      </c>
      <c r="BH2179" s="229">
        <f>IF(N2179="sníž. přenesená",J2179,0)</f>
        <v>0</v>
      </c>
      <c r="BI2179" s="229">
        <f>IF(N2179="nulová",J2179,0)</f>
        <v>0</v>
      </c>
      <c r="BJ2179" s="20" t="s">
        <v>80</v>
      </c>
      <c r="BK2179" s="229">
        <f>ROUND(I2179*H2179,2)</f>
        <v>0</v>
      </c>
      <c r="BL2179" s="20" t="s">
        <v>273</v>
      </c>
      <c r="BM2179" s="228" t="s">
        <v>2617</v>
      </c>
    </row>
    <row r="2180" spans="1:47" s="2" customFormat="1" ht="12">
      <c r="A2180" s="41"/>
      <c r="B2180" s="42"/>
      <c r="C2180" s="43"/>
      <c r="D2180" s="230" t="s">
        <v>275</v>
      </c>
      <c r="E2180" s="43"/>
      <c r="F2180" s="231" t="s">
        <v>2616</v>
      </c>
      <c r="G2180" s="43"/>
      <c r="H2180" s="43"/>
      <c r="I2180" s="232"/>
      <c r="J2180" s="43"/>
      <c r="K2180" s="43"/>
      <c r="L2180" s="47"/>
      <c r="M2180" s="233"/>
      <c r="N2180" s="234"/>
      <c r="O2180" s="87"/>
      <c r="P2180" s="87"/>
      <c r="Q2180" s="87"/>
      <c r="R2180" s="87"/>
      <c r="S2180" s="87"/>
      <c r="T2180" s="88"/>
      <c r="U2180" s="41"/>
      <c r="V2180" s="41"/>
      <c r="W2180" s="41"/>
      <c r="X2180" s="41"/>
      <c r="Y2180" s="41"/>
      <c r="Z2180" s="41"/>
      <c r="AA2180" s="41"/>
      <c r="AB2180" s="41"/>
      <c r="AC2180" s="41"/>
      <c r="AD2180" s="41"/>
      <c r="AE2180" s="41"/>
      <c r="AT2180" s="20" t="s">
        <v>275</v>
      </c>
      <c r="AU2180" s="20" t="s">
        <v>82</v>
      </c>
    </row>
    <row r="2181" spans="1:65" s="2" customFormat="1" ht="44.25" customHeight="1">
      <c r="A2181" s="41"/>
      <c r="B2181" s="42"/>
      <c r="C2181" s="269" t="s">
        <v>2618</v>
      </c>
      <c r="D2181" s="269" t="s">
        <v>430</v>
      </c>
      <c r="E2181" s="270" t="s">
        <v>2619</v>
      </c>
      <c r="F2181" s="271" t="s">
        <v>2620</v>
      </c>
      <c r="G2181" s="272" t="s">
        <v>481</v>
      </c>
      <c r="H2181" s="273">
        <v>1</v>
      </c>
      <c r="I2181" s="274"/>
      <c r="J2181" s="275">
        <f>ROUND(I2181*H2181,2)</f>
        <v>0</v>
      </c>
      <c r="K2181" s="271" t="s">
        <v>520</v>
      </c>
      <c r="L2181" s="276"/>
      <c r="M2181" s="277" t="s">
        <v>19</v>
      </c>
      <c r="N2181" s="278" t="s">
        <v>43</v>
      </c>
      <c r="O2181" s="87"/>
      <c r="P2181" s="226">
        <f>O2181*H2181</f>
        <v>0</v>
      </c>
      <c r="Q2181" s="226">
        <v>0</v>
      </c>
      <c r="R2181" s="226">
        <f>Q2181*H2181</f>
        <v>0</v>
      </c>
      <c r="S2181" s="226">
        <v>0</v>
      </c>
      <c r="T2181" s="227">
        <f>S2181*H2181</f>
        <v>0</v>
      </c>
      <c r="U2181" s="41"/>
      <c r="V2181" s="41"/>
      <c r="W2181" s="41"/>
      <c r="X2181" s="41"/>
      <c r="Y2181" s="41"/>
      <c r="Z2181" s="41"/>
      <c r="AA2181" s="41"/>
      <c r="AB2181" s="41"/>
      <c r="AC2181" s="41"/>
      <c r="AD2181" s="41"/>
      <c r="AE2181" s="41"/>
      <c r="AR2181" s="228" t="s">
        <v>324</v>
      </c>
      <c r="AT2181" s="228" t="s">
        <v>430</v>
      </c>
      <c r="AU2181" s="228" t="s">
        <v>82</v>
      </c>
      <c r="AY2181" s="20" t="s">
        <v>266</v>
      </c>
      <c r="BE2181" s="229">
        <f>IF(N2181="základní",J2181,0)</f>
        <v>0</v>
      </c>
      <c r="BF2181" s="229">
        <f>IF(N2181="snížená",J2181,0)</f>
        <v>0</v>
      </c>
      <c r="BG2181" s="229">
        <f>IF(N2181="zákl. přenesená",J2181,0)</f>
        <v>0</v>
      </c>
      <c r="BH2181" s="229">
        <f>IF(N2181="sníž. přenesená",J2181,0)</f>
        <v>0</v>
      </c>
      <c r="BI2181" s="229">
        <f>IF(N2181="nulová",J2181,0)</f>
        <v>0</v>
      </c>
      <c r="BJ2181" s="20" t="s">
        <v>80</v>
      </c>
      <c r="BK2181" s="229">
        <f>ROUND(I2181*H2181,2)</f>
        <v>0</v>
      </c>
      <c r="BL2181" s="20" t="s">
        <v>273</v>
      </c>
      <c r="BM2181" s="228" t="s">
        <v>2621</v>
      </c>
    </row>
    <row r="2182" spans="1:47" s="2" customFormat="1" ht="12">
      <c r="A2182" s="41"/>
      <c r="B2182" s="42"/>
      <c r="C2182" s="43"/>
      <c r="D2182" s="230" t="s">
        <v>275</v>
      </c>
      <c r="E2182" s="43"/>
      <c r="F2182" s="231" t="s">
        <v>2620</v>
      </c>
      <c r="G2182" s="43"/>
      <c r="H2182" s="43"/>
      <c r="I2182" s="232"/>
      <c r="J2182" s="43"/>
      <c r="K2182" s="43"/>
      <c r="L2182" s="47"/>
      <c r="M2182" s="233"/>
      <c r="N2182" s="234"/>
      <c r="O2182" s="87"/>
      <c r="P2182" s="87"/>
      <c r="Q2182" s="87"/>
      <c r="R2182" s="87"/>
      <c r="S2182" s="87"/>
      <c r="T2182" s="88"/>
      <c r="U2182" s="41"/>
      <c r="V2182" s="41"/>
      <c r="W2182" s="41"/>
      <c r="X2182" s="41"/>
      <c r="Y2182" s="41"/>
      <c r="Z2182" s="41"/>
      <c r="AA2182" s="41"/>
      <c r="AB2182" s="41"/>
      <c r="AC2182" s="41"/>
      <c r="AD2182" s="41"/>
      <c r="AE2182" s="41"/>
      <c r="AT2182" s="20" t="s">
        <v>275</v>
      </c>
      <c r="AU2182" s="20" t="s">
        <v>82</v>
      </c>
    </row>
    <row r="2183" spans="1:65" s="2" customFormat="1" ht="49.05" customHeight="1">
      <c r="A2183" s="41"/>
      <c r="B2183" s="42"/>
      <c r="C2183" s="269" t="s">
        <v>2622</v>
      </c>
      <c r="D2183" s="269" t="s">
        <v>430</v>
      </c>
      <c r="E2183" s="270" t="s">
        <v>2623</v>
      </c>
      <c r="F2183" s="271" t="s">
        <v>2624</v>
      </c>
      <c r="G2183" s="272" t="s">
        <v>481</v>
      </c>
      <c r="H2183" s="273">
        <v>1</v>
      </c>
      <c r="I2183" s="274"/>
      <c r="J2183" s="275">
        <f>ROUND(I2183*H2183,2)</f>
        <v>0</v>
      </c>
      <c r="K2183" s="271" t="s">
        <v>520</v>
      </c>
      <c r="L2183" s="276"/>
      <c r="M2183" s="277" t="s">
        <v>19</v>
      </c>
      <c r="N2183" s="278" t="s">
        <v>43</v>
      </c>
      <c r="O2183" s="87"/>
      <c r="P2183" s="226">
        <f>O2183*H2183</f>
        <v>0</v>
      </c>
      <c r="Q2183" s="226">
        <v>0</v>
      </c>
      <c r="R2183" s="226">
        <f>Q2183*H2183</f>
        <v>0</v>
      </c>
      <c r="S2183" s="226">
        <v>0</v>
      </c>
      <c r="T2183" s="227">
        <f>S2183*H2183</f>
        <v>0</v>
      </c>
      <c r="U2183" s="41"/>
      <c r="V2183" s="41"/>
      <c r="W2183" s="41"/>
      <c r="X2183" s="41"/>
      <c r="Y2183" s="41"/>
      <c r="Z2183" s="41"/>
      <c r="AA2183" s="41"/>
      <c r="AB2183" s="41"/>
      <c r="AC2183" s="41"/>
      <c r="AD2183" s="41"/>
      <c r="AE2183" s="41"/>
      <c r="AR2183" s="228" t="s">
        <v>324</v>
      </c>
      <c r="AT2183" s="228" t="s">
        <v>430</v>
      </c>
      <c r="AU2183" s="228" t="s">
        <v>82</v>
      </c>
      <c r="AY2183" s="20" t="s">
        <v>266</v>
      </c>
      <c r="BE2183" s="229">
        <f>IF(N2183="základní",J2183,0)</f>
        <v>0</v>
      </c>
      <c r="BF2183" s="229">
        <f>IF(N2183="snížená",J2183,0)</f>
        <v>0</v>
      </c>
      <c r="BG2183" s="229">
        <f>IF(N2183="zákl. přenesená",J2183,0)</f>
        <v>0</v>
      </c>
      <c r="BH2183" s="229">
        <f>IF(N2183="sníž. přenesená",J2183,0)</f>
        <v>0</v>
      </c>
      <c r="BI2183" s="229">
        <f>IF(N2183="nulová",J2183,0)</f>
        <v>0</v>
      </c>
      <c r="BJ2183" s="20" t="s">
        <v>80</v>
      </c>
      <c r="BK2183" s="229">
        <f>ROUND(I2183*H2183,2)</f>
        <v>0</v>
      </c>
      <c r="BL2183" s="20" t="s">
        <v>273</v>
      </c>
      <c r="BM2183" s="228" t="s">
        <v>2625</v>
      </c>
    </row>
    <row r="2184" spans="1:47" s="2" customFormat="1" ht="12">
      <c r="A2184" s="41"/>
      <c r="B2184" s="42"/>
      <c r="C2184" s="43"/>
      <c r="D2184" s="230" t="s">
        <v>275</v>
      </c>
      <c r="E2184" s="43"/>
      <c r="F2184" s="231" t="s">
        <v>2624</v>
      </c>
      <c r="G2184" s="43"/>
      <c r="H2184" s="43"/>
      <c r="I2184" s="232"/>
      <c r="J2184" s="43"/>
      <c r="K2184" s="43"/>
      <c r="L2184" s="47"/>
      <c r="M2184" s="233"/>
      <c r="N2184" s="234"/>
      <c r="O2184" s="87"/>
      <c r="P2184" s="87"/>
      <c r="Q2184" s="87"/>
      <c r="R2184" s="87"/>
      <c r="S2184" s="87"/>
      <c r="T2184" s="88"/>
      <c r="U2184" s="41"/>
      <c r="V2184" s="41"/>
      <c r="W2184" s="41"/>
      <c r="X2184" s="41"/>
      <c r="Y2184" s="41"/>
      <c r="Z2184" s="41"/>
      <c r="AA2184" s="41"/>
      <c r="AB2184" s="41"/>
      <c r="AC2184" s="41"/>
      <c r="AD2184" s="41"/>
      <c r="AE2184" s="41"/>
      <c r="AT2184" s="20" t="s">
        <v>275</v>
      </c>
      <c r="AU2184" s="20" t="s">
        <v>82</v>
      </c>
    </row>
    <row r="2185" spans="1:65" s="2" customFormat="1" ht="24.15" customHeight="1">
      <c r="A2185" s="41"/>
      <c r="B2185" s="42"/>
      <c r="C2185" s="217" t="s">
        <v>2626</v>
      </c>
      <c r="D2185" s="217" t="s">
        <v>268</v>
      </c>
      <c r="E2185" s="218" t="s">
        <v>2627</v>
      </c>
      <c r="F2185" s="219" t="s">
        <v>2628</v>
      </c>
      <c r="G2185" s="220" t="s">
        <v>271</v>
      </c>
      <c r="H2185" s="221">
        <v>2.4</v>
      </c>
      <c r="I2185" s="222"/>
      <c r="J2185" s="223">
        <f>ROUND(I2185*H2185,2)</f>
        <v>0</v>
      </c>
      <c r="K2185" s="219" t="s">
        <v>272</v>
      </c>
      <c r="L2185" s="47"/>
      <c r="M2185" s="224" t="s">
        <v>19</v>
      </c>
      <c r="N2185" s="225" t="s">
        <v>43</v>
      </c>
      <c r="O2185" s="87"/>
      <c r="P2185" s="226">
        <f>O2185*H2185</f>
        <v>0</v>
      </c>
      <c r="Q2185" s="226">
        <v>0</v>
      </c>
      <c r="R2185" s="226">
        <f>Q2185*H2185</f>
        <v>0</v>
      </c>
      <c r="S2185" s="226">
        <v>0</v>
      </c>
      <c r="T2185" s="227">
        <f>S2185*H2185</f>
        <v>0</v>
      </c>
      <c r="U2185" s="41"/>
      <c r="V2185" s="41"/>
      <c r="W2185" s="41"/>
      <c r="X2185" s="41"/>
      <c r="Y2185" s="41"/>
      <c r="Z2185" s="41"/>
      <c r="AA2185" s="41"/>
      <c r="AB2185" s="41"/>
      <c r="AC2185" s="41"/>
      <c r="AD2185" s="41"/>
      <c r="AE2185" s="41"/>
      <c r="AR2185" s="228" t="s">
        <v>273</v>
      </c>
      <c r="AT2185" s="228" t="s">
        <v>268</v>
      </c>
      <c r="AU2185" s="228" t="s">
        <v>82</v>
      </c>
      <c r="AY2185" s="20" t="s">
        <v>266</v>
      </c>
      <c r="BE2185" s="229">
        <f>IF(N2185="základní",J2185,0)</f>
        <v>0</v>
      </c>
      <c r="BF2185" s="229">
        <f>IF(N2185="snížená",J2185,0)</f>
        <v>0</v>
      </c>
      <c r="BG2185" s="229">
        <f>IF(N2185="zákl. přenesená",J2185,0)</f>
        <v>0</v>
      </c>
      <c r="BH2185" s="229">
        <f>IF(N2185="sníž. přenesená",J2185,0)</f>
        <v>0</v>
      </c>
      <c r="BI2185" s="229">
        <f>IF(N2185="nulová",J2185,0)</f>
        <v>0</v>
      </c>
      <c r="BJ2185" s="20" t="s">
        <v>80</v>
      </c>
      <c r="BK2185" s="229">
        <f>ROUND(I2185*H2185,2)</f>
        <v>0</v>
      </c>
      <c r="BL2185" s="20" t="s">
        <v>273</v>
      </c>
      <c r="BM2185" s="228" t="s">
        <v>2629</v>
      </c>
    </row>
    <row r="2186" spans="1:47" s="2" customFormat="1" ht="12">
      <c r="A2186" s="41"/>
      <c r="B2186" s="42"/>
      <c r="C2186" s="43"/>
      <c r="D2186" s="230" t="s">
        <v>275</v>
      </c>
      <c r="E2186" s="43"/>
      <c r="F2186" s="231" t="s">
        <v>2630</v>
      </c>
      <c r="G2186" s="43"/>
      <c r="H2186" s="43"/>
      <c r="I2186" s="232"/>
      <c r="J2186" s="43"/>
      <c r="K2186" s="43"/>
      <c r="L2186" s="47"/>
      <c r="M2186" s="233"/>
      <c r="N2186" s="234"/>
      <c r="O2186" s="87"/>
      <c r="P2186" s="87"/>
      <c r="Q2186" s="87"/>
      <c r="R2186" s="87"/>
      <c r="S2186" s="87"/>
      <c r="T2186" s="88"/>
      <c r="U2186" s="41"/>
      <c r="V2186" s="41"/>
      <c r="W2186" s="41"/>
      <c r="X2186" s="41"/>
      <c r="Y2186" s="41"/>
      <c r="Z2186" s="41"/>
      <c r="AA2186" s="41"/>
      <c r="AB2186" s="41"/>
      <c r="AC2186" s="41"/>
      <c r="AD2186" s="41"/>
      <c r="AE2186" s="41"/>
      <c r="AT2186" s="20" t="s">
        <v>275</v>
      </c>
      <c r="AU2186" s="20" t="s">
        <v>82</v>
      </c>
    </row>
    <row r="2187" spans="1:47" s="2" customFormat="1" ht="12">
      <c r="A2187" s="41"/>
      <c r="B2187" s="42"/>
      <c r="C2187" s="43"/>
      <c r="D2187" s="235" t="s">
        <v>277</v>
      </c>
      <c r="E2187" s="43"/>
      <c r="F2187" s="236" t="s">
        <v>2631</v>
      </c>
      <c r="G2187" s="43"/>
      <c r="H2187" s="43"/>
      <c r="I2187" s="232"/>
      <c r="J2187" s="43"/>
      <c r="K2187" s="43"/>
      <c r="L2187" s="47"/>
      <c r="M2187" s="233"/>
      <c r="N2187" s="234"/>
      <c r="O2187" s="87"/>
      <c r="P2187" s="87"/>
      <c r="Q2187" s="87"/>
      <c r="R2187" s="87"/>
      <c r="S2187" s="87"/>
      <c r="T2187" s="88"/>
      <c r="U2187" s="41"/>
      <c r="V2187" s="41"/>
      <c r="W2187" s="41"/>
      <c r="X2187" s="41"/>
      <c r="Y2187" s="41"/>
      <c r="Z2187" s="41"/>
      <c r="AA2187" s="41"/>
      <c r="AB2187" s="41"/>
      <c r="AC2187" s="41"/>
      <c r="AD2187" s="41"/>
      <c r="AE2187" s="41"/>
      <c r="AT2187" s="20" t="s">
        <v>277</v>
      </c>
      <c r="AU2187" s="20" t="s">
        <v>82</v>
      </c>
    </row>
    <row r="2188" spans="1:51" s="14" customFormat="1" ht="12">
      <c r="A2188" s="14"/>
      <c r="B2188" s="247"/>
      <c r="C2188" s="248"/>
      <c r="D2188" s="230" t="s">
        <v>279</v>
      </c>
      <c r="E2188" s="249" t="s">
        <v>19</v>
      </c>
      <c r="F2188" s="250" t="s">
        <v>2632</v>
      </c>
      <c r="G2188" s="248"/>
      <c r="H2188" s="251">
        <v>2.4</v>
      </c>
      <c r="I2188" s="252"/>
      <c r="J2188" s="248"/>
      <c r="K2188" s="248"/>
      <c r="L2188" s="253"/>
      <c r="M2188" s="254"/>
      <c r="N2188" s="255"/>
      <c r="O2188" s="255"/>
      <c r="P2188" s="255"/>
      <c r="Q2188" s="255"/>
      <c r="R2188" s="255"/>
      <c r="S2188" s="255"/>
      <c r="T2188" s="256"/>
      <c r="U2188" s="14"/>
      <c r="V2188" s="14"/>
      <c r="W2188" s="14"/>
      <c r="X2188" s="14"/>
      <c r="Y2188" s="14"/>
      <c r="Z2188" s="14"/>
      <c r="AA2188" s="14"/>
      <c r="AB2188" s="14"/>
      <c r="AC2188" s="14"/>
      <c r="AD2188" s="14"/>
      <c r="AE2188" s="14"/>
      <c r="AT2188" s="257" t="s">
        <v>279</v>
      </c>
      <c r="AU2188" s="257" t="s">
        <v>82</v>
      </c>
      <c r="AV2188" s="14" t="s">
        <v>82</v>
      </c>
      <c r="AW2188" s="14" t="s">
        <v>33</v>
      </c>
      <c r="AX2188" s="14" t="s">
        <v>80</v>
      </c>
      <c r="AY2188" s="257" t="s">
        <v>266</v>
      </c>
    </row>
    <row r="2189" spans="1:65" s="2" customFormat="1" ht="24.15" customHeight="1">
      <c r="A2189" s="41"/>
      <c r="B2189" s="42"/>
      <c r="C2189" s="217" t="s">
        <v>2633</v>
      </c>
      <c r="D2189" s="217" t="s">
        <v>268</v>
      </c>
      <c r="E2189" s="218" t="s">
        <v>2634</v>
      </c>
      <c r="F2189" s="219" t="s">
        <v>2635</v>
      </c>
      <c r="G2189" s="220" t="s">
        <v>423</v>
      </c>
      <c r="H2189" s="221">
        <v>6.2</v>
      </c>
      <c r="I2189" s="222"/>
      <c r="J2189" s="223">
        <f>ROUND(I2189*H2189,2)</f>
        <v>0</v>
      </c>
      <c r="K2189" s="219" t="s">
        <v>272</v>
      </c>
      <c r="L2189" s="47"/>
      <c r="M2189" s="224" t="s">
        <v>19</v>
      </c>
      <c r="N2189" s="225" t="s">
        <v>43</v>
      </c>
      <c r="O2189" s="87"/>
      <c r="P2189" s="226">
        <f>O2189*H2189</f>
        <v>0</v>
      </c>
      <c r="Q2189" s="226">
        <v>0</v>
      </c>
      <c r="R2189" s="226">
        <f>Q2189*H2189</f>
        <v>0</v>
      </c>
      <c r="S2189" s="226">
        <v>0</v>
      </c>
      <c r="T2189" s="227">
        <f>S2189*H2189</f>
        <v>0</v>
      </c>
      <c r="U2189" s="41"/>
      <c r="V2189" s="41"/>
      <c r="W2189" s="41"/>
      <c r="X2189" s="41"/>
      <c r="Y2189" s="41"/>
      <c r="Z2189" s="41"/>
      <c r="AA2189" s="41"/>
      <c r="AB2189" s="41"/>
      <c r="AC2189" s="41"/>
      <c r="AD2189" s="41"/>
      <c r="AE2189" s="41"/>
      <c r="AR2189" s="228" t="s">
        <v>273</v>
      </c>
      <c r="AT2189" s="228" t="s">
        <v>268</v>
      </c>
      <c r="AU2189" s="228" t="s">
        <v>82</v>
      </c>
      <c r="AY2189" s="20" t="s">
        <v>266</v>
      </c>
      <c r="BE2189" s="229">
        <f>IF(N2189="základní",J2189,0)</f>
        <v>0</v>
      </c>
      <c r="BF2189" s="229">
        <f>IF(N2189="snížená",J2189,0)</f>
        <v>0</v>
      </c>
      <c r="BG2189" s="229">
        <f>IF(N2189="zákl. přenesená",J2189,0)</f>
        <v>0</v>
      </c>
      <c r="BH2189" s="229">
        <f>IF(N2189="sníž. přenesená",J2189,0)</f>
        <v>0</v>
      </c>
      <c r="BI2189" s="229">
        <f>IF(N2189="nulová",J2189,0)</f>
        <v>0</v>
      </c>
      <c r="BJ2189" s="20" t="s">
        <v>80</v>
      </c>
      <c r="BK2189" s="229">
        <f>ROUND(I2189*H2189,2)</f>
        <v>0</v>
      </c>
      <c r="BL2189" s="20" t="s">
        <v>273</v>
      </c>
      <c r="BM2189" s="228" t="s">
        <v>2636</v>
      </c>
    </row>
    <row r="2190" spans="1:47" s="2" customFormat="1" ht="12">
      <c r="A2190" s="41"/>
      <c r="B2190" s="42"/>
      <c r="C2190" s="43"/>
      <c r="D2190" s="230" t="s">
        <v>275</v>
      </c>
      <c r="E2190" s="43"/>
      <c r="F2190" s="231" t="s">
        <v>2637</v>
      </c>
      <c r="G2190" s="43"/>
      <c r="H2190" s="43"/>
      <c r="I2190" s="232"/>
      <c r="J2190" s="43"/>
      <c r="K2190" s="43"/>
      <c r="L2190" s="47"/>
      <c r="M2190" s="233"/>
      <c r="N2190" s="234"/>
      <c r="O2190" s="87"/>
      <c r="P2190" s="87"/>
      <c r="Q2190" s="87"/>
      <c r="R2190" s="87"/>
      <c r="S2190" s="87"/>
      <c r="T2190" s="88"/>
      <c r="U2190" s="41"/>
      <c r="V2190" s="41"/>
      <c r="W2190" s="41"/>
      <c r="X2190" s="41"/>
      <c r="Y2190" s="41"/>
      <c r="Z2190" s="41"/>
      <c r="AA2190" s="41"/>
      <c r="AB2190" s="41"/>
      <c r="AC2190" s="41"/>
      <c r="AD2190" s="41"/>
      <c r="AE2190" s="41"/>
      <c r="AT2190" s="20" t="s">
        <v>275</v>
      </c>
      <c r="AU2190" s="20" t="s">
        <v>82</v>
      </c>
    </row>
    <row r="2191" spans="1:47" s="2" customFormat="1" ht="12">
      <c r="A2191" s="41"/>
      <c r="B2191" s="42"/>
      <c r="C2191" s="43"/>
      <c r="D2191" s="235" t="s">
        <v>277</v>
      </c>
      <c r="E2191" s="43"/>
      <c r="F2191" s="236" t="s">
        <v>2638</v>
      </c>
      <c r="G2191" s="43"/>
      <c r="H2191" s="43"/>
      <c r="I2191" s="232"/>
      <c r="J2191" s="43"/>
      <c r="K2191" s="43"/>
      <c r="L2191" s="47"/>
      <c r="M2191" s="233"/>
      <c r="N2191" s="234"/>
      <c r="O2191" s="87"/>
      <c r="P2191" s="87"/>
      <c r="Q2191" s="87"/>
      <c r="R2191" s="87"/>
      <c r="S2191" s="87"/>
      <c r="T2191" s="88"/>
      <c r="U2191" s="41"/>
      <c r="V2191" s="41"/>
      <c r="W2191" s="41"/>
      <c r="X2191" s="41"/>
      <c r="Y2191" s="41"/>
      <c r="Z2191" s="41"/>
      <c r="AA2191" s="41"/>
      <c r="AB2191" s="41"/>
      <c r="AC2191" s="41"/>
      <c r="AD2191" s="41"/>
      <c r="AE2191" s="41"/>
      <c r="AT2191" s="20" t="s">
        <v>277</v>
      </c>
      <c r="AU2191" s="20" t="s">
        <v>82</v>
      </c>
    </row>
    <row r="2192" spans="1:51" s="14" customFormat="1" ht="12">
      <c r="A2192" s="14"/>
      <c r="B2192" s="247"/>
      <c r="C2192" s="248"/>
      <c r="D2192" s="230" t="s">
        <v>279</v>
      </c>
      <c r="E2192" s="249" t="s">
        <v>19</v>
      </c>
      <c r="F2192" s="250" t="s">
        <v>2639</v>
      </c>
      <c r="G2192" s="248"/>
      <c r="H2192" s="251">
        <v>6.2</v>
      </c>
      <c r="I2192" s="252"/>
      <c r="J2192" s="248"/>
      <c r="K2192" s="248"/>
      <c r="L2192" s="253"/>
      <c r="M2192" s="254"/>
      <c r="N2192" s="255"/>
      <c r="O2192" s="255"/>
      <c r="P2192" s="255"/>
      <c r="Q2192" s="255"/>
      <c r="R2192" s="255"/>
      <c r="S2192" s="255"/>
      <c r="T2192" s="256"/>
      <c r="U2192" s="14"/>
      <c r="V2192" s="14"/>
      <c r="W2192" s="14"/>
      <c r="X2192" s="14"/>
      <c r="Y2192" s="14"/>
      <c r="Z2192" s="14"/>
      <c r="AA2192" s="14"/>
      <c r="AB2192" s="14"/>
      <c r="AC2192" s="14"/>
      <c r="AD2192" s="14"/>
      <c r="AE2192" s="14"/>
      <c r="AT2192" s="257" t="s">
        <v>279</v>
      </c>
      <c r="AU2192" s="257" t="s">
        <v>82</v>
      </c>
      <c r="AV2192" s="14" t="s">
        <v>82</v>
      </c>
      <c r="AW2192" s="14" t="s">
        <v>33</v>
      </c>
      <c r="AX2192" s="14" t="s">
        <v>80</v>
      </c>
      <c r="AY2192" s="257" t="s">
        <v>266</v>
      </c>
    </row>
    <row r="2193" spans="1:65" s="2" customFormat="1" ht="49.05" customHeight="1">
      <c r="A2193" s="41"/>
      <c r="B2193" s="42"/>
      <c r="C2193" s="269" t="s">
        <v>2640</v>
      </c>
      <c r="D2193" s="269" t="s">
        <v>430</v>
      </c>
      <c r="E2193" s="270" t="s">
        <v>2641</v>
      </c>
      <c r="F2193" s="271" t="s">
        <v>2642</v>
      </c>
      <c r="G2193" s="272" t="s">
        <v>481</v>
      </c>
      <c r="H2193" s="273">
        <v>1</v>
      </c>
      <c r="I2193" s="274"/>
      <c r="J2193" s="275">
        <f>ROUND(I2193*H2193,2)</f>
        <v>0</v>
      </c>
      <c r="K2193" s="271" t="s">
        <v>520</v>
      </c>
      <c r="L2193" s="276"/>
      <c r="M2193" s="277" t="s">
        <v>19</v>
      </c>
      <c r="N2193" s="278" t="s">
        <v>43</v>
      </c>
      <c r="O2193" s="87"/>
      <c r="P2193" s="226">
        <f>O2193*H2193</f>
        <v>0</v>
      </c>
      <c r="Q2193" s="226">
        <v>0</v>
      </c>
      <c r="R2193" s="226">
        <f>Q2193*H2193</f>
        <v>0</v>
      </c>
      <c r="S2193" s="226">
        <v>0</v>
      </c>
      <c r="T2193" s="227">
        <f>S2193*H2193</f>
        <v>0</v>
      </c>
      <c r="U2193" s="41"/>
      <c r="V2193" s="41"/>
      <c r="W2193" s="41"/>
      <c r="X2193" s="41"/>
      <c r="Y2193" s="41"/>
      <c r="Z2193" s="41"/>
      <c r="AA2193" s="41"/>
      <c r="AB2193" s="41"/>
      <c r="AC2193" s="41"/>
      <c r="AD2193" s="41"/>
      <c r="AE2193" s="41"/>
      <c r="AR2193" s="228" t="s">
        <v>324</v>
      </c>
      <c r="AT2193" s="228" t="s">
        <v>430</v>
      </c>
      <c r="AU2193" s="228" t="s">
        <v>82</v>
      </c>
      <c r="AY2193" s="20" t="s">
        <v>266</v>
      </c>
      <c r="BE2193" s="229">
        <f>IF(N2193="základní",J2193,0)</f>
        <v>0</v>
      </c>
      <c r="BF2193" s="229">
        <f>IF(N2193="snížená",J2193,0)</f>
        <v>0</v>
      </c>
      <c r="BG2193" s="229">
        <f>IF(N2193="zákl. přenesená",J2193,0)</f>
        <v>0</v>
      </c>
      <c r="BH2193" s="229">
        <f>IF(N2193="sníž. přenesená",J2193,0)</f>
        <v>0</v>
      </c>
      <c r="BI2193" s="229">
        <f>IF(N2193="nulová",J2193,0)</f>
        <v>0</v>
      </c>
      <c r="BJ2193" s="20" t="s">
        <v>80</v>
      </c>
      <c r="BK2193" s="229">
        <f>ROUND(I2193*H2193,2)</f>
        <v>0</v>
      </c>
      <c r="BL2193" s="20" t="s">
        <v>273</v>
      </c>
      <c r="BM2193" s="228" t="s">
        <v>2643</v>
      </c>
    </row>
    <row r="2194" spans="1:47" s="2" customFormat="1" ht="12">
      <c r="A2194" s="41"/>
      <c r="B2194" s="42"/>
      <c r="C2194" s="43"/>
      <c r="D2194" s="230" t="s">
        <v>275</v>
      </c>
      <c r="E2194" s="43"/>
      <c r="F2194" s="231" t="s">
        <v>2642</v>
      </c>
      <c r="G2194" s="43"/>
      <c r="H2194" s="43"/>
      <c r="I2194" s="232"/>
      <c r="J2194" s="43"/>
      <c r="K2194" s="43"/>
      <c r="L2194" s="47"/>
      <c r="M2194" s="233"/>
      <c r="N2194" s="234"/>
      <c r="O2194" s="87"/>
      <c r="P2194" s="87"/>
      <c r="Q2194" s="87"/>
      <c r="R2194" s="87"/>
      <c r="S2194" s="87"/>
      <c r="T2194" s="88"/>
      <c r="U2194" s="41"/>
      <c r="V2194" s="41"/>
      <c r="W2194" s="41"/>
      <c r="X2194" s="41"/>
      <c r="Y2194" s="41"/>
      <c r="Z2194" s="41"/>
      <c r="AA2194" s="41"/>
      <c r="AB2194" s="41"/>
      <c r="AC2194" s="41"/>
      <c r="AD2194" s="41"/>
      <c r="AE2194" s="41"/>
      <c r="AT2194" s="20" t="s">
        <v>275</v>
      </c>
      <c r="AU2194" s="20" t="s">
        <v>82</v>
      </c>
    </row>
    <row r="2195" spans="1:65" s="2" customFormat="1" ht="49.05" customHeight="1">
      <c r="A2195" s="41"/>
      <c r="B2195" s="42"/>
      <c r="C2195" s="217" t="s">
        <v>2644</v>
      </c>
      <c r="D2195" s="217" t="s">
        <v>268</v>
      </c>
      <c r="E2195" s="218" t="s">
        <v>2645</v>
      </c>
      <c r="F2195" s="219" t="s">
        <v>2646</v>
      </c>
      <c r="G2195" s="220" t="s">
        <v>271</v>
      </c>
      <c r="H2195" s="221">
        <v>50.68</v>
      </c>
      <c r="I2195" s="222"/>
      <c r="J2195" s="223">
        <f>ROUND(I2195*H2195,2)</f>
        <v>0</v>
      </c>
      <c r="K2195" s="219" t="s">
        <v>272</v>
      </c>
      <c r="L2195" s="47"/>
      <c r="M2195" s="224" t="s">
        <v>19</v>
      </c>
      <c r="N2195" s="225" t="s">
        <v>43</v>
      </c>
      <c r="O2195" s="87"/>
      <c r="P2195" s="226">
        <f>O2195*H2195</f>
        <v>0</v>
      </c>
      <c r="Q2195" s="226">
        <v>0.00503</v>
      </c>
      <c r="R2195" s="226">
        <f>Q2195*H2195</f>
        <v>0.2549204</v>
      </c>
      <c r="S2195" s="226">
        <v>0</v>
      </c>
      <c r="T2195" s="227">
        <f>S2195*H2195</f>
        <v>0</v>
      </c>
      <c r="U2195" s="41"/>
      <c r="V2195" s="41"/>
      <c r="W2195" s="41"/>
      <c r="X2195" s="41"/>
      <c r="Y2195" s="41"/>
      <c r="Z2195" s="41"/>
      <c r="AA2195" s="41"/>
      <c r="AB2195" s="41"/>
      <c r="AC2195" s="41"/>
      <c r="AD2195" s="41"/>
      <c r="AE2195" s="41"/>
      <c r="AR2195" s="228" t="s">
        <v>396</v>
      </c>
      <c r="AT2195" s="228" t="s">
        <v>268</v>
      </c>
      <c r="AU2195" s="228" t="s">
        <v>82</v>
      </c>
      <c r="AY2195" s="20" t="s">
        <v>266</v>
      </c>
      <c r="BE2195" s="229">
        <f>IF(N2195="základní",J2195,0)</f>
        <v>0</v>
      </c>
      <c r="BF2195" s="229">
        <f>IF(N2195="snížená",J2195,0)</f>
        <v>0</v>
      </c>
      <c r="BG2195" s="229">
        <f>IF(N2195="zákl. přenesená",J2195,0)</f>
        <v>0</v>
      </c>
      <c r="BH2195" s="229">
        <f>IF(N2195="sníž. přenesená",J2195,0)</f>
        <v>0</v>
      </c>
      <c r="BI2195" s="229">
        <f>IF(N2195="nulová",J2195,0)</f>
        <v>0</v>
      </c>
      <c r="BJ2195" s="20" t="s">
        <v>80</v>
      </c>
      <c r="BK2195" s="229">
        <f>ROUND(I2195*H2195,2)</f>
        <v>0</v>
      </c>
      <c r="BL2195" s="20" t="s">
        <v>396</v>
      </c>
      <c r="BM2195" s="228" t="s">
        <v>2647</v>
      </c>
    </row>
    <row r="2196" spans="1:47" s="2" customFormat="1" ht="12">
      <c r="A2196" s="41"/>
      <c r="B2196" s="42"/>
      <c r="C2196" s="43"/>
      <c r="D2196" s="230" t="s">
        <v>275</v>
      </c>
      <c r="E2196" s="43"/>
      <c r="F2196" s="231" t="s">
        <v>2648</v>
      </c>
      <c r="G2196" s="43"/>
      <c r="H2196" s="43"/>
      <c r="I2196" s="232"/>
      <c r="J2196" s="43"/>
      <c r="K2196" s="43"/>
      <c r="L2196" s="47"/>
      <c r="M2196" s="233"/>
      <c r="N2196" s="234"/>
      <c r="O2196" s="87"/>
      <c r="P2196" s="87"/>
      <c r="Q2196" s="87"/>
      <c r="R2196" s="87"/>
      <c r="S2196" s="87"/>
      <c r="T2196" s="88"/>
      <c r="U2196" s="41"/>
      <c r="V2196" s="41"/>
      <c r="W2196" s="41"/>
      <c r="X2196" s="41"/>
      <c r="Y2196" s="41"/>
      <c r="Z2196" s="41"/>
      <c r="AA2196" s="41"/>
      <c r="AB2196" s="41"/>
      <c r="AC2196" s="41"/>
      <c r="AD2196" s="41"/>
      <c r="AE2196" s="41"/>
      <c r="AT2196" s="20" t="s">
        <v>275</v>
      </c>
      <c r="AU2196" s="20" t="s">
        <v>82</v>
      </c>
    </row>
    <row r="2197" spans="1:47" s="2" customFormat="1" ht="12">
      <c r="A2197" s="41"/>
      <c r="B2197" s="42"/>
      <c r="C2197" s="43"/>
      <c r="D2197" s="235" t="s">
        <v>277</v>
      </c>
      <c r="E2197" s="43"/>
      <c r="F2197" s="236" t="s">
        <v>2649</v>
      </c>
      <c r="G2197" s="43"/>
      <c r="H2197" s="43"/>
      <c r="I2197" s="232"/>
      <c r="J2197" s="43"/>
      <c r="K2197" s="43"/>
      <c r="L2197" s="47"/>
      <c r="M2197" s="233"/>
      <c r="N2197" s="234"/>
      <c r="O2197" s="87"/>
      <c r="P2197" s="87"/>
      <c r="Q2197" s="87"/>
      <c r="R2197" s="87"/>
      <c r="S2197" s="87"/>
      <c r="T2197" s="88"/>
      <c r="U2197" s="41"/>
      <c r="V2197" s="41"/>
      <c r="W2197" s="41"/>
      <c r="X2197" s="41"/>
      <c r="Y2197" s="41"/>
      <c r="Z2197" s="41"/>
      <c r="AA2197" s="41"/>
      <c r="AB2197" s="41"/>
      <c r="AC2197" s="41"/>
      <c r="AD2197" s="41"/>
      <c r="AE2197" s="41"/>
      <c r="AT2197" s="20" t="s">
        <v>277</v>
      </c>
      <c r="AU2197" s="20" t="s">
        <v>82</v>
      </c>
    </row>
    <row r="2198" spans="1:51" s="14" customFormat="1" ht="12">
      <c r="A2198" s="14"/>
      <c r="B2198" s="247"/>
      <c r="C2198" s="248"/>
      <c r="D2198" s="230" t="s">
        <v>279</v>
      </c>
      <c r="E2198" s="249" t="s">
        <v>148</v>
      </c>
      <c r="F2198" s="250" t="s">
        <v>2650</v>
      </c>
      <c r="G2198" s="248"/>
      <c r="H2198" s="251">
        <v>50.68</v>
      </c>
      <c r="I2198" s="252"/>
      <c r="J2198" s="248"/>
      <c r="K2198" s="248"/>
      <c r="L2198" s="253"/>
      <c r="M2198" s="254"/>
      <c r="N2198" s="255"/>
      <c r="O2198" s="255"/>
      <c r="P2198" s="255"/>
      <c r="Q2198" s="255"/>
      <c r="R2198" s="255"/>
      <c r="S2198" s="255"/>
      <c r="T2198" s="256"/>
      <c r="U2198" s="14"/>
      <c r="V2198" s="14"/>
      <c r="W2198" s="14"/>
      <c r="X2198" s="14"/>
      <c r="Y2198" s="14"/>
      <c r="Z2198" s="14"/>
      <c r="AA2198" s="14"/>
      <c r="AB2198" s="14"/>
      <c r="AC2198" s="14"/>
      <c r="AD2198" s="14"/>
      <c r="AE2198" s="14"/>
      <c r="AT2198" s="257" t="s">
        <v>279</v>
      </c>
      <c r="AU2198" s="257" t="s">
        <v>82</v>
      </c>
      <c r="AV2198" s="14" t="s">
        <v>82</v>
      </c>
      <c r="AW2198" s="14" t="s">
        <v>33</v>
      </c>
      <c r="AX2198" s="14" t="s">
        <v>80</v>
      </c>
      <c r="AY2198" s="257" t="s">
        <v>266</v>
      </c>
    </row>
    <row r="2199" spans="1:65" s="2" customFormat="1" ht="24.15" customHeight="1">
      <c r="A2199" s="41"/>
      <c r="B2199" s="42"/>
      <c r="C2199" s="217" t="s">
        <v>2651</v>
      </c>
      <c r="D2199" s="217" t="s">
        <v>268</v>
      </c>
      <c r="E2199" s="218" t="s">
        <v>2652</v>
      </c>
      <c r="F2199" s="219" t="s">
        <v>2653</v>
      </c>
      <c r="G2199" s="220" t="s">
        <v>271</v>
      </c>
      <c r="H2199" s="221">
        <v>50.68</v>
      </c>
      <c r="I2199" s="222"/>
      <c r="J2199" s="223">
        <f>ROUND(I2199*H2199,2)</f>
        <v>0</v>
      </c>
      <c r="K2199" s="219" t="s">
        <v>272</v>
      </c>
      <c r="L2199" s="47"/>
      <c r="M2199" s="224" t="s">
        <v>19</v>
      </c>
      <c r="N2199" s="225" t="s">
        <v>43</v>
      </c>
      <c r="O2199" s="87"/>
      <c r="P2199" s="226">
        <f>O2199*H2199</f>
        <v>0</v>
      </c>
      <c r="Q2199" s="226">
        <v>0</v>
      </c>
      <c r="R2199" s="226">
        <f>Q2199*H2199</f>
        <v>0</v>
      </c>
      <c r="S2199" s="226">
        <v>0</v>
      </c>
      <c r="T2199" s="227">
        <f>S2199*H2199</f>
        <v>0</v>
      </c>
      <c r="U2199" s="41"/>
      <c r="V2199" s="41"/>
      <c r="W2199" s="41"/>
      <c r="X2199" s="41"/>
      <c r="Y2199" s="41"/>
      <c r="Z2199" s="41"/>
      <c r="AA2199" s="41"/>
      <c r="AB2199" s="41"/>
      <c r="AC2199" s="41"/>
      <c r="AD2199" s="41"/>
      <c r="AE2199" s="41"/>
      <c r="AR2199" s="228" t="s">
        <v>396</v>
      </c>
      <c r="AT2199" s="228" t="s">
        <v>268</v>
      </c>
      <c r="AU2199" s="228" t="s">
        <v>82</v>
      </c>
      <c r="AY2199" s="20" t="s">
        <v>266</v>
      </c>
      <c r="BE2199" s="229">
        <f>IF(N2199="základní",J2199,0)</f>
        <v>0</v>
      </c>
      <c r="BF2199" s="229">
        <f>IF(N2199="snížená",J2199,0)</f>
        <v>0</v>
      </c>
      <c r="BG2199" s="229">
        <f>IF(N2199="zákl. přenesená",J2199,0)</f>
        <v>0</v>
      </c>
      <c r="BH2199" s="229">
        <f>IF(N2199="sníž. přenesená",J2199,0)</f>
        <v>0</v>
      </c>
      <c r="BI2199" s="229">
        <f>IF(N2199="nulová",J2199,0)</f>
        <v>0</v>
      </c>
      <c r="BJ2199" s="20" t="s">
        <v>80</v>
      </c>
      <c r="BK2199" s="229">
        <f>ROUND(I2199*H2199,2)</f>
        <v>0</v>
      </c>
      <c r="BL2199" s="20" t="s">
        <v>396</v>
      </c>
      <c r="BM2199" s="228" t="s">
        <v>2654</v>
      </c>
    </row>
    <row r="2200" spans="1:47" s="2" customFormat="1" ht="12">
      <c r="A2200" s="41"/>
      <c r="B2200" s="42"/>
      <c r="C2200" s="43"/>
      <c r="D2200" s="230" t="s">
        <v>275</v>
      </c>
      <c r="E2200" s="43"/>
      <c r="F2200" s="231" t="s">
        <v>2655</v>
      </c>
      <c r="G2200" s="43"/>
      <c r="H2200" s="43"/>
      <c r="I2200" s="232"/>
      <c r="J2200" s="43"/>
      <c r="K2200" s="43"/>
      <c r="L2200" s="47"/>
      <c r="M2200" s="233"/>
      <c r="N2200" s="234"/>
      <c r="O2200" s="87"/>
      <c r="P2200" s="87"/>
      <c r="Q2200" s="87"/>
      <c r="R2200" s="87"/>
      <c r="S2200" s="87"/>
      <c r="T2200" s="88"/>
      <c r="U2200" s="41"/>
      <c r="V2200" s="41"/>
      <c r="W2200" s="41"/>
      <c r="X2200" s="41"/>
      <c r="Y2200" s="41"/>
      <c r="Z2200" s="41"/>
      <c r="AA2200" s="41"/>
      <c r="AB2200" s="41"/>
      <c r="AC2200" s="41"/>
      <c r="AD2200" s="41"/>
      <c r="AE2200" s="41"/>
      <c r="AT2200" s="20" t="s">
        <v>275</v>
      </c>
      <c r="AU2200" s="20" t="s">
        <v>82</v>
      </c>
    </row>
    <row r="2201" spans="1:47" s="2" customFormat="1" ht="12">
      <c r="A2201" s="41"/>
      <c r="B2201" s="42"/>
      <c r="C2201" s="43"/>
      <c r="D2201" s="235" t="s">
        <v>277</v>
      </c>
      <c r="E2201" s="43"/>
      <c r="F2201" s="236" t="s">
        <v>2656</v>
      </c>
      <c r="G2201" s="43"/>
      <c r="H2201" s="43"/>
      <c r="I2201" s="232"/>
      <c r="J2201" s="43"/>
      <c r="K2201" s="43"/>
      <c r="L2201" s="47"/>
      <c r="M2201" s="233"/>
      <c r="N2201" s="234"/>
      <c r="O2201" s="87"/>
      <c r="P2201" s="87"/>
      <c r="Q2201" s="87"/>
      <c r="R2201" s="87"/>
      <c r="S2201" s="87"/>
      <c r="T2201" s="88"/>
      <c r="U2201" s="41"/>
      <c r="V2201" s="41"/>
      <c r="W2201" s="41"/>
      <c r="X2201" s="41"/>
      <c r="Y2201" s="41"/>
      <c r="Z2201" s="41"/>
      <c r="AA2201" s="41"/>
      <c r="AB2201" s="41"/>
      <c r="AC2201" s="41"/>
      <c r="AD2201" s="41"/>
      <c r="AE2201" s="41"/>
      <c r="AT2201" s="20" t="s">
        <v>277</v>
      </c>
      <c r="AU2201" s="20" t="s">
        <v>82</v>
      </c>
    </row>
    <row r="2202" spans="1:51" s="14" customFormat="1" ht="12">
      <c r="A2202" s="14"/>
      <c r="B2202" s="247"/>
      <c r="C2202" s="248"/>
      <c r="D2202" s="230" t="s">
        <v>279</v>
      </c>
      <c r="E2202" s="249" t="s">
        <v>19</v>
      </c>
      <c r="F2202" s="250" t="s">
        <v>148</v>
      </c>
      <c r="G2202" s="248"/>
      <c r="H2202" s="251">
        <v>50.68</v>
      </c>
      <c r="I2202" s="252"/>
      <c r="J2202" s="248"/>
      <c r="K2202" s="248"/>
      <c r="L2202" s="253"/>
      <c r="M2202" s="254"/>
      <c r="N2202" s="255"/>
      <c r="O2202" s="255"/>
      <c r="P2202" s="255"/>
      <c r="Q2202" s="255"/>
      <c r="R2202" s="255"/>
      <c r="S2202" s="255"/>
      <c r="T2202" s="256"/>
      <c r="U2202" s="14"/>
      <c r="V2202" s="14"/>
      <c r="W2202" s="14"/>
      <c r="X2202" s="14"/>
      <c r="Y2202" s="14"/>
      <c r="Z2202" s="14"/>
      <c r="AA2202" s="14"/>
      <c r="AB2202" s="14"/>
      <c r="AC2202" s="14"/>
      <c r="AD2202" s="14"/>
      <c r="AE2202" s="14"/>
      <c r="AT2202" s="257" t="s">
        <v>279</v>
      </c>
      <c r="AU2202" s="257" t="s">
        <v>82</v>
      </c>
      <c r="AV2202" s="14" t="s">
        <v>82</v>
      </c>
      <c r="AW2202" s="14" t="s">
        <v>33</v>
      </c>
      <c r="AX2202" s="14" t="s">
        <v>80</v>
      </c>
      <c r="AY2202" s="257" t="s">
        <v>266</v>
      </c>
    </row>
    <row r="2203" spans="1:65" s="2" customFormat="1" ht="37.8" customHeight="1">
      <c r="A2203" s="41"/>
      <c r="B2203" s="42"/>
      <c r="C2203" s="269" t="s">
        <v>2657</v>
      </c>
      <c r="D2203" s="269" t="s">
        <v>430</v>
      </c>
      <c r="E2203" s="270" t="s">
        <v>2658</v>
      </c>
      <c r="F2203" s="271" t="s">
        <v>2659</v>
      </c>
      <c r="G2203" s="272" t="s">
        <v>271</v>
      </c>
      <c r="H2203" s="273">
        <v>53.214</v>
      </c>
      <c r="I2203" s="274"/>
      <c r="J2203" s="275">
        <f>ROUND(I2203*H2203,2)</f>
        <v>0</v>
      </c>
      <c r="K2203" s="271" t="s">
        <v>520</v>
      </c>
      <c r="L2203" s="276"/>
      <c r="M2203" s="277" t="s">
        <v>19</v>
      </c>
      <c r="N2203" s="278" t="s">
        <v>43</v>
      </c>
      <c r="O2203" s="87"/>
      <c r="P2203" s="226">
        <f>O2203*H2203</f>
        <v>0</v>
      </c>
      <c r="Q2203" s="226">
        <v>0.032</v>
      </c>
      <c r="R2203" s="226">
        <f>Q2203*H2203</f>
        <v>1.702848</v>
      </c>
      <c r="S2203" s="226">
        <v>0</v>
      </c>
      <c r="T2203" s="227">
        <f>S2203*H2203</f>
        <v>0</v>
      </c>
      <c r="U2203" s="41"/>
      <c r="V2203" s="41"/>
      <c r="W2203" s="41"/>
      <c r="X2203" s="41"/>
      <c r="Y2203" s="41"/>
      <c r="Z2203" s="41"/>
      <c r="AA2203" s="41"/>
      <c r="AB2203" s="41"/>
      <c r="AC2203" s="41"/>
      <c r="AD2203" s="41"/>
      <c r="AE2203" s="41"/>
      <c r="AR2203" s="228" t="s">
        <v>517</v>
      </c>
      <c r="AT2203" s="228" t="s">
        <v>430</v>
      </c>
      <c r="AU2203" s="228" t="s">
        <v>82</v>
      </c>
      <c r="AY2203" s="20" t="s">
        <v>266</v>
      </c>
      <c r="BE2203" s="229">
        <f>IF(N2203="základní",J2203,0)</f>
        <v>0</v>
      </c>
      <c r="BF2203" s="229">
        <f>IF(N2203="snížená",J2203,0)</f>
        <v>0</v>
      </c>
      <c r="BG2203" s="229">
        <f>IF(N2203="zákl. přenesená",J2203,0)</f>
        <v>0</v>
      </c>
      <c r="BH2203" s="229">
        <f>IF(N2203="sníž. přenesená",J2203,0)</f>
        <v>0</v>
      </c>
      <c r="BI2203" s="229">
        <f>IF(N2203="nulová",J2203,0)</f>
        <v>0</v>
      </c>
      <c r="BJ2203" s="20" t="s">
        <v>80</v>
      </c>
      <c r="BK2203" s="229">
        <f>ROUND(I2203*H2203,2)</f>
        <v>0</v>
      </c>
      <c r="BL2203" s="20" t="s">
        <v>396</v>
      </c>
      <c r="BM2203" s="228" t="s">
        <v>2660</v>
      </c>
    </row>
    <row r="2204" spans="1:47" s="2" customFormat="1" ht="12">
      <c r="A2204" s="41"/>
      <c r="B2204" s="42"/>
      <c r="C2204" s="43"/>
      <c r="D2204" s="230" t="s">
        <v>275</v>
      </c>
      <c r="E2204" s="43"/>
      <c r="F2204" s="231" t="s">
        <v>2659</v>
      </c>
      <c r="G2204" s="43"/>
      <c r="H2204" s="43"/>
      <c r="I2204" s="232"/>
      <c r="J2204" s="43"/>
      <c r="K2204" s="43"/>
      <c r="L2204" s="47"/>
      <c r="M2204" s="233"/>
      <c r="N2204" s="234"/>
      <c r="O2204" s="87"/>
      <c r="P2204" s="87"/>
      <c r="Q2204" s="87"/>
      <c r="R2204" s="87"/>
      <c r="S2204" s="87"/>
      <c r="T2204" s="88"/>
      <c r="U2204" s="41"/>
      <c r="V2204" s="41"/>
      <c r="W2204" s="41"/>
      <c r="X2204" s="41"/>
      <c r="Y2204" s="41"/>
      <c r="Z2204" s="41"/>
      <c r="AA2204" s="41"/>
      <c r="AB2204" s="41"/>
      <c r="AC2204" s="41"/>
      <c r="AD2204" s="41"/>
      <c r="AE2204" s="41"/>
      <c r="AT2204" s="20" t="s">
        <v>275</v>
      </c>
      <c r="AU2204" s="20" t="s">
        <v>82</v>
      </c>
    </row>
    <row r="2205" spans="1:51" s="14" customFormat="1" ht="12">
      <c r="A2205" s="14"/>
      <c r="B2205" s="247"/>
      <c r="C2205" s="248"/>
      <c r="D2205" s="230" t="s">
        <v>279</v>
      </c>
      <c r="E2205" s="249" t="s">
        <v>19</v>
      </c>
      <c r="F2205" s="250" t="s">
        <v>148</v>
      </c>
      <c r="G2205" s="248"/>
      <c r="H2205" s="251">
        <v>50.68</v>
      </c>
      <c r="I2205" s="252"/>
      <c r="J2205" s="248"/>
      <c r="K2205" s="248"/>
      <c r="L2205" s="253"/>
      <c r="M2205" s="254"/>
      <c r="N2205" s="255"/>
      <c r="O2205" s="255"/>
      <c r="P2205" s="255"/>
      <c r="Q2205" s="255"/>
      <c r="R2205" s="255"/>
      <c r="S2205" s="255"/>
      <c r="T2205" s="256"/>
      <c r="U2205" s="14"/>
      <c r="V2205" s="14"/>
      <c r="W2205" s="14"/>
      <c r="X2205" s="14"/>
      <c r="Y2205" s="14"/>
      <c r="Z2205" s="14"/>
      <c r="AA2205" s="14"/>
      <c r="AB2205" s="14"/>
      <c r="AC2205" s="14"/>
      <c r="AD2205" s="14"/>
      <c r="AE2205" s="14"/>
      <c r="AT2205" s="257" t="s">
        <v>279</v>
      </c>
      <c r="AU2205" s="257" t="s">
        <v>82</v>
      </c>
      <c r="AV2205" s="14" t="s">
        <v>82</v>
      </c>
      <c r="AW2205" s="14" t="s">
        <v>33</v>
      </c>
      <c r="AX2205" s="14" t="s">
        <v>80</v>
      </c>
      <c r="AY2205" s="257" t="s">
        <v>266</v>
      </c>
    </row>
    <row r="2206" spans="1:51" s="14" customFormat="1" ht="12">
      <c r="A2206" s="14"/>
      <c r="B2206" s="247"/>
      <c r="C2206" s="248"/>
      <c r="D2206" s="230" t="s">
        <v>279</v>
      </c>
      <c r="E2206" s="248"/>
      <c r="F2206" s="250" t="s">
        <v>2661</v>
      </c>
      <c r="G2206" s="248"/>
      <c r="H2206" s="251">
        <v>53.214</v>
      </c>
      <c r="I2206" s="252"/>
      <c r="J2206" s="248"/>
      <c r="K2206" s="248"/>
      <c r="L2206" s="253"/>
      <c r="M2206" s="254"/>
      <c r="N2206" s="255"/>
      <c r="O2206" s="255"/>
      <c r="P2206" s="255"/>
      <c r="Q2206" s="255"/>
      <c r="R2206" s="255"/>
      <c r="S2206" s="255"/>
      <c r="T2206" s="256"/>
      <c r="U2206" s="14"/>
      <c r="V2206" s="14"/>
      <c r="W2206" s="14"/>
      <c r="X2206" s="14"/>
      <c r="Y2206" s="14"/>
      <c r="Z2206" s="14"/>
      <c r="AA2206" s="14"/>
      <c r="AB2206" s="14"/>
      <c r="AC2206" s="14"/>
      <c r="AD2206" s="14"/>
      <c r="AE2206" s="14"/>
      <c r="AT2206" s="257" t="s">
        <v>279</v>
      </c>
      <c r="AU2206" s="257" t="s">
        <v>82</v>
      </c>
      <c r="AV2206" s="14" t="s">
        <v>82</v>
      </c>
      <c r="AW2206" s="14" t="s">
        <v>4</v>
      </c>
      <c r="AX2206" s="14" t="s">
        <v>80</v>
      </c>
      <c r="AY2206" s="257" t="s">
        <v>266</v>
      </c>
    </row>
    <row r="2207" spans="1:65" s="2" customFormat="1" ht="24.15" customHeight="1">
      <c r="A2207" s="41"/>
      <c r="B2207" s="42"/>
      <c r="C2207" s="217" t="s">
        <v>2662</v>
      </c>
      <c r="D2207" s="217" t="s">
        <v>268</v>
      </c>
      <c r="E2207" s="218" t="s">
        <v>2663</v>
      </c>
      <c r="F2207" s="219" t="s">
        <v>2664</v>
      </c>
      <c r="G2207" s="220" t="s">
        <v>481</v>
      </c>
      <c r="H2207" s="221">
        <v>1</v>
      </c>
      <c r="I2207" s="222"/>
      <c r="J2207" s="223">
        <f>ROUND(I2207*H2207,2)</f>
        <v>0</v>
      </c>
      <c r="K2207" s="219" t="s">
        <v>272</v>
      </c>
      <c r="L2207" s="47"/>
      <c r="M2207" s="224" t="s">
        <v>19</v>
      </c>
      <c r="N2207" s="225" t="s">
        <v>43</v>
      </c>
      <c r="O2207" s="87"/>
      <c r="P2207" s="226">
        <f>O2207*H2207</f>
        <v>0</v>
      </c>
      <c r="Q2207" s="226">
        <v>0</v>
      </c>
      <c r="R2207" s="226">
        <f>Q2207*H2207</f>
        <v>0</v>
      </c>
      <c r="S2207" s="226">
        <v>0</v>
      </c>
      <c r="T2207" s="227">
        <f>S2207*H2207</f>
        <v>0</v>
      </c>
      <c r="U2207" s="41"/>
      <c r="V2207" s="41"/>
      <c r="W2207" s="41"/>
      <c r="X2207" s="41"/>
      <c r="Y2207" s="41"/>
      <c r="Z2207" s="41"/>
      <c r="AA2207" s="41"/>
      <c r="AB2207" s="41"/>
      <c r="AC2207" s="41"/>
      <c r="AD2207" s="41"/>
      <c r="AE2207" s="41"/>
      <c r="AR2207" s="228" t="s">
        <v>396</v>
      </c>
      <c r="AT2207" s="228" t="s">
        <v>268</v>
      </c>
      <c r="AU2207" s="228" t="s">
        <v>82</v>
      </c>
      <c r="AY2207" s="20" t="s">
        <v>266</v>
      </c>
      <c r="BE2207" s="229">
        <f>IF(N2207="základní",J2207,0)</f>
        <v>0</v>
      </c>
      <c r="BF2207" s="229">
        <f>IF(N2207="snížená",J2207,0)</f>
        <v>0</v>
      </c>
      <c r="BG2207" s="229">
        <f>IF(N2207="zákl. přenesená",J2207,0)</f>
        <v>0</v>
      </c>
      <c r="BH2207" s="229">
        <f>IF(N2207="sníž. přenesená",J2207,0)</f>
        <v>0</v>
      </c>
      <c r="BI2207" s="229">
        <f>IF(N2207="nulová",J2207,0)</f>
        <v>0</v>
      </c>
      <c r="BJ2207" s="20" t="s">
        <v>80</v>
      </c>
      <c r="BK2207" s="229">
        <f>ROUND(I2207*H2207,2)</f>
        <v>0</v>
      </c>
      <c r="BL2207" s="20" t="s">
        <v>396</v>
      </c>
      <c r="BM2207" s="228" t="s">
        <v>2665</v>
      </c>
    </row>
    <row r="2208" spans="1:47" s="2" customFormat="1" ht="12">
      <c r="A2208" s="41"/>
      <c r="B2208" s="42"/>
      <c r="C2208" s="43"/>
      <c r="D2208" s="230" t="s">
        <v>275</v>
      </c>
      <c r="E2208" s="43"/>
      <c r="F2208" s="231" t="s">
        <v>2666</v>
      </c>
      <c r="G2208" s="43"/>
      <c r="H2208" s="43"/>
      <c r="I2208" s="232"/>
      <c r="J2208" s="43"/>
      <c r="K2208" s="43"/>
      <c r="L2208" s="47"/>
      <c r="M2208" s="233"/>
      <c r="N2208" s="234"/>
      <c r="O2208" s="87"/>
      <c r="P2208" s="87"/>
      <c r="Q2208" s="87"/>
      <c r="R2208" s="87"/>
      <c r="S2208" s="87"/>
      <c r="T2208" s="88"/>
      <c r="U2208" s="41"/>
      <c r="V2208" s="41"/>
      <c r="W2208" s="41"/>
      <c r="X2208" s="41"/>
      <c r="Y2208" s="41"/>
      <c r="Z2208" s="41"/>
      <c r="AA2208" s="41"/>
      <c r="AB2208" s="41"/>
      <c r="AC2208" s="41"/>
      <c r="AD2208" s="41"/>
      <c r="AE2208" s="41"/>
      <c r="AT2208" s="20" t="s">
        <v>275</v>
      </c>
      <c r="AU2208" s="20" t="s">
        <v>82</v>
      </c>
    </row>
    <row r="2209" spans="1:47" s="2" customFormat="1" ht="12">
      <c r="A2209" s="41"/>
      <c r="B2209" s="42"/>
      <c r="C2209" s="43"/>
      <c r="D2209" s="235" t="s">
        <v>277</v>
      </c>
      <c r="E2209" s="43"/>
      <c r="F2209" s="236" t="s">
        <v>2667</v>
      </c>
      <c r="G2209" s="43"/>
      <c r="H2209" s="43"/>
      <c r="I2209" s="232"/>
      <c r="J2209" s="43"/>
      <c r="K2209" s="43"/>
      <c r="L2209" s="47"/>
      <c r="M2209" s="233"/>
      <c r="N2209" s="234"/>
      <c r="O2209" s="87"/>
      <c r="P2209" s="87"/>
      <c r="Q2209" s="87"/>
      <c r="R2209" s="87"/>
      <c r="S2209" s="87"/>
      <c r="T2209" s="88"/>
      <c r="U2209" s="41"/>
      <c r="V2209" s="41"/>
      <c r="W2209" s="41"/>
      <c r="X2209" s="41"/>
      <c r="Y2209" s="41"/>
      <c r="Z2209" s="41"/>
      <c r="AA2209" s="41"/>
      <c r="AB2209" s="41"/>
      <c r="AC2209" s="41"/>
      <c r="AD2209" s="41"/>
      <c r="AE2209" s="41"/>
      <c r="AT2209" s="20" t="s">
        <v>277</v>
      </c>
      <c r="AU2209" s="20" t="s">
        <v>82</v>
      </c>
    </row>
    <row r="2210" spans="1:51" s="14" customFormat="1" ht="12">
      <c r="A2210" s="14"/>
      <c r="B2210" s="247"/>
      <c r="C2210" s="248"/>
      <c r="D2210" s="230" t="s">
        <v>279</v>
      </c>
      <c r="E2210" s="249" t="s">
        <v>19</v>
      </c>
      <c r="F2210" s="250" t="s">
        <v>2668</v>
      </c>
      <c r="G2210" s="248"/>
      <c r="H2210" s="251">
        <v>1</v>
      </c>
      <c r="I2210" s="252"/>
      <c r="J2210" s="248"/>
      <c r="K2210" s="248"/>
      <c r="L2210" s="253"/>
      <c r="M2210" s="254"/>
      <c r="N2210" s="255"/>
      <c r="O2210" s="255"/>
      <c r="P2210" s="255"/>
      <c r="Q2210" s="255"/>
      <c r="R2210" s="255"/>
      <c r="S2210" s="255"/>
      <c r="T2210" s="256"/>
      <c r="U2210" s="14"/>
      <c r="V2210" s="14"/>
      <c r="W2210" s="14"/>
      <c r="X2210" s="14"/>
      <c r="Y2210" s="14"/>
      <c r="Z2210" s="14"/>
      <c r="AA2210" s="14"/>
      <c r="AB2210" s="14"/>
      <c r="AC2210" s="14"/>
      <c r="AD2210" s="14"/>
      <c r="AE2210" s="14"/>
      <c r="AT2210" s="257" t="s">
        <v>279</v>
      </c>
      <c r="AU2210" s="257" t="s">
        <v>82</v>
      </c>
      <c r="AV2210" s="14" t="s">
        <v>82</v>
      </c>
      <c r="AW2210" s="14" t="s">
        <v>33</v>
      </c>
      <c r="AX2210" s="14" t="s">
        <v>72</v>
      </c>
      <c r="AY2210" s="257" t="s">
        <v>266</v>
      </c>
    </row>
    <row r="2211" spans="1:51" s="15" customFormat="1" ht="12">
      <c r="A2211" s="15"/>
      <c r="B2211" s="258"/>
      <c r="C2211" s="259"/>
      <c r="D2211" s="230" t="s">
        <v>279</v>
      </c>
      <c r="E2211" s="260" t="s">
        <v>19</v>
      </c>
      <c r="F2211" s="261" t="s">
        <v>282</v>
      </c>
      <c r="G2211" s="259"/>
      <c r="H2211" s="262">
        <v>1</v>
      </c>
      <c r="I2211" s="263"/>
      <c r="J2211" s="259"/>
      <c r="K2211" s="259"/>
      <c r="L2211" s="264"/>
      <c r="M2211" s="265"/>
      <c r="N2211" s="266"/>
      <c r="O2211" s="266"/>
      <c r="P2211" s="266"/>
      <c r="Q2211" s="266"/>
      <c r="R2211" s="266"/>
      <c r="S2211" s="266"/>
      <c r="T2211" s="267"/>
      <c r="U2211" s="15"/>
      <c r="V2211" s="15"/>
      <c r="W2211" s="15"/>
      <c r="X2211" s="15"/>
      <c r="Y2211" s="15"/>
      <c r="Z2211" s="15"/>
      <c r="AA2211" s="15"/>
      <c r="AB2211" s="15"/>
      <c r="AC2211" s="15"/>
      <c r="AD2211" s="15"/>
      <c r="AE2211" s="15"/>
      <c r="AT2211" s="268" t="s">
        <v>279</v>
      </c>
      <c r="AU2211" s="268" t="s">
        <v>82</v>
      </c>
      <c r="AV2211" s="15" t="s">
        <v>273</v>
      </c>
      <c r="AW2211" s="15" t="s">
        <v>33</v>
      </c>
      <c r="AX2211" s="15" t="s">
        <v>80</v>
      </c>
      <c r="AY2211" s="268" t="s">
        <v>266</v>
      </c>
    </row>
    <row r="2212" spans="1:65" s="2" customFormat="1" ht="37.8" customHeight="1">
      <c r="A2212" s="41"/>
      <c r="B2212" s="42"/>
      <c r="C2212" s="269" t="s">
        <v>2669</v>
      </c>
      <c r="D2212" s="269" t="s">
        <v>430</v>
      </c>
      <c r="E2212" s="270" t="s">
        <v>2670</v>
      </c>
      <c r="F2212" s="271" t="s">
        <v>2671</v>
      </c>
      <c r="G2212" s="272" t="s">
        <v>481</v>
      </c>
      <c r="H2212" s="273">
        <v>1</v>
      </c>
      <c r="I2212" s="274"/>
      <c r="J2212" s="275">
        <f>ROUND(I2212*H2212,2)</f>
        <v>0</v>
      </c>
      <c r="K2212" s="271" t="s">
        <v>520</v>
      </c>
      <c r="L2212" s="276"/>
      <c r="M2212" s="277" t="s">
        <v>19</v>
      </c>
      <c r="N2212" s="278" t="s">
        <v>43</v>
      </c>
      <c r="O2212" s="87"/>
      <c r="P2212" s="226">
        <f>O2212*H2212</f>
        <v>0</v>
      </c>
      <c r="Q2212" s="226">
        <v>0</v>
      </c>
      <c r="R2212" s="226">
        <f>Q2212*H2212</f>
        <v>0</v>
      </c>
      <c r="S2212" s="226">
        <v>0</v>
      </c>
      <c r="T2212" s="227">
        <f>S2212*H2212</f>
        <v>0</v>
      </c>
      <c r="U2212" s="41"/>
      <c r="V2212" s="41"/>
      <c r="W2212" s="41"/>
      <c r="X2212" s="41"/>
      <c r="Y2212" s="41"/>
      <c r="Z2212" s="41"/>
      <c r="AA2212" s="41"/>
      <c r="AB2212" s="41"/>
      <c r="AC2212" s="41"/>
      <c r="AD2212" s="41"/>
      <c r="AE2212" s="41"/>
      <c r="AR2212" s="228" t="s">
        <v>324</v>
      </c>
      <c r="AT2212" s="228" t="s">
        <v>430</v>
      </c>
      <c r="AU2212" s="228" t="s">
        <v>82</v>
      </c>
      <c r="AY2212" s="20" t="s">
        <v>266</v>
      </c>
      <c r="BE2212" s="229">
        <f>IF(N2212="základní",J2212,0)</f>
        <v>0</v>
      </c>
      <c r="BF2212" s="229">
        <f>IF(N2212="snížená",J2212,0)</f>
        <v>0</v>
      </c>
      <c r="BG2212" s="229">
        <f>IF(N2212="zákl. přenesená",J2212,0)</f>
        <v>0</v>
      </c>
      <c r="BH2212" s="229">
        <f>IF(N2212="sníž. přenesená",J2212,0)</f>
        <v>0</v>
      </c>
      <c r="BI2212" s="229">
        <f>IF(N2212="nulová",J2212,0)</f>
        <v>0</v>
      </c>
      <c r="BJ2212" s="20" t="s">
        <v>80</v>
      </c>
      <c r="BK2212" s="229">
        <f>ROUND(I2212*H2212,2)</f>
        <v>0</v>
      </c>
      <c r="BL2212" s="20" t="s">
        <v>273</v>
      </c>
      <c r="BM2212" s="228" t="s">
        <v>2672</v>
      </c>
    </row>
    <row r="2213" spans="1:47" s="2" customFormat="1" ht="12">
      <c r="A2213" s="41"/>
      <c r="B2213" s="42"/>
      <c r="C2213" s="43"/>
      <c r="D2213" s="230" t="s">
        <v>275</v>
      </c>
      <c r="E2213" s="43"/>
      <c r="F2213" s="231" t="s">
        <v>2671</v>
      </c>
      <c r="G2213" s="43"/>
      <c r="H2213" s="43"/>
      <c r="I2213" s="232"/>
      <c r="J2213" s="43"/>
      <c r="K2213" s="43"/>
      <c r="L2213" s="47"/>
      <c r="M2213" s="233"/>
      <c r="N2213" s="234"/>
      <c r="O2213" s="87"/>
      <c r="P2213" s="87"/>
      <c r="Q2213" s="87"/>
      <c r="R2213" s="87"/>
      <c r="S2213" s="87"/>
      <c r="T2213" s="88"/>
      <c r="U2213" s="41"/>
      <c r="V2213" s="41"/>
      <c r="W2213" s="41"/>
      <c r="X2213" s="41"/>
      <c r="Y2213" s="41"/>
      <c r="Z2213" s="41"/>
      <c r="AA2213" s="41"/>
      <c r="AB2213" s="41"/>
      <c r="AC2213" s="41"/>
      <c r="AD2213" s="41"/>
      <c r="AE2213" s="41"/>
      <c r="AT2213" s="20" t="s">
        <v>275</v>
      </c>
      <c r="AU2213" s="20" t="s">
        <v>82</v>
      </c>
    </row>
    <row r="2214" spans="1:65" s="2" customFormat="1" ht="24.15" customHeight="1">
      <c r="A2214" s="41"/>
      <c r="B2214" s="42"/>
      <c r="C2214" s="217" t="s">
        <v>2673</v>
      </c>
      <c r="D2214" s="217" t="s">
        <v>268</v>
      </c>
      <c r="E2214" s="218" t="s">
        <v>2663</v>
      </c>
      <c r="F2214" s="219" t="s">
        <v>2664</v>
      </c>
      <c r="G2214" s="220" t="s">
        <v>481</v>
      </c>
      <c r="H2214" s="221">
        <v>1</v>
      </c>
      <c r="I2214" s="222"/>
      <c r="J2214" s="223">
        <f>ROUND(I2214*H2214,2)</f>
        <v>0</v>
      </c>
      <c r="K2214" s="219" t="s">
        <v>272</v>
      </c>
      <c r="L2214" s="47"/>
      <c r="M2214" s="224" t="s">
        <v>19</v>
      </c>
      <c r="N2214" s="225" t="s">
        <v>43</v>
      </c>
      <c r="O2214" s="87"/>
      <c r="P2214" s="226">
        <f>O2214*H2214</f>
        <v>0</v>
      </c>
      <c r="Q2214" s="226">
        <v>0</v>
      </c>
      <c r="R2214" s="226">
        <f>Q2214*H2214</f>
        <v>0</v>
      </c>
      <c r="S2214" s="226">
        <v>0</v>
      </c>
      <c r="T2214" s="227">
        <f>S2214*H2214</f>
        <v>0</v>
      </c>
      <c r="U2214" s="41"/>
      <c r="V2214" s="41"/>
      <c r="W2214" s="41"/>
      <c r="X2214" s="41"/>
      <c r="Y2214" s="41"/>
      <c r="Z2214" s="41"/>
      <c r="AA2214" s="41"/>
      <c r="AB2214" s="41"/>
      <c r="AC2214" s="41"/>
      <c r="AD2214" s="41"/>
      <c r="AE2214" s="41"/>
      <c r="AR2214" s="228" t="s">
        <v>396</v>
      </c>
      <c r="AT2214" s="228" t="s">
        <v>268</v>
      </c>
      <c r="AU2214" s="228" t="s">
        <v>82</v>
      </c>
      <c r="AY2214" s="20" t="s">
        <v>266</v>
      </c>
      <c r="BE2214" s="229">
        <f>IF(N2214="základní",J2214,0)</f>
        <v>0</v>
      </c>
      <c r="BF2214" s="229">
        <f>IF(N2214="snížená",J2214,0)</f>
        <v>0</v>
      </c>
      <c r="BG2214" s="229">
        <f>IF(N2214="zákl. přenesená",J2214,0)</f>
        <v>0</v>
      </c>
      <c r="BH2214" s="229">
        <f>IF(N2214="sníž. přenesená",J2214,0)</f>
        <v>0</v>
      </c>
      <c r="BI2214" s="229">
        <f>IF(N2214="nulová",J2214,0)</f>
        <v>0</v>
      </c>
      <c r="BJ2214" s="20" t="s">
        <v>80</v>
      </c>
      <c r="BK2214" s="229">
        <f>ROUND(I2214*H2214,2)</f>
        <v>0</v>
      </c>
      <c r="BL2214" s="20" t="s">
        <v>396</v>
      </c>
      <c r="BM2214" s="228" t="s">
        <v>2674</v>
      </c>
    </row>
    <row r="2215" spans="1:47" s="2" customFormat="1" ht="12">
      <c r="A2215" s="41"/>
      <c r="B2215" s="42"/>
      <c r="C2215" s="43"/>
      <c r="D2215" s="230" t="s">
        <v>275</v>
      </c>
      <c r="E2215" s="43"/>
      <c r="F2215" s="231" t="s">
        <v>2666</v>
      </c>
      <c r="G2215" s="43"/>
      <c r="H2215" s="43"/>
      <c r="I2215" s="232"/>
      <c r="J2215" s="43"/>
      <c r="K2215" s="43"/>
      <c r="L2215" s="47"/>
      <c r="M2215" s="233"/>
      <c r="N2215" s="234"/>
      <c r="O2215" s="87"/>
      <c r="P2215" s="87"/>
      <c r="Q2215" s="87"/>
      <c r="R2215" s="87"/>
      <c r="S2215" s="87"/>
      <c r="T2215" s="88"/>
      <c r="U2215" s="41"/>
      <c r="V2215" s="41"/>
      <c r="W2215" s="41"/>
      <c r="X2215" s="41"/>
      <c r="Y2215" s="41"/>
      <c r="Z2215" s="41"/>
      <c r="AA2215" s="41"/>
      <c r="AB2215" s="41"/>
      <c r="AC2215" s="41"/>
      <c r="AD2215" s="41"/>
      <c r="AE2215" s="41"/>
      <c r="AT2215" s="20" t="s">
        <v>275</v>
      </c>
      <c r="AU2215" s="20" t="s">
        <v>82</v>
      </c>
    </row>
    <row r="2216" spans="1:47" s="2" customFormat="1" ht="12">
      <c r="A2216" s="41"/>
      <c r="B2216" s="42"/>
      <c r="C2216" s="43"/>
      <c r="D2216" s="235" t="s">
        <v>277</v>
      </c>
      <c r="E2216" s="43"/>
      <c r="F2216" s="236" t="s">
        <v>2667</v>
      </c>
      <c r="G2216" s="43"/>
      <c r="H2216" s="43"/>
      <c r="I2216" s="232"/>
      <c r="J2216" s="43"/>
      <c r="K2216" s="43"/>
      <c r="L2216" s="47"/>
      <c r="M2216" s="233"/>
      <c r="N2216" s="234"/>
      <c r="O2216" s="87"/>
      <c r="P2216" s="87"/>
      <c r="Q2216" s="87"/>
      <c r="R2216" s="87"/>
      <c r="S2216" s="87"/>
      <c r="T2216" s="88"/>
      <c r="U2216" s="41"/>
      <c r="V2216" s="41"/>
      <c r="W2216" s="41"/>
      <c r="X2216" s="41"/>
      <c r="Y2216" s="41"/>
      <c r="Z2216" s="41"/>
      <c r="AA2216" s="41"/>
      <c r="AB2216" s="41"/>
      <c r="AC2216" s="41"/>
      <c r="AD2216" s="41"/>
      <c r="AE2216" s="41"/>
      <c r="AT2216" s="20" t="s">
        <v>277</v>
      </c>
      <c r="AU2216" s="20" t="s">
        <v>82</v>
      </c>
    </row>
    <row r="2217" spans="1:51" s="14" customFormat="1" ht="12">
      <c r="A2217" s="14"/>
      <c r="B2217" s="247"/>
      <c r="C2217" s="248"/>
      <c r="D2217" s="230" t="s">
        <v>279</v>
      </c>
      <c r="E2217" s="249" t="s">
        <v>19</v>
      </c>
      <c r="F2217" s="250" t="s">
        <v>2675</v>
      </c>
      <c r="G2217" s="248"/>
      <c r="H2217" s="251">
        <v>1</v>
      </c>
      <c r="I2217" s="252"/>
      <c r="J2217" s="248"/>
      <c r="K2217" s="248"/>
      <c r="L2217" s="253"/>
      <c r="M2217" s="254"/>
      <c r="N2217" s="255"/>
      <c r="O2217" s="255"/>
      <c r="P2217" s="255"/>
      <c r="Q2217" s="255"/>
      <c r="R2217" s="255"/>
      <c r="S2217" s="255"/>
      <c r="T2217" s="256"/>
      <c r="U2217" s="14"/>
      <c r="V2217" s="14"/>
      <c r="W2217" s="14"/>
      <c r="X2217" s="14"/>
      <c r="Y2217" s="14"/>
      <c r="Z2217" s="14"/>
      <c r="AA2217" s="14"/>
      <c r="AB2217" s="14"/>
      <c r="AC2217" s="14"/>
      <c r="AD2217" s="14"/>
      <c r="AE2217" s="14"/>
      <c r="AT2217" s="257" t="s">
        <v>279</v>
      </c>
      <c r="AU2217" s="257" t="s">
        <v>82</v>
      </c>
      <c r="AV2217" s="14" t="s">
        <v>82</v>
      </c>
      <c r="AW2217" s="14" t="s">
        <v>33</v>
      </c>
      <c r="AX2217" s="14" t="s">
        <v>72</v>
      </c>
      <c r="AY2217" s="257" t="s">
        <v>266</v>
      </c>
    </row>
    <row r="2218" spans="1:51" s="15" customFormat="1" ht="12">
      <c r="A2218" s="15"/>
      <c r="B2218" s="258"/>
      <c r="C2218" s="259"/>
      <c r="D2218" s="230" t="s">
        <v>279</v>
      </c>
      <c r="E2218" s="260" t="s">
        <v>19</v>
      </c>
      <c r="F2218" s="261" t="s">
        <v>282</v>
      </c>
      <c r="G2218" s="259"/>
      <c r="H2218" s="262">
        <v>1</v>
      </c>
      <c r="I2218" s="263"/>
      <c r="J2218" s="259"/>
      <c r="K2218" s="259"/>
      <c r="L2218" s="264"/>
      <c r="M2218" s="265"/>
      <c r="N2218" s="266"/>
      <c r="O2218" s="266"/>
      <c r="P2218" s="266"/>
      <c r="Q2218" s="266"/>
      <c r="R2218" s="266"/>
      <c r="S2218" s="266"/>
      <c r="T2218" s="267"/>
      <c r="U2218" s="15"/>
      <c r="V2218" s="15"/>
      <c r="W2218" s="15"/>
      <c r="X2218" s="15"/>
      <c r="Y2218" s="15"/>
      <c r="Z2218" s="15"/>
      <c r="AA2218" s="15"/>
      <c r="AB2218" s="15"/>
      <c r="AC2218" s="15"/>
      <c r="AD2218" s="15"/>
      <c r="AE2218" s="15"/>
      <c r="AT2218" s="268" t="s">
        <v>279</v>
      </c>
      <c r="AU2218" s="268" t="s">
        <v>82</v>
      </c>
      <c r="AV2218" s="15" t="s">
        <v>273</v>
      </c>
      <c r="AW2218" s="15" t="s">
        <v>33</v>
      </c>
      <c r="AX2218" s="15" t="s">
        <v>80</v>
      </c>
      <c r="AY2218" s="268" t="s">
        <v>266</v>
      </c>
    </row>
    <row r="2219" spans="1:65" s="2" customFormat="1" ht="55.5" customHeight="1">
      <c r="A2219" s="41"/>
      <c r="B2219" s="42"/>
      <c r="C2219" s="269" t="s">
        <v>2676</v>
      </c>
      <c r="D2219" s="269" t="s">
        <v>430</v>
      </c>
      <c r="E2219" s="270" t="s">
        <v>2677</v>
      </c>
      <c r="F2219" s="271" t="s">
        <v>2678</v>
      </c>
      <c r="G2219" s="272" t="s">
        <v>481</v>
      </c>
      <c r="H2219" s="273">
        <v>1</v>
      </c>
      <c r="I2219" s="274"/>
      <c r="J2219" s="275">
        <f>ROUND(I2219*H2219,2)</f>
        <v>0</v>
      </c>
      <c r="K2219" s="271" t="s">
        <v>520</v>
      </c>
      <c r="L2219" s="276"/>
      <c r="M2219" s="277" t="s">
        <v>19</v>
      </c>
      <c r="N2219" s="278" t="s">
        <v>43</v>
      </c>
      <c r="O2219" s="87"/>
      <c r="P2219" s="226">
        <f>O2219*H2219</f>
        <v>0</v>
      </c>
      <c r="Q2219" s="226">
        <v>0</v>
      </c>
      <c r="R2219" s="226">
        <f>Q2219*H2219</f>
        <v>0</v>
      </c>
      <c r="S2219" s="226">
        <v>0</v>
      </c>
      <c r="T2219" s="227">
        <f>S2219*H2219</f>
        <v>0</v>
      </c>
      <c r="U2219" s="41"/>
      <c r="V2219" s="41"/>
      <c r="W2219" s="41"/>
      <c r="X2219" s="41"/>
      <c r="Y2219" s="41"/>
      <c r="Z2219" s="41"/>
      <c r="AA2219" s="41"/>
      <c r="AB2219" s="41"/>
      <c r="AC2219" s="41"/>
      <c r="AD2219" s="41"/>
      <c r="AE2219" s="41"/>
      <c r="AR2219" s="228" t="s">
        <v>324</v>
      </c>
      <c r="AT2219" s="228" t="s">
        <v>430</v>
      </c>
      <c r="AU2219" s="228" t="s">
        <v>82</v>
      </c>
      <c r="AY2219" s="20" t="s">
        <v>266</v>
      </c>
      <c r="BE2219" s="229">
        <f>IF(N2219="základní",J2219,0)</f>
        <v>0</v>
      </c>
      <c r="BF2219" s="229">
        <f>IF(N2219="snížená",J2219,0)</f>
        <v>0</v>
      </c>
      <c r="BG2219" s="229">
        <f>IF(N2219="zákl. přenesená",J2219,0)</f>
        <v>0</v>
      </c>
      <c r="BH2219" s="229">
        <f>IF(N2219="sníž. přenesená",J2219,0)</f>
        <v>0</v>
      </c>
      <c r="BI2219" s="229">
        <f>IF(N2219="nulová",J2219,0)</f>
        <v>0</v>
      </c>
      <c r="BJ2219" s="20" t="s">
        <v>80</v>
      </c>
      <c r="BK2219" s="229">
        <f>ROUND(I2219*H2219,2)</f>
        <v>0</v>
      </c>
      <c r="BL2219" s="20" t="s">
        <v>273</v>
      </c>
      <c r="BM2219" s="228" t="s">
        <v>2679</v>
      </c>
    </row>
    <row r="2220" spans="1:47" s="2" customFormat="1" ht="12">
      <c r="A2220" s="41"/>
      <c r="B2220" s="42"/>
      <c r="C2220" s="43"/>
      <c r="D2220" s="230" t="s">
        <v>275</v>
      </c>
      <c r="E2220" s="43"/>
      <c r="F2220" s="231" t="s">
        <v>2678</v>
      </c>
      <c r="G2220" s="43"/>
      <c r="H2220" s="43"/>
      <c r="I2220" s="232"/>
      <c r="J2220" s="43"/>
      <c r="K2220" s="43"/>
      <c r="L2220" s="47"/>
      <c r="M2220" s="233"/>
      <c r="N2220" s="234"/>
      <c r="O2220" s="87"/>
      <c r="P2220" s="87"/>
      <c r="Q2220" s="87"/>
      <c r="R2220" s="87"/>
      <c r="S2220" s="87"/>
      <c r="T2220" s="88"/>
      <c r="U2220" s="41"/>
      <c r="V2220" s="41"/>
      <c r="W2220" s="41"/>
      <c r="X2220" s="41"/>
      <c r="Y2220" s="41"/>
      <c r="Z2220" s="41"/>
      <c r="AA2220" s="41"/>
      <c r="AB2220" s="41"/>
      <c r="AC2220" s="41"/>
      <c r="AD2220" s="41"/>
      <c r="AE2220" s="41"/>
      <c r="AT2220" s="20" t="s">
        <v>275</v>
      </c>
      <c r="AU2220" s="20" t="s">
        <v>82</v>
      </c>
    </row>
    <row r="2221" spans="1:65" s="2" customFormat="1" ht="24.15" customHeight="1">
      <c r="A2221" s="41"/>
      <c r="B2221" s="42"/>
      <c r="C2221" s="217" t="s">
        <v>2680</v>
      </c>
      <c r="D2221" s="217" t="s">
        <v>268</v>
      </c>
      <c r="E2221" s="218" t="s">
        <v>2681</v>
      </c>
      <c r="F2221" s="219" t="s">
        <v>2682</v>
      </c>
      <c r="G2221" s="220" t="s">
        <v>481</v>
      </c>
      <c r="H2221" s="221">
        <v>1</v>
      </c>
      <c r="I2221" s="222"/>
      <c r="J2221" s="223">
        <f>ROUND(I2221*H2221,2)</f>
        <v>0</v>
      </c>
      <c r="K2221" s="219" t="s">
        <v>272</v>
      </c>
      <c r="L2221" s="47"/>
      <c r="M2221" s="224" t="s">
        <v>19</v>
      </c>
      <c r="N2221" s="225" t="s">
        <v>43</v>
      </c>
      <c r="O2221" s="87"/>
      <c r="P2221" s="226">
        <f>O2221*H2221</f>
        <v>0</v>
      </c>
      <c r="Q2221" s="226">
        <v>0</v>
      </c>
      <c r="R2221" s="226">
        <f>Q2221*H2221</f>
        <v>0</v>
      </c>
      <c r="S2221" s="226">
        <v>0</v>
      </c>
      <c r="T2221" s="227">
        <f>S2221*H2221</f>
        <v>0</v>
      </c>
      <c r="U2221" s="41"/>
      <c r="V2221" s="41"/>
      <c r="W2221" s="41"/>
      <c r="X2221" s="41"/>
      <c r="Y2221" s="41"/>
      <c r="Z2221" s="41"/>
      <c r="AA2221" s="41"/>
      <c r="AB2221" s="41"/>
      <c r="AC2221" s="41"/>
      <c r="AD2221" s="41"/>
      <c r="AE2221" s="41"/>
      <c r="AR2221" s="228" t="s">
        <v>396</v>
      </c>
      <c r="AT2221" s="228" t="s">
        <v>268</v>
      </c>
      <c r="AU2221" s="228" t="s">
        <v>82</v>
      </c>
      <c r="AY2221" s="20" t="s">
        <v>266</v>
      </c>
      <c r="BE2221" s="229">
        <f>IF(N2221="základní",J2221,0)</f>
        <v>0</v>
      </c>
      <c r="BF2221" s="229">
        <f>IF(N2221="snížená",J2221,0)</f>
        <v>0</v>
      </c>
      <c r="BG2221" s="229">
        <f>IF(N2221="zákl. přenesená",J2221,0)</f>
        <v>0</v>
      </c>
      <c r="BH2221" s="229">
        <f>IF(N2221="sníž. přenesená",J2221,0)</f>
        <v>0</v>
      </c>
      <c r="BI2221" s="229">
        <f>IF(N2221="nulová",J2221,0)</f>
        <v>0</v>
      </c>
      <c r="BJ2221" s="20" t="s">
        <v>80</v>
      </c>
      <c r="BK2221" s="229">
        <f>ROUND(I2221*H2221,2)</f>
        <v>0</v>
      </c>
      <c r="BL2221" s="20" t="s">
        <v>396</v>
      </c>
      <c r="BM2221" s="228" t="s">
        <v>2683</v>
      </c>
    </row>
    <row r="2222" spans="1:47" s="2" customFormat="1" ht="12">
      <c r="A2222" s="41"/>
      <c r="B2222" s="42"/>
      <c r="C2222" s="43"/>
      <c r="D2222" s="230" t="s">
        <v>275</v>
      </c>
      <c r="E2222" s="43"/>
      <c r="F2222" s="231" t="s">
        <v>2684</v>
      </c>
      <c r="G2222" s="43"/>
      <c r="H2222" s="43"/>
      <c r="I2222" s="232"/>
      <c r="J2222" s="43"/>
      <c r="K2222" s="43"/>
      <c r="L2222" s="47"/>
      <c r="M2222" s="233"/>
      <c r="N2222" s="234"/>
      <c r="O2222" s="87"/>
      <c r="P2222" s="87"/>
      <c r="Q2222" s="87"/>
      <c r="R2222" s="87"/>
      <c r="S2222" s="87"/>
      <c r="T2222" s="88"/>
      <c r="U2222" s="41"/>
      <c r="V2222" s="41"/>
      <c r="W2222" s="41"/>
      <c r="X2222" s="41"/>
      <c r="Y2222" s="41"/>
      <c r="Z2222" s="41"/>
      <c r="AA2222" s="41"/>
      <c r="AB2222" s="41"/>
      <c r="AC2222" s="41"/>
      <c r="AD2222" s="41"/>
      <c r="AE2222" s="41"/>
      <c r="AT2222" s="20" t="s">
        <v>275</v>
      </c>
      <c r="AU2222" s="20" t="s">
        <v>82</v>
      </c>
    </row>
    <row r="2223" spans="1:47" s="2" customFormat="1" ht="12">
      <c r="A2223" s="41"/>
      <c r="B2223" s="42"/>
      <c r="C2223" s="43"/>
      <c r="D2223" s="235" t="s">
        <v>277</v>
      </c>
      <c r="E2223" s="43"/>
      <c r="F2223" s="236" t="s">
        <v>2685</v>
      </c>
      <c r="G2223" s="43"/>
      <c r="H2223" s="43"/>
      <c r="I2223" s="232"/>
      <c r="J2223" s="43"/>
      <c r="K2223" s="43"/>
      <c r="L2223" s="47"/>
      <c r="M2223" s="233"/>
      <c r="N2223" s="234"/>
      <c r="O2223" s="87"/>
      <c r="P2223" s="87"/>
      <c r="Q2223" s="87"/>
      <c r="R2223" s="87"/>
      <c r="S2223" s="87"/>
      <c r="T2223" s="88"/>
      <c r="U2223" s="41"/>
      <c r="V2223" s="41"/>
      <c r="W2223" s="41"/>
      <c r="X2223" s="41"/>
      <c r="Y2223" s="41"/>
      <c r="Z2223" s="41"/>
      <c r="AA2223" s="41"/>
      <c r="AB2223" s="41"/>
      <c r="AC2223" s="41"/>
      <c r="AD2223" s="41"/>
      <c r="AE2223" s="41"/>
      <c r="AT2223" s="20" t="s">
        <v>277</v>
      </c>
      <c r="AU2223" s="20" t="s">
        <v>82</v>
      </c>
    </row>
    <row r="2224" spans="1:51" s="14" customFormat="1" ht="12">
      <c r="A2224" s="14"/>
      <c r="B2224" s="247"/>
      <c r="C2224" s="248"/>
      <c r="D2224" s="230" t="s">
        <v>279</v>
      </c>
      <c r="E2224" s="249" t="s">
        <v>19</v>
      </c>
      <c r="F2224" s="250" t="s">
        <v>2686</v>
      </c>
      <c r="G2224" s="248"/>
      <c r="H2224" s="251">
        <v>1</v>
      </c>
      <c r="I2224" s="252"/>
      <c r="J2224" s="248"/>
      <c r="K2224" s="248"/>
      <c r="L2224" s="253"/>
      <c r="M2224" s="254"/>
      <c r="N2224" s="255"/>
      <c r="O2224" s="255"/>
      <c r="P2224" s="255"/>
      <c r="Q2224" s="255"/>
      <c r="R2224" s="255"/>
      <c r="S2224" s="255"/>
      <c r="T2224" s="256"/>
      <c r="U2224" s="14"/>
      <c r="V2224" s="14"/>
      <c r="W2224" s="14"/>
      <c r="X2224" s="14"/>
      <c r="Y2224" s="14"/>
      <c r="Z2224" s="14"/>
      <c r="AA2224" s="14"/>
      <c r="AB2224" s="14"/>
      <c r="AC2224" s="14"/>
      <c r="AD2224" s="14"/>
      <c r="AE2224" s="14"/>
      <c r="AT2224" s="257" t="s">
        <v>279</v>
      </c>
      <c r="AU2224" s="257" t="s">
        <v>82</v>
      </c>
      <c r="AV2224" s="14" t="s">
        <v>82</v>
      </c>
      <c r="AW2224" s="14" t="s">
        <v>33</v>
      </c>
      <c r="AX2224" s="14" t="s">
        <v>72</v>
      </c>
      <c r="AY2224" s="257" t="s">
        <v>266</v>
      </c>
    </row>
    <row r="2225" spans="1:51" s="15" customFormat="1" ht="12">
      <c r="A2225" s="15"/>
      <c r="B2225" s="258"/>
      <c r="C2225" s="259"/>
      <c r="D2225" s="230" t="s">
        <v>279</v>
      </c>
      <c r="E2225" s="260" t="s">
        <v>19</v>
      </c>
      <c r="F2225" s="261" t="s">
        <v>282</v>
      </c>
      <c r="G2225" s="259"/>
      <c r="H2225" s="262">
        <v>1</v>
      </c>
      <c r="I2225" s="263"/>
      <c r="J2225" s="259"/>
      <c r="K2225" s="259"/>
      <c r="L2225" s="264"/>
      <c r="M2225" s="265"/>
      <c r="N2225" s="266"/>
      <c r="O2225" s="266"/>
      <c r="P2225" s="266"/>
      <c r="Q2225" s="266"/>
      <c r="R2225" s="266"/>
      <c r="S2225" s="266"/>
      <c r="T2225" s="267"/>
      <c r="U2225" s="15"/>
      <c r="V2225" s="15"/>
      <c r="W2225" s="15"/>
      <c r="X2225" s="15"/>
      <c r="Y2225" s="15"/>
      <c r="Z2225" s="15"/>
      <c r="AA2225" s="15"/>
      <c r="AB2225" s="15"/>
      <c r="AC2225" s="15"/>
      <c r="AD2225" s="15"/>
      <c r="AE2225" s="15"/>
      <c r="AT2225" s="268" t="s">
        <v>279</v>
      </c>
      <c r="AU2225" s="268" t="s">
        <v>82</v>
      </c>
      <c r="AV2225" s="15" t="s">
        <v>273</v>
      </c>
      <c r="AW2225" s="15" t="s">
        <v>33</v>
      </c>
      <c r="AX2225" s="15" t="s">
        <v>80</v>
      </c>
      <c r="AY2225" s="268" t="s">
        <v>266</v>
      </c>
    </row>
    <row r="2226" spans="1:65" s="2" customFormat="1" ht="49.05" customHeight="1">
      <c r="A2226" s="41"/>
      <c r="B2226" s="42"/>
      <c r="C2226" s="269" t="s">
        <v>2687</v>
      </c>
      <c r="D2226" s="269" t="s">
        <v>430</v>
      </c>
      <c r="E2226" s="270" t="s">
        <v>2688</v>
      </c>
      <c r="F2226" s="271" t="s">
        <v>2689</v>
      </c>
      <c r="G2226" s="272" t="s">
        <v>481</v>
      </c>
      <c r="H2226" s="273">
        <v>1</v>
      </c>
      <c r="I2226" s="274"/>
      <c r="J2226" s="275">
        <f>ROUND(I2226*H2226,2)</f>
        <v>0</v>
      </c>
      <c r="K2226" s="271" t="s">
        <v>520</v>
      </c>
      <c r="L2226" s="276"/>
      <c r="M2226" s="277" t="s">
        <v>19</v>
      </c>
      <c r="N2226" s="278" t="s">
        <v>43</v>
      </c>
      <c r="O2226" s="87"/>
      <c r="P2226" s="226">
        <f>O2226*H2226</f>
        <v>0</v>
      </c>
      <c r="Q2226" s="226">
        <v>0</v>
      </c>
      <c r="R2226" s="226">
        <f>Q2226*H2226</f>
        <v>0</v>
      </c>
      <c r="S2226" s="226">
        <v>0</v>
      </c>
      <c r="T2226" s="227">
        <f>S2226*H2226</f>
        <v>0</v>
      </c>
      <c r="U2226" s="41"/>
      <c r="V2226" s="41"/>
      <c r="W2226" s="41"/>
      <c r="X2226" s="41"/>
      <c r="Y2226" s="41"/>
      <c r="Z2226" s="41"/>
      <c r="AA2226" s="41"/>
      <c r="AB2226" s="41"/>
      <c r="AC2226" s="41"/>
      <c r="AD2226" s="41"/>
      <c r="AE2226" s="41"/>
      <c r="AR2226" s="228" t="s">
        <v>324</v>
      </c>
      <c r="AT2226" s="228" t="s">
        <v>430</v>
      </c>
      <c r="AU2226" s="228" t="s">
        <v>82</v>
      </c>
      <c r="AY2226" s="20" t="s">
        <v>266</v>
      </c>
      <c r="BE2226" s="229">
        <f>IF(N2226="základní",J2226,0)</f>
        <v>0</v>
      </c>
      <c r="BF2226" s="229">
        <f>IF(N2226="snížená",J2226,0)</f>
        <v>0</v>
      </c>
      <c r="BG2226" s="229">
        <f>IF(N2226="zákl. přenesená",J2226,0)</f>
        <v>0</v>
      </c>
      <c r="BH2226" s="229">
        <f>IF(N2226="sníž. přenesená",J2226,0)</f>
        <v>0</v>
      </c>
      <c r="BI2226" s="229">
        <f>IF(N2226="nulová",J2226,0)</f>
        <v>0</v>
      </c>
      <c r="BJ2226" s="20" t="s">
        <v>80</v>
      </c>
      <c r="BK2226" s="229">
        <f>ROUND(I2226*H2226,2)</f>
        <v>0</v>
      </c>
      <c r="BL2226" s="20" t="s">
        <v>273</v>
      </c>
      <c r="BM2226" s="228" t="s">
        <v>2690</v>
      </c>
    </row>
    <row r="2227" spans="1:47" s="2" customFormat="1" ht="12">
      <c r="A2227" s="41"/>
      <c r="B2227" s="42"/>
      <c r="C2227" s="43"/>
      <c r="D2227" s="230" t="s">
        <v>275</v>
      </c>
      <c r="E2227" s="43"/>
      <c r="F2227" s="231" t="s">
        <v>2689</v>
      </c>
      <c r="G2227" s="43"/>
      <c r="H2227" s="43"/>
      <c r="I2227" s="232"/>
      <c r="J2227" s="43"/>
      <c r="K2227" s="43"/>
      <c r="L2227" s="47"/>
      <c r="M2227" s="233"/>
      <c r="N2227" s="234"/>
      <c r="O2227" s="87"/>
      <c r="P2227" s="87"/>
      <c r="Q2227" s="87"/>
      <c r="R2227" s="87"/>
      <c r="S2227" s="87"/>
      <c r="T2227" s="88"/>
      <c r="U2227" s="41"/>
      <c r="V2227" s="41"/>
      <c r="W2227" s="41"/>
      <c r="X2227" s="41"/>
      <c r="Y2227" s="41"/>
      <c r="Z2227" s="41"/>
      <c r="AA2227" s="41"/>
      <c r="AB2227" s="41"/>
      <c r="AC2227" s="41"/>
      <c r="AD2227" s="41"/>
      <c r="AE2227" s="41"/>
      <c r="AT2227" s="20" t="s">
        <v>275</v>
      </c>
      <c r="AU2227" s="20" t="s">
        <v>82</v>
      </c>
    </row>
    <row r="2228" spans="1:65" s="2" customFormat="1" ht="24.15" customHeight="1">
      <c r="A2228" s="41"/>
      <c r="B2228" s="42"/>
      <c r="C2228" s="217" t="s">
        <v>2691</v>
      </c>
      <c r="D2228" s="217" t="s">
        <v>268</v>
      </c>
      <c r="E2228" s="218" t="s">
        <v>2692</v>
      </c>
      <c r="F2228" s="219" t="s">
        <v>2693</v>
      </c>
      <c r="G2228" s="220" t="s">
        <v>481</v>
      </c>
      <c r="H2228" s="221">
        <v>1</v>
      </c>
      <c r="I2228" s="222"/>
      <c r="J2228" s="223">
        <f>ROUND(I2228*H2228,2)</f>
        <v>0</v>
      </c>
      <c r="K2228" s="219" t="s">
        <v>272</v>
      </c>
      <c r="L2228" s="47"/>
      <c r="M2228" s="224" t="s">
        <v>19</v>
      </c>
      <c r="N2228" s="225" t="s">
        <v>43</v>
      </c>
      <c r="O2228" s="87"/>
      <c r="P2228" s="226">
        <f>O2228*H2228</f>
        <v>0</v>
      </c>
      <c r="Q2228" s="226">
        <v>0</v>
      </c>
      <c r="R2228" s="226">
        <f>Q2228*H2228</f>
        <v>0</v>
      </c>
      <c r="S2228" s="226">
        <v>0</v>
      </c>
      <c r="T2228" s="227">
        <f>S2228*H2228</f>
        <v>0</v>
      </c>
      <c r="U2228" s="41"/>
      <c r="V2228" s="41"/>
      <c r="W2228" s="41"/>
      <c r="X2228" s="41"/>
      <c r="Y2228" s="41"/>
      <c r="Z2228" s="41"/>
      <c r="AA2228" s="41"/>
      <c r="AB2228" s="41"/>
      <c r="AC2228" s="41"/>
      <c r="AD2228" s="41"/>
      <c r="AE2228" s="41"/>
      <c r="AR2228" s="228" t="s">
        <v>396</v>
      </c>
      <c r="AT2228" s="228" t="s">
        <v>268</v>
      </c>
      <c r="AU2228" s="228" t="s">
        <v>82</v>
      </c>
      <c r="AY2228" s="20" t="s">
        <v>266</v>
      </c>
      <c r="BE2228" s="229">
        <f>IF(N2228="základní",J2228,0)</f>
        <v>0</v>
      </c>
      <c r="BF2228" s="229">
        <f>IF(N2228="snížená",J2228,0)</f>
        <v>0</v>
      </c>
      <c r="BG2228" s="229">
        <f>IF(N2228="zákl. přenesená",J2228,0)</f>
        <v>0</v>
      </c>
      <c r="BH2228" s="229">
        <f>IF(N2228="sníž. přenesená",J2228,0)</f>
        <v>0</v>
      </c>
      <c r="BI2228" s="229">
        <f>IF(N2228="nulová",J2228,0)</f>
        <v>0</v>
      </c>
      <c r="BJ2228" s="20" t="s">
        <v>80</v>
      </c>
      <c r="BK2228" s="229">
        <f>ROUND(I2228*H2228,2)</f>
        <v>0</v>
      </c>
      <c r="BL2228" s="20" t="s">
        <v>396</v>
      </c>
      <c r="BM2228" s="228" t="s">
        <v>2694</v>
      </c>
    </row>
    <row r="2229" spans="1:47" s="2" customFormat="1" ht="12">
      <c r="A2229" s="41"/>
      <c r="B2229" s="42"/>
      <c r="C2229" s="43"/>
      <c r="D2229" s="230" t="s">
        <v>275</v>
      </c>
      <c r="E2229" s="43"/>
      <c r="F2229" s="231" t="s">
        <v>2695</v>
      </c>
      <c r="G2229" s="43"/>
      <c r="H2229" s="43"/>
      <c r="I2229" s="232"/>
      <c r="J2229" s="43"/>
      <c r="K2229" s="43"/>
      <c r="L2229" s="47"/>
      <c r="M2229" s="233"/>
      <c r="N2229" s="234"/>
      <c r="O2229" s="87"/>
      <c r="P2229" s="87"/>
      <c r="Q2229" s="87"/>
      <c r="R2229" s="87"/>
      <c r="S2229" s="87"/>
      <c r="T2229" s="88"/>
      <c r="U2229" s="41"/>
      <c r="V2229" s="41"/>
      <c r="W2229" s="41"/>
      <c r="X2229" s="41"/>
      <c r="Y2229" s="41"/>
      <c r="Z2229" s="41"/>
      <c r="AA2229" s="41"/>
      <c r="AB2229" s="41"/>
      <c r="AC2229" s="41"/>
      <c r="AD2229" s="41"/>
      <c r="AE2229" s="41"/>
      <c r="AT2229" s="20" t="s">
        <v>275</v>
      </c>
      <c r="AU2229" s="20" t="s">
        <v>82</v>
      </c>
    </row>
    <row r="2230" spans="1:47" s="2" customFormat="1" ht="12">
      <c r="A2230" s="41"/>
      <c r="B2230" s="42"/>
      <c r="C2230" s="43"/>
      <c r="D2230" s="235" t="s">
        <v>277</v>
      </c>
      <c r="E2230" s="43"/>
      <c r="F2230" s="236" t="s">
        <v>2696</v>
      </c>
      <c r="G2230" s="43"/>
      <c r="H2230" s="43"/>
      <c r="I2230" s="232"/>
      <c r="J2230" s="43"/>
      <c r="K2230" s="43"/>
      <c r="L2230" s="47"/>
      <c r="M2230" s="233"/>
      <c r="N2230" s="234"/>
      <c r="O2230" s="87"/>
      <c r="P2230" s="87"/>
      <c r="Q2230" s="87"/>
      <c r="R2230" s="87"/>
      <c r="S2230" s="87"/>
      <c r="T2230" s="88"/>
      <c r="U2230" s="41"/>
      <c r="V2230" s="41"/>
      <c r="W2230" s="41"/>
      <c r="X2230" s="41"/>
      <c r="Y2230" s="41"/>
      <c r="Z2230" s="41"/>
      <c r="AA2230" s="41"/>
      <c r="AB2230" s="41"/>
      <c r="AC2230" s="41"/>
      <c r="AD2230" s="41"/>
      <c r="AE2230" s="41"/>
      <c r="AT2230" s="20" t="s">
        <v>277</v>
      </c>
      <c r="AU2230" s="20" t="s">
        <v>82</v>
      </c>
    </row>
    <row r="2231" spans="1:51" s="14" customFormat="1" ht="12">
      <c r="A2231" s="14"/>
      <c r="B2231" s="247"/>
      <c r="C2231" s="248"/>
      <c r="D2231" s="230" t="s">
        <v>279</v>
      </c>
      <c r="E2231" s="249" t="s">
        <v>19</v>
      </c>
      <c r="F2231" s="250" t="s">
        <v>2697</v>
      </c>
      <c r="G2231" s="248"/>
      <c r="H2231" s="251">
        <v>1</v>
      </c>
      <c r="I2231" s="252"/>
      <c r="J2231" s="248"/>
      <c r="K2231" s="248"/>
      <c r="L2231" s="253"/>
      <c r="M2231" s="254"/>
      <c r="N2231" s="255"/>
      <c r="O2231" s="255"/>
      <c r="P2231" s="255"/>
      <c r="Q2231" s="255"/>
      <c r="R2231" s="255"/>
      <c r="S2231" s="255"/>
      <c r="T2231" s="256"/>
      <c r="U2231" s="14"/>
      <c r="V2231" s="14"/>
      <c r="W2231" s="14"/>
      <c r="X2231" s="14"/>
      <c r="Y2231" s="14"/>
      <c r="Z2231" s="14"/>
      <c r="AA2231" s="14"/>
      <c r="AB2231" s="14"/>
      <c r="AC2231" s="14"/>
      <c r="AD2231" s="14"/>
      <c r="AE2231" s="14"/>
      <c r="AT2231" s="257" t="s">
        <v>279</v>
      </c>
      <c r="AU2231" s="257" t="s">
        <v>82</v>
      </c>
      <c r="AV2231" s="14" t="s">
        <v>82</v>
      </c>
      <c r="AW2231" s="14" t="s">
        <v>33</v>
      </c>
      <c r="AX2231" s="14" t="s">
        <v>72</v>
      </c>
      <c r="AY2231" s="257" t="s">
        <v>266</v>
      </c>
    </row>
    <row r="2232" spans="1:51" s="15" customFormat="1" ht="12">
      <c r="A2232" s="15"/>
      <c r="B2232" s="258"/>
      <c r="C2232" s="259"/>
      <c r="D2232" s="230" t="s">
        <v>279</v>
      </c>
      <c r="E2232" s="260" t="s">
        <v>19</v>
      </c>
      <c r="F2232" s="261" t="s">
        <v>282</v>
      </c>
      <c r="G2232" s="259"/>
      <c r="H2232" s="262">
        <v>1</v>
      </c>
      <c r="I2232" s="263"/>
      <c r="J2232" s="259"/>
      <c r="K2232" s="259"/>
      <c r="L2232" s="264"/>
      <c r="M2232" s="265"/>
      <c r="N2232" s="266"/>
      <c r="O2232" s="266"/>
      <c r="P2232" s="266"/>
      <c r="Q2232" s="266"/>
      <c r="R2232" s="266"/>
      <c r="S2232" s="266"/>
      <c r="T2232" s="267"/>
      <c r="U2232" s="15"/>
      <c r="V2232" s="15"/>
      <c r="W2232" s="15"/>
      <c r="X2232" s="15"/>
      <c r="Y2232" s="15"/>
      <c r="Z2232" s="15"/>
      <c r="AA2232" s="15"/>
      <c r="AB2232" s="15"/>
      <c r="AC2232" s="15"/>
      <c r="AD2232" s="15"/>
      <c r="AE2232" s="15"/>
      <c r="AT2232" s="268" t="s">
        <v>279</v>
      </c>
      <c r="AU2232" s="268" t="s">
        <v>82</v>
      </c>
      <c r="AV2232" s="15" t="s">
        <v>273</v>
      </c>
      <c r="AW2232" s="15" t="s">
        <v>33</v>
      </c>
      <c r="AX2232" s="15" t="s">
        <v>80</v>
      </c>
      <c r="AY2232" s="268" t="s">
        <v>266</v>
      </c>
    </row>
    <row r="2233" spans="1:65" s="2" customFormat="1" ht="37.8" customHeight="1">
      <c r="A2233" s="41"/>
      <c r="B2233" s="42"/>
      <c r="C2233" s="269" t="s">
        <v>2698</v>
      </c>
      <c r="D2233" s="269" t="s">
        <v>430</v>
      </c>
      <c r="E2233" s="270" t="s">
        <v>2699</v>
      </c>
      <c r="F2233" s="271" t="s">
        <v>2700</v>
      </c>
      <c r="G2233" s="272" t="s">
        <v>481</v>
      </c>
      <c r="H2233" s="273">
        <v>1</v>
      </c>
      <c r="I2233" s="274"/>
      <c r="J2233" s="275">
        <f>ROUND(I2233*H2233,2)</f>
        <v>0</v>
      </c>
      <c r="K2233" s="271" t="s">
        <v>520</v>
      </c>
      <c r="L2233" s="276"/>
      <c r="M2233" s="277" t="s">
        <v>19</v>
      </c>
      <c r="N2233" s="278" t="s">
        <v>43</v>
      </c>
      <c r="O2233" s="87"/>
      <c r="P2233" s="226">
        <f>O2233*H2233</f>
        <v>0</v>
      </c>
      <c r="Q2233" s="226">
        <v>0</v>
      </c>
      <c r="R2233" s="226">
        <f>Q2233*H2233</f>
        <v>0</v>
      </c>
      <c r="S2233" s="226">
        <v>0</v>
      </c>
      <c r="T2233" s="227">
        <f>S2233*H2233</f>
        <v>0</v>
      </c>
      <c r="U2233" s="41"/>
      <c r="V2233" s="41"/>
      <c r="W2233" s="41"/>
      <c r="X2233" s="41"/>
      <c r="Y2233" s="41"/>
      <c r="Z2233" s="41"/>
      <c r="AA2233" s="41"/>
      <c r="AB2233" s="41"/>
      <c r="AC2233" s="41"/>
      <c r="AD2233" s="41"/>
      <c r="AE2233" s="41"/>
      <c r="AR2233" s="228" t="s">
        <v>324</v>
      </c>
      <c r="AT2233" s="228" t="s">
        <v>430</v>
      </c>
      <c r="AU2233" s="228" t="s">
        <v>82</v>
      </c>
      <c r="AY2233" s="20" t="s">
        <v>266</v>
      </c>
      <c r="BE2233" s="229">
        <f>IF(N2233="základní",J2233,0)</f>
        <v>0</v>
      </c>
      <c r="BF2233" s="229">
        <f>IF(N2233="snížená",J2233,0)</f>
        <v>0</v>
      </c>
      <c r="BG2233" s="229">
        <f>IF(N2233="zákl. přenesená",J2233,0)</f>
        <v>0</v>
      </c>
      <c r="BH2233" s="229">
        <f>IF(N2233="sníž. přenesená",J2233,0)</f>
        <v>0</v>
      </c>
      <c r="BI2233" s="229">
        <f>IF(N2233="nulová",J2233,0)</f>
        <v>0</v>
      </c>
      <c r="BJ2233" s="20" t="s">
        <v>80</v>
      </c>
      <c r="BK2233" s="229">
        <f>ROUND(I2233*H2233,2)</f>
        <v>0</v>
      </c>
      <c r="BL2233" s="20" t="s">
        <v>273</v>
      </c>
      <c r="BM2233" s="228" t="s">
        <v>2701</v>
      </c>
    </row>
    <row r="2234" spans="1:47" s="2" customFormat="1" ht="12">
      <c r="A2234" s="41"/>
      <c r="B2234" s="42"/>
      <c r="C2234" s="43"/>
      <c r="D2234" s="230" t="s">
        <v>275</v>
      </c>
      <c r="E2234" s="43"/>
      <c r="F2234" s="231" t="s">
        <v>2700</v>
      </c>
      <c r="G2234" s="43"/>
      <c r="H2234" s="43"/>
      <c r="I2234" s="232"/>
      <c r="J2234" s="43"/>
      <c r="K2234" s="43"/>
      <c r="L2234" s="47"/>
      <c r="M2234" s="233"/>
      <c r="N2234" s="234"/>
      <c r="O2234" s="87"/>
      <c r="P2234" s="87"/>
      <c r="Q2234" s="87"/>
      <c r="R2234" s="87"/>
      <c r="S2234" s="87"/>
      <c r="T2234" s="88"/>
      <c r="U2234" s="41"/>
      <c r="V2234" s="41"/>
      <c r="W2234" s="41"/>
      <c r="X2234" s="41"/>
      <c r="Y2234" s="41"/>
      <c r="Z2234" s="41"/>
      <c r="AA2234" s="41"/>
      <c r="AB2234" s="41"/>
      <c r="AC2234" s="41"/>
      <c r="AD2234" s="41"/>
      <c r="AE2234" s="41"/>
      <c r="AT2234" s="20" t="s">
        <v>275</v>
      </c>
      <c r="AU2234" s="20" t="s">
        <v>82</v>
      </c>
    </row>
    <row r="2235" spans="1:65" s="2" customFormat="1" ht="24.15" customHeight="1">
      <c r="A2235" s="41"/>
      <c r="B2235" s="42"/>
      <c r="C2235" s="217" t="s">
        <v>2702</v>
      </c>
      <c r="D2235" s="217" t="s">
        <v>268</v>
      </c>
      <c r="E2235" s="218" t="s">
        <v>2703</v>
      </c>
      <c r="F2235" s="219" t="s">
        <v>2704</v>
      </c>
      <c r="G2235" s="220" t="s">
        <v>481</v>
      </c>
      <c r="H2235" s="221">
        <v>1</v>
      </c>
      <c r="I2235" s="222"/>
      <c r="J2235" s="223">
        <f>ROUND(I2235*H2235,2)</f>
        <v>0</v>
      </c>
      <c r="K2235" s="219" t="s">
        <v>272</v>
      </c>
      <c r="L2235" s="47"/>
      <c r="M2235" s="224" t="s">
        <v>19</v>
      </c>
      <c r="N2235" s="225" t="s">
        <v>43</v>
      </c>
      <c r="O2235" s="87"/>
      <c r="P2235" s="226">
        <f>O2235*H2235</f>
        <v>0</v>
      </c>
      <c r="Q2235" s="226">
        <v>0</v>
      </c>
      <c r="R2235" s="226">
        <f>Q2235*H2235</f>
        <v>0</v>
      </c>
      <c r="S2235" s="226">
        <v>0</v>
      </c>
      <c r="T2235" s="227">
        <f>S2235*H2235</f>
        <v>0</v>
      </c>
      <c r="U2235" s="41"/>
      <c r="V2235" s="41"/>
      <c r="W2235" s="41"/>
      <c r="X2235" s="41"/>
      <c r="Y2235" s="41"/>
      <c r="Z2235" s="41"/>
      <c r="AA2235" s="41"/>
      <c r="AB2235" s="41"/>
      <c r="AC2235" s="41"/>
      <c r="AD2235" s="41"/>
      <c r="AE2235" s="41"/>
      <c r="AR2235" s="228" t="s">
        <v>396</v>
      </c>
      <c r="AT2235" s="228" t="s">
        <v>268</v>
      </c>
      <c r="AU2235" s="228" t="s">
        <v>82</v>
      </c>
      <c r="AY2235" s="20" t="s">
        <v>266</v>
      </c>
      <c r="BE2235" s="229">
        <f>IF(N2235="základní",J2235,0)</f>
        <v>0</v>
      </c>
      <c r="BF2235" s="229">
        <f>IF(N2235="snížená",J2235,0)</f>
        <v>0</v>
      </c>
      <c r="BG2235" s="229">
        <f>IF(N2235="zákl. přenesená",J2235,0)</f>
        <v>0</v>
      </c>
      <c r="BH2235" s="229">
        <f>IF(N2235="sníž. přenesená",J2235,0)</f>
        <v>0</v>
      </c>
      <c r="BI2235" s="229">
        <f>IF(N2235="nulová",J2235,0)</f>
        <v>0</v>
      </c>
      <c r="BJ2235" s="20" t="s">
        <v>80</v>
      </c>
      <c r="BK2235" s="229">
        <f>ROUND(I2235*H2235,2)</f>
        <v>0</v>
      </c>
      <c r="BL2235" s="20" t="s">
        <v>396</v>
      </c>
      <c r="BM2235" s="228" t="s">
        <v>2705</v>
      </c>
    </row>
    <row r="2236" spans="1:47" s="2" customFormat="1" ht="12">
      <c r="A2236" s="41"/>
      <c r="B2236" s="42"/>
      <c r="C2236" s="43"/>
      <c r="D2236" s="230" t="s">
        <v>275</v>
      </c>
      <c r="E2236" s="43"/>
      <c r="F2236" s="231" t="s">
        <v>2706</v>
      </c>
      <c r="G2236" s="43"/>
      <c r="H2236" s="43"/>
      <c r="I2236" s="232"/>
      <c r="J2236" s="43"/>
      <c r="K2236" s="43"/>
      <c r="L2236" s="47"/>
      <c r="M2236" s="233"/>
      <c r="N2236" s="234"/>
      <c r="O2236" s="87"/>
      <c r="P2236" s="87"/>
      <c r="Q2236" s="87"/>
      <c r="R2236" s="87"/>
      <c r="S2236" s="87"/>
      <c r="T2236" s="88"/>
      <c r="U2236" s="41"/>
      <c r="V2236" s="41"/>
      <c r="W2236" s="41"/>
      <c r="X2236" s="41"/>
      <c r="Y2236" s="41"/>
      <c r="Z2236" s="41"/>
      <c r="AA2236" s="41"/>
      <c r="AB2236" s="41"/>
      <c r="AC2236" s="41"/>
      <c r="AD2236" s="41"/>
      <c r="AE2236" s="41"/>
      <c r="AT2236" s="20" t="s">
        <v>275</v>
      </c>
      <c r="AU2236" s="20" t="s">
        <v>82</v>
      </c>
    </row>
    <row r="2237" spans="1:47" s="2" customFormat="1" ht="12">
      <c r="A2237" s="41"/>
      <c r="B2237" s="42"/>
      <c r="C2237" s="43"/>
      <c r="D2237" s="235" t="s">
        <v>277</v>
      </c>
      <c r="E2237" s="43"/>
      <c r="F2237" s="236" t="s">
        <v>2707</v>
      </c>
      <c r="G2237" s="43"/>
      <c r="H2237" s="43"/>
      <c r="I2237" s="232"/>
      <c r="J2237" s="43"/>
      <c r="K2237" s="43"/>
      <c r="L2237" s="47"/>
      <c r="M2237" s="233"/>
      <c r="N2237" s="234"/>
      <c r="O2237" s="87"/>
      <c r="P2237" s="87"/>
      <c r="Q2237" s="87"/>
      <c r="R2237" s="87"/>
      <c r="S2237" s="87"/>
      <c r="T2237" s="88"/>
      <c r="U2237" s="41"/>
      <c r="V2237" s="41"/>
      <c r="W2237" s="41"/>
      <c r="X2237" s="41"/>
      <c r="Y2237" s="41"/>
      <c r="Z2237" s="41"/>
      <c r="AA2237" s="41"/>
      <c r="AB2237" s="41"/>
      <c r="AC2237" s="41"/>
      <c r="AD2237" s="41"/>
      <c r="AE2237" s="41"/>
      <c r="AT2237" s="20" t="s">
        <v>277</v>
      </c>
      <c r="AU2237" s="20" t="s">
        <v>82</v>
      </c>
    </row>
    <row r="2238" spans="1:51" s="14" customFormat="1" ht="12">
      <c r="A2238" s="14"/>
      <c r="B2238" s="247"/>
      <c r="C2238" s="248"/>
      <c r="D2238" s="230" t="s">
        <v>279</v>
      </c>
      <c r="E2238" s="249" t="s">
        <v>19</v>
      </c>
      <c r="F2238" s="250" t="s">
        <v>2708</v>
      </c>
      <c r="G2238" s="248"/>
      <c r="H2238" s="251">
        <v>1</v>
      </c>
      <c r="I2238" s="252"/>
      <c r="J2238" s="248"/>
      <c r="K2238" s="248"/>
      <c r="L2238" s="253"/>
      <c r="M2238" s="254"/>
      <c r="N2238" s="255"/>
      <c r="O2238" s="255"/>
      <c r="P2238" s="255"/>
      <c r="Q2238" s="255"/>
      <c r="R2238" s="255"/>
      <c r="S2238" s="255"/>
      <c r="T2238" s="256"/>
      <c r="U2238" s="14"/>
      <c r="V2238" s="14"/>
      <c r="W2238" s="14"/>
      <c r="X2238" s="14"/>
      <c r="Y2238" s="14"/>
      <c r="Z2238" s="14"/>
      <c r="AA2238" s="14"/>
      <c r="AB2238" s="14"/>
      <c r="AC2238" s="14"/>
      <c r="AD2238" s="14"/>
      <c r="AE2238" s="14"/>
      <c r="AT2238" s="257" t="s">
        <v>279</v>
      </c>
      <c r="AU2238" s="257" t="s">
        <v>82</v>
      </c>
      <c r="AV2238" s="14" t="s">
        <v>82</v>
      </c>
      <c r="AW2238" s="14" t="s">
        <v>33</v>
      </c>
      <c r="AX2238" s="14" t="s">
        <v>72</v>
      </c>
      <c r="AY2238" s="257" t="s">
        <v>266</v>
      </c>
    </row>
    <row r="2239" spans="1:51" s="15" customFormat="1" ht="12">
      <c r="A2239" s="15"/>
      <c r="B2239" s="258"/>
      <c r="C2239" s="259"/>
      <c r="D2239" s="230" t="s">
        <v>279</v>
      </c>
      <c r="E2239" s="260" t="s">
        <v>19</v>
      </c>
      <c r="F2239" s="261" t="s">
        <v>282</v>
      </c>
      <c r="G2239" s="259"/>
      <c r="H2239" s="262">
        <v>1</v>
      </c>
      <c r="I2239" s="263"/>
      <c r="J2239" s="259"/>
      <c r="K2239" s="259"/>
      <c r="L2239" s="264"/>
      <c r="M2239" s="265"/>
      <c r="N2239" s="266"/>
      <c r="O2239" s="266"/>
      <c r="P2239" s="266"/>
      <c r="Q2239" s="266"/>
      <c r="R2239" s="266"/>
      <c r="S2239" s="266"/>
      <c r="T2239" s="267"/>
      <c r="U2239" s="15"/>
      <c r="V2239" s="15"/>
      <c r="W2239" s="15"/>
      <c r="X2239" s="15"/>
      <c r="Y2239" s="15"/>
      <c r="Z2239" s="15"/>
      <c r="AA2239" s="15"/>
      <c r="AB2239" s="15"/>
      <c r="AC2239" s="15"/>
      <c r="AD2239" s="15"/>
      <c r="AE2239" s="15"/>
      <c r="AT2239" s="268" t="s">
        <v>279</v>
      </c>
      <c r="AU2239" s="268" t="s">
        <v>82</v>
      </c>
      <c r="AV2239" s="15" t="s">
        <v>273</v>
      </c>
      <c r="AW2239" s="15" t="s">
        <v>33</v>
      </c>
      <c r="AX2239" s="15" t="s">
        <v>80</v>
      </c>
      <c r="AY2239" s="268" t="s">
        <v>266</v>
      </c>
    </row>
    <row r="2240" spans="1:65" s="2" customFormat="1" ht="49.05" customHeight="1">
      <c r="A2240" s="41"/>
      <c r="B2240" s="42"/>
      <c r="C2240" s="269" t="s">
        <v>2709</v>
      </c>
      <c r="D2240" s="269" t="s">
        <v>430</v>
      </c>
      <c r="E2240" s="270" t="s">
        <v>2710</v>
      </c>
      <c r="F2240" s="271" t="s">
        <v>2711</v>
      </c>
      <c r="G2240" s="272" t="s">
        <v>481</v>
      </c>
      <c r="H2240" s="273">
        <v>1</v>
      </c>
      <c r="I2240" s="274"/>
      <c r="J2240" s="275">
        <f>ROUND(I2240*H2240,2)</f>
        <v>0</v>
      </c>
      <c r="K2240" s="271" t="s">
        <v>520</v>
      </c>
      <c r="L2240" s="276"/>
      <c r="M2240" s="277" t="s">
        <v>19</v>
      </c>
      <c r="N2240" s="278" t="s">
        <v>43</v>
      </c>
      <c r="O2240" s="87"/>
      <c r="P2240" s="226">
        <f>O2240*H2240</f>
        <v>0</v>
      </c>
      <c r="Q2240" s="226">
        <v>0</v>
      </c>
      <c r="R2240" s="226">
        <f>Q2240*H2240</f>
        <v>0</v>
      </c>
      <c r="S2240" s="226">
        <v>0</v>
      </c>
      <c r="T2240" s="227">
        <f>S2240*H2240</f>
        <v>0</v>
      </c>
      <c r="U2240" s="41"/>
      <c r="V2240" s="41"/>
      <c r="W2240" s="41"/>
      <c r="X2240" s="41"/>
      <c r="Y2240" s="41"/>
      <c r="Z2240" s="41"/>
      <c r="AA2240" s="41"/>
      <c r="AB2240" s="41"/>
      <c r="AC2240" s="41"/>
      <c r="AD2240" s="41"/>
      <c r="AE2240" s="41"/>
      <c r="AR2240" s="228" t="s">
        <v>324</v>
      </c>
      <c r="AT2240" s="228" t="s">
        <v>430</v>
      </c>
      <c r="AU2240" s="228" t="s">
        <v>82</v>
      </c>
      <c r="AY2240" s="20" t="s">
        <v>266</v>
      </c>
      <c r="BE2240" s="229">
        <f>IF(N2240="základní",J2240,0)</f>
        <v>0</v>
      </c>
      <c r="BF2240" s="229">
        <f>IF(N2240="snížená",J2240,0)</f>
        <v>0</v>
      </c>
      <c r="BG2240" s="229">
        <f>IF(N2240="zákl. přenesená",J2240,0)</f>
        <v>0</v>
      </c>
      <c r="BH2240" s="229">
        <f>IF(N2240="sníž. přenesená",J2240,0)</f>
        <v>0</v>
      </c>
      <c r="BI2240" s="229">
        <f>IF(N2240="nulová",J2240,0)</f>
        <v>0</v>
      </c>
      <c r="BJ2240" s="20" t="s">
        <v>80</v>
      </c>
      <c r="BK2240" s="229">
        <f>ROUND(I2240*H2240,2)</f>
        <v>0</v>
      </c>
      <c r="BL2240" s="20" t="s">
        <v>273</v>
      </c>
      <c r="BM2240" s="228" t="s">
        <v>2712</v>
      </c>
    </row>
    <row r="2241" spans="1:47" s="2" customFormat="1" ht="12">
      <c r="A2241" s="41"/>
      <c r="B2241" s="42"/>
      <c r="C2241" s="43"/>
      <c r="D2241" s="230" t="s">
        <v>275</v>
      </c>
      <c r="E2241" s="43"/>
      <c r="F2241" s="231" t="s">
        <v>2711</v>
      </c>
      <c r="G2241" s="43"/>
      <c r="H2241" s="43"/>
      <c r="I2241" s="232"/>
      <c r="J2241" s="43"/>
      <c r="K2241" s="43"/>
      <c r="L2241" s="47"/>
      <c r="M2241" s="233"/>
      <c r="N2241" s="234"/>
      <c r="O2241" s="87"/>
      <c r="P2241" s="87"/>
      <c r="Q2241" s="87"/>
      <c r="R2241" s="87"/>
      <c r="S2241" s="87"/>
      <c r="T2241" s="88"/>
      <c r="U2241" s="41"/>
      <c r="V2241" s="41"/>
      <c r="W2241" s="41"/>
      <c r="X2241" s="41"/>
      <c r="Y2241" s="41"/>
      <c r="Z2241" s="41"/>
      <c r="AA2241" s="41"/>
      <c r="AB2241" s="41"/>
      <c r="AC2241" s="41"/>
      <c r="AD2241" s="41"/>
      <c r="AE2241" s="41"/>
      <c r="AT2241" s="20" t="s">
        <v>275</v>
      </c>
      <c r="AU2241" s="20" t="s">
        <v>82</v>
      </c>
    </row>
    <row r="2242" spans="1:65" s="2" customFormat="1" ht="24.15" customHeight="1">
      <c r="A2242" s="41"/>
      <c r="B2242" s="42"/>
      <c r="C2242" s="217" t="s">
        <v>2713</v>
      </c>
      <c r="D2242" s="217" t="s">
        <v>268</v>
      </c>
      <c r="E2242" s="218" t="s">
        <v>2714</v>
      </c>
      <c r="F2242" s="219" t="s">
        <v>2715</v>
      </c>
      <c r="G2242" s="220" t="s">
        <v>481</v>
      </c>
      <c r="H2242" s="221">
        <v>10</v>
      </c>
      <c r="I2242" s="222"/>
      <c r="J2242" s="223">
        <f>ROUND(I2242*H2242,2)</f>
        <v>0</v>
      </c>
      <c r="K2242" s="219" t="s">
        <v>272</v>
      </c>
      <c r="L2242" s="47"/>
      <c r="M2242" s="224" t="s">
        <v>19</v>
      </c>
      <c r="N2242" s="225" t="s">
        <v>43</v>
      </c>
      <c r="O2242" s="87"/>
      <c r="P2242" s="226">
        <f>O2242*H2242</f>
        <v>0</v>
      </c>
      <c r="Q2242" s="226">
        <v>0</v>
      </c>
      <c r="R2242" s="226">
        <f>Q2242*H2242</f>
        <v>0</v>
      </c>
      <c r="S2242" s="226">
        <v>0</v>
      </c>
      <c r="T2242" s="227">
        <f>S2242*H2242</f>
        <v>0</v>
      </c>
      <c r="U2242" s="41"/>
      <c r="V2242" s="41"/>
      <c r="W2242" s="41"/>
      <c r="X2242" s="41"/>
      <c r="Y2242" s="41"/>
      <c r="Z2242" s="41"/>
      <c r="AA2242" s="41"/>
      <c r="AB2242" s="41"/>
      <c r="AC2242" s="41"/>
      <c r="AD2242" s="41"/>
      <c r="AE2242" s="41"/>
      <c r="AR2242" s="228" t="s">
        <v>396</v>
      </c>
      <c r="AT2242" s="228" t="s">
        <v>268</v>
      </c>
      <c r="AU2242" s="228" t="s">
        <v>82</v>
      </c>
      <c r="AY2242" s="20" t="s">
        <v>266</v>
      </c>
      <c r="BE2242" s="229">
        <f>IF(N2242="základní",J2242,0)</f>
        <v>0</v>
      </c>
      <c r="BF2242" s="229">
        <f>IF(N2242="snížená",J2242,0)</f>
        <v>0</v>
      </c>
      <c r="BG2242" s="229">
        <f>IF(N2242="zákl. přenesená",J2242,0)</f>
        <v>0</v>
      </c>
      <c r="BH2242" s="229">
        <f>IF(N2242="sníž. přenesená",J2242,0)</f>
        <v>0</v>
      </c>
      <c r="BI2242" s="229">
        <f>IF(N2242="nulová",J2242,0)</f>
        <v>0</v>
      </c>
      <c r="BJ2242" s="20" t="s">
        <v>80</v>
      </c>
      <c r="BK2242" s="229">
        <f>ROUND(I2242*H2242,2)</f>
        <v>0</v>
      </c>
      <c r="BL2242" s="20" t="s">
        <v>396</v>
      </c>
      <c r="BM2242" s="228" t="s">
        <v>2716</v>
      </c>
    </row>
    <row r="2243" spans="1:47" s="2" customFormat="1" ht="12">
      <c r="A2243" s="41"/>
      <c r="B2243" s="42"/>
      <c r="C2243" s="43"/>
      <c r="D2243" s="230" t="s">
        <v>275</v>
      </c>
      <c r="E2243" s="43"/>
      <c r="F2243" s="231" t="s">
        <v>2715</v>
      </c>
      <c r="G2243" s="43"/>
      <c r="H2243" s="43"/>
      <c r="I2243" s="232"/>
      <c r="J2243" s="43"/>
      <c r="K2243" s="43"/>
      <c r="L2243" s="47"/>
      <c r="M2243" s="233"/>
      <c r="N2243" s="234"/>
      <c r="O2243" s="87"/>
      <c r="P2243" s="87"/>
      <c r="Q2243" s="87"/>
      <c r="R2243" s="87"/>
      <c r="S2243" s="87"/>
      <c r="T2243" s="88"/>
      <c r="U2243" s="41"/>
      <c r="V2243" s="41"/>
      <c r="W2243" s="41"/>
      <c r="X2243" s="41"/>
      <c r="Y2243" s="41"/>
      <c r="Z2243" s="41"/>
      <c r="AA2243" s="41"/>
      <c r="AB2243" s="41"/>
      <c r="AC2243" s="41"/>
      <c r="AD2243" s="41"/>
      <c r="AE2243" s="41"/>
      <c r="AT2243" s="20" t="s">
        <v>275</v>
      </c>
      <c r="AU2243" s="20" t="s">
        <v>82</v>
      </c>
    </row>
    <row r="2244" spans="1:47" s="2" customFormat="1" ht="12">
      <c r="A2244" s="41"/>
      <c r="B2244" s="42"/>
      <c r="C2244" s="43"/>
      <c r="D2244" s="235" t="s">
        <v>277</v>
      </c>
      <c r="E2244" s="43"/>
      <c r="F2244" s="236" t="s">
        <v>2717</v>
      </c>
      <c r="G2244" s="43"/>
      <c r="H2244" s="43"/>
      <c r="I2244" s="232"/>
      <c r="J2244" s="43"/>
      <c r="K2244" s="43"/>
      <c r="L2244" s="47"/>
      <c r="M2244" s="233"/>
      <c r="N2244" s="234"/>
      <c r="O2244" s="87"/>
      <c r="P2244" s="87"/>
      <c r="Q2244" s="87"/>
      <c r="R2244" s="87"/>
      <c r="S2244" s="87"/>
      <c r="T2244" s="88"/>
      <c r="U2244" s="41"/>
      <c r="V2244" s="41"/>
      <c r="W2244" s="41"/>
      <c r="X2244" s="41"/>
      <c r="Y2244" s="41"/>
      <c r="Z2244" s="41"/>
      <c r="AA2244" s="41"/>
      <c r="AB2244" s="41"/>
      <c r="AC2244" s="41"/>
      <c r="AD2244" s="41"/>
      <c r="AE2244" s="41"/>
      <c r="AT2244" s="20" t="s">
        <v>277</v>
      </c>
      <c r="AU2244" s="20" t="s">
        <v>82</v>
      </c>
    </row>
    <row r="2245" spans="1:51" s="14" customFormat="1" ht="12">
      <c r="A2245" s="14"/>
      <c r="B2245" s="247"/>
      <c r="C2245" s="248"/>
      <c r="D2245" s="230" t="s">
        <v>279</v>
      </c>
      <c r="E2245" s="249" t="s">
        <v>19</v>
      </c>
      <c r="F2245" s="250" t="s">
        <v>2718</v>
      </c>
      <c r="G2245" s="248"/>
      <c r="H2245" s="251">
        <v>10</v>
      </c>
      <c r="I2245" s="252"/>
      <c r="J2245" s="248"/>
      <c r="K2245" s="248"/>
      <c r="L2245" s="253"/>
      <c r="M2245" s="254"/>
      <c r="N2245" s="255"/>
      <c r="O2245" s="255"/>
      <c r="P2245" s="255"/>
      <c r="Q2245" s="255"/>
      <c r="R2245" s="255"/>
      <c r="S2245" s="255"/>
      <c r="T2245" s="256"/>
      <c r="U2245" s="14"/>
      <c r="V2245" s="14"/>
      <c r="W2245" s="14"/>
      <c r="X2245" s="14"/>
      <c r="Y2245" s="14"/>
      <c r="Z2245" s="14"/>
      <c r="AA2245" s="14"/>
      <c r="AB2245" s="14"/>
      <c r="AC2245" s="14"/>
      <c r="AD2245" s="14"/>
      <c r="AE2245" s="14"/>
      <c r="AT2245" s="257" t="s">
        <v>279</v>
      </c>
      <c r="AU2245" s="257" t="s">
        <v>82</v>
      </c>
      <c r="AV2245" s="14" t="s">
        <v>82</v>
      </c>
      <c r="AW2245" s="14" t="s">
        <v>33</v>
      </c>
      <c r="AX2245" s="14" t="s">
        <v>72</v>
      </c>
      <c r="AY2245" s="257" t="s">
        <v>266</v>
      </c>
    </row>
    <row r="2246" spans="1:51" s="15" customFormat="1" ht="12">
      <c r="A2246" s="15"/>
      <c r="B2246" s="258"/>
      <c r="C2246" s="259"/>
      <c r="D2246" s="230" t="s">
        <v>279</v>
      </c>
      <c r="E2246" s="260" t="s">
        <v>19</v>
      </c>
      <c r="F2246" s="261" t="s">
        <v>282</v>
      </c>
      <c r="G2246" s="259"/>
      <c r="H2246" s="262">
        <v>10</v>
      </c>
      <c r="I2246" s="263"/>
      <c r="J2246" s="259"/>
      <c r="K2246" s="259"/>
      <c r="L2246" s="264"/>
      <c r="M2246" s="265"/>
      <c r="N2246" s="266"/>
      <c r="O2246" s="266"/>
      <c r="P2246" s="266"/>
      <c r="Q2246" s="266"/>
      <c r="R2246" s="266"/>
      <c r="S2246" s="266"/>
      <c r="T2246" s="267"/>
      <c r="U2246" s="15"/>
      <c r="V2246" s="15"/>
      <c r="W2246" s="15"/>
      <c r="X2246" s="15"/>
      <c r="Y2246" s="15"/>
      <c r="Z2246" s="15"/>
      <c r="AA2246" s="15"/>
      <c r="AB2246" s="15"/>
      <c r="AC2246" s="15"/>
      <c r="AD2246" s="15"/>
      <c r="AE2246" s="15"/>
      <c r="AT2246" s="268" t="s">
        <v>279</v>
      </c>
      <c r="AU2246" s="268" t="s">
        <v>82</v>
      </c>
      <c r="AV2246" s="15" t="s">
        <v>273</v>
      </c>
      <c r="AW2246" s="15" t="s">
        <v>33</v>
      </c>
      <c r="AX2246" s="15" t="s">
        <v>80</v>
      </c>
      <c r="AY2246" s="268" t="s">
        <v>266</v>
      </c>
    </row>
    <row r="2247" spans="1:65" s="2" customFormat="1" ht="44.25" customHeight="1">
      <c r="A2247" s="41"/>
      <c r="B2247" s="42"/>
      <c r="C2247" s="269" t="s">
        <v>2719</v>
      </c>
      <c r="D2247" s="269" t="s">
        <v>430</v>
      </c>
      <c r="E2247" s="270" t="s">
        <v>2720</v>
      </c>
      <c r="F2247" s="271" t="s">
        <v>2721</v>
      </c>
      <c r="G2247" s="272" t="s">
        <v>481</v>
      </c>
      <c r="H2247" s="273">
        <v>1</v>
      </c>
      <c r="I2247" s="274"/>
      <c r="J2247" s="275">
        <f>ROUND(I2247*H2247,2)</f>
        <v>0</v>
      </c>
      <c r="K2247" s="271" t="s">
        <v>520</v>
      </c>
      <c r="L2247" s="276"/>
      <c r="M2247" s="277" t="s">
        <v>19</v>
      </c>
      <c r="N2247" s="278" t="s">
        <v>43</v>
      </c>
      <c r="O2247" s="87"/>
      <c r="P2247" s="226">
        <f>O2247*H2247</f>
        <v>0</v>
      </c>
      <c r="Q2247" s="226">
        <v>0</v>
      </c>
      <c r="R2247" s="226">
        <f>Q2247*H2247</f>
        <v>0</v>
      </c>
      <c r="S2247" s="226">
        <v>0</v>
      </c>
      <c r="T2247" s="227">
        <f>S2247*H2247</f>
        <v>0</v>
      </c>
      <c r="U2247" s="41"/>
      <c r="V2247" s="41"/>
      <c r="W2247" s="41"/>
      <c r="X2247" s="41"/>
      <c r="Y2247" s="41"/>
      <c r="Z2247" s="41"/>
      <c r="AA2247" s="41"/>
      <c r="AB2247" s="41"/>
      <c r="AC2247" s="41"/>
      <c r="AD2247" s="41"/>
      <c r="AE2247" s="41"/>
      <c r="AR2247" s="228" t="s">
        <v>324</v>
      </c>
      <c r="AT2247" s="228" t="s">
        <v>430</v>
      </c>
      <c r="AU2247" s="228" t="s">
        <v>82</v>
      </c>
      <c r="AY2247" s="20" t="s">
        <v>266</v>
      </c>
      <c r="BE2247" s="229">
        <f>IF(N2247="základní",J2247,0)</f>
        <v>0</v>
      </c>
      <c r="BF2247" s="229">
        <f>IF(N2247="snížená",J2247,0)</f>
        <v>0</v>
      </c>
      <c r="BG2247" s="229">
        <f>IF(N2247="zákl. přenesená",J2247,0)</f>
        <v>0</v>
      </c>
      <c r="BH2247" s="229">
        <f>IF(N2247="sníž. přenesená",J2247,0)</f>
        <v>0</v>
      </c>
      <c r="BI2247" s="229">
        <f>IF(N2247="nulová",J2247,0)</f>
        <v>0</v>
      </c>
      <c r="BJ2247" s="20" t="s">
        <v>80</v>
      </c>
      <c r="BK2247" s="229">
        <f>ROUND(I2247*H2247,2)</f>
        <v>0</v>
      </c>
      <c r="BL2247" s="20" t="s">
        <v>273</v>
      </c>
      <c r="BM2247" s="228" t="s">
        <v>2722</v>
      </c>
    </row>
    <row r="2248" spans="1:47" s="2" customFormat="1" ht="12">
      <c r="A2248" s="41"/>
      <c r="B2248" s="42"/>
      <c r="C2248" s="43"/>
      <c r="D2248" s="230" t="s">
        <v>275</v>
      </c>
      <c r="E2248" s="43"/>
      <c r="F2248" s="231" t="s">
        <v>2721</v>
      </c>
      <c r="G2248" s="43"/>
      <c r="H2248" s="43"/>
      <c r="I2248" s="232"/>
      <c r="J2248" s="43"/>
      <c r="K2248" s="43"/>
      <c r="L2248" s="47"/>
      <c r="M2248" s="233"/>
      <c r="N2248" s="234"/>
      <c r="O2248" s="87"/>
      <c r="P2248" s="87"/>
      <c r="Q2248" s="87"/>
      <c r="R2248" s="87"/>
      <c r="S2248" s="87"/>
      <c r="T2248" s="88"/>
      <c r="U2248" s="41"/>
      <c r="V2248" s="41"/>
      <c r="W2248" s="41"/>
      <c r="X2248" s="41"/>
      <c r="Y2248" s="41"/>
      <c r="Z2248" s="41"/>
      <c r="AA2248" s="41"/>
      <c r="AB2248" s="41"/>
      <c r="AC2248" s="41"/>
      <c r="AD2248" s="41"/>
      <c r="AE2248" s="41"/>
      <c r="AT2248" s="20" t="s">
        <v>275</v>
      </c>
      <c r="AU2248" s="20" t="s">
        <v>82</v>
      </c>
    </row>
    <row r="2249" spans="1:65" s="2" customFormat="1" ht="37.8" customHeight="1">
      <c r="A2249" s="41"/>
      <c r="B2249" s="42"/>
      <c r="C2249" s="269" t="s">
        <v>2723</v>
      </c>
      <c r="D2249" s="269" t="s">
        <v>430</v>
      </c>
      <c r="E2249" s="270" t="s">
        <v>2724</v>
      </c>
      <c r="F2249" s="271" t="s">
        <v>2725</v>
      </c>
      <c r="G2249" s="272" t="s">
        <v>481</v>
      </c>
      <c r="H2249" s="273">
        <v>3</v>
      </c>
      <c r="I2249" s="274"/>
      <c r="J2249" s="275">
        <f>ROUND(I2249*H2249,2)</f>
        <v>0</v>
      </c>
      <c r="K2249" s="271" t="s">
        <v>520</v>
      </c>
      <c r="L2249" s="276"/>
      <c r="M2249" s="277" t="s">
        <v>19</v>
      </c>
      <c r="N2249" s="278" t="s">
        <v>43</v>
      </c>
      <c r="O2249" s="87"/>
      <c r="P2249" s="226">
        <f>O2249*H2249</f>
        <v>0</v>
      </c>
      <c r="Q2249" s="226">
        <v>0</v>
      </c>
      <c r="R2249" s="226">
        <f>Q2249*H2249</f>
        <v>0</v>
      </c>
      <c r="S2249" s="226">
        <v>0</v>
      </c>
      <c r="T2249" s="227">
        <f>S2249*H2249</f>
        <v>0</v>
      </c>
      <c r="U2249" s="41"/>
      <c r="V2249" s="41"/>
      <c r="W2249" s="41"/>
      <c r="X2249" s="41"/>
      <c r="Y2249" s="41"/>
      <c r="Z2249" s="41"/>
      <c r="AA2249" s="41"/>
      <c r="AB2249" s="41"/>
      <c r="AC2249" s="41"/>
      <c r="AD2249" s="41"/>
      <c r="AE2249" s="41"/>
      <c r="AR2249" s="228" t="s">
        <v>324</v>
      </c>
      <c r="AT2249" s="228" t="s">
        <v>430</v>
      </c>
      <c r="AU2249" s="228" t="s">
        <v>82</v>
      </c>
      <c r="AY2249" s="20" t="s">
        <v>266</v>
      </c>
      <c r="BE2249" s="229">
        <f>IF(N2249="základní",J2249,0)</f>
        <v>0</v>
      </c>
      <c r="BF2249" s="229">
        <f>IF(N2249="snížená",J2249,0)</f>
        <v>0</v>
      </c>
      <c r="BG2249" s="229">
        <f>IF(N2249="zákl. přenesená",J2249,0)</f>
        <v>0</v>
      </c>
      <c r="BH2249" s="229">
        <f>IF(N2249="sníž. přenesená",J2249,0)</f>
        <v>0</v>
      </c>
      <c r="BI2249" s="229">
        <f>IF(N2249="nulová",J2249,0)</f>
        <v>0</v>
      </c>
      <c r="BJ2249" s="20" t="s">
        <v>80</v>
      </c>
      <c r="BK2249" s="229">
        <f>ROUND(I2249*H2249,2)</f>
        <v>0</v>
      </c>
      <c r="BL2249" s="20" t="s">
        <v>273</v>
      </c>
      <c r="BM2249" s="228" t="s">
        <v>2726</v>
      </c>
    </row>
    <row r="2250" spans="1:47" s="2" customFormat="1" ht="12">
      <c r="A2250" s="41"/>
      <c r="B2250" s="42"/>
      <c r="C2250" s="43"/>
      <c r="D2250" s="230" t="s">
        <v>275</v>
      </c>
      <c r="E2250" s="43"/>
      <c r="F2250" s="231" t="s">
        <v>2725</v>
      </c>
      <c r="G2250" s="43"/>
      <c r="H2250" s="43"/>
      <c r="I2250" s="232"/>
      <c r="J2250" s="43"/>
      <c r="K2250" s="43"/>
      <c r="L2250" s="47"/>
      <c r="M2250" s="233"/>
      <c r="N2250" s="234"/>
      <c r="O2250" s="87"/>
      <c r="P2250" s="87"/>
      <c r="Q2250" s="87"/>
      <c r="R2250" s="87"/>
      <c r="S2250" s="87"/>
      <c r="T2250" s="88"/>
      <c r="U2250" s="41"/>
      <c r="V2250" s="41"/>
      <c r="W2250" s="41"/>
      <c r="X2250" s="41"/>
      <c r="Y2250" s="41"/>
      <c r="Z2250" s="41"/>
      <c r="AA2250" s="41"/>
      <c r="AB2250" s="41"/>
      <c r="AC2250" s="41"/>
      <c r="AD2250" s="41"/>
      <c r="AE2250" s="41"/>
      <c r="AT2250" s="20" t="s">
        <v>275</v>
      </c>
      <c r="AU2250" s="20" t="s">
        <v>82</v>
      </c>
    </row>
    <row r="2251" spans="1:65" s="2" customFormat="1" ht="37.8" customHeight="1">
      <c r="A2251" s="41"/>
      <c r="B2251" s="42"/>
      <c r="C2251" s="269" t="s">
        <v>2727</v>
      </c>
      <c r="D2251" s="269" t="s">
        <v>430</v>
      </c>
      <c r="E2251" s="270" t="s">
        <v>2728</v>
      </c>
      <c r="F2251" s="271" t="s">
        <v>2729</v>
      </c>
      <c r="G2251" s="272" t="s">
        <v>481</v>
      </c>
      <c r="H2251" s="273">
        <v>1</v>
      </c>
      <c r="I2251" s="274"/>
      <c r="J2251" s="275">
        <f>ROUND(I2251*H2251,2)</f>
        <v>0</v>
      </c>
      <c r="K2251" s="271" t="s">
        <v>520</v>
      </c>
      <c r="L2251" s="276"/>
      <c r="M2251" s="277" t="s">
        <v>19</v>
      </c>
      <c r="N2251" s="278" t="s">
        <v>43</v>
      </c>
      <c r="O2251" s="87"/>
      <c r="P2251" s="226">
        <f>O2251*H2251</f>
        <v>0</v>
      </c>
      <c r="Q2251" s="226">
        <v>0</v>
      </c>
      <c r="R2251" s="226">
        <f>Q2251*H2251</f>
        <v>0</v>
      </c>
      <c r="S2251" s="226">
        <v>0</v>
      </c>
      <c r="T2251" s="227">
        <f>S2251*H2251</f>
        <v>0</v>
      </c>
      <c r="U2251" s="41"/>
      <c r="V2251" s="41"/>
      <c r="W2251" s="41"/>
      <c r="X2251" s="41"/>
      <c r="Y2251" s="41"/>
      <c r="Z2251" s="41"/>
      <c r="AA2251" s="41"/>
      <c r="AB2251" s="41"/>
      <c r="AC2251" s="41"/>
      <c r="AD2251" s="41"/>
      <c r="AE2251" s="41"/>
      <c r="AR2251" s="228" t="s">
        <v>324</v>
      </c>
      <c r="AT2251" s="228" t="s">
        <v>430</v>
      </c>
      <c r="AU2251" s="228" t="s">
        <v>82</v>
      </c>
      <c r="AY2251" s="20" t="s">
        <v>266</v>
      </c>
      <c r="BE2251" s="229">
        <f>IF(N2251="základní",J2251,0)</f>
        <v>0</v>
      </c>
      <c r="BF2251" s="229">
        <f>IF(N2251="snížená",J2251,0)</f>
        <v>0</v>
      </c>
      <c r="BG2251" s="229">
        <f>IF(N2251="zákl. přenesená",J2251,0)</f>
        <v>0</v>
      </c>
      <c r="BH2251" s="229">
        <f>IF(N2251="sníž. přenesená",J2251,0)</f>
        <v>0</v>
      </c>
      <c r="BI2251" s="229">
        <f>IF(N2251="nulová",J2251,0)</f>
        <v>0</v>
      </c>
      <c r="BJ2251" s="20" t="s">
        <v>80</v>
      </c>
      <c r="BK2251" s="229">
        <f>ROUND(I2251*H2251,2)</f>
        <v>0</v>
      </c>
      <c r="BL2251" s="20" t="s">
        <v>273</v>
      </c>
      <c r="BM2251" s="228" t="s">
        <v>2730</v>
      </c>
    </row>
    <row r="2252" spans="1:47" s="2" customFormat="1" ht="12">
      <c r="A2252" s="41"/>
      <c r="B2252" s="42"/>
      <c r="C2252" s="43"/>
      <c r="D2252" s="230" t="s">
        <v>275</v>
      </c>
      <c r="E2252" s="43"/>
      <c r="F2252" s="231" t="s">
        <v>2729</v>
      </c>
      <c r="G2252" s="43"/>
      <c r="H2252" s="43"/>
      <c r="I2252" s="232"/>
      <c r="J2252" s="43"/>
      <c r="K2252" s="43"/>
      <c r="L2252" s="47"/>
      <c r="M2252" s="233"/>
      <c r="N2252" s="234"/>
      <c r="O2252" s="87"/>
      <c r="P2252" s="87"/>
      <c r="Q2252" s="87"/>
      <c r="R2252" s="87"/>
      <c r="S2252" s="87"/>
      <c r="T2252" s="88"/>
      <c r="U2252" s="41"/>
      <c r="V2252" s="41"/>
      <c r="W2252" s="41"/>
      <c r="X2252" s="41"/>
      <c r="Y2252" s="41"/>
      <c r="Z2252" s="41"/>
      <c r="AA2252" s="41"/>
      <c r="AB2252" s="41"/>
      <c r="AC2252" s="41"/>
      <c r="AD2252" s="41"/>
      <c r="AE2252" s="41"/>
      <c r="AT2252" s="20" t="s">
        <v>275</v>
      </c>
      <c r="AU2252" s="20" t="s">
        <v>82</v>
      </c>
    </row>
    <row r="2253" spans="1:65" s="2" customFormat="1" ht="37.8" customHeight="1">
      <c r="A2253" s="41"/>
      <c r="B2253" s="42"/>
      <c r="C2253" s="269" t="s">
        <v>2731</v>
      </c>
      <c r="D2253" s="269" t="s">
        <v>430</v>
      </c>
      <c r="E2253" s="270" t="s">
        <v>2732</v>
      </c>
      <c r="F2253" s="271" t="s">
        <v>2733</v>
      </c>
      <c r="G2253" s="272" t="s">
        <v>481</v>
      </c>
      <c r="H2253" s="273">
        <v>1</v>
      </c>
      <c r="I2253" s="274"/>
      <c r="J2253" s="275">
        <f>ROUND(I2253*H2253,2)</f>
        <v>0</v>
      </c>
      <c r="K2253" s="271" t="s">
        <v>520</v>
      </c>
      <c r="L2253" s="276"/>
      <c r="M2253" s="277" t="s">
        <v>19</v>
      </c>
      <c r="N2253" s="278" t="s">
        <v>43</v>
      </c>
      <c r="O2253" s="87"/>
      <c r="P2253" s="226">
        <f>O2253*H2253</f>
        <v>0</v>
      </c>
      <c r="Q2253" s="226">
        <v>0</v>
      </c>
      <c r="R2253" s="226">
        <f>Q2253*H2253</f>
        <v>0</v>
      </c>
      <c r="S2253" s="226">
        <v>0</v>
      </c>
      <c r="T2253" s="227">
        <f>S2253*H2253</f>
        <v>0</v>
      </c>
      <c r="U2253" s="41"/>
      <c r="V2253" s="41"/>
      <c r="W2253" s="41"/>
      <c r="X2253" s="41"/>
      <c r="Y2253" s="41"/>
      <c r="Z2253" s="41"/>
      <c r="AA2253" s="41"/>
      <c r="AB2253" s="41"/>
      <c r="AC2253" s="41"/>
      <c r="AD2253" s="41"/>
      <c r="AE2253" s="41"/>
      <c r="AR2253" s="228" t="s">
        <v>324</v>
      </c>
      <c r="AT2253" s="228" t="s">
        <v>430</v>
      </c>
      <c r="AU2253" s="228" t="s">
        <v>82</v>
      </c>
      <c r="AY2253" s="20" t="s">
        <v>266</v>
      </c>
      <c r="BE2253" s="229">
        <f>IF(N2253="základní",J2253,0)</f>
        <v>0</v>
      </c>
      <c r="BF2253" s="229">
        <f>IF(N2253="snížená",J2253,0)</f>
        <v>0</v>
      </c>
      <c r="BG2253" s="229">
        <f>IF(N2253="zákl. přenesená",J2253,0)</f>
        <v>0</v>
      </c>
      <c r="BH2253" s="229">
        <f>IF(N2253="sníž. přenesená",J2253,0)</f>
        <v>0</v>
      </c>
      <c r="BI2253" s="229">
        <f>IF(N2253="nulová",J2253,0)</f>
        <v>0</v>
      </c>
      <c r="BJ2253" s="20" t="s">
        <v>80</v>
      </c>
      <c r="BK2253" s="229">
        <f>ROUND(I2253*H2253,2)</f>
        <v>0</v>
      </c>
      <c r="BL2253" s="20" t="s">
        <v>273</v>
      </c>
      <c r="BM2253" s="228" t="s">
        <v>2734</v>
      </c>
    </row>
    <row r="2254" spans="1:47" s="2" customFormat="1" ht="12">
      <c r="A2254" s="41"/>
      <c r="B2254" s="42"/>
      <c r="C2254" s="43"/>
      <c r="D2254" s="230" t="s">
        <v>275</v>
      </c>
      <c r="E2254" s="43"/>
      <c r="F2254" s="231" t="s">
        <v>2733</v>
      </c>
      <c r="G2254" s="43"/>
      <c r="H2254" s="43"/>
      <c r="I2254" s="232"/>
      <c r="J2254" s="43"/>
      <c r="K2254" s="43"/>
      <c r="L2254" s="47"/>
      <c r="M2254" s="233"/>
      <c r="N2254" s="234"/>
      <c r="O2254" s="87"/>
      <c r="P2254" s="87"/>
      <c r="Q2254" s="87"/>
      <c r="R2254" s="87"/>
      <c r="S2254" s="87"/>
      <c r="T2254" s="88"/>
      <c r="U2254" s="41"/>
      <c r="V2254" s="41"/>
      <c r="W2254" s="41"/>
      <c r="X2254" s="41"/>
      <c r="Y2254" s="41"/>
      <c r="Z2254" s="41"/>
      <c r="AA2254" s="41"/>
      <c r="AB2254" s="41"/>
      <c r="AC2254" s="41"/>
      <c r="AD2254" s="41"/>
      <c r="AE2254" s="41"/>
      <c r="AT2254" s="20" t="s">
        <v>275</v>
      </c>
      <c r="AU2254" s="20" t="s">
        <v>82</v>
      </c>
    </row>
    <row r="2255" spans="1:65" s="2" customFormat="1" ht="37.8" customHeight="1">
      <c r="A2255" s="41"/>
      <c r="B2255" s="42"/>
      <c r="C2255" s="269" t="s">
        <v>2735</v>
      </c>
      <c r="D2255" s="269" t="s">
        <v>430</v>
      </c>
      <c r="E2255" s="270" t="s">
        <v>2736</v>
      </c>
      <c r="F2255" s="271" t="s">
        <v>2737</v>
      </c>
      <c r="G2255" s="272" t="s">
        <v>481</v>
      </c>
      <c r="H2255" s="273">
        <v>2</v>
      </c>
      <c r="I2255" s="274"/>
      <c r="J2255" s="275">
        <f>ROUND(I2255*H2255,2)</f>
        <v>0</v>
      </c>
      <c r="K2255" s="271" t="s">
        <v>520</v>
      </c>
      <c r="L2255" s="276"/>
      <c r="M2255" s="277" t="s">
        <v>19</v>
      </c>
      <c r="N2255" s="278" t="s">
        <v>43</v>
      </c>
      <c r="O2255" s="87"/>
      <c r="P2255" s="226">
        <f>O2255*H2255</f>
        <v>0</v>
      </c>
      <c r="Q2255" s="226">
        <v>0</v>
      </c>
      <c r="R2255" s="226">
        <f>Q2255*H2255</f>
        <v>0</v>
      </c>
      <c r="S2255" s="226">
        <v>0</v>
      </c>
      <c r="T2255" s="227">
        <f>S2255*H2255</f>
        <v>0</v>
      </c>
      <c r="U2255" s="41"/>
      <c r="V2255" s="41"/>
      <c r="W2255" s="41"/>
      <c r="X2255" s="41"/>
      <c r="Y2255" s="41"/>
      <c r="Z2255" s="41"/>
      <c r="AA2255" s="41"/>
      <c r="AB2255" s="41"/>
      <c r="AC2255" s="41"/>
      <c r="AD2255" s="41"/>
      <c r="AE2255" s="41"/>
      <c r="AR2255" s="228" t="s">
        <v>324</v>
      </c>
      <c r="AT2255" s="228" t="s">
        <v>430</v>
      </c>
      <c r="AU2255" s="228" t="s">
        <v>82</v>
      </c>
      <c r="AY2255" s="20" t="s">
        <v>266</v>
      </c>
      <c r="BE2255" s="229">
        <f>IF(N2255="základní",J2255,0)</f>
        <v>0</v>
      </c>
      <c r="BF2255" s="229">
        <f>IF(N2255="snížená",J2255,0)</f>
        <v>0</v>
      </c>
      <c r="BG2255" s="229">
        <f>IF(N2255="zákl. přenesená",J2255,0)</f>
        <v>0</v>
      </c>
      <c r="BH2255" s="229">
        <f>IF(N2255="sníž. přenesená",J2255,0)</f>
        <v>0</v>
      </c>
      <c r="BI2255" s="229">
        <f>IF(N2255="nulová",J2255,0)</f>
        <v>0</v>
      </c>
      <c r="BJ2255" s="20" t="s">
        <v>80</v>
      </c>
      <c r="BK2255" s="229">
        <f>ROUND(I2255*H2255,2)</f>
        <v>0</v>
      </c>
      <c r="BL2255" s="20" t="s">
        <v>273</v>
      </c>
      <c r="BM2255" s="228" t="s">
        <v>2738</v>
      </c>
    </row>
    <row r="2256" spans="1:47" s="2" customFormat="1" ht="12">
      <c r="A2256" s="41"/>
      <c r="B2256" s="42"/>
      <c r="C2256" s="43"/>
      <c r="D2256" s="230" t="s">
        <v>275</v>
      </c>
      <c r="E2256" s="43"/>
      <c r="F2256" s="231" t="s">
        <v>2737</v>
      </c>
      <c r="G2256" s="43"/>
      <c r="H2256" s="43"/>
      <c r="I2256" s="232"/>
      <c r="J2256" s="43"/>
      <c r="K2256" s="43"/>
      <c r="L2256" s="47"/>
      <c r="M2256" s="233"/>
      <c r="N2256" s="234"/>
      <c r="O2256" s="87"/>
      <c r="P2256" s="87"/>
      <c r="Q2256" s="87"/>
      <c r="R2256" s="87"/>
      <c r="S2256" s="87"/>
      <c r="T2256" s="88"/>
      <c r="U2256" s="41"/>
      <c r="V2256" s="41"/>
      <c r="W2256" s="41"/>
      <c r="X2256" s="41"/>
      <c r="Y2256" s="41"/>
      <c r="Z2256" s="41"/>
      <c r="AA2256" s="41"/>
      <c r="AB2256" s="41"/>
      <c r="AC2256" s="41"/>
      <c r="AD2256" s="41"/>
      <c r="AE2256" s="41"/>
      <c r="AT2256" s="20" t="s">
        <v>275</v>
      </c>
      <c r="AU2256" s="20" t="s">
        <v>82</v>
      </c>
    </row>
    <row r="2257" spans="1:65" s="2" customFormat="1" ht="44.25" customHeight="1">
      <c r="A2257" s="41"/>
      <c r="B2257" s="42"/>
      <c r="C2257" s="269" t="s">
        <v>2739</v>
      </c>
      <c r="D2257" s="269" t="s">
        <v>430</v>
      </c>
      <c r="E2257" s="270" t="s">
        <v>2740</v>
      </c>
      <c r="F2257" s="271" t="s">
        <v>2741</v>
      </c>
      <c r="G2257" s="272" t="s">
        <v>481</v>
      </c>
      <c r="H2257" s="273">
        <v>2</v>
      </c>
      <c r="I2257" s="274"/>
      <c r="J2257" s="275">
        <f>ROUND(I2257*H2257,2)</f>
        <v>0</v>
      </c>
      <c r="K2257" s="271" t="s">
        <v>520</v>
      </c>
      <c r="L2257" s="276"/>
      <c r="M2257" s="277" t="s">
        <v>19</v>
      </c>
      <c r="N2257" s="278" t="s">
        <v>43</v>
      </c>
      <c r="O2257" s="87"/>
      <c r="P2257" s="226">
        <f>O2257*H2257</f>
        <v>0</v>
      </c>
      <c r="Q2257" s="226">
        <v>0</v>
      </c>
      <c r="R2257" s="226">
        <f>Q2257*H2257</f>
        <v>0</v>
      </c>
      <c r="S2257" s="226">
        <v>0</v>
      </c>
      <c r="T2257" s="227">
        <f>S2257*H2257</f>
        <v>0</v>
      </c>
      <c r="U2257" s="41"/>
      <c r="V2257" s="41"/>
      <c r="W2257" s="41"/>
      <c r="X2257" s="41"/>
      <c r="Y2257" s="41"/>
      <c r="Z2257" s="41"/>
      <c r="AA2257" s="41"/>
      <c r="AB2257" s="41"/>
      <c r="AC2257" s="41"/>
      <c r="AD2257" s="41"/>
      <c r="AE2257" s="41"/>
      <c r="AR2257" s="228" t="s">
        <v>324</v>
      </c>
      <c r="AT2257" s="228" t="s">
        <v>430</v>
      </c>
      <c r="AU2257" s="228" t="s">
        <v>82</v>
      </c>
      <c r="AY2257" s="20" t="s">
        <v>266</v>
      </c>
      <c r="BE2257" s="229">
        <f>IF(N2257="základní",J2257,0)</f>
        <v>0</v>
      </c>
      <c r="BF2257" s="229">
        <f>IF(N2257="snížená",J2257,0)</f>
        <v>0</v>
      </c>
      <c r="BG2257" s="229">
        <f>IF(N2257="zákl. přenesená",J2257,0)</f>
        <v>0</v>
      </c>
      <c r="BH2257" s="229">
        <f>IF(N2257="sníž. přenesená",J2257,0)</f>
        <v>0</v>
      </c>
      <c r="BI2257" s="229">
        <f>IF(N2257="nulová",J2257,0)</f>
        <v>0</v>
      </c>
      <c r="BJ2257" s="20" t="s">
        <v>80</v>
      </c>
      <c r="BK2257" s="229">
        <f>ROUND(I2257*H2257,2)</f>
        <v>0</v>
      </c>
      <c r="BL2257" s="20" t="s">
        <v>273</v>
      </c>
      <c r="BM2257" s="228" t="s">
        <v>2742</v>
      </c>
    </row>
    <row r="2258" spans="1:47" s="2" customFormat="1" ht="12">
      <c r="A2258" s="41"/>
      <c r="B2258" s="42"/>
      <c r="C2258" s="43"/>
      <c r="D2258" s="230" t="s">
        <v>275</v>
      </c>
      <c r="E2258" s="43"/>
      <c r="F2258" s="231" t="s">
        <v>2741</v>
      </c>
      <c r="G2258" s="43"/>
      <c r="H2258" s="43"/>
      <c r="I2258" s="232"/>
      <c r="J2258" s="43"/>
      <c r="K2258" s="43"/>
      <c r="L2258" s="47"/>
      <c r="M2258" s="233"/>
      <c r="N2258" s="234"/>
      <c r="O2258" s="87"/>
      <c r="P2258" s="87"/>
      <c r="Q2258" s="87"/>
      <c r="R2258" s="87"/>
      <c r="S2258" s="87"/>
      <c r="T2258" s="88"/>
      <c r="U2258" s="41"/>
      <c r="V2258" s="41"/>
      <c r="W2258" s="41"/>
      <c r="X2258" s="41"/>
      <c r="Y2258" s="41"/>
      <c r="Z2258" s="41"/>
      <c r="AA2258" s="41"/>
      <c r="AB2258" s="41"/>
      <c r="AC2258" s="41"/>
      <c r="AD2258" s="41"/>
      <c r="AE2258" s="41"/>
      <c r="AT2258" s="20" t="s">
        <v>275</v>
      </c>
      <c r="AU2258" s="20" t="s">
        <v>82</v>
      </c>
    </row>
    <row r="2259" spans="1:65" s="2" customFormat="1" ht="24.15" customHeight="1">
      <c r="A2259" s="41"/>
      <c r="B2259" s="42"/>
      <c r="C2259" s="217" t="s">
        <v>2743</v>
      </c>
      <c r="D2259" s="217" t="s">
        <v>268</v>
      </c>
      <c r="E2259" s="218" t="s">
        <v>2744</v>
      </c>
      <c r="F2259" s="219" t="s">
        <v>2745</v>
      </c>
      <c r="G2259" s="220" t="s">
        <v>481</v>
      </c>
      <c r="H2259" s="221">
        <v>3</v>
      </c>
      <c r="I2259" s="222"/>
      <c r="J2259" s="223">
        <f>ROUND(I2259*H2259,2)</f>
        <v>0</v>
      </c>
      <c r="K2259" s="219" t="s">
        <v>272</v>
      </c>
      <c r="L2259" s="47"/>
      <c r="M2259" s="224" t="s">
        <v>19</v>
      </c>
      <c r="N2259" s="225" t="s">
        <v>43</v>
      </c>
      <c r="O2259" s="87"/>
      <c r="P2259" s="226">
        <f>O2259*H2259</f>
        <v>0</v>
      </c>
      <c r="Q2259" s="226">
        <v>0</v>
      </c>
      <c r="R2259" s="226">
        <f>Q2259*H2259</f>
        <v>0</v>
      </c>
      <c r="S2259" s="226">
        <v>0</v>
      </c>
      <c r="T2259" s="227">
        <f>S2259*H2259</f>
        <v>0</v>
      </c>
      <c r="U2259" s="41"/>
      <c r="V2259" s="41"/>
      <c r="W2259" s="41"/>
      <c r="X2259" s="41"/>
      <c r="Y2259" s="41"/>
      <c r="Z2259" s="41"/>
      <c r="AA2259" s="41"/>
      <c r="AB2259" s="41"/>
      <c r="AC2259" s="41"/>
      <c r="AD2259" s="41"/>
      <c r="AE2259" s="41"/>
      <c r="AR2259" s="228" t="s">
        <v>396</v>
      </c>
      <c r="AT2259" s="228" t="s">
        <v>268</v>
      </c>
      <c r="AU2259" s="228" t="s">
        <v>82</v>
      </c>
      <c r="AY2259" s="20" t="s">
        <v>266</v>
      </c>
      <c r="BE2259" s="229">
        <f>IF(N2259="základní",J2259,0)</f>
        <v>0</v>
      </c>
      <c r="BF2259" s="229">
        <f>IF(N2259="snížená",J2259,0)</f>
        <v>0</v>
      </c>
      <c r="BG2259" s="229">
        <f>IF(N2259="zákl. přenesená",J2259,0)</f>
        <v>0</v>
      </c>
      <c r="BH2259" s="229">
        <f>IF(N2259="sníž. přenesená",J2259,0)</f>
        <v>0</v>
      </c>
      <c r="BI2259" s="229">
        <f>IF(N2259="nulová",J2259,0)</f>
        <v>0</v>
      </c>
      <c r="BJ2259" s="20" t="s">
        <v>80</v>
      </c>
      <c r="BK2259" s="229">
        <f>ROUND(I2259*H2259,2)</f>
        <v>0</v>
      </c>
      <c r="BL2259" s="20" t="s">
        <v>396</v>
      </c>
      <c r="BM2259" s="228" t="s">
        <v>2746</v>
      </c>
    </row>
    <row r="2260" spans="1:47" s="2" customFormat="1" ht="12">
      <c r="A2260" s="41"/>
      <c r="B2260" s="42"/>
      <c r="C2260" s="43"/>
      <c r="D2260" s="230" t="s">
        <v>275</v>
      </c>
      <c r="E2260" s="43"/>
      <c r="F2260" s="231" t="s">
        <v>2747</v>
      </c>
      <c r="G2260" s="43"/>
      <c r="H2260" s="43"/>
      <c r="I2260" s="232"/>
      <c r="J2260" s="43"/>
      <c r="K2260" s="43"/>
      <c r="L2260" s="47"/>
      <c r="M2260" s="233"/>
      <c r="N2260" s="234"/>
      <c r="O2260" s="87"/>
      <c r="P2260" s="87"/>
      <c r="Q2260" s="87"/>
      <c r="R2260" s="87"/>
      <c r="S2260" s="87"/>
      <c r="T2260" s="88"/>
      <c r="U2260" s="41"/>
      <c r="V2260" s="41"/>
      <c r="W2260" s="41"/>
      <c r="X2260" s="41"/>
      <c r="Y2260" s="41"/>
      <c r="Z2260" s="41"/>
      <c r="AA2260" s="41"/>
      <c r="AB2260" s="41"/>
      <c r="AC2260" s="41"/>
      <c r="AD2260" s="41"/>
      <c r="AE2260" s="41"/>
      <c r="AT2260" s="20" t="s">
        <v>275</v>
      </c>
      <c r="AU2260" s="20" t="s">
        <v>82</v>
      </c>
    </row>
    <row r="2261" spans="1:47" s="2" customFormat="1" ht="12">
      <c r="A2261" s="41"/>
      <c r="B2261" s="42"/>
      <c r="C2261" s="43"/>
      <c r="D2261" s="235" t="s">
        <v>277</v>
      </c>
      <c r="E2261" s="43"/>
      <c r="F2261" s="236" t="s">
        <v>2748</v>
      </c>
      <c r="G2261" s="43"/>
      <c r="H2261" s="43"/>
      <c r="I2261" s="232"/>
      <c r="J2261" s="43"/>
      <c r="K2261" s="43"/>
      <c r="L2261" s="47"/>
      <c r="M2261" s="233"/>
      <c r="N2261" s="234"/>
      <c r="O2261" s="87"/>
      <c r="P2261" s="87"/>
      <c r="Q2261" s="87"/>
      <c r="R2261" s="87"/>
      <c r="S2261" s="87"/>
      <c r="T2261" s="88"/>
      <c r="U2261" s="41"/>
      <c r="V2261" s="41"/>
      <c r="W2261" s="41"/>
      <c r="X2261" s="41"/>
      <c r="Y2261" s="41"/>
      <c r="Z2261" s="41"/>
      <c r="AA2261" s="41"/>
      <c r="AB2261" s="41"/>
      <c r="AC2261" s="41"/>
      <c r="AD2261" s="41"/>
      <c r="AE2261" s="41"/>
      <c r="AT2261" s="20" t="s">
        <v>277</v>
      </c>
      <c r="AU2261" s="20" t="s">
        <v>82</v>
      </c>
    </row>
    <row r="2262" spans="1:51" s="13" customFormat="1" ht="12">
      <c r="A2262" s="13"/>
      <c r="B2262" s="237"/>
      <c r="C2262" s="238"/>
      <c r="D2262" s="230" t="s">
        <v>279</v>
      </c>
      <c r="E2262" s="239" t="s">
        <v>19</v>
      </c>
      <c r="F2262" s="240" t="s">
        <v>2749</v>
      </c>
      <c r="G2262" s="238"/>
      <c r="H2262" s="239" t="s">
        <v>19</v>
      </c>
      <c r="I2262" s="241"/>
      <c r="J2262" s="238"/>
      <c r="K2262" s="238"/>
      <c r="L2262" s="242"/>
      <c r="M2262" s="243"/>
      <c r="N2262" s="244"/>
      <c r="O2262" s="244"/>
      <c r="P2262" s="244"/>
      <c r="Q2262" s="244"/>
      <c r="R2262" s="244"/>
      <c r="S2262" s="244"/>
      <c r="T2262" s="245"/>
      <c r="U2262" s="13"/>
      <c r="V2262" s="13"/>
      <c r="W2262" s="13"/>
      <c r="X2262" s="13"/>
      <c r="Y2262" s="13"/>
      <c r="Z2262" s="13"/>
      <c r="AA2262" s="13"/>
      <c r="AB2262" s="13"/>
      <c r="AC2262" s="13"/>
      <c r="AD2262" s="13"/>
      <c r="AE2262" s="13"/>
      <c r="AT2262" s="246" t="s">
        <v>279</v>
      </c>
      <c r="AU2262" s="246" t="s">
        <v>82</v>
      </c>
      <c r="AV2262" s="13" t="s">
        <v>80</v>
      </c>
      <c r="AW2262" s="13" t="s">
        <v>33</v>
      </c>
      <c r="AX2262" s="13" t="s">
        <v>72</v>
      </c>
      <c r="AY2262" s="246" t="s">
        <v>266</v>
      </c>
    </row>
    <row r="2263" spans="1:51" s="14" customFormat="1" ht="12">
      <c r="A2263" s="14"/>
      <c r="B2263" s="247"/>
      <c r="C2263" s="248"/>
      <c r="D2263" s="230" t="s">
        <v>279</v>
      </c>
      <c r="E2263" s="249" t="s">
        <v>19</v>
      </c>
      <c r="F2263" s="250" t="s">
        <v>2750</v>
      </c>
      <c r="G2263" s="248"/>
      <c r="H2263" s="251">
        <v>3</v>
      </c>
      <c r="I2263" s="252"/>
      <c r="J2263" s="248"/>
      <c r="K2263" s="248"/>
      <c r="L2263" s="253"/>
      <c r="M2263" s="254"/>
      <c r="N2263" s="255"/>
      <c r="O2263" s="255"/>
      <c r="P2263" s="255"/>
      <c r="Q2263" s="255"/>
      <c r="R2263" s="255"/>
      <c r="S2263" s="255"/>
      <c r="T2263" s="256"/>
      <c r="U2263" s="14"/>
      <c r="V2263" s="14"/>
      <c r="W2263" s="14"/>
      <c r="X2263" s="14"/>
      <c r="Y2263" s="14"/>
      <c r="Z2263" s="14"/>
      <c r="AA2263" s="14"/>
      <c r="AB2263" s="14"/>
      <c r="AC2263" s="14"/>
      <c r="AD2263" s="14"/>
      <c r="AE2263" s="14"/>
      <c r="AT2263" s="257" t="s">
        <v>279</v>
      </c>
      <c r="AU2263" s="257" t="s">
        <v>82</v>
      </c>
      <c r="AV2263" s="14" t="s">
        <v>82</v>
      </c>
      <c r="AW2263" s="14" t="s">
        <v>33</v>
      </c>
      <c r="AX2263" s="14" t="s">
        <v>72</v>
      </c>
      <c r="AY2263" s="257" t="s">
        <v>266</v>
      </c>
    </row>
    <row r="2264" spans="1:51" s="15" customFormat="1" ht="12">
      <c r="A2264" s="15"/>
      <c r="B2264" s="258"/>
      <c r="C2264" s="259"/>
      <c r="D2264" s="230" t="s">
        <v>279</v>
      </c>
      <c r="E2264" s="260" t="s">
        <v>19</v>
      </c>
      <c r="F2264" s="261" t="s">
        <v>282</v>
      </c>
      <c r="G2264" s="259"/>
      <c r="H2264" s="262">
        <v>3</v>
      </c>
      <c r="I2264" s="263"/>
      <c r="J2264" s="259"/>
      <c r="K2264" s="259"/>
      <c r="L2264" s="264"/>
      <c r="M2264" s="265"/>
      <c r="N2264" s="266"/>
      <c r="O2264" s="266"/>
      <c r="P2264" s="266"/>
      <c r="Q2264" s="266"/>
      <c r="R2264" s="266"/>
      <c r="S2264" s="266"/>
      <c r="T2264" s="267"/>
      <c r="U2264" s="15"/>
      <c r="V2264" s="15"/>
      <c r="W2264" s="15"/>
      <c r="X2264" s="15"/>
      <c r="Y2264" s="15"/>
      <c r="Z2264" s="15"/>
      <c r="AA2264" s="15"/>
      <c r="AB2264" s="15"/>
      <c r="AC2264" s="15"/>
      <c r="AD2264" s="15"/>
      <c r="AE2264" s="15"/>
      <c r="AT2264" s="268" t="s">
        <v>279</v>
      </c>
      <c r="AU2264" s="268" t="s">
        <v>82</v>
      </c>
      <c r="AV2264" s="15" t="s">
        <v>273</v>
      </c>
      <c r="AW2264" s="15" t="s">
        <v>33</v>
      </c>
      <c r="AX2264" s="15" t="s">
        <v>80</v>
      </c>
      <c r="AY2264" s="268" t="s">
        <v>266</v>
      </c>
    </row>
    <row r="2265" spans="1:65" s="2" customFormat="1" ht="55.5" customHeight="1">
      <c r="A2265" s="41"/>
      <c r="B2265" s="42"/>
      <c r="C2265" s="269" t="s">
        <v>2751</v>
      </c>
      <c r="D2265" s="269" t="s">
        <v>430</v>
      </c>
      <c r="E2265" s="270" t="s">
        <v>2752</v>
      </c>
      <c r="F2265" s="271" t="s">
        <v>2753</v>
      </c>
      <c r="G2265" s="272" t="s">
        <v>481</v>
      </c>
      <c r="H2265" s="273">
        <v>1</v>
      </c>
      <c r="I2265" s="274"/>
      <c r="J2265" s="275">
        <f>ROUND(I2265*H2265,2)</f>
        <v>0</v>
      </c>
      <c r="K2265" s="271" t="s">
        <v>520</v>
      </c>
      <c r="L2265" s="276"/>
      <c r="M2265" s="277" t="s">
        <v>19</v>
      </c>
      <c r="N2265" s="278" t="s">
        <v>43</v>
      </c>
      <c r="O2265" s="87"/>
      <c r="P2265" s="226">
        <f>O2265*H2265</f>
        <v>0</v>
      </c>
      <c r="Q2265" s="226">
        <v>0</v>
      </c>
      <c r="R2265" s="226">
        <f>Q2265*H2265</f>
        <v>0</v>
      </c>
      <c r="S2265" s="226">
        <v>0</v>
      </c>
      <c r="T2265" s="227">
        <f>S2265*H2265</f>
        <v>0</v>
      </c>
      <c r="U2265" s="41"/>
      <c r="V2265" s="41"/>
      <c r="W2265" s="41"/>
      <c r="X2265" s="41"/>
      <c r="Y2265" s="41"/>
      <c r="Z2265" s="41"/>
      <c r="AA2265" s="41"/>
      <c r="AB2265" s="41"/>
      <c r="AC2265" s="41"/>
      <c r="AD2265" s="41"/>
      <c r="AE2265" s="41"/>
      <c r="AR2265" s="228" t="s">
        <v>324</v>
      </c>
      <c r="AT2265" s="228" t="s">
        <v>430</v>
      </c>
      <c r="AU2265" s="228" t="s">
        <v>82</v>
      </c>
      <c r="AY2265" s="20" t="s">
        <v>266</v>
      </c>
      <c r="BE2265" s="229">
        <f>IF(N2265="základní",J2265,0)</f>
        <v>0</v>
      </c>
      <c r="BF2265" s="229">
        <f>IF(N2265="snížená",J2265,0)</f>
        <v>0</v>
      </c>
      <c r="BG2265" s="229">
        <f>IF(N2265="zákl. přenesená",J2265,0)</f>
        <v>0</v>
      </c>
      <c r="BH2265" s="229">
        <f>IF(N2265="sníž. přenesená",J2265,0)</f>
        <v>0</v>
      </c>
      <c r="BI2265" s="229">
        <f>IF(N2265="nulová",J2265,0)</f>
        <v>0</v>
      </c>
      <c r="BJ2265" s="20" t="s">
        <v>80</v>
      </c>
      <c r="BK2265" s="229">
        <f>ROUND(I2265*H2265,2)</f>
        <v>0</v>
      </c>
      <c r="BL2265" s="20" t="s">
        <v>273</v>
      </c>
      <c r="BM2265" s="228" t="s">
        <v>2754</v>
      </c>
    </row>
    <row r="2266" spans="1:47" s="2" customFormat="1" ht="12">
      <c r="A2266" s="41"/>
      <c r="B2266" s="42"/>
      <c r="C2266" s="43"/>
      <c r="D2266" s="230" t="s">
        <v>275</v>
      </c>
      <c r="E2266" s="43"/>
      <c r="F2266" s="231" t="s">
        <v>2753</v>
      </c>
      <c r="G2266" s="43"/>
      <c r="H2266" s="43"/>
      <c r="I2266" s="232"/>
      <c r="J2266" s="43"/>
      <c r="K2266" s="43"/>
      <c r="L2266" s="47"/>
      <c r="M2266" s="233"/>
      <c r="N2266" s="234"/>
      <c r="O2266" s="87"/>
      <c r="P2266" s="87"/>
      <c r="Q2266" s="87"/>
      <c r="R2266" s="87"/>
      <c r="S2266" s="87"/>
      <c r="T2266" s="88"/>
      <c r="U2266" s="41"/>
      <c r="V2266" s="41"/>
      <c r="W2266" s="41"/>
      <c r="X2266" s="41"/>
      <c r="Y2266" s="41"/>
      <c r="Z2266" s="41"/>
      <c r="AA2266" s="41"/>
      <c r="AB2266" s="41"/>
      <c r="AC2266" s="41"/>
      <c r="AD2266" s="41"/>
      <c r="AE2266" s="41"/>
      <c r="AT2266" s="20" t="s">
        <v>275</v>
      </c>
      <c r="AU2266" s="20" t="s">
        <v>82</v>
      </c>
    </row>
    <row r="2267" spans="1:65" s="2" customFormat="1" ht="55.5" customHeight="1">
      <c r="A2267" s="41"/>
      <c r="B2267" s="42"/>
      <c r="C2267" s="269" t="s">
        <v>2755</v>
      </c>
      <c r="D2267" s="269" t="s">
        <v>430</v>
      </c>
      <c r="E2267" s="270" t="s">
        <v>2756</v>
      </c>
      <c r="F2267" s="271" t="s">
        <v>2757</v>
      </c>
      <c r="G2267" s="272" t="s">
        <v>481</v>
      </c>
      <c r="H2267" s="273">
        <v>1</v>
      </c>
      <c r="I2267" s="274"/>
      <c r="J2267" s="275">
        <f>ROUND(I2267*H2267,2)</f>
        <v>0</v>
      </c>
      <c r="K2267" s="271" t="s">
        <v>520</v>
      </c>
      <c r="L2267" s="276"/>
      <c r="M2267" s="277" t="s">
        <v>19</v>
      </c>
      <c r="N2267" s="278" t="s">
        <v>43</v>
      </c>
      <c r="O2267" s="87"/>
      <c r="P2267" s="226">
        <f>O2267*H2267</f>
        <v>0</v>
      </c>
      <c r="Q2267" s="226">
        <v>0</v>
      </c>
      <c r="R2267" s="226">
        <f>Q2267*H2267</f>
        <v>0</v>
      </c>
      <c r="S2267" s="226">
        <v>0</v>
      </c>
      <c r="T2267" s="227">
        <f>S2267*H2267</f>
        <v>0</v>
      </c>
      <c r="U2267" s="41"/>
      <c r="V2267" s="41"/>
      <c r="W2267" s="41"/>
      <c r="X2267" s="41"/>
      <c r="Y2267" s="41"/>
      <c r="Z2267" s="41"/>
      <c r="AA2267" s="41"/>
      <c r="AB2267" s="41"/>
      <c r="AC2267" s="41"/>
      <c r="AD2267" s="41"/>
      <c r="AE2267" s="41"/>
      <c r="AR2267" s="228" t="s">
        <v>324</v>
      </c>
      <c r="AT2267" s="228" t="s">
        <v>430</v>
      </c>
      <c r="AU2267" s="228" t="s">
        <v>82</v>
      </c>
      <c r="AY2267" s="20" t="s">
        <v>266</v>
      </c>
      <c r="BE2267" s="229">
        <f>IF(N2267="základní",J2267,0)</f>
        <v>0</v>
      </c>
      <c r="BF2267" s="229">
        <f>IF(N2267="snížená",J2267,0)</f>
        <v>0</v>
      </c>
      <c r="BG2267" s="229">
        <f>IF(N2267="zákl. přenesená",J2267,0)</f>
        <v>0</v>
      </c>
      <c r="BH2267" s="229">
        <f>IF(N2267="sníž. přenesená",J2267,0)</f>
        <v>0</v>
      </c>
      <c r="BI2267" s="229">
        <f>IF(N2267="nulová",J2267,0)</f>
        <v>0</v>
      </c>
      <c r="BJ2267" s="20" t="s">
        <v>80</v>
      </c>
      <c r="BK2267" s="229">
        <f>ROUND(I2267*H2267,2)</f>
        <v>0</v>
      </c>
      <c r="BL2267" s="20" t="s">
        <v>273</v>
      </c>
      <c r="BM2267" s="228" t="s">
        <v>2758</v>
      </c>
    </row>
    <row r="2268" spans="1:47" s="2" customFormat="1" ht="12">
      <c r="A2268" s="41"/>
      <c r="B2268" s="42"/>
      <c r="C2268" s="43"/>
      <c r="D2268" s="230" t="s">
        <v>275</v>
      </c>
      <c r="E2268" s="43"/>
      <c r="F2268" s="231" t="s">
        <v>2757</v>
      </c>
      <c r="G2268" s="43"/>
      <c r="H2268" s="43"/>
      <c r="I2268" s="232"/>
      <c r="J2268" s="43"/>
      <c r="K2268" s="43"/>
      <c r="L2268" s="47"/>
      <c r="M2268" s="233"/>
      <c r="N2268" s="234"/>
      <c r="O2268" s="87"/>
      <c r="P2268" s="87"/>
      <c r="Q2268" s="87"/>
      <c r="R2268" s="87"/>
      <c r="S2268" s="87"/>
      <c r="T2268" s="88"/>
      <c r="U2268" s="41"/>
      <c r="V2268" s="41"/>
      <c r="W2268" s="41"/>
      <c r="X2268" s="41"/>
      <c r="Y2268" s="41"/>
      <c r="Z2268" s="41"/>
      <c r="AA2268" s="41"/>
      <c r="AB2268" s="41"/>
      <c r="AC2268" s="41"/>
      <c r="AD2268" s="41"/>
      <c r="AE2268" s="41"/>
      <c r="AT2268" s="20" t="s">
        <v>275</v>
      </c>
      <c r="AU2268" s="20" t="s">
        <v>82</v>
      </c>
    </row>
    <row r="2269" spans="1:65" s="2" customFormat="1" ht="55.5" customHeight="1">
      <c r="A2269" s="41"/>
      <c r="B2269" s="42"/>
      <c r="C2269" s="269" t="s">
        <v>2759</v>
      </c>
      <c r="D2269" s="269" t="s">
        <v>430</v>
      </c>
      <c r="E2269" s="270" t="s">
        <v>2760</v>
      </c>
      <c r="F2269" s="271" t="s">
        <v>2761</v>
      </c>
      <c r="G2269" s="272" t="s">
        <v>481</v>
      </c>
      <c r="H2269" s="273">
        <v>1</v>
      </c>
      <c r="I2269" s="274"/>
      <c r="J2269" s="275">
        <f>ROUND(I2269*H2269,2)</f>
        <v>0</v>
      </c>
      <c r="K2269" s="271" t="s">
        <v>520</v>
      </c>
      <c r="L2269" s="276"/>
      <c r="M2269" s="277" t="s">
        <v>19</v>
      </c>
      <c r="N2269" s="278" t="s">
        <v>43</v>
      </c>
      <c r="O2269" s="87"/>
      <c r="P2269" s="226">
        <f>O2269*H2269</f>
        <v>0</v>
      </c>
      <c r="Q2269" s="226">
        <v>0</v>
      </c>
      <c r="R2269" s="226">
        <f>Q2269*H2269</f>
        <v>0</v>
      </c>
      <c r="S2269" s="226">
        <v>0</v>
      </c>
      <c r="T2269" s="227">
        <f>S2269*H2269</f>
        <v>0</v>
      </c>
      <c r="U2269" s="41"/>
      <c r="V2269" s="41"/>
      <c r="W2269" s="41"/>
      <c r="X2269" s="41"/>
      <c r="Y2269" s="41"/>
      <c r="Z2269" s="41"/>
      <c r="AA2269" s="41"/>
      <c r="AB2269" s="41"/>
      <c r="AC2269" s="41"/>
      <c r="AD2269" s="41"/>
      <c r="AE2269" s="41"/>
      <c r="AR2269" s="228" t="s">
        <v>324</v>
      </c>
      <c r="AT2269" s="228" t="s">
        <v>430</v>
      </c>
      <c r="AU2269" s="228" t="s">
        <v>82</v>
      </c>
      <c r="AY2269" s="20" t="s">
        <v>266</v>
      </c>
      <c r="BE2269" s="229">
        <f>IF(N2269="základní",J2269,0)</f>
        <v>0</v>
      </c>
      <c r="BF2269" s="229">
        <f>IF(N2269="snížená",J2269,0)</f>
        <v>0</v>
      </c>
      <c r="BG2269" s="229">
        <f>IF(N2269="zákl. přenesená",J2269,0)</f>
        <v>0</v>
      </c>
      <c r="BH2269" s="229">
        <f>IF(N2269="sníž. přenesená",J2269,0)</f>
        <v>0</v>
      </c>
      <c r="BI2269" s="229">
        <f>IF(N2269="nulová",J2269,0)</f>
        <v>0</v>
      </c>
      <c r="BJ2269" s="20" t="s">
        <v>80</v>
      </c>
      <c r="BK2269" s="229">
        <f>ROUND(I2269*H2269,2)</f>
        <v>0</v>
      </c>
      <c r="BL2269" s="20" t="s">
        <v>273</v>
      </c>
      <c r="BM2269" s="228" t="s">
        <v>2762</v>
      </c>
    </row>
    <row r="2270" spans="1:47" s="2" customFormat="1" ht="12">
      <c r="A2270" s="41"/>
      <c r="B2270" s="42"/>
      <c r="C2270" s="43"/>
      <c r="D2270" s="230" t="s">
        <v>275</v>
      </c>
      <c r="E2270" s="43"/>
      <c r="F2270" s="231" t="s">
        <v>2761</v>
      </c>
      <c r="G2270" s="43"/>
      <c r="H2270" s="43"/>
      <c r="I2270" s="232"/>
      <c r="J2270" s="43"/>
      <c r="K2270" s="43"/>
      <c r="L2270" s="47"/>
      <c r="M2270" s="233"/>
      <c r="N2270" s="234"/>
      <c r="O2270" s="87"/>
      <c r="P2270" s="87"/>
      <c r="Q2270" s="87"/>
      <c r="R2270" s="87"/>
      <c r="S2270" s="87"/>
      <c r="T2270" s="88"/>
      <c r="U2270" s="41"/>
      <c r="V2270" s="41"/>
      <c r="W2270" s="41"/>
      <c r="X2270" s="41"/>
      <c r="Y2270" s="41"/>
      <c r="Z2270" s="41"/>
      <c r="AA2270" s="41"/>
      <c r="AB2270" s="41"/>
      <c r="AC2270" s="41"/>
      <c r="AD2270" s="41"/>
      <c r="AE2270" s="41"/>
      <c r="AT2270" s="20" t="s">
        <v>275</v>
      </c>
      <c r="AU2270" s="20" t="s">
        <v>82</v>
      </c>
    </row>
    <row r="2271" spans="1:65" s="2" customFormat="1" ht="24.15" customHeight="1">
      <c r="A2271" s="41"/>
      <c r="B2271" s="42"/>
      <c r="C2271" s="217" t="s">
        <v>2763</v>
      </c>
      <c r="D2271" s="217" t="s">
        <v>268</v>
      </c>
      <c r="E2271" s="218" t="s">
        <v>2764</v>
      </c>
      <c r="F2271" s="219" t="s">
        <v>2765</v>
      </c>
      <c r="G2271" s="220" t="s">
        <v>481</v>
      </c>
      <c r="H2271" s="221">
        <v>1</v>
      </c>
      <c r="I2271" s="222"/>
      <c r="J2271" s="223">
        <f>ROUND(I2271*H2271,2)</f>
        <v>0</v>
      </c>
      <c r="K2271" s="219" t="s">
        <v>272</v>
      </c>
      <c r="L2271" s="47"/>
      <c r="M2271" s="224" t="s">
        <v>19</v>
      </c>
      <c r="N2271" s="225" t="s">
        <v>43</v>
      </c>
      <c r="O2271" s="87"/>
      <c r="P2271" s="226">
        <f>O2271*H2271</f>
        <v>0</v>
      </c>
      <c r="Q2271" s="226">
        <v>0</v>
      </c>
      <c r="R2271" s="226">
        <f>Q2271*H2271</f>
        <v>0</v>
      </c>
      <c r="S2271" s="226">
        <v>0</v>
      </c>
      <c r="T2271" s="227">
        <f>S2271*H2271</f>
        <v>0</v>
      </c>
      <c r="U2271" s="41"/>
      <c r="V2271" s="41"/>
      <c r="W2271" s="41"/>
      <c r="X2271" s="41"/>
      <c r="Y2271" s="41"/>
      <c r="Z2271" s="41"/>
      <c r="AA2271" s="41"/>
      <c r="AB2271" s="41"/>
      <c r="AC2271" s="41"/>
      <c r="AD2271" s="41"/>
      <c r="AE2271" s="41"/>
      <c r="AR2271" s="228" t="s">
        <v>396</v>
      </c>
      <c r="AT2271" s="228" t="s">
        <v>268</v>
      </c>
      <c r="AU2271" s="228" t="s">
        <v>82</v>
      </c>
      <c r="AY2271" s="20" t="s">
        <v>266</v>
      </c>
      <c r="BE2271" s="229">
        <f>IF(N2271="základní",J2271,0)</f>
        <v>0</v>
      </c>
      <c r="BF2271" s="229">
        <f>IF(N2271="snížená",J2271,0)</f>
        <v>0</v>
      </c>
      <c r="BG2271" s="229">
        <f>IF(N2271="zákl. přenesená",J2271,0)</f>
        <v>0</v>
      </c>
      <c r="BH2271" s="229">
        <f>IF(N2271="sníž. přenesená",J2271,0)</f>
        <v>0</v>
      </c>
      <c r="BI2271" s="229">
        <f>IF(N2271="nulová",J2271,0)</f>
        <v>0</v>
      </c>
      <c r="BJ2271" s="20" t="s">
        <v>80</v>
      </c>
      <c r="BK2271" s="229">
        <f>ROUND(I2271*H2271,2)</f>
        <v>0</v>
      </c>
      <c r="BL2271" s="20" t="s">
        <v>396</v>
      </c>
      <c r="BM2271" s="228" t="s">
        <v>2766</v>
      </c>
    </row>
    <row r="2272" spans="1:47" s="2" customFormat="1" ht="12">
      <c r="A2272" s="41"/>
      <c r="B2272" s="42"/>
      <c r="C2272" s="43"/>
      <c r="D2272" s="230" t="s">
        <v>275</v>
      </c>
      <c r="E2272" s="43"/>
      <c r="F2272" s="231" t="s">
        <v>2767</v>
      </c>
      <c r="G2272" s="43"/>
      <c r="H2272" s="43"/>
      <c r="I2272" s="232"/>
      <c r="J2272" s="43"/>
      <c r="K2272" s="43"/>
      <c r="L2272" s="47"/>
      <c r="M2272" s="233"/>
      <c r="N2272" s="234"/>
      <c r="O2272" s="87"/>
      <c r="P2272" s="87"/>
      <c r="Q2272" s="87"/>
      <c r="R2272" s="87"/>
      <c r="S2272" s="87"/>
      <c r="T2272" s="88"/>
      <c r="U2272" s="41"/>
      <c r="V2272" s="41"/>
      <c r="W2272" s="41"/>
      <c r="X2272" s="41"/>
      <c r="Y2272" s="41"/>
      <c r="Z2272" s="41"/>
      <c r="AA2272" s="41"/>
      <c r="AB2272" s="41"/>
      <c r="AC2272" s="41"/>
      <c r="AD2272" s="41"/>
      <c r="AE2272" s="41"/>
      <c r="AT2272" s="20" t="s">
        <v>275</v>
      </c>
      <c r="AU2272" s="20" t="s">
        <v>82</v>
      </c>
    </row>
    <row r="2273" spans="1:47" s="2" customFormat="1" ht="12">
      <c r="A2273" s="41"/>
      <c r="B2273" s="42"/>
      <c r="C2273" s="43"/>
      <c r="D2273" s="235" t="s">
        <v>277</v>
      </c>
      <c r="E2273" s="43"/>
      <c r="F2273" s="236" t="s">
        <v>2768</v>
      </c>
      <c r="G2273" s="43"/>
      <c r="H2273" s="43"/>
      <c r="I2273" s="232"/>
      <c r="J2273" s="43"/>
      <c r="K2273" s="43"/>
      <c r="L2273" s="47"/>
      <c r="M2273" s="233"/>
      <c r="N2273" s="234"/>
      <c r="O2273" s="87"/>
      <c r="P2273" s="87"/>
      <c r="Q2273" s="87"/>
      <c r="R2273" s="87"/>
      <c r="S2273" s="87"/>
      <c r="T2273" s="88"/>
      <c r="U2273" s="41"/>
      <c r="V2273" s="41"/>
      <c r="W2273" s="41"/>
      <c r="X2273" s="41"/>
      <c r="Y2273" s="41"/>
      <c r="Z2273" s="41"/>
      <c r="AA2273" s="41"/>
      <c r="AB2273" s="41"/>
      <c r="AC2273" s="41"/>
      <c r="AD2273" s="41"/>
      <c r="AE2273" s="41"/>
      <c r="AT2273" s="20" t="s">
        <v>277</v>
      </c>
      <c r="AU2273" s="20" t="s">
        <v>82</v>
      </c>
    </row>
    <row r="2274" spans="1:51" s="14" customFormat="1" ht="12">
      <c r="A2274" s="14"/>
      <c r="B2274" s="247"/>
      <c r="C2274" s="248"/>
      <c r="D2274" s="230" t="s">
        <v>279</v>
      </c>
      <c r="E2274" s="249" t="s">
        <v>19</v>
      </c>
      <c r="F2274" s="250" t="s">
        <v>2769</v>
      </c>
      <c r="G2274" s="248"/>
      <c r="H2274" s="251">
        <v>1</v>
      </c>
      <c r="I2274" s="252"/>
      <c r="J2274" s="248"/>
      <c r="K2274" s="248"/>
      <c r="L2274" s="253"/>
      <c r="M2274" s="254"/>
      <c r="N2274" s="255"/>
      <c r="O2274" s="255"/>
      <c r="P2274" s="255"/>
      <c r="Q2274" s="255"/>
      <c r="R2274" s="255"/>
      <c r="S2274" s="255"/>
      <c r="T2274" s="256"/>
      <c r="U2274" s="14"/>
      <c r="V2274" s="14"/>
      <c r="W2274" s="14"/>
      <c r="X2274" s="14"/>
      <c r="Y2274" s="14"/>
      <c r="Z2274" s="14"/>
      <c r="AA2274" s="14"/>
      <c r="AB2274" s="14"/>
      <c r="AC2274" s="14"/>
      <c r="AD2274" s="14"/>
      <c r="AE2274" s="14"/>
      <c r="AT2274" s="257" t="s">
        <v>279</v>
      </c>
      <c r="AU2274" s="257" t="s">
        <v>82</v>
      </c>
      <c r="AV2274" s="14" t="s">
        <v>82</v>
      </c>
      <c r="AW2274" s="14" t="s">
        <v>33</v>
      </c>
      <c r="AX2274" s="14" t="s">
        <v>80</v>
      </c>
      <c r="AY2274" s="257" t="s">
        <v>266</v>
      </c>
    </row>
    <row r="2275" spans="1:65" s="2" customFormat="1" ht="55.5" customHeight="1">
      <c r="A2275" s="41"/>
      <c r="B2275" s="42"/>
      <c r="C2275" s="269" t="s">
        <v>2770</v>
      </c>
      <c r="D2275" s="269" t="s">
        <v>430</v>
      </c>
      <c r="E2275" s="270" t="s">
        <v>2771</v>
      </c>
      <c r="F2275" s="271" t="s">
        <v>2772</v>
      </c>
      <c r="G2275" s="272" t="s">
        <v>481</v>
      </c>
      <c r="H2275" s="273">
        <v>1</v>
      </c>
      <c r="I2275" s="274"/>
      <c r="J2275" s="275">
        <f>ROUND(I2275*H2275,2)</f>
        <v>0</v>
      </c>
      <c r="K2275" s="271" t="s">
        <v>520</v>
      </c>
      <c r="L2275" s="276"/>
      <c r="M2275" s="277" t="s">
        <v>19</v>
      </c>
      <c r="N2275" s="278" t="s">
        <v>43</v>
      </c>
      <c r="O2275" s="87"/>
      <c r="P2275" s="226">
        <f>O2275*H2275</f>
        <v>0</v>
      </c>
      <c r="Q2275" s="226">
        <v>0</v>
      </c>
      <c r="R2275" s="226">
        <f>Q2275*H2275</f>
        <v>0</v>
      </c>
      <c r="S2275" s="226">
        <v>0</v>
      </c>
      <c r="T2275" s="227">
        <f>S2275*H2275</f>
        <v>0</v>
      </c>
      <c r="U2275" s="41"/>
      <c r="V2275" s="41"/>
      <c r="W2275" s="41"/>
      <c r="X2275" s="41"/>
      <c r="Y2275" s="41"/>
      <c r="Z2275" s="41"/>
      <c r="AA2275" s="41"/>
      <c r="AB2275" s="41"/>
      <c r="AC2275" s="41"/>
      <c r="AD2275" s="41"/>
      <c r="AE2275" s="41"/>
      <c r="AR2275" s="228" t="s">
        <v>324</v>
      </c>
      <c r="AT2275" s="228" t="s">
        <v>430</v>
      </c>
      <c r="AU2275" s="228" t="s">
        <v>82</v>
      </c>
      <c r="AY2275" s="20" t="s">
        <v>266</v>
      </c>
      <c r="BE2275" s="229">
        <f>IF(N2275="základní",J2275,0)</f>
        <v>0</v>
      </c>
      <c r="BF2275" s="229">
        <f>IF(N2275="snížená",J2275,0)</f>
        <v>0</v>
      </c>
      <c r="BG2275" s="229">
        <f>IF(N2275="zákl. přenesená",J2275,0)</f>
        <v>0</v>
      </c>
      <c r="BH2275" s="229">
        <f>IF(N2275="sníž. přenesená",J2275,0)</f>
        <v>0</v>
      </c>
      <c r="BI2275" s="229">
        <f>IF(N2275="nulová",J2275,0)</f>
        <v>0</v>
      </c>
      <c r="BJ2275" s="20" t="s">
        <v>80</v>
      </c>
      <c r="BK2275" s="229">
        <f>ROUND(I2275*H2275,2)</f>
        <v>0</v>
      </c>
      <c r="BL2275" s="20" t="s">
        <v>273</v>
      </c>
      <c r="BM2275" s="228" t="s">
        <v>2773</v>
      </c>
    </row>
    <row r="2276" spans="1:47" s="2" customFormat="1" ht="12">
      <c r="A2276" s="41"/>
      <c r="B2276" s="42"/>
      <c r="C2276" s="43"/>
      <c r="D2276" s="230" t="s">
        <v>275</v>
      </c>
      <c r="E2276" s="43"/>
      <c r="F2276" s="231" t="s">
        <v>2772</v>
      </c>
      <c r="G2276" s="43"/>
      <c r="H2276" s="43"/>
      <c r="I2276" s="232"/>
      <c r="J2276" s="43"/>
      <c r="K2276" s="43"/>
      <c r="L2276" s="47"/>
      <c r="M2276" s="233"/>
      <c r="N2276" s="234"/>
      <c r="O2276" s="87"/>
      <c r="P2276" s="87"/>
      <c r="Q2276" s="87"/>
      <c r="R2276" s="87"/>
      <c r="S2276" s="87"/>
      <c r="T2276" s="88"/>
      <c r="U2276" s="41"/>
      <c r="V2276" s="41"/>
      <c r="W2276" s="41"/>
      <c r="X2276" s="41"/>
      <c r="Y2276" s="41"/>
      <c r="Z2276" s="41"/>
      <c r="AA2276" s="41"/>
      <c r="AB2276" s="41"/>
      <c r="AC2276" s="41"/>
      <c r="AD2276" s="41"/>
      <c r="AE2276" s="41"/>
      <c r="AT2276" s="20" t="s">
        <v>275</v>
      </c>
      <c r="AU2276" s="20" t="s">
        <v>82</v>
      </c>
    </row>
    <row r="2277" spans="1:65" s="2" customFormat="1" ht="24.15" customHeight="1">
      <c r="A2277" s="41"/>
      <c r="B2277" s="42"/>
      <c r="C2277" s="217" t="s">
        <v>2774</v>
      </c>
      <c r="D2277" s="217" t="s">
        <v>268</v>
      </c>
      <c r="E2277" s="218" t="s">
        <v>2775</v>
      </c>
      <c r="F2277" s="219" t="s">
        <v>2776</v>
      </c>
      <c r="G2277" s="220" t="s">
        <v>481</v>
      </c>
      <c r="H2277" s="221">
        <v>1</v>
      </c>
      <c r="I2277" s="222"/>
      <c r="J2277" s="223">
        <f>ROUND(I2277*H2277,2)</f>
        <v>0</v>
      </c>
      <c r="K2277" s="219" t="s">
        <v>272</v>
      </c>
      <c r="L2277" s="47"/>
      <c r="M2277" s="224" t="s">
        <v>19</v>
      </c>
      <c r="N2277" s="225" t="s">
        <v>43</v>
      </c>
      <c r="O2277" s="87"/>
      <c r="P2277" s="226">
        <f>O2277*H2277</f>
        <v>0</v>
      </c>
      <c r="Q2277" s="226">
        <v>0</v>
      </c>
      <c r="R2277" s="226">
        <f>Q2277*H2277</f>
        <v>0</v>
      </c>
      <c r="S2277" s="226">
        <v>0</v>
      </c>
      <c r="T2277" s="227">
        <f>S2277*H2277</f>
        <v>0</v>
      </c>
      <c r="U2277" s="41"/>
      <c r="V2277" s="41"/>
      <c r="W2277" s="41"/>
      <c r="X2277" s="41"/>
      <c r="Y2277" s="41"/>
      <c r="Z2277" s="41"/>
      <c r="AA2277" s="41"/>
      <c r="AB2277" s="41"/>
      <c r="AC2277" s="41"/>
      <c r="AD2277" s="41"/>
      <c r="AE2277" s="41"/>
      <c r="AR2277" s="228" t="s">
        <v>396</v>
      </c>
      <c r="AT2277" s="228" t="s">
        <v>268</v>
      </c>
      <c r="AU2277" s="228" t="s">
        <v>82</v>
      </c>
      <c r="AY2277" s="20" t="s">
        <v>266</v>
      </c>
      <c r="BE2277" s="229">
        <f>IF(N2277="základní",J2277,0)</f>
        <v>0</v>
      </c>
      <c r="BF2277" s="229">
        <f>IF(N2277="snížená",J2277,0)</f>
        <v>0</v>
      </c>
      <c r="BG2277" s="229">
        <f>IF(N2277="zákl. přenesená",J2277,0)</f>
        <v>0</v>
      </c>
      <c r="BH2277" s="229">
        <f>IF(N2277="sníž. přenesená",J2277,0)</f>
        <v>0</v>
      </c>
      <c r="BI2277" s="229">
        <f>IF(N2277="nulová",J2277,0)</f>
        <v>0</v>
      </c>
      <c r="BJ2277" s="20" t="s">
        <v>80</v>
      </c>
      <c r="BK2277" s="229">
        <f>ROUND(I2277*H2277,2)</f>
        <v>0</v>
      </c>
      <c r="BL2277" s="20" t="s">
        <v>396</v>
      </c>
      <c r="BM2277" s="228" t="s">
        <v>2777</v>
      </c>
    </row>
    <row r="2278" spans="1:47" s="2" customFormat="1" ht="12">
      <c r="A2278" s="41"/>
      <c r="B2278" s="42"/>
      <c r="C2278" s="43"/>
      <c r="D2278" s="230" t="s">
        <v>275</v>
      </c>
      <c r="E2278" s="43"/>
      <c r="F2278" s="231" t="s">
        <v>2778</v>
      </c>
      <c r="G2278" s="43"/>
      <c r="H2278" s="43"/>
      <c r="I2278" s="232"/>
      <c r="J2278" s="43"/>
      <c r="K2278" s="43"/>
      <c r="L2278" s="47"/>
      <c r="M2278" s="233"/>
      <c r="N2278" s="234"/>
      <c r="O2278" s="87"/>
      <c r="P2278" s="87"/>
      <c r="Q2278" s="87"/>
      <c r="R2278" s="87"/>
      <c r="S2278" s="87"/>
      <c r="T2278" s="88"/>
      <c r="U2278" s="41"/>
      <c r="V2278" s="41"/>
      <c r="W2278" s="41"/>
      <c r="X2278" s="41"/>
      <c r="Y2278" s="41"/>
      <c r="Z2278" s="41"/>
      <c r="AA2278" s="41"/>
      <c r="AB2278" s="41"/>
      <c r="AC2278" s="41"/>
      <c r="AD2278" s="41"/>
      <c r="AE2278" s="41"/>
      <c r="AT2278" s="20" t="s">
        <v>275</v>
      </c>
      <c r="AU2278" s="20" t="s">
        <v>82</v>
      </c>
    </row>
    <row r="2279" spans="1:47" s="2" customFormat="1" ht="12">
      <c r="A2279" s="41"/>
      <c r="B2279" s="42"/>
      <c r="C2279" s="43"/>
      <c r="D2279" s="235" t="s">
        <v>277</v>
      </c>
      <c r="E2279" s="43"/>
      <c r="F2279" s="236" t="s">
        <v>2779</v>
      </c>
      <c r="G2279" s="43"/>
      <c r="H2279" s="43"/>
      <c r="I2279" s="232"/>
      <c r="J2279" s="43"/>
      <c r="K2279" s="43"/>
      <c r="L2279" s="47"/>
      <c r="M2279" s="233"/>
      <c r="N2279" s="234"/>
      <c r="O2279" s="87"/>
      <c r="P2279" s="87"/>
      <c r="Q2279" s="87"/>
      <c r="R2279" s="87"/>
      <c r="S2279" s="87"/>
      <c r="T2279" s="88"/>
      <c r="U2279" s="41"/>
      <c r="V2279" s="41"/>
      <c r="W2279" s="41"/>
      <c r="X2279" s="41"/>
      <c r="Y2279" s="41"/>
      <c r="Z2279" s="41"/>
      <c r="AA2279" s="41"/>
      <c r="AB2279" s="41"/>
      <c r="AC2279" s="41"/>
      <c r="AD2279" s="41"/>
      <c r="AE2279" s="41"/>
      <c r="AT2279" s="20" t="s">
        <v>277</v>
      </c>
      <c r="AU2279" s="20" t="s">
        <v>82</v>
      </c>
    </row>
    <row r="2280" spans="1:51" s="14" customFormat="1" ht="12">
      <c r="A2280" s="14"/>
      <c r="B2280" s="247"/>
      <c r="C2280" s="248"/>
      <c r="D2280" s="230" t="s">
        <v>279</v>
      </c>
      <c r="E2280" s="249" t="s">
        <v>19</v>
      </c>
      <c r="F2280" s="250" t="s">
        <v>2769</v>
      </c>
      <c r="G2280" s="248"/>
      <c r="H2280" s="251">
        <v>1</v>
      </c>
      <c r="I2280" s="252"/>
      <c r="J2280" s="248"/>
      <c r="K2280" s="248"/>
      <c r="L2280" s="253"/>
      <c r="M2280" s="254"/>
      <c r="N2280" s="255"/>
      <c r="O2280" s="255"/>
      <c r="P2280" s="255"/>
      <c r="Q2280" s="255"/>
      <c r="R2280" s="255"/>
      <c r="S2280" s="255"/>
      <c r="T2280" s="256"/>
      <c r="U2280" s="14"/>
      <c r="V2280" s="14"/>
      <c r="W2280" s="14"/>
      <c r="X2280" s="14"/>
      <c r="Y2280" s="14"/>
      <c r="Z2280" s="14"/>
      <c r="AA2280" s="14"/>
      <c r="AB2280" s="14"/>
      <c r="AC2280" s="14"/>
      <c r="AD2280" s="14"/>
      <c r="AE2280" s="14"/>
      <c r="AT2280" s="257" t="s">
        <v>279</v>
      </c>
      <c r="AU2280" s="257" t="s">
        <v>82</v>
      </c>
      <c r="AV2280" s="14" t="s">
        <v>82</v>
      </c>
      <c r="AW2280" s="14" t="s">
        <v>33</v>
      </c>
      <c r="AX2280" s="14" t="s">
        <v>80</v>
      </c>
      <c r="AY2280" s="257" t="s">
        <v>266</v>
      </c>
    </row>
    <row r="2281" spans="1:65" s="2" customFormat="1" ht="55.5" customHeight="1">
      <c r="A2281" s="41"/>
      <c r="B2281" s="42"/>
      <c r="C2281" s="269" t="s">
        <v>2780</v>
      </c>
      <c r="D2281" s="269" t="s">
        <v>430</v>
      </c>
      <c r="E2281" s="270" t="s">
        <v>2781</v>
      </c>
      <c r="F2281" s="271" t="s">
        <v>2782</v>
      </c>
      <c r="G2281" s="272" t="s">
        <v>481</v>
      </c>
      <c r="H2281" s="273">
        <v>1</v>
      </c>
      <c r="I2281" s="274"/>
      <c r="J2281" s="275">
        <f>ROUND(I2281*H2281,2)</f>
        <v>0</v>
      </c>
      <c r="K2281" s="271" t="s">
        <v>520</v>
      </c>
      <c r="L2281" s="276"/>
      <c r="M2281" s="277" t="s">
        <v>19</v>
      </c>
      <c r="N2281" s="278" t="s">
        <v>43</v>
      </c>
      <c r="O2281" s="87"/>
      <c r="P2281" s="226">
        <f>O2281*H2281</f>
        <v>0</v>
      </c>
      <c r="Q2281" s="226">
        <v>0</v>
      </c>
      <c r="R2281" s="226">
        <f>Q2281*H2281</f>
        <v>0</v>
      </c>
      <c r="S2281" s="226">
        <v>0</v>
      </c>
      <c r="T2281" s="227">
        <f>S2281*H2281</f>
        <v>0</v>
      </c>
      <c r="U2281" s="41"/>
      <c r="V2281" s="41"/>
      <c r="W2281" s="41"/>
      <c r="X2281" s="41"/>
      <c r="Y2281" s="41"/>
      <c r="Z2281" s="41"/>
      <c r="AA2281" s="41"/>
      <c r="AB2281" s="41"/>
      <c r="AC2281" s="41"/>
      <c r="AD2281" s="41"/>
      <c r="AE2281" s="41"/>
      <c r="AR2281" s="228" t="s">
        <v>324</v>
      </c>
      <c r="AT2281" s="228" t="s">
        <v>430</v>
      </c>
      <c r="AU2281" s="228" t="s">
        <v>82</v>
      </c>
      <c r="AY2281" s="20" t="s">
        <v>266</v>
      </c>
      <c r="BE2281" s="229">
        <f>IF(N2281="základní",J2281,0)</f>
        <v>0</v>
      </c>
      <c r="BF2281" s="229">
        <f>IF(N2281="snížená",J2281,0)</f>
        <v>0</v>
      </c>
      <c r="BG2281" s="229">
        <f>IF(N2281="zákl. přenesená",J2281,0)</f>
        <v>0</v>
      </c>
      <c r="BH2281" s="229">
        <f>IF(N2281="sníž. přenesená",J2281,0)</f>
        <v>0</v>
      </c>
      <c r="BI2281" s="229">
        <f>IF(N2281="nulová",J2281,0)</f>
        <v>0</v>
      </c>
      <c r="BJ2281" s="20" t="s">
        <v>80</v>
      </c>
      <c r="BK2281" s="229">
        <f>ROUND(I2281*H2281,2)</f>
        <v>0</v>
      </c>
      <c r="BL2281" s="20" t="s">
        <v>273</v>
      </c>
      <c r="BM2281" s="228" t="s">
        <v>2783</v>
      </c>
    </row>
    <row r="2282" spans="1:47" s="2" customFormat="1" ht="12">
      <c r="A2282" s="41"/>
      <c r="B2282" s="42"/>
      <c r="C2282" s="43"/>
      <c r="D2282" s="230" t="s">
        <v>275</v>
      </c>
      <c r="E2282" s="43"/>
      <c r="F2282" s="231" t="s">
        <v>2782</v>
      </c>
      <c r="G2282" s="43"/>
      <c r="H2282" s="43"/>
      <c r="I2282" s="232"/>
      <c r="J2282" s="43"/>
      <c r="K2282" s="43"/>
      <c r="L2282" s="47"/>
      <c r="M2282" s="233"/>
      <c r="N2282" s="234"/>
      <c r="O2282" s="87"/>
      <c r="P2282" s="87"/>
      <c r="Q2282" s="87"/>
      <c r="R2282" s="87"/>
      <c r="S2282" s="87"/>
      <c r="T2282" s="88"/>
      <c r="U2282" s="41"/>
      <c r="V2282" s="41"/>
      <c r="W2282" s="41"/>
      <c r="X2282" s="41"/>
      <c r="Y2282" s="41"/>
      <c r="Z2282" s="41"/>
      <c r="AA2282" s="41"/>
      <c r="AB2282" s="41"/>
      <c r="AC2282" s="41"/>
      <c r="AD2282" s="41"/>
      <c r="AE2282" s="41"/>
      <c r="AT2282" s="20" t="s">
        <v>275</v>
      </c>
      <c r="AU2282" s="20" t="s">
        <v>82</v>
      </c>
    </row>
    <row r="2283" spans="1:65" s="2" customFormat="1" ht="21.75" customHeight="1">
      <c r="A2283" s="41"/>
      <c r="B2283" s="42"/>
      <c r="C2283" s="217" t="s">
        <v>2784</v>
      </c>
      <c r="D2283" s="217" t="s">
        <v>268</v>
      </c>
      <c r="E2283" s="218" t="s">
        <v>2785</v>
      </c>
      <c r="F2283" s="219" t="s">
        <v>2786</v>
      </c>
      <c r="G2283" s="220" t="s">
        <v>481</v>
      </c>
      <c r="H2283" s="221">
        <v>28.403</v>
      </c>
      <c r="I2283" s="222"/>
      <c r="J2283" s="223">
        <f>ROUND(I2283*H2283,2)</f>
        <v>0</v>
      </c>
      <c r="K2283" s="219" t="s">
        <v>272</v>
      </c>
      <c r="L2283" s="47"/>
      <c r="M2283" s="224" t="s">
        <v>19</v>
      </c>
      <c r="N2283" s="225" t="s">
        <v>43</v>
      </c>
      <c r="O2283" s="87"/>
      <c r="P2283" s="226">
        <f>O2283*H2283</f>
        <v>0</v>
      </c>
      <c r="Q2283" s="226">
        <v>0.00033</v>
      </c>
      <c r="R2283" s="226">
        <f>Q2283*H2283</f>
        <v>0.00937299</v>
      </c>
      <c r="S2283" s="226">
        <v>0</v>
      </c>
      <c r="T2283" s="227">
        <f>S2283*H2283</f>
        <v>0</v>
      </c>
      <c r="U2283" s="41"/>
      <c r="V2283" s="41"/>
      <c r="W2283" s="41"/>
      <c r="X2283" s="41"/>
      <c r="Y2283" s="41"/>
      <c r="Z2283" s="41"/>
      <c r="AA2283" s="41"/>
      <c r="AB2283" s="41"/>
      <c r="AC2283" s="41"/>
      <c r="AD2283" s="41"/>
      <c r="AE2283" s="41"/>
      <c r="AR2283" s="228" t="s">
        <v>396</v>
      </c>
      <c r="AT2283" s="228" t="s">
        <v>268</v>
      </c>
      <c r="AU2283" s="228" t="s">
        <v>82</v>
      </c>
      <c r="AY2283" s="20" t="s">
        <v>266</v>
      </c>
      <c r="BE2283" s="229">
        <f>IF(N2283="základní",J2283,0)</f>
        <v>0</v>
      </c>
      <c r="BF2283" s="229">
        <f>IF(N2283="snížená",J2283,0)</f>
        <v>0</v>
      </c>
      <c r="BG2283" s="229">
        <f>IF(N2283="zákl. přenesená",J2283,0)</f>
        <v>0</v>
      </c>
      <c r="BH2283" s="229">
        <f>IF(N2283="sníž. přenesená",J2283,0)</f>
        <v>0</v>
      </c>
      <c r="BI2283" s="229">
        <f>IF(N2283="nulová",J2283,0)</f>
        <v>0</v>
      </c>
      <c r="BJ2283" s="20" t="s">
        <v>80</v>
      </c>
      <c r="BK2283" s="229">
        <f>ROUND(I2283*H2283,2)</f>
        <v>0</v>
      </c>
      <c r="BL2283" s="20" t="s">
        <v>396</v>
      </c>
      <c r="BM2283" s="228" t="s">
        <v>2787</v>
      </c>
    </row>
    <row r="2284" spans="1:47" s="2" customFormat="1" ht="12">
      <c r="A2284" s="41"/>
      <c r="B2284" s="42"/>
      <c r="C2284" s="43"/>
      <c r="D2284" s="230" t="s">
        <v>275</v>
      </c>
      <c r="E2284" s="43"/>
      <c r="F2284" s="231" t="s">
        <v>2788</v>
      </c>
      <c r="G2284" s="43"/>
      <c r="H2284" s="43"/>
      <c r="I2284" s="232"/>
      <c r="J2284" s="43"/>
      <c r="K2284" s="43"/>
      <c r="L2284" s="47"/>
      <c r="M2284" s="233"/>
      <c r="N2284" s="234"/>
      <c r="O2284" s="87"/>
      <c r="P2284" s="87"/>
      <c r="Q2284" s="87"/>
      <c r="R2284" s="87"/>
      <c r="S2284" s="87"/>
      <c r="T2284" s="88"/>
      <c r="U2284" s="41"/>
      <c r="V2284" s="41"/>
      <c r="W2284" s="41"/>
      <c r="X2284" s="41"/>
      <c r="Y2284" s="41"/>
      <c r="Z2284" s="41"/>
      <c r="AA2284" s="41"/>
      <c r="AB2284" s="41"/>
      <c r="AC2284" s="41"/>
      <c r="AD2284" s="41"/>
      <c r="AE2284" s="41"/>
      <c r="AT2284" s="20" t="s">
        <v>275</v>
      </c>
      <c r="AU2284" s="20" t="s">
        <v>82</v>
      </c>
    </row>
    <row r="2285" spans="1:47" s="2" customFormat="1" ht="12">
      <c r="A2285" s="41"/>
      <c r="B2285" s="42"/>
      <c r="C2285" s="43"/>
      <c r="D2285" s="235" t="s">
        <v>277</v>
      </c>
      <c r="E2285" s="43"/>
      <c r="F2285" s="236" t="s">
        <v>2789</v>
      </c>
      <c r="G2285" s="43"/>
      <c r="H2285" s="43"/>
      <c r="I2285" s="232"/>
      <c r="J2285" s="43"/>
      <c r="K2285" s="43"/>
      <c r="L2285" s="47"/>
      <c r="M2285" s="233"/>
      <c r="N2285" s="234"/>
      <c r="O2285" s="87"/>
      <c r="P2285" s="87"/>
      <c r="Q2285" s="87"/>
      <c r="R2285" s="87"/>
      <c r="S2285" s="87"/>
      <c r="T2285" s="88"/>
      <c r="U2285" s="41"/>
      <c r="V2285" s="41"/>
      <c r="W2285" s="41"/>
      <c r="X2285" s="41"/>
      <c r="Y2285" s="41"/>
      <c r="Z2285" s="41"/>
      <c r="AA2285" s="41"/>
      <c r="AB2285" s="41"/>
      <c r="AC2285" s="41"/>
      <c r="AD2285" s="41"/>
      <c r="AE2285" s="41"/>
      <c r="AT2285" s="20" t="s">
        <v>277</v>
      </c>
      <c r="AU2285" s="20" t="s">
        <v>82</v>
      </c>
    </row>
    <row r="2286" spans="1:51" s="14" customFormat="1" ht="12">
      <c r="A2286" s="14"/>
      <c r="B2286" s="247"/>
      <c r="C2286" s="248"/>
      <c r="D2286" s="230" t="s">
        <v>279</v>
      </c>
      <c r="E2286" s="249" t="s">
        <v>19</v>
      </c>
      <c r="F2286" s="250" t="s">
        <v>2790</v>
      </c>
      <c r="G2286" s="248"/>
      <c r="H2286" s="251">
        <v>1.576</v>
      </c>
      <c r="I2286" s="252"/>
      <c r="J2286" s="248"/>
      <c r="K2286" s="248"/>
      <c r="L2286" s="253"/>
      <c r="M2286" s="254"/>
      <c r="N2286" s="255"/>
      <c r="O2286" s="255"/>
      <c r="P2286" s="255"/>
      <c r="Q2286" s="255"/>
      <c r="R2286" s="255"/>
      <c r="S2286" s="255"/>
      <c r="T2286" s="256"/>
      <c r="U2286" s="14"/>
      <c r="V2286" s="14"/>
      <c r="W2286" s="14"/>
      <c r="X2286" s="14"/>
      <c r="Y2286" s="14"/>
      <c r="Z2286" s="14"/>
      <c r="AA2286" s="14"/>
      <c r="AB2286" s="14"/>
      <c r="AC2286" s="14"/>
      <c r="AD2286" s="14"/>
      <c r="AE2286" s="14"/>
      <c r="AT2286" s="257" t="s">
        <v>279</v>
      </c>
      <c r="AU2286" s="257" t="s">
        <v>82</v>
      </c>
      <c r="AV2286" s="14" t="s">
        <v>82</v>
      </c>
      <c r="AW2286" s="14" t="s">
        <v>33</v>
      </c>
      <c r="AX2286" s="14" t="s">
        <v>72</v>
      </c>
      <c r="AY2286" s="257" t="s">
        <v>266</v>
      </c>
    </row>
    <row r="2287" spans="1:51" s="14" customFormat="1" ht="12">
      <c r="A2287" s="14"/>
      <c r="B2287" s="247"/>
      <c r="C2287" s="248"/>
      <c r="D2287" s="230" t="s">
        <v>279</v>
      </c>
      <c r="E2287" s="249" t="s">
        <v>19</v>
      </c>
      <c r="F2287" s="250" t="s">
        <v>2791</v>
      </c>
      <c r="G2287" s="248"/>
      <c r="H2287" s="251">
        <v>2.31</v>
      </c>
      <c r="I2287" s="252"/>
      <c r="J2287" s="248"/>
      <c r="K2287" s="248"/>
      <c r="L2287" s="253"/>
      <c r="M2287" s="254"/>
      <c r="N2287" s="255"/>
      <c r="O2287" s="255"/>
      <c r="P2287" s="255"/>
      <c r="Q2287" s="255"/>
      <c r="R2287" s="255"/>
      <c r="S2287" s="255"/>
      <c r="T2287" s="256"/>
      <c r="U2287" s="14"/>
      <c r="V2287" s="14"/>
      <c r="W2287" s="14"/>
      <c r="X2287" s="14"/>
      <c r="Y2287" s="14"/>
      <c r="Z2287" s="14"/>
      <c r="AA2287" s="14"/>
      <c r="AB2287" s="14"/>
      <c r="AC2287" s="14"/>
      <c r="AD2287" s="14"/>
      <c r="AE2287" s="14"/>
      <c r="AT2287" s="257" t="s">
        <v>279</v>
      </c>
      <c r="AU2287" s="257" t="s">
        <v>82</v>
      </c>
      <c r="AV2287" s="14" t="s">
        <v>82</v>
      </c>
      <c r="AW2287" s="14" t="s">
        <v>33</v>
      </c>
      <c r="AX2287" s="14" t="s">
        <v>72</v>
      </c>
      <c r="AY2287" s="257" t="s">
        <v>266</v>
      </c>
    </row>
    <row r="2288" spans="1:51" s="14" customFormat="1" ht="12">
      <c r="A2288" s="14"/>
      <c r="B2288" s="247"/>
      <c r="C2288" s="248"/>
      <c r="D2288" s="230" t="s">
        <v>279</v>
      </c>
      <c r="E2288" s="249" t="s">
        <v>19</v>
      </c>
      <c r="F2288" s="250" t="s">
        <v>2792</v>
      </c>
      <c r="G2288" s="248"/>
      <c r="H2288" s="251">
        <v>2.31</v>
      </c>
      <c r="I2288" s="252"/>
      <c r="J2288" s="248"/>
      <c r="K2288" s="248"/>
      <c r="L2288" s="253"/>
      <c r="M2288" s="254"/>
      <c r="N2288" s="255"/>
      <c r="O2288" s="255"/>
      <c r="P2288" s="255"/>
      <c r="Q2288" s="255"/>
      <c r="R2288" s="255"/>
      <c r="S2288" s="255"/>
      <c r="T2288" s="256"/>
      <c r="U2288" s="14"/>
      <c r="V2288" s="14"/>
      <c r="W2288" s="14"/>
      <c r="X2288" s="14"/>
      <c r="Y2288" s="14"/>
      <c r="Z2288" s="14"/>
      <c r="AA2288" s="14"/>
      <c r="AB2288" s="14"/>
      <c r="AC2288" s="14"/>
      <c r="AD2288" s="14"/>
      <c r="AE2288" s="14"/>
      <c r="AT2288" s="257" t="s">
        <v>279</v>
      </c>
      <c r="AU2288" s="257" t="s">
        <v>82</v>
      </c>
      <c r="AV2288" s="14" t="s">
        <v>82</v>
      </c>
      <c r="AW2288" s="14" t="s">
        <v>33</v>
      </c>
      <c r="AX2288" s="14" t="s">
        <v>72</v>
      </c>
      <c r="AY2288" s="257" t="s">
        <v>266</v>
      </c>
    </row>
    <row r="2289" spans="1:51" s="14" customFormat="1" ht="12">
      <c r="A2289" s="14"/>
      <c r="B2289" s="247"/>
      <c r="C2289" s="248"/>
      <c r="D2289" s="230" t="s">
        <v>279</v>
      </c>
      <c r="E2289" s="249" t="s">
        <v>19</v>
      </c>
      <c r="F2289" s="250" t="s">
        <v>2793</v>
      </c>
      <c r="G2289" s="248"/>
      <c r="H2289" s="251">
        <v>2.31</v>
      </c>
      <c r="I2289" s="252"/>
      <c r="J2289" s="248"/>
      <c r="K2289" s="248"/>
      <c r="L2289" s="253"/>
      <c r="M2289" s="254"/>
      <c r="N2289" s="255"/>
      <c r="O2289" s="255"/>
      <c r="P2289" s="255"/>
      <c r="Q2289" s="255"/>
      <c r="R2289" s="255"/>
      <c r="S2289" s="255"/>
      <c r="T2289" s="256"/>
      <c r="U2289" s="14"/>
      <c r="V2289" s="14"/>
      <c r="W2289" s="14"/>
      <c r="X2289" s="14"/>
      <c r="Y2289" s="14"/>
      <c r="Z2289" s="14"/>
      <c r="AA2289" s="14"/>
      <c r="AB2289" s="14"/>
      <c r="AC2289" s="14"/>
      <c r="AD2289" s="14"/>
      <c r="AE2289" s="14"/>
      <c r="AT2289" s="257" t="s">
        <v>279</v>
      </c>
      <c r="AU2289" s="257" t="s">
        <v>82</v>
      </c>
      <c r="AV2289" s="14" t="s">
        <v>82</v>
      </c>
      <c r="AW2289" s="14" t="s">
        <v>33</v>
      </c>
      <c r="AX2289" s="14" t="s">
        <v>72</v>
      </c>
      <c r="AY2289" s="257" t="s">
        <v>266</v>
      </c>
    </row>
    <row r="2290" spans="1:51" s="14" customFormat="1" ht="12">
      <c r="A2290" s="14"/>
      <c r="B2290" s="247"/>
      <c r="C2290" s="248"/>
      <c r="D2290" s="230" t="s">
        <v>279</v>
      </c>
      <c r="E2290" s="249" t="s">
        <v>19</v>
      </c>
      <c r="F2290" s="250" t="s">
        <v>2794</v>
      </c>
      <c r="G2290" s="248"/>
      <c r="H2290" s="251">
        <v>3.152</v>
      </c>
      <c r="I2290" s="252"/>
      <c r="J2290" s="248"/>
      <c r="K2290" s="248"/>
      <c r="L2290" s="253"/>
      <c r="M2290" s="254"/>
      <c r="N2290" s="255"/>
      <c r="O2290" s="255"/>
      <c r="P2290" s="255"/>
      <c r="Q2290" s="255"/>
      <c r="R2290" s="255"/>
      <c r="S2290" s="255"/>
      <c r="T2290" s="256"/>
      <c r="U2290" s="14"/>
      <c r="V2290" s="14"/>
      <c r="W2290" s="14"/>
      <c r="X2290" s="14"/>
      <c r="Y2290" s="14"/>
      <c r="Z2290" s="14"/>
      <c r="AA2290" s="14"/>
      <c r="AB2290" s="14"/>
      <c r="AC2290" s="14"/>
      <c r="AD2290" s="14"/>
      <c r="AE2290" s="14"/>
      <c r="AT2290" s="257" t="s">
        <v>279</v>
      </c>
      <c r="AU2290" s="257" t="s">
        <v>82</v>
      </c>
      <c r="AV2290" s="14" t="s">
        <v>82</v>
      </c>
      <c r="AW2290" s="14" t="s">
        <v>33</v>
      </c>
      <c r="AX2290" s="14" t="s">
        <v>72</v>
      </c>
      <c r="AY2290" s="257" t="s">
        <v>266</v>
      </c>
    </row>
    <row r="2291" spans="1:51" s="14" customFormat="1" ht="12">
      <c r="A2291" s="14"/>
      <c r="B2291" s="247"/>
      <c r="C2291" s="248"/>
      <c r="D2291" s="230" t="s">
        <v>279</v>
      </c>
      <c r="E2291" s="249" t="s">
        <v>19</v>
      </c>
      <c r="F2291" s="250" t="s">
        <v>2795</v>
      </c>
      <c r="G2291" s="248"/>
      <c r="H2291" s="251">
        <v>1.576</v>
      </c>
      <c r="I2291" s="252"/>
      <c r="J2291" s="248"/>
      <c r="K2291" s="248"/>
      <c r="L2291" s="253"/>
      <c r="M2291" s="254"/>
      <c r="N2291" s="255"/>
      <c r="O2291" s="255"/>
      <c r="P2291" s="255"/>
      <c r="Q2291" s="255"/>
      <c r="R2291" s="255"/>
      <c r="S2291" s="255"/>
      <c r="T2291" s="256"/>
      <c r="U2291" s="14"/>
      <c r="V2291" s="14"/>
      <c r="W2291" s="14"/>
      <c r="X2291" s="14"/>
      <c r="Y2291" s="14"/>
      <c r="Z2291" s="14"/>
      <c r="AA2291" s="14"/>
      <c r="AB2291" s="14"/>
      <c r="AC2291" s="14"/>
      <c r="AD2291" s="14"/>
      <c r="AE2291" s="14"/>
      <c r="AT2291" s="257" t="s">
        <v>279</v>
      </c>
      <c r="AU2291" s="257" t="s">
        <v>82</v>
      </c>
      <c r="AV2291" s="14" t="s">
        <v>82</v>
      </c>
      <c r="AW2291" s="14" t="s">
        <v>33</v>
      </c>
      <c r="AX2291" s="14" t="s">
        <v>72</v>
      </c>
      <c r="AY2291" s="257" t="s">
        <v>266</v>
      </c>
    </row>
    <row r="2292" spans="1:51" s="14" customFormat="1" ht="12">
      <c r="A2292" s="14"/>
      <c r="B2292" s="247"/>
      <c r="C2292" s="248"/>
      <c r="D2292" s="230" t="s">
        <v>279</v>
      </c>
      <c r="E2292" s="249" t="s">
        <v>19</v>
      </c>
      <c r="F2292" s="250" t="s">
        <v>2796</v>
      </c>
      <c r="G2292" s="248"/>
      <c r="H2292" s="251">
        <v>4.137</v>
      </c>
      <c r="I2292" s="252"/>
      <c r="J2292" s="248"/>
      <c r="K2292" s="248"/>
      <c r="L2292" s="253"/>
      <c r="M2292" s="254"/>
      <c r="N2292" s="255"/>
      <c r="O2292" s="255"/>
      <c r="P2292" s="255"/>
      <c r="Q2292" s="255"/>
      <c r="R2292" s="255"/>
      <c r="S2292" s="255"/>
      <c r="T2292" s="256"/>
      <c r="U2292" s="14"/>
      <c r="V2292" s="14"/>
      <c r="W2292" s="14"/>
      <c r="X2292" s="14"/>
      <c r="Y2292" s="14"/>
      <c r="Z2292" s="14"/>
      <c r="AA2292" s="14"/>
      <c r="AB2292" s="14"/>
      <c r="AC2292" s="14"/>
      <c r="AD2292" s="14"/>
      <c r="AE2292" s="14"/>
      <c r="AT2292" s="257" t="s">
        <v>279</v>
      </c>
      <c r="AU2292" s="257" t="s">
        <v>82</v>
      </c>
      <c r="AV2292" s="14" t="s">
        <v>82</v>
      </c>
      <c r="AW2292" s="14" t="s">
        <v>33</v>
      </c>
      <c r="AX2292" s="14" t="s">
        <v>72</v>
      </c>
      <c r="AY2292" s="257" t="s">
        <v>266</v>
      </c>
    </row>
    <row r="2293" spans="1:51" s="14" customFormat="1" ht="12">
      <c r="A2293" s="14"/>
      <c r="B2293" s="247"/>
      <c r="C2293" s="248"/>
      <c r="D2293" s="230" t="s">
        <v>279</v>
      </c>
      <c r="E2293" s="249" t="s">
        <v>19</v>
      </c>
      <c r="F2293" s="250" t="s">
        <v>2797</v>
      </c>
      <c r="G2293" s="248"/>
      <c r="H2293" s="251">
        <v>1.576</v>
      </c>
      <c r="I2293" s="252"/>
      <c r="J2293" s="248"/>
      <c r="K2293" s="248"/>
      <c r="L2293" s="253"/>
      <c r="M2293" s="254"/>
      <c r="N2293" s="255"/>
      <c r="O2293" s="255"/>
      <c r="P2293" s="255"/>
      <c r="Q2293" s="255"/>
      <c r="R2293" s="255"/>
      <c r="S2293" s="255"/>
      <c r="T2293" s="256"/>
      <c r="U2293" s="14"/>
      <c r="V2293" s="14"/>
      <c r="W2293" s="14"/>
      <c r="X2293" s="14"/>
      <c r="Y2293" s="14"/>
      <c r="Z2293" s="14"/>
      <c r="AA2293" s="14"/>
      <c r="AB2293" s="14"/>
      <c r="AC2293" s="14"/>
      <c r="AD2293" s="14"/>
      <c r="AE2293" s="14"/>
      <c r="AT2293" s="257" t="s">
        <v>279</v>
      </c>
      <c r="AU2293" s="257" t="s">
        <v>82</v>
      </c>
      <c r="AV2293" s="14" t="s">
        <v>82</v>
      </c>
      <c r="AW2293" s="14" t="s">
        <v>33</v>
      </c>
      <c r="AX2293" s="14" t="s">
        <v>72</v>
      </c>
      <c r="AY2293" s="257" t="s">
        <v>266</v>
      </c>
    </row>
    <row r="2294" spans="1:51" s="14" customFormat="1" ht="12">
      <c r="A2294" s="14"/>
      <c r="B2294" s="247"/>
      <c r="C2294" s="248"/>
      <c r="D2294" s="230" t="s">
        <v>279</v>
      </c>
      <c r="E2294" s="249" t="s">
        <v>19</v>
      </c>
      <c r="F2294" s="250" t="s">
        <v>2798</v>
      </c>
      <c r="G2294" s="248"/>
      <c r="H2294" s="251">
        <v>9.456</v>
      </c>
      <c r="I2294" s="252"/>
      <c r="J2294" s="248"/>
      <c r="K2294" s="248"/>
      <c r="L2294" s="253"/>
      <c r="M2294" s="254"/>
      <c r="N2294" s="255"/>
      <c r="O2294" s="255"/>
      <c r="P2294" s="255"/>
      <c r="Q2294" s="255"/>
      <c r="R2294" s="255"/>
      <c r="S2294" s="255"/>
      <c r="T2294" s="256"/>
      <c r="U2294" s="14"/>
      <c r="V2294" s="14"/>
      <c r="W2294" s="14"/>
      <c r="X2294" s="14"/>
      <c r="Y2294" s="14"/>
      <c r="Z2294" s="14"/>
      <c r="AA2294" s="14"/>
      <c r="AB2294" s="14"/>
      <c r="AC2294" s="14"/>
      <c r="AD2294" s="14"/>
      <c r="AE2294" s="14"/>
      <c r="AT2294" s="257" t="s">
        <v>279</v>
      </c>
      <c r="AU2294" s="257" t="s">
        <v>82</v>
      </c>
      <c r="AV2294" s="14" t="s">
        <v>82</v>
      </c>
      <c r="AW2294" s="14" t="s">
        <v>33</v>
      </c>
      <c r="AX2294" s="14" t="s">
        <v>72</v>
      </c>
      <c r="AY2294" s="257" t="s">
        <v>266</v>
      </c>
    </row>
    <row r="2295" spans="1:51" s="15" customFormat="1" ht="12">
      <c r="A2295" s="15"/>
      <c r="B2295" s="258"/>
      <c r="C2295" s="259"/>
      <c r="D2295" s="230" t="s">
        <v>279</v>
      </c>
      <c r="E2295" s="260" t="s">
        <v>19</v>
      </c>
      <c r="F2295" s="261" t="s">
        <v>282</v>
      </c>
      <c r="G2295" s="259"/>
      <c r="H2295" s="262">
        <v>28.403</v>
      </c>
      <c r="I2295" s="263"/>
      <c r="J2295" s="259"/>
      <c r="K2295" s="259"/>
      <c r="L2295" s="264"/>
      <c r="M2295" s="265"/>
      <c r="N2295" s="266"/>
      <c r="O2295" s="266"/>
      <c r="P2295" s="266"/>
      <c r="Q2295" s="266"/>
      <c r="R2295" s="266"/>
      <c r="S2295" s="266"/>
      <c r="T2295" s="267"/>
      <c r="U2295" s="15"/>
      <c r="V2295" s="15"/>
      <c r="W2295" s="15"/>
      <c r="X2295" s="15"/>
      <c r="Y2295" s="15"/>
      <c r="Z2295" s="15"/>
      <c r="AA2295" s="15"/>
      <c r="AB2295" s="15"/>
      <c r="AC2295" s="15"/>
      <c r="AD2295" s="15"/>
      <c r="AE2295" s="15"/>
      <c r="AT2295" s="268" t="s">
        <v>279</v>
      </c>
      <c r="AU2295" s="268" t="s">
        <v>82</v>
      </c>
      <c r="AV2295" s="15" t="s">
        <v>273</v>
      </c>
      <c r="AW2295" s="15" t="s">
        <v>33</v>
      </c>
      <c r="AX2295" s="15" t="s">
        <v>80</v>
      </c>
      <c r="AY2295" s="268" t="s">
        <v>266</v>
      </c>
    </row>
    <row r="2296" spans="1:65" s="2" customFormat="1" ht="55.5" customHeight="1">
      <c r="A2296" s="41"/>
      <c r="B2296" s="42"/>
      <c r="C2296" s="269" t="s">
        <v>2799</v>
      </c>
      <c r="D2296" s="269" t="s">
        <v>430</v>
      </c>
      <c r="E2296" s="270" t="s">
        <v>2800</v>
      </c>
      <c r="F2296" s="271" t="s">
        <v>2801</v>
      </c>
      <c r="G2296" s="272" t="s">
        <v>481</v>
      </c>
      <c r="H2296" s="273">
        <v>1</v>
      </c>
      <c r="I2296" s="274"/>
      <c r="J2296" s="275">
        <f>ROUND(I2296*H2296,2)</f>
        <v>0</v>
      </c>
      <c r="K2296" s="271" t="s">
        <v>520</v>
      </c>
      <c r="L2296" s="276"/>
      <c r="M2296" s="277" t="s">
        <v>19</v>
      </c>
      <c r="N2296" s="278" t="s">
        <v>43</v>
      </c>
      <c r="O2296" s="87"/>
      <c r="P2296" s="226">
        <f>O2296*H2296</f>
        <v>0</v>
      </c>
      <c r="Q2296" s="226">
        <v>0</v>
      </c>
      <c r="R2296" s="226">
        <f>Q2296*H2296</f>
        <v>0</v>
      </c>
      <c r="S2296" s="226">
        <v>0</v>
      </c>
      <c r="T2296" s="227">
        <f>S2296*H2296</f>
        <v>0</v>
      </c>
      <c r="U2296" s="41"/>
      <c r="V2296" s="41"/>
      <c r="W2296" s="41"/>
      <c r="X2296" s="41"/>
      <c r="Y2296" s="41"/>
      <c r="Z2296" s="41"/>
      <c r="AA2296" s="41"/>
      <c r="AB2296" s="41"/>
      <c r="AC2296" s="41"/>
      <c r="AD2296" s="41"/>
      <c r="AE2296" s="41"/>
      <c r="AR2296" s="228" t="s">
        <v>324</v>
      </c>
      <c r="AT2296" s="228" t="s">
        <v>430</v>
      </c>
      <c r="AU2296" s="228" t="s">
        <v>82</v>
      </c>
      <c r="AY2296" s="20" t="s">
        <v>266</v>
      </c>
      <c r="BE2296" s="229">
        <f>IF(N2296="základní",J2296,0)</f>
        <v>0</v>
      </c>
      <c r="BF2296" s="229">
        <f>IF(N2296="snížená",J2296,0)</f>
        <v>0</v>
      </c>
      <c r="BG2296" s="229">
        <f>IF(N2296="zákl. přenesená",J2296,0)</f>
        <v>0</v>
      </c>
      <c r="BH2296" s="229">
        <f>IF(N2296="sníž. přenesená",J2296,0)</f>
        <v>0</v>
      </c>
      <c r="BI2296" s="229">
        <f>IF(N2296="nulová",J2296,0)</f>
        <v>0</v>
      </c>
      <c r="BJ2296" s="20" t="s">
        <v>80</v>
      </c>
      <c r="BK2296" s="229">
        <f>ROUND(I2296*H2296,2)</f>
        <v>0</v>
      </c>
      <c r="BL2296" s="20" t="s">
        <v>273</v>
      </c>
      <c r="BM2296" s="228" t="s">
        <v>2802</v>
      </c>
    </row>
    <row r="2297" spans="1:47" s="2" customFormat="1" ht="12">
      <c r="A2297" s="41"/>
      <c r="B2297" s="42"/>
      <c r="C2297" s="43"/>
      <c r="D2297" s="230" t="s">
        <v>275</v>
      </c>
      <c r="E2297" s="43"/>
      <c r="F2297" s="231" t="s">
        <v>2801</v>
      </c>
      <c r="G2297" s="43"/>
      <c r="H2297" s="43"/>
      <c r="I2297" s="232"/>
      <c r="J2297" s="43"/>
      <c r="K2297" s="43"/>
      <c r="L2297" s="47"/>
      <c r="M2297" s="233"/>
      <c r="N2297" s="234"/>
      <c r="O2297" s="87"/>
      <c r="P2297" s="87"/>
      <c r="Q2297" s="87"/>
      <c r="R2297" s="87"/>
      <c r="S2297" s="87"/>
      <c r="T2297" s="88"/>
      <c r="U2297" s="41"/>
      <c r="V2297" s="41"/>
      <c r="W2297" s="41"/>
      <c r="X2297" s="41"/>
      <c r="Y2297" s="41"/>
      <c r="Z2297" s="41"/>
      <c r="AA2297" s="41"/>
      <c r="AB2297" s="41"/>
      <c r="AC2297" s="41"/>
      <c r="AD2297" s="41"/>
      <c r="AE2297" s="41"/>
      <c r="AT2297" s="20" t="s">
        <v>275</v>
      </c>
      <c r="AU2297" s="20" t="s">
        <v>82</v>
      </c>
    </row>
    <row r="2298" spans="1:65" s="2" customFormat="1" ht="62.7" customHeight="1">
      <c r="A2298" s="41"/>
      <c r="B2298" s="42"/>
      <c r="C2298" s="269" t="s">
        <v>2803</v>
      </c>
      <c r="D2298" s="269" t="s">
        <v>430</v>
      </c>
      <c r="E2298" s="270" t="s">
        <v>2804</v>
      </c>
      <c r="F2298" s="271" t="s">
        <v>2805</v>
      </c>
      <c r="G2298" s="272" t="s">
        <v>481</v>
      </c>
      <c r="H2298" s="273">
        <v>1</v>
      </c>
      <c r="I2298" s="274"/>
      <c r="J2298" s="275">
        <f>ROUND(I2298*H2298,2)</f>
        <v>0</v>
      </c>
      <c r="K2298" s="271" t="s">
        <v>520</v>
      </c>
      <c r="L2298" s="276"/>
      <c r="M2298" s="277" t="s">
        <v>19</v>
      </c>
      <c r="N2298" s="278" t="s">
        <v>43</v>
      </c>
      <c r="O2298" s="87"/>
      <c r="P2298" s="226">
        <f>O2298*H2298</f>
        <v>0</v>
      </c>
      <c r="Q2298" s="226">
        <v>0</v>
      </c>
      <c r="R2298" s="226">
        <f>Q2298*H2298</f>
        <v>0</v>
      </c>
      <c r="S2298" s="226">
        <v>0</v>
      </c>
      <c r="T2298" s="227">
        <f>S2298*H2298</f>
        <v>0</v>
      </c>
      <c r="U2298" s="41"/>
      <c r="V2298" s="41"/>
      <c r="W2298" s="41"/>
      <c r="X2298" s="41"/>
      <c r="Y2298" s="41"/>
      <c r="Z2298" s="41"/>
      <c r="AA2298" s="41"/>
      <c r="AB2298" s="41"/>
      <c r="AC2298" s="41"/>
      <c r="AD2298" s="41"/>
      <c r="AE2298" s="41"/>
      <c r="AR2298" s="228" t="s">
        <v>324</v>
      </c>
      <c r="AT2298" s="228" t="s">
        <v>430</v>
      </c>
      <c r="AU2298" s="228" t="s">
        <v>82</v>
      </c>
      <c r="AY2298" s="20" t="s">
        <v>266</v>
      </c>
      <c r="BE2298" s="229">
        <f>IF(N2298="základní",J2298,0)</f>
        <v>0</v>
      </c>
      <c r="BF2298" s="229">
        <f>IF(N2298="snížená",J2298,0)</f>
        <v>0</v>
      </c>
      <c r="BG2298" s="229">
        <f>IF(N2298="zákl. přenesená",J2298,0)</f>
        <v>0</v>
      </c>
      <c r="BH2298" s="229">
        <f>IF(N2298="sníž. přenesená",J2298,0)</f>
        <v>0</v>
      </c>
      <c r="BI2298" s="229">
        <f>IF(N2298="nulová",J2298,0)</f>
        <v>0</v>
      </c>
      <c r="BJ2298" s="20" t="s">
        <v>80</v>
      </c>
      <c r="BK2298" s="229">
        <f>ROUND(I2298*H2298,2)</f>
        <v>0</v>
      </c>
      <c r="BL2298" s="20" t="s">
        <v>273</v>
      </c>
      <c r="BM2298" s="228" t="s">
        <v>2806</v>
      </c>
    </row>
    <row r="2299" spans="1:47" s="2" customFormat="1" ht="12">
      <c r="A2299" s="41"/>
      <c r="B2299" s="42"/>
      <c r="C2299" s="43"/>
      <c r="D2299" s="230" t="s">
        <v>275</v>
      </c>
      <c r="E2299" s="43"/>
      <c r="F2299" s="231" t="s">
        <v>2805</v>
      </c>
      <c r="G2299" s="43"/>
      <c r="H2299" s="43"/>
      <c r="I2299" s="232"/>
      <c r="J2299" s="43"/>
      <c r="K2299" s="43"/>
      <c r="L2299" s="47"/>
      <c r="M2299" s="233"/>
      <c r="N2299" s="234"/>
      <c r="O2299" s="87"/>
      <c r="P2299" s="87"/>
      <c r="Q2299" s="87"/>
      <c r="R2299" s="87"/>
      <c r="S2299" s="87"/>
      <c r="T2299" s="88"/>
      <c r="U2299" s="41"/>
      <c r="V2299" s="41"/>
      <c r="W2299" s="41"/>
      <c r="X2299" s="41"/>
      <c r="Y2299" s="41"/>
      <c r="Z2299" s="41"/>
      <c r="AA2299" s="41"/>
      <c r="AB2299" s="41"/>
      <c r="AC2299" s="41"/>
      <c r="AD2299" s="41"/>
      <c r="AE2299" s="41"/>
      <c r="AT2299" s="20" t="s">
        <v>275</v>
      </c>
      <c r="AU2299" s="20" t="s">
        <v>82</v>
      </c>
    </row>
    <row r="2300" spans="1:65" s="2" customFormat="1" ht="62.7" customHeight="1">
      <c r="A2300" s="41"/>
      <c r="B2300" s="42"/>
      <c r="C2300" s="269" t="s">
        <v>2807</v>
      </c>
      <c r="D2300" s="269" t="s">
        <v>430</v>
      </c>
      <c r="E2300" s="270" t="s">
        <v>2808</v>
      </c>
      <c r="F2300" s="271" t="s">
        <v>2809</v>
      </c>
      <c r="G2300" s="272" t="s">
        <v>481</v>
      </c>
      <c r="H2300" s="273">
        <v>1</v>
      </c>
      <c r="I2300" s="274"/>
      <c r="J2300" s="275">
        <f>ROUND(I2300*H2300,2)</f>
        <v>0</v>
      </c>
      <c r="K2300" s="271" t="s">
        <v>520</v>
      </c>
      <c r="L2300" s="276"/>
      <c r="M2300" s="277" t="s">
        <v>19</v>
      </c>
      <c r="N2300" s="278" t="s">
        <v>43</v>
      </c>
      <c r="O2300" s="87"/>
      <c r="P2300" s="226">
        <f>O2300*H2300</f>
        <v>0</v>
      </c>
      <c r="Q2300" s="226">
        <v>0</v>
      </c>
      <c r="R2300" s="226">
        <f>Q2300*H2300</f>
        <v>0</v>
      </c>
      <c r="S2300" s="226">
        <v>0</v>
      </c>
      <c r="T2300" s="227">
        <f>S2300*H2300</f>
        <v>0</v>
      </c>
      <c r="U2300" s="41"/>
      <c r="V2300" s="41"/>
      <c r="W2300" s="41"/>
      <c r="X2300" s="41"/>
      <c r="Y2300" s="41"/>
      <c r="Z2300" s="41"/>
      <c r="AA2300" s="41"/>
      <c r="AB2300" s="41"/>
      <c r="AC2300" s="41"/>
      <c r="AD2300" s="41"/>
      <c r="AE2300" s="41"/>
      <c r="AR2300" s="228" t="s">
        <v>324</v>
      </c>
      <c r="AT2300" s="228" t="s">
        <v>430</v>
      </c>
      <c r="AU2300" s="228" t="s">
        <v>82</v>
      </c>
      <c r="AY2300" s="20" t="s">
        <v>266</v>
      </c>
      <c r="BE2300" s="229">
        <f>IF(N2300="základní",J2300,0)</f>
        <v>0</v>
      </c>
      <c r="BF2300" s="229">
        <f>IF(N2300="snížená",J2300,0)</f>
        <v>0</v>
      </c>
      <c r="BG2300" s="229">
        <f>IF(N2300="zákl. přenesená",J2300,0)</f>
        <v>0</v>
      </c>
      <c r="BH2300" s="229">
        <f>IF(N2300="sníž. přenesená",J2300,0)</f>
        <v>0</v>
      </c>
      <c r="BI2300" s="229">
        <f>IF(N2300="nulová",J2300,0)</f>
        <v>0</v>
      </c>
      <c r="BJ2300" s="20" t="s">
        <v>80</v>
      </c>
      <c r="BK2300" s="229">
        <f>ROUND(I2300*H2300,2)</f>
        <v>0</v>
      </c>
      <c r="BL2300" s="20" t="s">
        <v>273</v>
      </c>
      <c r="BM2300" s="228" t="s">
        <v>2810</v>
      </c>
    </row>
    <row r="2301" spans="1:47" s="2" customFormat="1" ht="12">
      <c r="A2301" s="41"/>
      <c r="B2301" s="42"/>
      <c r="C2301" s="43"/>
      <c r="D2301" s="230" t="s">
        <v>275</v>
      </c>
      <c r="E2301" s="43"/>
      <c r="F2301" s="231" t="s">
        <v>2809</v>
      </c>
      <c r="G2301" s="43"/>
      <c r="H2301" s="43"/>
      <c r="I2301" s="232"/>
      <c r="J2301" s="43"/>
      <c r="K2301" s="43"/>
      <c r="L2301" s="47"/>
      <c r="M2301" s="233"/>
      <c r="N2301" s="234"/>
      <c r="O2301" s="87"/>
      <c r="P2301" s="87"/>
      <c r="Q2301" s="87"/>
      <c r="R2301" s="87"/>
      <c r="S2301" s="87"/>
      <c r="T2301" s="88"/>
      <c r="U2301" s="41"/>
      <c r="V2301" s="41"/>
      <c r="W2301" s="41"/>
      <c r="X2301" s="41"/>
      <c r="Y2301" s="41"/>
      <c r="Z2301" s="41"/>
      <c r="AA2301" s="41"/>
      <c r="AB2301" s="41"/>
      <c r="AC2301" s="41"/>
      <c r="AD2301" s="41"/>
      <c r="AE2301" s="41"/>
      <c r="AT2301" s="20" t="s">
        <v>275</v>
      </c>
      <c r="AU2301" s="20" t="s">
        <v>82</v>
      </c>
    </row>
    <row r="2302" spans="1:65" s="2" customFormat="1" ht="62.7" customHeight="1">
      <c r="A2302" s="41"/>
      <c r="B2302" s="42"/>
      <c r="C2302" s="269" t="s">
        <v>2811</v>
      </c>
      <c r="D2302" s="269" t="s">
        <v>430</v>
      </c>
      <c r="E2302" s="270" t="s">
        <v>2812</v>
      </c>
      <c r="F2302" s="271" t="s">
        <v>2813</v>
      </c>
      <c r="G2302" s="272" t="s">
        <v>481</v>
      </c>
      <c r="H2302" s="273">
        <v>1</v>
      </c>
      <c r="I2302" s="274"/>
      <c r="J2302" s="275">
        <f>ROUND(I2302*H2302,2)</f>
        <v>0</v>
      </c>
      <c r="K2302" s="271" t="s">
        <v>520</v>
      </c>
      <c r="L2302" s="276"/>
      <c r="M2302" s="277" t="s">
        <v>19</v>
      </c>
      <c r="N2302" s="278" t="s">
        <v>43</v>
      </c>
      <c r="O2302" s="87"/>
      <c r="P2302" s="226">
        <f>O2302*H2302</f>
        <v>0</v>
      </c>
      <c r="Q2302" s="226">
        <v>0</v>
      </c>
      <c r="R2302" s="226">
        <f>Q2302*H2302</f>
        <v>0</v>
      </c>
      <c r="S2302" s="226">
        <v>0</v>
      </c>
      <c r="T2302" s="227">
        <f>S2302*H2302</f>
        <v>0</v>
      </c>
      <c r="U2302" s="41"/>
      <c r="V2302" s="41"/>
      <c r="W2302" s="41"/>
      <c r="X2302" s="41"/>
      <c r="Y2302" s="41"/>
      <c r="Z2302" s="41"/>
      <c r="AA2302" s="41"/>
      <c r="AB2302" s="41"/>
      <c r="AC2302" s="41"/>
      <c r="AD2302" s="41"/>
      <c r="AE2302" s="41"/>
      <c r="AR2302" s="228" t="s">
        <v>324</v>
      </c>
      <c r="AT2302" s="228" t="s">
        <v>430</v>
      </c>
      <c r="AU2302" s="228" t="s">
        <v>82</v>
      </c>
      <c r="AY2302" s="20" t="s">
        <v>266</v>
      </c>
      <c r="BE2302" s="229">
        <f>IF(N2302="základní",J2302,0)</f>
        <v>0</v>
      </c>
      <c r="BF2302" s="229">
        <f>IF(N2302="snížená",J2302,0)</f>
        <v>0</v>
      </c>
      <c r="BG2302" s="229">
        <f>IF(N2302="zákl. přenesená",J2302,0)</f>
        <v>0</v>
      </c>
      <c r="BH2302" s="229">
        <f>IF(N2302="sníž. přenesená",J2302,0)</f>
        <v>0</v>
      </c>
      <c r="BI2302" s="229">
        <f>IF(N2302="nulová",J2302,0)</f>
        <v>0</v>
      </c>
      <c r="BJ2302" s="20" t="s">
        <v>80</v>
      </c>
      <c r="BK2302" s="229">
        <f>ROUND(I2302*H2302,2)</f>
        <v>0</v>
      </c>
      <c r="BL2302" s="20" t="s">
        <v>273</v>
      </c>
      <c r="BM2302" s="228" t="s">
        <v>2814</v>
      </c>
    </row>
    <row r="2303" spans="1:47" s="2" customFormat="1" ht="12">
      <c r="A2303" s="41"/>
      <c r="B2303" s="42"/>
      <c r="C2303" s="43"/>
      <c r="D2303" s="230" t="s">
        <v>275</v>
      </c>
      <c r="E2303" s="43"/>
      <c r="F2303" s="231" t="s">
        <v>2813</v>
      </c>
      <c r="G2303" s="43"/>
      <c r="H2303" s="43"/>
      <c r="I2303" s="232"/>
      <c r="J2303" s="43"/>
      <c r="K2303" s="43"/>
      <c r="L2303" s="47"/>
      <c r="M2303" s="233"/>
      <c r="N2303" s="234"/>
      <c r="O2303" s="87"/>
      <c r="P2303" s="87"/>
      <c r="Q2303" s="87"/>
      <c r="R2303" s="87"/>
      <c r="S2303" s="87"/>
      <c r="T2303" s="88"/>
      <c r="U2303" s="41"/>
      <c r="V2303" s="41"/>
      <c r="W2303" s="41"/>
      <c r="X2303" s="41"/>
      <c r="Y2303" s="41"/>
      <c r="Z2303" s="41"/>
      <c r="AA2303" s="41"/>
      <c r="AB2303" s="41"/>
      <c r="AC2303" s="41"/>
      <c r="AD2303" s="41"/>
      <c r="AE2303" s="41"/>
      <c r="AT2303" s="20" t="s">
        <v>275</v>
      </c>
      <c r="AU2303" s="20" t="s">
        <v>82</v>
      </c>
    </row>
    <row r="2304" spans="1:65" s="2" customFormat="1" ht="62.7" customHeight="1">
      <c r="A2304" s="41"/>
      <c r="B2304" s="42"/>
      <c r="C2304" s="269" t="s">
        <v>2815</v>
      </c>
      <c r="D2304" s="269" t="s">
        <v>430</v>
      </c>
      <c r="E2304" s="270" t="s">
        <v>2816</v>
      </c>
      <c r="F2304" s="271" t="s">
        <v>2817</v>
      </c>
      <c r="G2304" s="272" t="s">
        <v>481</v>
      </c>
      <c r="H2304" s="273">
        <v>2</v>
      </c>
      <c r="I2304" s="274"/>
      <c r="J2304" s="275">
        <f>ROUND(I2304*H2304,2)</f>
        <v>0</v>
      </c>
      <c r="K2304" s="271" t="s">
        <v>520</v>
      </c>
      <c r="L2304" s="276"/>
      <c r="M2304" s="277" t="s">
        <v>19</v>
      </c>
      <c r="N2304" s="278" t="s">
        <v>43</v>
      </c>
      <c r="O2304" s="87"/>
      <c r="P2304" s="226">
        <f>O2304*H2304</f>
        <v>0</v>
      </c>
      <c r="Q2304" s="226">
        <v>0</v>
      </c>
      <c r="R2304" s="226">
        <f>Q2304*H2304</f>
        <v>0</v>
      </c>
      <c r="S2304" s="226">
        <v>0</v>
      </c>
      <c r="T2304" s="227">
        <f>S2304*H2304</f>
        <v>0</v>
      </c>
      <c r="U2304" s="41"/>
      <c r="V2304" s="41"/>
      <c r="W2304" s="41"/>
      <c r="X2304" s="41"/>
      <c r="Y2304" s="41"/>
      <c r="Z2304" s="41"/>
      <c r="AA2304" s="41"/>
      <c r="AB2304" s="41"/>
      <c r="AC2304" s="41"/>
      <c r="AD2304" s="41"/>
      <c r="AE2304" s="41"/>
      <c r="AR2304" s="228" t="s">
        <v>324</v>
      </c>
      <c r="AT2304" s="228" t="s">
        <v>430</v>
      </c>
      <c r="AU2304" s="228" t="s">
        <v>82</v>
      </c>
      <c r="AY2304" s="20" t="s">
        <v>266</v>
      </c>
      <c r="BE2304" s="229">
        <f>IF(N2304="základní",J2304,0)</f>
        <v>0</v>
      </c>
      <c r="BF2304" s="229">
        <f>IF(N2304="snížená",J2304,0)</f>
        <v>0</v>
      </c>
      <c r="BG2304" s="229">
        <f>IF(N2304="zákl. přenesená",J2304,0)</f>
        <v>0</v>
      </c>
      <c r="BH2304" s="229">
        <f>IF(N2304="sníž. přenesená",J2304,0)</f>
        <v>0</v>
      </c>
      <c r="BI2304" s="229">
        <f>IF(N2304="nulová",J2304,0)</f>
        <v>0</v>
      </c>
      <c r="BJ2304" s="20" t="s">
        <v>80</v>
      </c>
      <c r="BK2304" s="229">
        <f>ROUND(I2304*H2304,2)</f>
        <v>0</v>
      </c>
      <c r="BL2304" s="20" t="s">
        <v>273</v>
      </c>
      <c r="BM2304" s="228" t="s">
        <v>2818</v>
      </c>
    </row>
    <row r="2305" spans="1:47" s="2" customFormat="1" ht="12">
      <c r="A2305" s="41"/>
      <c r="B2305" s="42"/>
      <c r="C2305" s="43"/>
      <c r="D2305" s="230" t="s">
        <v>275</v>
      </c>
      <c r="E2305" s="43"/>
      <c r="F2305" s="231" t="s">
        <v>2817</v>
      </c>
      <c r="G2305" s="43"/>
      <c r="H2305" s="43"/>
      <c r="I2305" s="232"/>
      <c r="J2305" s="43"/>
      <c r="K2305" s="43"/>
      <c r="L2305" s="47"/>
      <c r="M2305" s="233"/>
      <c r="N2305" s="234"/>
      <c r="O2305" s="87"/>
      <c r="P2305" s="87"/>
      <c r="Q2305" s="87"/>
      <c r="R2305" s="87"/>
      <c r="S2305" s="87"/>
      <c r="T2305" s="88"/>
      <c r="U2305" s="41"/>
      <c r="V2305" s="41"/>
      <c r="W2305" s="41"/>
      <c r="X2305" s="41"/>
      <c r="Y2305" s="41"/>
      <c r="Z2305" s="41"/>
      <c r="AA2305" s="41"/>
      <c r="AB2305" s="41"/>
      <c r="AC2305" s="41"/>
      <c r="AD2305" s="41"/>
      <c r="AE2305" s="41"/>
      <c r="AT2305" s="20" t="s">
        <v>275</v>
      </c>
      <c r="AU2305" s="20" t="s">
        <v>82</v>
      </c>
    </row>
    <row r="2306" spans="1:65" s="2" customFormat="1" ht="62.7" customHeight="1">
      <c r="A2306" s="41"/>
      <c r="B2306" s="42"/>
      <c r="C2306" s="269" t="s">
        <v>2819</v>
      </c>
      <c r="D2306" s="269" t="s">
        <v>430</v>
      </c>
      <c r="E2306" s="270" t="s">
        <v>2820</v>
      </c>
      <c r="F2306" s="271" t="s">
        <v>2821</v>
      </c>
      <c r="G2306" s="272" t="s">
        <v>481</v>
      </c>
      <c r="H2306" s="273">
        <v>1</v>
      </c>
      <c r="I2306" s="274"/>
      <c r="J2306" s="275">
        <f>ROUND(I2306*H2306,2)</f>
        <v>0</v>
      </c>
      <c r="K2306" s="271" t="s">
        <v>520</v>
      </c>
      <c r="L2306" s="276"/>
      <c r="M2306" s="277" t="s">
        <v>19</v>
      </c>
      <c r="N2306" s="278" t="s">
        <v>43</v>
      </c>
      <c r="O2306" s="87"/>
      <c r="P2306" s="226">
        <f>O2306*H2306</f>
        <v>0</v>
      </c>
      <c r="Q2306" s="226">
        <v>0</v>
      </c>
      <c r="R2306" s="226">
        <f>Q2306*H2306</f>
        <v>0</v>
      </c>
      <c r="S2306" s="226">
        <v>0</v>
      </c>
      <c r="T2306" s="227">
        <f>S2306*H2306</f>
        <v>0</v>
      </c>
      <c r="U2306" s="41"/>
      <c r="V2306" s="41"/>
      <c r="W2306" s="41"/>
      <c r="X2306" s="41"/>
      <c r="Y2306" s="41"/>
      <c r="Z2306" s="41"/>
      <c r="AA2306" s="41"/>
      <c r="AB2306" s="41"/>
      <c r="AC2306" s="41"/>
      <c r="AD2306" s="41"/>
      <c r="AE2306" s="41"/>
      <c r="AR2306" s="228" t="s">
        <v>324</v>
      </c>
      <c r="AT2306" s="228" t="s">
        <v>430</v>
      </c>
      <c r="AU2306" s="228" t="s">
        <v>82</v>
      </c>
      <c r="AY2306" s="20" t="s">
        <v>266</v>
      </c>
      <c r="BE2306" s="229">
        <f>IF(N2306="základní",J2306,0)</f>
        <v>0</v>
      </c>
      <c r="BF2306" s="229">
        <f>IF(N2306="snížená",J2306,0)</f>
        <v>0</v>
      </c>
      <c r="BG2306" s="229">
        <f>IF(N2306="zákl. přenesená",J2306,0)</f>
        <v>0</v>
      </c>
      <c r="BH2306" s="229">
        <f>IF(N2306="sníž. přenesená",J2306,0)</f>
        <v>0</v>
      </c>
      <c r="BI2306" s="229">
        <f>IF(N2306="nulová",J2306,0)</f>
        <v>0</v>
      </c>
      <c r="BJ2306" s="20" t="s">
        <v>80</v>
      </c>
      <c r="BK2306" s="229">
        <f>ROUND(I2306*H2306,2)</f>
        <v>0</v>
      </c>
      <c r="BL2306" s="20" t="s">
        <v>273</v>
      </c>
      <c r="BM2306" s="228" t="s">
        <v>2822</v>
      </c>
    </row>
    <row r="2307" spans="1:47" s="2" customFormat="1" ht="12">
      <c r="A2307" s="41"/>
      <c r="B2307" s="42"/>
      <c r="C2307" s="43"/>
      <c r="D2307" s="230" t="s">
        <v>275</v>
      </c>
      <c r="E2307" s="43"/>
      <c r="F2307" s="231" t="s">
        <v>2821</v>
      </c>
      <c r="G2307" s="43"/>
      <c r="H2307" s="43"/>
      <c r="I2307" s="232"/>
      <c r="J2307" s="43"/>
      <c r="K2307" s="43"/>
      <c r="L2307" s="47"/>
      <c r="M2307" s="233"/>
      <c r="N2307" s="234"/>
      <c r="O2307" s="87"/>
      <c r="P2307" s="87"/>
      <c r="Q2307" s="87"/>
      <c r="R2307" s="87"/>
      <c r="S2307" s="87"/>
      <c r="T2307" s="88"/>
      <c r="U2307" s="41"/>
      <c r="V2307" s="41"/>
      <c r="W2307" s="41"/>
      <c r="X2307" s="41"/>
      <c r="Y2307" s="41"/>
      <c r="Z2307" s="41"/>
      <c r="AA2307" s="41"/>
      <c r="AB2307" s="41"/>
      <c r="AC2307" s="41"/>
      <c r="AD2307" s="41"/>
      <c r="AE2307" s="41"/>
      <c r="AT2307" s="20" t="s">
        <v>275</v>
      </c>
      <c r="AU2307" s="20" t="s">
        <v>82</v>
      </c>
    </row>
    <row r="2308" spans="1:65" s="2" customFormat="1" ht="55.5" customHeight="1">
      <c r="A2308" s="41"/>
      <c r="B2308" s="42"/>
      <c r="C2308" s="269" t="s">
        <v>2823</v>
      </c>
      <c r="D2308" s="269" t="s">
        <v>430</v>
      </c>
      <c r="E2308" s="270" t="s">
        <v>2824</v>
      </c>
      <c r="F2308" s="271" t="s">
        <v>2825</v>
      </c>
      <c r="G2308" s="272" t="s">
        <v>481</v>
      </c>
      <c r="H2308" s="273">
        <v>3</v>
      </c>
      <c r="I2308" s="274"/>
      <c r="J2308" s="275">
        <f>ROUND(I2308*H2308,2)</f>
        <v>0</v>
      </c>
      <c r="K2308" s="271" t="s">
        <v>520</v>
      </c>
      <c r="L2308" s="276"/>
      <c r="M2308" s="277" t="s">
        <v>19</v>
      </c>
      <c r="N2308" s="278" t="s">
        <v>43</v>
      </c>
      <c r="O2308" s="87"/>
      <c r="P2308" s="226">
        <f>O2308*H2308</f>
        <v>0</v>
      </c>
      <c r="Q2308" s="226">
        <v>0</v>
      </c>
      <c r="R2308" s="226">
        <f>Q2308*H2308</f>
        <v>0</v>
      </c>
      <c r="S2308" s="226">
        <v>0</v>
      </c>
      <c r="T2308" s="227">
        <f>S2308*H2308</f>
        <v>0</v>
      </c>
      <c r="U2308" s="41"/>
      <c r="V2308" s="41"/>
      <c r="W2308" s="41"/>
      <c r="X2308" s="41"/>
      <c r="Y2308" s="41"/>
      <c r="Z2308" s="41"/>
      <c r="AA2308" s="41"/>
      <c r="AB2308" s="41"/>
      <c r="AC2308" s="41"/>
      <c r="AD2308" s="41"/>
      <c r="AE2308" s="41"/>
      <c r="AR2308" s="228" t="s">
        <v>324</v>
      </c>
      <c r="AT2308" s="228" t="s">
        <v>430</v>
      </c>
      <c r="AU2308" s="228" t="s">
        <v>82</v>
      </c>
      <c r="AY2308" s="20" t="s">
        <v>266</v>
      </c>
      <c r="BE2308" s="229">
        <f>IF(N2308="základní",J2308,0)</f>
        <v>0</v>
      </c>
      <c r="BF2308" s="229">
        <f>IF(N2308="snížená",J2308,0)</f>
        <v>0</v>
      </c>
      <c r="BG2308" s="229">
        <f>IF(N2308="zákl. přenesená",J2308,0)</f>
        <v>0</v>
      </c>
      <c r="BH2308" s="229">
        <f>IF(N2308="sníž. přenesená",J2308,0)</f>
        <v>0</v>
      </c>
      <c r="BI2308" s="229">
        <f>IF(N2308="nulová",J2308,0)</f>
        <v>0</v>
      </c>
      <c r="BJ2308" s="20" t="s">
        <v>80</v>
      </c>
      <c r="BK2308" s="229">
        <f>ROUND(I2308*H2308,2)</f>
        <v>0</v>
      </c>
      <c r="BL2308" s="20" t="s">
        <v>273</v>
      </c>
      <c r="BM2308" s="228" t="s">
        <v>2826</v>
      </c>
    </row>
    <row r="2309" spans="1:47" s="2" customFormat="1" ht="12">
      <c r="A2309" s="41"/>
      <c r="B2309" s="42"/>
      <c r="C2309" s="43"/>
      <c r="D2309" s="230" t="s">
        <v>275</v>
      </c>
      <c r="E2309" s="43"/>
      <c r="F2309" s="231" t="s">
        <v>2825</v>
      </c>
      <c r="G2309" s="43"/>
      <c r="H2309" s="43"/>
      <c r="I2309" s="232"/>
      <c r="J2309" s="43"/>
      <c r="K2309" s="43"/>
      <c r="L2309" s="47"/>
      <c r="M2309" s="233"/>
      <c r="N2309" s="234"/>
      <c r="O2309" s="87"/>
      <c r="P2309" s="87"/>
      <c r="Q2309" s="87"/>
      <c r="R2309" s="87"/>
      <c r="S2309" s="87"/>
      <c r="T2309" s="88"/>
      <c r="U2309" s="41"/>
      <c r="V2309" s="41"/>
      <c r="W2309" s="41"/>
      <c r="X2309" s="41"/>
      <c r="Y2309" s="41"/>
      <c r="Z2309" s="41"/>
      <c r="AA2309" s="41"/>
      <c r="AB2309" s="41"/>
      <c r="AC2309" s="41"/>
      <c r="AD2309" s="41"/>
      <c r="AE2309" s="41"/>
      <c r="AT2309" s="20" t="s">
        <v>275</v>
      </c>
      <c r="AU2309" s="20" t="s">
        <v>82</v>
      </c>
    </row>
    <row r="2310" spans="1:65" s="2" customFormat="1" ht="55.5" customHeight="1">
      <c r="A2310" s="41"/>
      <c r="B2310" s="42"/>
      <c r="C2310" s="269" t="s">
        <v>2827</v>
      </c>
      <c r="D2310" s="269" t="s">
        <v>430</v>
      </c>
      <c r="E2310" s="270" t="s">
        <v>2828</v>
      </c>
      <c r="F2310" s="271" t="s">
        <v>2829</v>
      </c>
      <c r="G2310" s="272" t="s">
        <v>481</v>
      </c>
      <c r="H2310" s="273">
        <v>1</v>
      </c>
      <c r="I2310" s="274"/>
      <c r="J2310" s="275">
        <f>ROUND(I2310*H2310,2)</f>
        <v>0</v>
      </c>
      <c r="K2310" s="271" t="s">
        <v>520</v>
      </c>
      <c r="L2310" s="276"/>
      <c r="M2310" s="277" t="s">
        <v>19</v>
      </c>
      <c r="N2310" s="278" t="s">
        <v>43</v>
      </c>
      <c r="O2310" s="87"/>
      <c r="P2310" s="226">
        <f>O2310*H2310</f>
        <v>0</v>
      </c>
      <c r="Q2310" s="226">
        <v>0</v>
      </c>
      <c r="R2310" s="226">
        <f>Q2310*H2310</f>
        <v>0</v>
      </c>
      <c r="S2310" s="226">
        <v>0</v>
      </c>
      <c r="T2310" s="227">
        <f>S2310*H2310</f>
        <v>0</v>
      </c>
      <c r="U2310" s="41"/>
      <c r="V2310" s="41"/>
      <c r="W2310" s="41"/>
      <c r="X2310" s="41"/>
      <c r="Y2310" s="41"/>
      <c r="Z2310" s="41"/>
      <c r="AA2310" s="41"/>
      <c r="AB2310" s="41"/>
      <c r="AC2310" s="41"/>
      <c r="AD2310" s="41"/>
      <c r="AE2310" s="41"/>
      <c r="AR2310" s="228" t="s">
        <v>324</v>
      </c>
      <c r="AT2310" s="228" t="s">
        <v>430</v>
      </c>
      <c r="AU2310" s="228" t="s">
        <v>82</v>
      </c>
      <c r="AY2310" s="20" t="s">
        <v>266</v>
      </c>
      <c r="BE2310" s="229">
        <f>IF(N2310="základní",J2310,0)</f>
        <v>0</v>
      </c>
      <c r="BF2310" s="229">
        <f>IF(N2310="snížená",J2310,0)</f>
        <v>0</v>
      </c>
      <c r="BG2310" s="229">
        <f>IF(N2310="zákl. přenesená",J2310,0)</f>
        <v>0</v>
      </c>
      <c r="BH2310" s="229">
        <f>IF(N2310="sníž. přenesená",J2310,0)</f>
        <v>0</v>
      </c>
      <c r="BI2310" s="229">
        <f>IF(N2310="nulová",J2310,0)</f>
        <v>0</v>
      </c>
      <c r="BJ2310" s="20" t="s">
        <v>80</v>
      </c>
      <c r="BK2310" s="229">
        <f>ROUND(I2310*H2310,2)</f>
        <v>0</v>
      </c>
      <c r="BL2310" s="20" t="s">
        <v>273</v>
      </c>
      <c r="BM2310" s="228" t="s">
        <v>2830</v>
      </c>
    </row>
    <row r="2311" spans="1:47" s="2" customFormat="1" ht="12">
      <c r="A2311" s="41"/>
      <c r="B2311" s="42"/>
      <c r="C2311" s="43"/>
      <c r="D2311" s="230" t="s">
        <v>275</v>
      </c>
      <c r="E2311" s="43"/>
      <c r="F2311" s="231" t="s">
        <v>2829</v>
      </c>
      <c r="G2311" s="43"/>
      <c r="H2311" s="43"/>
      <c r="I2311" s="232"/>
      <c r="J2311" s="43"/>
      <c r="K2311" s="43"/>
      <c r="L2311" s="47"/>
      <c r="M2311" s="233"/>
      <c r="N2311" s="234"/>
      <c r="O2311" s="87"/>
      <c r="P2311" s="87"/>
      <c r="Q2311" s="87"/>
      <c r="R2311" s="87"/>
      <c r="S2311" s="87"/>
      <c r="T2311" s="88"/>
      <c r="U2311" s="41"/>
      <c r="V2311" s="41"/>
      <c r="W2311" s="41"/>
      <c r="X2311" s="41"/>
      <c r="Y2311" s="41"/>
      <c r="Z2311" s="41"/>
      <c r="AA2311" s="41"/>
      <c r="AB2311" s="41"/>
      <c r="AC2311" s="41"/>
      <c r="AD2311" s="41"/>
      <c r="AE2311" s="41"/>
      <c r="AT2311" s="20" t="s">
        <v>275</v>
      </c>
      <c r="AU2311" s="20" t="s">
        <v>82</v>
      </c>
    </row>
    <row r="2312" spans="1:65" s="2" customFormat="1" ht="55.5" customHeight="1">
      <c r="A2312" s="41"/>
      <c r="B2312" s="42"/>
      <c r="C2312" s="269" t="s">
        <v>2831</v>
      </c>
      <c r="D2312" s="269" t="s">
        <v>430</v>
      </c>
      <c r="E2312" s="270" t="s">
        <v>2832</v>
      </c>
      <c r="F2312" s="271" t="s">
        <v>2833</v>
      </c>
      <c r="G2312" s="272" t="s">
        <v>481</v>
      </c>
      <c r="H2312" s="273">
        <v>6</v>
      </c>
      <c r="I2312" s="274"/>
      <c r="J2312" s="275">
        <f>ROUND(I2312*H2312,2)</f>
        <v>0</v>
      </c>
      <c r="K2312" s="271" t="s">
        <v>520</v>
      </c>
      <c r="L2312" s="276"/>
      <c r="M2312" s="277" t="s">
        <v>19</v>
      </c>
      <c r="N2312" s="278" t="s">
        <v>43</v>
      </c>
      <c r="O2312" s="87"/>
      <c r="P2312" s="226">
        <f>O2312*H2312</f>
        <v>0</v>
      </c>
      <c r="Q2312" s="226">
        <v>0</v>
      </c>
      <c r="R2312" s="226">
        <f>Q2312*H2312</f>
        <v>0</v>
      </c>
      <c r="S2312" s="226">
        <v>0</v>
      </c>
      <c r="T2312" s="227">
        <f>S2312*H2312</f>
        <v>0</v>
      </c>
      <c r="U2312" s="41"/>
      <c r="V2312" s="41"/>
      <c r="W2312" s="41"/>
      <c r="X2312" s="41"/>
      <c r="Y2312" s="41"/>
      <c r="Z2312" s="41"/>
      <c r="AA2312" s="41"/>
      <c r="AB2312" s="41"/>
      <c r="AC2312" s="41"/>
      <c r="AD2312" s="41"/>
      <c r="AE2312" s="41"/>
      <c r="AR2312" s="228" t="s">
        <v>324</v>
      </c>
      <c r="AT2312" s="228" t="s">
        <v>430</v>
      </c>
      <c r="AU2312" s="228" t="s">
        <v>82</v>
      </c>
      <c r="AY2312" s="20" t="s">
        <v>266</v>
      </c>
      <c r="BE2312" s="229">
        <f>IF(N2312="základní",J2312,0)</f>
        <v>0</v>
      </c>
      <c r="BF2312" s="229">
        <f>IF(N2312="snížená",J2312,0)</f>
        <v>0</v>
      </c>
      <c r="BG2312" s="229">
        <f>IF(N2312="zákl. přenesená",J2312,0)</f>
        <v>0</v>
      </c>
      <c r="BH2312" s="229">
        <f>IF(N2312="sníž. přenesená",J2312,0)</f>
        <v>0</v>
      </c>
      <c r="BI2312" s="229">
        <f>IF(N2312="nulová",J2312,0)</f>
        <v>0</v>
      </c>
      <c r="BJ2312" s="20" t="s">
        <v>80</v>
      </c>
      <c r="BK2312" s="229">
        <f>ROUND(I2312*H2312,2)</f>
        <v>0</v>
      </c>
      <c r="BL2312" s="20" t="s">
        <v>273</v>
      </c>
      <c r="BM2312" s="228" t="s">
        <v>2834</v>
      </c>
    </row>
    <row r="2313" spans="1:47" s="2" customFormat="1" ht="12">
      <c r="A2313" s="41"/>
      <c r="B2313" s="42"/>
      <c r="C2313" s="43"/>
      <c r="D2313" s="230" t="s">
        <v>275</v>
      </c>
      <c r="E2313" s="43"/>
      <c r="F2313" s="231" t="s">
        <v>2833</v>
      </c>
      <c r="G2313" s="43"/>
      <c r="H2313" s="43"/>
      <c r="I2313" s="232"/>
      <c r="J2313" s="43"/>
      <c r="K2313" s="43"/>
      <c r="L2313" s="47"/>
      <c r="M2313" s="233"/>
      <c r="N2313" s="234"/>
      <c r="O2313" s="87"/>
      <c r="P2313" s="87"/>
      <c r="Q2313" s="87"/>
      <c r="R2313" s="87"/>
      <c r="S2313" s="87"/>
      <c r="T2313" s="88"/>
      <c r="U2313" s="41"/>
      <c r="V2313" s="41"/>
      <c r="W2313" s="41"/>
      <c r="X2313" s="41"/>
      <c r="Y2313" s="41"/>
      <c r="Z2313" s="41"/>
      <c r="AA2313" s="41"/>
      <c r="AB2313" s="41"/>
      <c r="AC2313" s="41"/>
      <c r="AD2313" s="41"/>
      <c r="AE2313" s="41"/>
      <c r="AT2313" s="20" t="s">
        <v>275</v>
      </c>
      <c r="AU2313" s="20" t="s">
        <v>82</v>
      </c>
    </row>
    <row r="2314" spans="1:65" s="2" customFormat="1" ht="16.5" customHeight="1">
      <c r="A2314" s="41"/>
      <c r="B2314" s="42"/>
      <c r="C2314" s="217" t="s">
        <v>2835</v>
      </c>
      <c r="D2314" s="217" t="s">
        <v>268</v>
      </c>
      <c r="E2314" s="218" t="s">
        <v>2836</v>
      </c>
      <c r="F2314" s="219" t="s">
        <v>2837</v>
      </c>
      <c r="G2314" s="220" t="s">
        <v>271</v>
      </c>
      <c r="H2314" s="221">
        <v>2.16</v>
      </c>
      <c r="I2314" s="222"/>
      <c r="J2314" s="223">
        <f>ROUND(I2314*H2314,2)</f>
        <v>0</v>
      </c>
      <c r="K2314" s="219" t="s">
        <v>272</v>
      </c>
      <c r="L2314" s="47"/>
      <c r="M2314" s="224" t="s">
        <v>19</v>
      </c>
      <c r="N2314" s="225" t="s">
        <v>43</v>
      </c>
      <c r="O2314" s="87"/>
      <c r="P2314" s="226">
        <f>O2314*H2314</f>
        <v>0</v>
      </c>
      <c r="Q2314" s="226">
        <v>9E-05</v>
      </c>
      <c r="R2314" s="226">
        <f>Q2314*H2314</f>
        <v>0.00019440000000000004</v>
      </c>
      <c r="S2314" s="226">
        <v>0</v>
      </c>
      <c r="T2314" s="227">
        <f>S2314*H2314</f>
        <v>0</v>
      </c>
      <c r="U2314" s="41"/>
      <c r="V2314" s="41"/>
      <c r="W2314" s="41"/>
      <c r="X2314" s="41"/>
      <c r="Y2314" s="41"/>
      <c r="Z2314" s="41"/>
      <c r="AA2314" s="41"/>
      <c r="AB2314" s="41"/>
      <c r="AC2314" s="41"/>
      <c r="AD2314" s="41"/>
      <c r="AE2314" s="41"/>
      <c r="AR2314" s="228" t="s">
        <v>396</v>
      </c>
      <c r="AT2314" s="228" t="s">
        <v>268</v>
      </c>
      <c r="AU2314" s="228" t="s">
        <v>82</v>
      </c>
      <c r="AY2314" s="20" t="s">
        <v>266</v>
      </c>
      <c r="BE2314" s="229">
        <f>IF(N2314="základní",J2314,0)</f>
        <v>0</v>
      </c>
      <c r="BF2314" s="229">
        <f>IF(N2314="snížená",J2314,0)</f>
        <v>0</v>
      </c>
      <c r="BG2314" s="229">
        <f>IF(N2314="zákl. přenesená",J2314,0)</f>
        <v>0</v>
      </c>
      <c r="BH2314" s="229">
        <f>IF(N2314="sníž. přenesená",J2314,0)</f>
        <v>0</v>
      </c>
      <c r="BI2314" s="229">
        <f>IF(N2314="nulová",J2314,0)</f>
        <v>0</v>
      </c>
      <c r="BJ2314" s="20" t="s">
        <v>80</v>
      </c>
      <c r="BK2314" s="229">
        <f>ROUND(I2314*H2314,2)</f>
        <v>0</v>
      </c>
      <c r="BL2314" s="20" t="s">
        <v>396</v>
      </c>
      <c r="BM2314" s="228" t="s">
        <v>2838</v>
      </c>
    </row>
    <row r="2315" spans="1:47" s="2" customFormat="1" ht="12">
      <c r="A2315" s="41"/>
      <c r="B2315" s="42"/>
      <c r="C2315" s="43"/>
      <c r="D2315" s="230" t="s">
        <v>275</v>
      </c>
      <c r="E2315" s="43"/>
      <c r="F2315" s="231" t="s">
        <v>2837</v>
      </c>
      <c r="G2315" s="43"/>
      <c r="H2315" s="43"/>
      <c r="I2315" s="232"/>
      <c r="J2315" s="43"/>
      <c r="K2315" s="43"/>
      <c r="L2315" s="47"/>
      <c r="M2315" s="233"/>
      <c r="N2315" s="234"/>
      <c r="O2315" s="87"/>
      <c r="P2315" s="87"/>
      <c r="Q2315" s="87"/>
      <c r="R2315" s="87"/>
      <c r="S2315" s="87"/>
      <c r="T2315" s="88"/>
      <c r="U2315" s="41"/>
      <c r="V2315" s="41"/>
      <c r="W2315" s="41"/>
      <c r="X2315" s="41"/>
      <c r="Y2315" s="41"/>
      <c r="Z2315" s="41"/>
      <c r="AA2315" s="41"/>
      <c r="AB2315" s="41"/>
      <c r="AC2315" s="41"/>
      <c r="AD2315" s="41"/>
      <c r="AE2315" s="41"/>
      <c r="AT2315" s="20" t="s">
        <v>275</v>
      </c>
      <c r="AU2315" s="20" t="s">
        <v>82</v>
      </c>
    </row>
    <row r="2316" spans="1:47" s="2" customFormat="1" ht="12">
      <c r="A2316" s="41"/>
      <c r="B2316" s="42"/>
      <c r="C2316" s="43"/>
      <c r="D2316" s="235" t="s">
        <v>277</v>
      </c>
      <c r="E2316" s="43"/>
      <c r="F2316" s="236" t="s">
        <v>2839</v>
      </c>
      <c r="G2316" s="43"/>
      <c r="H2316" s="43"/>
      <c r="I2316" s="232"/>
      <c r="J2316" s="43"/>
      <c r="K2316" s="43"/>
      <c r="L2316" s="47"/>
      <c r="M2316" s="233"/>
      <c r="N2316" s="234"/>
      <c r="O2316" s="87"/>
      <c r="P2316" s="87"/>
      <c r="Q2316" s="87"/>
      <c r="R2316" s="87"/>
      <c r="S2316" s="87"/>
      <c r="T2316" s="88"/>
      <c r="U2316" s="41"/>
      <c r="V2316" s="41"/>
      <c r="W2316" s="41"/>
      <c r="X2316" s="41"/>
      <c r="Y2316" s="41"/>
      <c r="Z2316" s="41"/>
      <c r="AA2316" s="41"/>
      <c r="AB2316" s="41"/>
      <c r="AC2316" s="41"/>
      <c r="AD2316" s="41"/>
      <c r="AE2316" s="41"/>
      <c r="AT2316" s="20" t="s">
        <v>277</v>
      </c>
      <c r="AU2316" s="20" t="s">
        <v>82</v>
      </c>
    </row>
    <row r="2317" spans="1:51" s="14" customFormat="1" ht="12">
      <c r="A2317" s="14"/>
      <c r="B2317" s="247"/>
      <c r="C2317" s="248"/>
      <c r="D2317" s="230" t="s">
        <v>279</v>
      </c>
      <c r="E2317" s="249" t="s">
        <v>19</v>
      </c>
      <c r="F2317" s="250" t="s">
        <v>2840</v>
      </c>
      <c r="G2317" s="248"/>
      <c r="H2317" s="251">
        <v>2.16</v>
      </c>
      <c r="I2317" s="252"/>
      <c r="J2317" s="248"/>
      <c r="K2317" s="248"/>
      <c r="L2317" s="253"/>
      <c r="M2317" s="254"/>
      <c r="N2317" s="255"/>
      <c r="O2317" s="255"/>
      <c r="P2317" s="255"/>
      <c r="Q2317" s="255"/>
      <c r="R2317" s="255"/>
      <c r="S2317" s="255"/>
      <c r="T2317" s="256"/>
      <c r="U2317" s="14"/>
      <c r="V2317" s="14"/>
      <c r="W2317" s="14"/>
      <c r="X2317" s="14"/>
      <c r="Y2317" s="14"/>
      <c r="Z2317" s="14"/>
      <c r="AA2317" s="14"/>
      <c r="AB2317" s="14"/>
      <c r="AC2317" s="14"/>
      <c r="AD2317" s="14"/>
      <c r="AE2317" s="14"/>
      <c r="AT2317" s="257" t="s">
        <v>279</v>
      </c>
      <c r="AU2317" s="257" t="s">
        <v>82</v>
      </c>
      <c r="AV2317" s="14" t="s">
        <v>82</v>
      </c>
      <c r="AW2317" s="14" t="s">
        <v>33</v>
      </c>
      <c r="AX2317" s="14" t="s">
        <v>72</v>
      </c>
      <c r="AY2317" s="257" t="s">
        <v>266</v>
      </c>
    </row>
    <row r="2318" spans="1:51" s="15" customFormat="1" ht="12">
      <c r="A2318" s="15"/>
      <c r="B2318" s="258"/>
      <c r="C2318" s="259"/>
      <c r="D2318" s="230" t="s">
        <v>279</v>
      </c>
      <c r="E2318" s="260" t="s">
        <v>19</v>
      </c>
      <c r="F2318" s="261" t="s">
        <v>282</v>
      </c>
      <c r="G2318" s="259"/>
      <c r="H2318" s="262">
        <v>2.16</v>
      </c>
      <c r="I2318" s="263"/>
      <c r="J2318" s="259"/>
      <c r="K2318" s="259"/>
      <c r="L2318" s="264"/>
      <c r="M2318" s="265"/>
      <c r="N2318" s="266"/>
      <c r="O2318" s="266"/>
      <c r="P2318" s="266"/>
      <c r="Q2318" s="266"/>
      <c r="R2318" s="266"/>
      <c r="S2318" s="266"/>
      <c r="T2318" s="267"/>
      <c r="U2318" s="15"/>
      <c r="V2318" s="15"/>
      <c r="W2318" s="15"/>
      <c r="X2318" s="15"/>
      <c r="Y2318" s="15"/>
      <c r="Z2318" s="15"/>
      <c r="AA2318" s="15"/>
      <c r="AB2318" s="15"/>
      <c r="AC2318" s="15"/>
      <c r="AD2318" s="15"/>
      <c r="AE2318" s="15"/>
      <c r="AT2318" s="268" t="s">
        <v>279</v>
      </c>
      <c r="AU2318" s="268" t="s">
        <v>82</v>
      </c>
      <c r="AV2318" s="15" t="s">
        <v>273</v>
      </c>
      <c r="AW2318" s="15" t="s">
        <v>33</v>
      </c>
      <c r="AX2318" s="15" t="s">
        <v>80</v>
      </c>
      <c r="AY2318" s="268" t="s">
        <v>266</v>
      </c>
    </row>
    <row r="2319" spans="1:65" s="2" customFormat="1" ht="49.05" customHeight="1">
      <c r="A2319" s="41"/>
      <c r="B2319" s="42"/>
      <c r="C2319" s="269" t="s">
        <v>2841</v>
      </c>
      <c r="D2319" s="269" t="s">
        <v>430</v>
      </c>
      <c r="E2319" s="270" t="s">
        <v>2842</v>
      </c>
      <c r="F2319" s="271" t="s">
        <v>2843</v>
      </c>
      <c r="G2319" s="272" t="s">
        <v>481</v>
      </c>
      <c r="H2319" s="273">
        <v>1</v>
      </c>
      <c r="I2319" s="274"/>
      <c r="J2319" s="275">
        <f>ROUND(I2319*H2319,2)</f>
        <v>0</v>
      </c>
      <c r="K2319" s="271" t="s">
        <v>520</v>
      </c>
      <c r="L2319" s="276"/>
      <c r="M2319" s="277" t="s">
        <v>19</v>
      </c>
      <c r="N2319" s="278" t="s">
        <v>43</v>
      </c>
      <c r="O2319" s="87"/>
      <c r="P2319" s="226">
        <f>O2319*H2319</f>
        <v>0</v>
      </c>
      <c r="Q2319" s="226">
        <v>0</v>
      </c>
      <c r="R2319" s="226">
        <f>Q2319*H2319</f>
        <v>0</v>
      </c>
      <c r="S2319" s="226">
        <v>0</v>
      </c>
      <c r="T2319" s="227">
        <f>S2319*H2319</f>
        <v>0</v>
      </c>
      <c r="U2319" s="41"/>
      <c r="V2319" s="41"/>
      <c r="W2319" s="41"/>
      <c r="X2319" s="41"/>
      <c r="Y2319" s="41"/>
      <c r="Z2319" s="41"/>
      <c r="AA2319" s="41"/>
      <c r="AB2319" s="41"/>
      <c r="AC2319" s="41"/>
      <c r="AD2319" s="41"/>
      <c r="AE2319" s="41"/>
      <c r="AR2319" s="228" t="s">
        <v>324</v>
      </c>
      <c r="AT2319" s="228" t="s">
        <v>430</v>
      </c>
      <c r="AU2319" s="228" t="s">
        <v>82</v>
      </c>
      <c r="AY2319" s="20" t="s">
        <v>266</v>
      </c>
      <c r="BE2319" s="229">
        <f>IF(N2319="základní",J2319,0)</f>
        <v>0</v>
      </c>
      <c r="BF2319" s="229">
        <f>IF(N2319="snížená",J2319,0)</f>
        <v>0</v>
      </c>
      <c r="BG2319" s="229">
        <f>IF(N2319="zákl. přenesená",J2319,0)</f>
        <v>0</v>
      </c>
      <c r="BH2319" s="229">
        <f>IF(N2319="sníž. přenesená",J2319,0)</f>
        <v>0</v>
      </c>
      <c r="BI2319" s="229">
        <f>IF(N2319="nulová",J2319,0)</f>
        <v>0</v>
      </c>
      <c r="BJ2319" s="20" t="s">
        <v>80</v>
      </c>
      <c r="BK2319" s="229">
        <f>ROUND(I2319*H2319,2)</f>
        <v>0</v>
      </c>
      <c r="BL2319" s="20" t="s">
        <v>273</v>
      </c>
      <c r="BM2319" s="228" t="s">
        <v>2844</v>
      </c>
    </row>
    <row r="2320" spans="1:47" s="2" customFormat="1" ht="12">
      <c r="A2320" s="41"/>
      <c r="B2320" s="42"/>
      <c r="C2320" s="43"/>
      <c r="D2320" s="230" t="s">
        <v>275</v>
      </c>
      <c r="E2320" s="43"/>
      <c r="F2320" s="231" t="s">
        <v>2843</v>
      </c>
      <c r="G2320" s="43"/>
      <c r="H2320" s="43"/>
      <c r="I2320" s="232"/>
      <c r="J2320" s="43"/>
      <c r="K2320" s="43"/>
      <c r="L2320" s="47"/>
      <c r="M2320" s="233"/>
      <c r="N2320" s="234"/>
      <c r="O2320" s="87"/>
      <c r="P2320" s="87"/>
      <c r="Q2320" s="87"/>
      <c r="R2320" s="87"/>
      <c r="S2320" s="87"/>
      <c r="T2320" s="88"/>
      <c r="U2320" s="41"/>
      <c r="V2320" s="41"/>
      <c r="W2320" s="41"/>
      <c r="X2320" s="41"/>
      <c r="Y2320" s="41"/>
      <c r="Z2320" s="41"/>
      <c r="AA2320" s="41"/>
      <c r="AB2320" s="41"/>
      <c r="AC2320" s="41"/>
      <c r="AD2320" s="41"/>
      <c r="AE2320" s="41"/>
      <c r="AT2320" s="20" t="s">
        <v>275</v>
      </c>
      <c r="AU2320" s="20" t="s">
        <v>82</v>
      </c>
    </row>
    <row r="2321" spans="1:65" s="2" customFormat="1" ht="24.15" customHeight="1">
      <c r="A2321" s="41"/>
      <c r="B2321" s="42"/>
      <c r="C2321" s="217" t="s">
        <v>2845</v>
      </c>
      <c r="D2321" s="217" t="s">
        <v>268</v>
      </c>
      <c r="E2321" s="218" t="s">
        <v>2846</v>
      </c>
      <c r="F2321" s="219" t="s">
        <v>2847</v>
      </c>
      <c r="G2321" s="220" t="s">
        <v>481</v>
      </c>
      <c r="H2321" s="221">
        <v>7</v>
      </c>
      <c r="I2321" s="222"/>
      <c r="J2321" s="223">
        <f>ROUND(I2321*H2321,2)</f>
        <v>0</v>
      </c>
      <c r="K2321" s="219" t="s">
        <v>272</v>
      </c>
      <c r="L2321" s="47"/>
      <c r="M2321" s="224" t="s">
        <v>19</v>
      </c>
      <c r="N2321" s="225" t="s">
        <v>43</v>
      </c>
      <c r="O2321" s="87"/>
      <c r="P2321" s="226">
        <f>O2321*H2321</f>
        <v>0</v>
      </c>
      <c r="Q2321" s="226">
        <v>1E-05</v>
      </c>
      <c r="R2321" s="226">
        <f>Q2321*H2321</f>
        <v>7.000000000000001E-05</v>
      </c>
      <c r="S2321" s="226">
        <v>0</v>
      </c>
      <c r="T2321" s="227">
        <f>S2321*H2321</f>
        <v>0</v>
      </c>
      <c r="U2321" s="41"/>
      <c r="V2321" s="41"/>
      <c r="W2321" s="41"/>
      <c r="X2321" s="41"/>
      <c r="Y2321" s="41"/>
      <c r="Z2321" s="41"/>
      <c r="AA2321" s="41"/>
      <c r="AB2321" s="41"/>
      <c r="AC2321" s="41"/>
      <c r="AD2321" s="41"/>
      <c r="AE2321" s="41"/>
      <c r="AR2321" s="228" t="s">
        <v>396</v>
      </c>
      <c r="AT2321" s="228" t="s">
        <v>268</v>
      </c>
      <c r="AU2321" s="228" t="s">
        <v>82</v>
      </c>
      <c r="AY2321" s="20" t="s">
        <v>266</v>
      </c>
      <c r="BE2321" s="229">
        <f>IF(N2321="základní",J2321,0)</f>
        <v>0</v>
      </c>
      <c r="BF2321" s="229">
        <f>IF(N2321="snížená",J2321,0)</f>
        <v>0</v>
      </c>
      <c r="BG2321" s="229">
        <f>IF(N2321="zákl. přenesená",J2321,0)</f>
        <v>0</v>
      </c>
      <c r="BH2321" s="229">
        <f>IF(N2321="sníž. přenesená",J2321,0)</f>
        <v>0</v>
      </c>
      <c r="BI2321" s="229">
        <f>IF(N2321="nulová",J2321,0)</f>
        <v>0</v>
      </c>
      <c r="BJ2321" s="20" t="s">
        <v>80</v>
      </c>
      <c r="BK2321" s="229">
        <f>ROUND(I2321*H2321,2)</f>
        <v>0</v>
      </c>
      <c r="BL2321" s="20" t="s">
        <v>396</v>
      </c>
      <c r="BM2321" s="228" t="s">
        <v>2848</v>
      </c>
    </row>
    <row r="2322" spans="1:47" s="2" customFormat="1" ht="12">
      <c r="A2322" s="41"/>
      <c r="B2322" s="42"/>
      <c r="C2322" s="43"/>
      <c r="D2322" s="230" t="s">
        <v>275</v>
      </c>
      <c r="E2322" s="43"/>
      <c r="F2322" s="231" t="s">
        <v>2849</v>
      </c>
      <c r="G2322" s="43"/>
      <c r="H2322" s="43"/>
      <c r="I2322" s="232"/>
      <c r="J2322" s="43"/>
      <c r="K2322" s="43"/>
      <c r="L2322" s="47"/>
      <c r="M2322" s="233"/>
      <c r="N2322" s="234"/>
      <c r="O2322" s="87"/>
      <c r="P2322" s="87"/>
      <c r="Q2322" s="87"/>
      <c r="R2322" s="87"/>
      <c r="S2322" s="87"/>
      <c r="T2322" s="88"/>
      <c r="U2322" s="41"/>
      <c r="V2322" s="41"/>
      <c r="W2322" s="41"/>
      <c r="X2322" s="41"/>
      <c r="Y2322" s="41"/>
      <c r="Z2322" s="41"/>
      <c r="AA2322" s="41"/>
      <c r="AB2322" s="41"/>
      <c r="AC2322" s="41"/>
      <c r="AD2322" s="41"/>
      <c r="AE2322" s="41"/>
      <c r="AT2322" s="20" t="s">
        <v>275</v>
      </c>
      <c r="AU2322" s="20" t="s">
        <v>82</v>
      </c>
    </row>
    <row r="2323" spans="1:47" s="2" customFormat="1" ht="12">
      <c r="A2323" s="41"/>
      <c r="B2323" s="42"/>
      <c r="C2323" s="43"/>
      <c r="D2323" s="235" t="s">
        <v>277</v>
      </c>
      <c r="E2323" s="43"/>
      <c r="F2323" s="236" t="s">
        <v>2850</v>
      </c>
      <c r="G2323" s="43"/>
      <c r="H2323" s="43"/>
      <c r="I2323" s="232"/>
      <c r="J2323" s="43"/>
      <c r="K2323" s="43"/>
      <c r="L2323" s="47"/>
      <c r="M2323" s="233"/>
      <c r="N2323" s="234"/>
      <c r="O2323" s="87"/>
      <c r="P2323" s="87"/>
      <c r="Q2323" s="87"/>
      <c r="R2323" s="87"/>
      <c r="S2323" s="87"/>
      <c r="T2323" s="88"/>
      <c r="U2323" s="41"/>
      <c r="V2323" s="41"/>
      <c r="W2323" s="41"/>
      <c r="X2323" s="41"/>
      <c r="Y2323" s="41"/>
      <c r="Z2323" s="41"/>
      <c r="AA2323" s="41"/>
      <c r="AB2323" s="41"/>
      <c r="AC2323" s="41"/>
      <c r="AD2323" s="41"/>
      <c r="AE2323" s="41"/>
      <c r="AT2323" s="20" t="s">
        <v>277</v>
      </c>
      <c r="AU2323" s="20" t="s">
        <v>82</v>
      </c>
    </row>
    <row r="2324" spans="1:51" s="14" customFormat="1" ht="12">
      <c r="A2324" s="14"/>
      <c r="B2324" s="247"/>
      <c r="C2324" s="248"/>
      <c r="D2324" s="230" t="s">
        <v>279</v>
      </c>
      <c r="E2324" s="249" t="s">
        <v>19</v>
      </c>
      <c r="F2324" s="250" t="s">
        <v>2851</v>
      </c>
      <c r="G2324" s="248"/>
      <c r="H2324" s="251">
        <v>1</v>
      </c>
      <c r="I2324" s="252"/>
      <c r="J2324" s="248"/>
      <c r="K2324" s="248"/>
      <c r="L2324" s="253"/>
      <c r="M2324" s="254"/>
      <c r="N2324" s="255"/>
      <c r="O2324" s="255"/>
      <c r="P2324" s="255"/>
      <c r="Q2324" s="255"/>
      <c r="R2324" s="255"/>
      <c r="S2324" s="255"/>
      <c r="T2324" s="256"/>
      <c r="U2324" s="14"/>
      <c r="V2324" s="14"/>
      <c r="W2324" s="14"/>
      <c r="X2324" s="14"/>
      <c r="Y2324" s="14"/>
      <c r="Z2324" s="14"/>
      <c r="AA2324" s="14"/>
      <c r="AB2324" s="14"/>
      <c r="AC2324" s="14"/>
      <c r="AD2324" s="14"/>
      <c r="AE2324" s="14"/>
      <c r="AT2324" s="257" t="s">
        <v>279</v>
      </c>
      <c r="AU2324" s="257" t="s">
        <v>82</v>
      </c>
      <c r="AV2324" s="14" t="s">
        <v>82</v>
      </c>
      <c r="AW2324" s="14" t="s">
        <v>33</v>
      </c>
      <c r="AX2324" s="14" t="s">
        <v>72</v>
      </c>
      <c r="AY2324" s="257" t="s">
        <v>266</v>
      </c>
    </row>
    <row r="2325" spans="1:51" s="14" customFormat="1" ht="12">
      <c r="A2325" s="14"/>
      <c r="B2325" s="247"/>
      <c r="C2325" s="248"/>
      <c r="D2325" s="230" t="s">
        <v>279</v>
      </c>
      <c r="E2325" s="249" t="s">
        <v>19</v>
      </c>
      <c r="F2325" s="250" t="s">
        <v>2852</v>
      </c>
      <c r="G2325" s="248"/>
      <c r="H2325" s="251">
        <v>6</v>
      </c>
      <c r="I2325" s="252"/>
      <c r="J2325" s="248"/>
      <c r="K2325" s="248"/>
      <c r="L2325" s="253"/>
      <c r="M2325" s="254"/>
      <c r="N2325" s="255"/>
      <c r="O2325" s="255"/>
      <c r="P2325" s="255"/>
      <c r="Q2325" s="255"/>
      <c r="R2325" s="255"/>
      <c r="S2325" s="255"/>
      <c r="T2325" s="256"/>
      <c r="U2325" s="14"/>
      <c r="V2325" s="14"/>
      <c r="W2325" s="14"/>
      <c r="X2325" s="14"/>
      <c r="Y2325" s="14"/>
      <c r="Z2325" s="14"/>
      <c r="AA2325" s="14"/>
      <c r="AB2325" s="14"/>
      <c r="AC2325" s="14"/>
      <c r="AD2325" s="14"/>
      <c r="AE2325" s="14"/>
      <c r="AT2325" s="257" t="s">
        <v>279</v>
      </c>
      <c r="AU2325" s="257" t="s">
        <v>82</v>
      </c>
      <c r="AV2325" s="14" t="s">
        <v>82</v>
      </c>
      <c r="AW2325" s="14" t="s">
        <v>33</v>
      </c>
      <c r="AX2325" s="14" t="s">
        <v>72</v>
      </c>
      <c r="AY2325" s="257" t="s">
        <v>266</v>
      </c>
    </row>
    <row r="2326" spans="1:51" s="15" customFormat="1" ht="12">
      <c r="A2326" s="15"/>
      <c r="B2326" s="258"/>
      <c r="C2326" s="259"/>
      <c r="D2326" s="230" t="s">
        <v>279</v>
      </c>
      <c r="E2326" s="260" t="s">
        <v>19</v>
      </c>
      <c r="F2326" s="261" t="s">
        <v>282</v>
      </c>
      <c r="G2326" s="259"/>
      <c r="H2326" s="262">
        <v>7</v>
      </c>
      <c r="I2326" s="263"/>
      <c r="J2326" s="259"/>
      <c r="K2326" s="259"/>
      <c r="L2326" s="264"/>
      <c r="M2326" s="265"/>
      <c r="N2326" s="266"/>
      <c r="O2326" s="266"/>
      <c r="P2326" s="266"/>
      <c r="Q2326" s="266"/>
      <c r="R2326" s="266"/>
      <c r="S2326" s="266"/>
      <c r="T2326" s="267"/>
      <c r="U2326" s="15"/>
      <c r="V2326" s="15"/>
      <c r="W2326" s="15"/>
      <c r="X2326" s="15"/>
      <c r="Y2326" s="15"/>
      <c r="Z2326" s="15"/>
      <c r="AA2326" s="15"/>
      <c r="AB2326" s="15"/>
      <c r="AC2326" s="15"/>
      <c r="AD2326" s="15"/>
      <c r="AE2326" s="15"/>
      <c r="AT2326" s="268" t="s">
        <v>279</v>
      </c>
      <c r="AU2326" s="268" t="s">
        <v>82</v>
      </c>
      <c r="AV2326" s="15" t="s">
        <v>273</v>
      </c>
      <c r="AW2326" s="15" t="s">
        <v>33</v>
      </c>
      <c r="AX2326" s="15" t="s">
        <v>80</v>
      </c>
      <c r="AY2326" s="268" t="s">
        <v>266</v>
      </c>
    </row>
    <row r="2327" spans="1:65" s="2" customFormat="1" ht="37.8" customHeight="1">
      <c r="A2327" s="41"/>
      <c r="B2327" s="42"/>
      <c r="C2327" s="269" t="s">
        <v>2853</v>
      </c>
      <c r="D2327" s="269" t="s">
        <v>430</v>
      </c>
      <c r="E2327" s="270" t="s">
        <v>2854</v>
      </c>
      <c r="F2327" s="271" t="s">
        <v>2855</v>
      </c>
      <c r="G2327" s="272" t="s">
        <v>481</v>
      </c>
      <c r="H2327" s="273">
        <v>1</v>
      </c>
      <c r="I2327" s="274"/>
      <c r="J2327" s="275">
        <f>ROUND(I2327*H2327,2)</f>
        <v>0</v>
      </c>
      <c r="K2327" s="271" t="s">
        <v>272</v>
      </c>
      <c r="L2327" s="276"/>
      <c r="M2327" s="277" t="s">
        <v>19</v>
      </c>
      <c r="N2327" s="278" t="s">
        <v>43</v>
      </c>
      <c r="O2327" s="87"/>
      <c r="P2327" s="226">
        <f>O2327*H2327</f>
        <v>0</v>
      </c>
      <c r="Q2327" s="226">
        <v>0.00084</v>
      </c>
      <c r="R2327" s="226">
        <f>Q2327*H2327</f>
        <v>0.00084</v>
      </c>
      <c r="S2327" s="226">
        <v>0</v>
      </c>
      <c r="T2327" s="227">
        <f>S2327*H2327</f>
        <v>0</v>
      </c>
      <c r="U2327" s="41"/>
      <c r="V2327" s="41"/>
      <c r="W2327" s="41"/>
      <c r="X2327" s="41"/>
      <c r="Y2327" s="41"/>
      <c r="Z2327" s="41"/>
      <c r="AA2327" s="41"/>
      <c r="AB2327" s="41"/>
      <c r="AC2327" s="41"/>
      <c r="AD2327" s="41"/>
      <c r="AE2327" s="41"/>
      <c r="AR2327" s="228" t="s">
        <v>517</v>
      </c>
      <c r="AT2327" s="228" t="s">
        <v>430</v>
      </c>
      <c r="AU2327" s="228" t="s">
        <v>82</v>
      </c>
      <c r="AY2327" s="20" t="s">
        <v>266</v>
      </c>
      <c r="BE2327" s="229">
        <f>IF(N2327="základní",J2327,0)</f>
        <v>0</v>
      </c>
      <c r="BF2327" s="229">
        <f>IF(N2327="snížená",J2327,0)</f>
        <v>0</v>
      </c>
      <c r="BG2327" s="229">
        <f>IF(N2327="zákl. přenesená",J2327,0)</f>
        <v>0</v>
      </c>
      <c r="BH2327" s="229">
        <f>IF(N2327="sníž. přenesená",J2327,0)</f>
        <v>0</v>
      </c>
      <c r="BI2327" s="229">
        <f>IF(N2327="nulová",J2327,0)</f>
        <v>0</v>
      </c>
      <c r="BJ2327" s="20" t="s">
        <v>80</v>
      </c>
      <c r="BK2327" s="229">
        <f>ROUND(I2327*H2327,2)</f>
        <v>0</v>
      </c>
      <c r="BL2327" s="20" t="s">
        <v>396</v>
      </c>
      <c r="BM2327" s="228" t="s">
        <v>2856</v>
      </c>
    </row>
    <row r="2328" spans="1:47" s="2" customFormat="1" ht="12">
      <c r="A2328" s="41"/>
      <c r="B2328" s="42"/>
      <c r="C2328" s="43"/>
      <c r="D2328" s="230" t="s">
        <v>275</v>
      </c>
      <c r="E2328" s="43"/>
      <c r="F2328" s="231" t="s">
        <v>2855</v>
      </c>
      <c r="G2328" s="43"/>
      <c r="H2328" s="43"/>
      <c r="I2328" s="232"/>
      <c r="J2328" s="43"/>
      <c r="K2328" s="43"/>
      <c r="L2328" s="47"/>
      <c r="M2328" s="233"/>
      <c r="N2328" s="234"/>
      <c r="O2328" s="87"/>
      <c r="P2328" s="87"/>
      <c r="Q2328" s="87"/>
      <c r="R2328" s="87"/>
      <c r="S2328" s="87"/>
      <c r="T2328" s="88"/>
      <c r="U2328" s="41"/>
      <c r="V2328" s="41"/>
      <c r="W2328" s="41"/>
      <c r="X2328" s="41"/>
      <c r="Y2328" s="41"/>
      <c r="Z2328" s="41"/>
      <c r="AA2328" s="41"/>
      <c r="AB2328" s="41"/>
      <c r="AC2328" s="41"/>
      <c r="AD2328" s="41"/>
      <c r="AE2328" s="41"/>
      <c r="AT2328" s="20" t="s">
        <v>275</v>
      </c>
      <c r="AU2328" s="20" t="s">
        <v>82</v>
      </c>
    </row>
    <row r="2329" spans="1:65" s="2" customFormat="1" ht="24.15" customHeight="1">
      <c r="A2329" s="41"/>
      <c r="B2329" s="42"/>
      <c r="C2329" s="269" t="s">
        <v>2857</v>
      </c>
      <c r="D2329" s="269" t="s">
        <v>430</v>
      </c>
      <c r="E2329" s="270" t="s">
        <v>2858</v>
      </c>
      <c r="F2329" s="271" t="s">
        <v>2859</v>
      </c>
      <c r="G2329" s="272" t="s">
        <v>481</v>
      </c>
      <c r="H2329" s="273">
        <v>1</v>
      </c>
      <c r="I2329" s="274"/>
      <c r="J2329" s="275">
        <f>ROUND(I2329*H2329,2)</f>
        <v>0</v>
      </c>
      <c r="K2329" s="271" t="s">
        <v>272</v>
      </c>
      <c r="L2329" s="276"/>
      <c r="M2329" s="277" t="s">
        <v>19</v>
      </c>
      <c r="N2329" s="278" t="s">
        <v>43</v>
      </c>
      <c r="O2329" s="87"/>
      <c r="P2329" s="226">
        <f>O2329*H2329</f>
        <v>0</v>
      </c>
      <c r="Q2329" s="226">
        <v>0.00032</v>
      </c>
      <c r="R2329" s="226">
        <f>Q2329*H2329</f>
        <v>0.00032</v>
      </c>
      <c r="S2329" s="226">
        <v>0</v>
      </c>
      <c r="T2329" s="227">
        <f>S2329*H2329</f>
        <v>0</v>
      </c>
      <c r="U2329" s="41"/>
      <c r="V2329" s="41"/>
      <c r="W2329" s="41"/>
      <c r="X2329" s="41"/>
      <c r="Y2329" s="41"/>
      <c r="Z2329" s="41"/>
      <c r="AA2329" s="41"/>
      <c r="AB2329" s="41"/>
      <c r="AC2329" s="41"/>
      <c r="AD2329" s="41"/>
      <c r="AE2329" s="41"/>
      <c r="AR2329" s="228" t="s">
        <v>517</v>
      </c>
      <c r="AT2329" s="228" t="s">
        <v>430</v>
      </c>
      <c r="AU2329" s="228" t="s">
        <v>82</v>
      </c>
      <c r="AY2329" s="20" t="s">
        <v>266</v>
      </c>
      <c r="BE2329" s="229">
        <f>IF(N2329="základní",J2329,0)</f>
        <v>0</v>
      </c>
      <c r="BF2329" s="229">
        <f>IF(N2329="snížená",J2329,0)</f>
        <v>0</v>
      </c>
      <c r="BG2329" s="229">
        <f>IF(N2329="zákl. přenesená",J2329,0)</f>
        <v>0</v>
      </c>
      <c r="BH2329" s="229">
        <f>IF(N2329="sníž. přenesená",J2329,0)</f>
        <v>0</v>
      </c>
      <c r="BI2329" s="229">
        <f>IF(N2329="nulová",J2329,0)</f>
        <v>0</v>
      </c>
      <c r="BJ2329" s="20" t="s">
        <v>80</v>
      </c>
      <c r="BK2329" s="229">
        <f>ROUND(I2329*H2329,2)</f>
        <v>0</v>
      </c>
      <c r="BL2329" s="20" t="s">
        <v>396</v>
      </c>
      <c r="BM2329" s="228" t="s">
        <v>2860</v>
      </c>
    </row>
    <row r="2330" spans="1:47" s="2" customFormat="1" ht="12">
      <c r="A2330" s="41"/>
      <c r="B2330" s="42"/>
      <c r="C2330" s="43"/>
      <c r="D2330" s="230" t="s">
        <v>275</v>
      </c>
      <c r="E2330" s="43"/>
      <c r="F2330" s="231" t="s">
        <v>2859</v>
      </c>
      <c r="G2330" s="43"/>
      <c r="H2330" s="43"/>
      <c r="I2330" s="232"/>
      <c r="J2330" s="43"/>
      <c r="K2330" s="43"/>
      <c r="L2330" s="47"/>
      <c r="M2330" s="233"/>
      <c r="N2330" s="234"/>
      <c r="O2330" s="87"/>
      <c r="P2330" s="87"/>
      <c r="Q2330" s="87"/>
      <c r="R2330" s="87"/>
      <c r="S2330" s="87"/>
      <c r="T2330" s="88"/>
      <c r="U2330" s="41"/>
      <c r="V2330" s="41"/>
      <c r="W2330" s="41"/>
      <c r="X2330" s="41"/>
      <c r="Y2330" s="41"/>
      <c r="Z2330" s="41"/>
      <c r="AA2330" s="41"/>
      <c r="AB2330" s="41"/>
      <c r="AC2330" s="41"/>
      <c r="AD2330" s="41"/>
      <c r="AE2330" s="41"/>
      <c r="AT2330" s="20" t="s">
        <v>275</v>
      </c>
      <c r="AU2330" s="20" t="s">
        <v>82</v>
      </c>
    </row>
    <row r="2331" spans="1:65" s="2" customFormat="1" ht="24.15" customHeight="1">
      <c r="A2331" s="41"/>
      <c r="B2331" s="42"/>
      <c r="C2331" s="269" t="s">
        <v>2861</v>
      </c>
      <c r="D2331" s="269" t="s">
        <v>430</v>
      </c>
      <c r="E2331" s="270" t="s">
        <v>2862</v>
      </c>
      <c r="F2331" s="271" t="s">
        <v>2863</v>
      </c>
      <c r="G2331" s="272" t="s">
        <v>481</v>
      </c>
      <c r="H2331" s="273">
        <v>1</v>
      </c>
      <c r="I2331" s="274"/>
      <c r="J2331" s="275">
        <f>ROUND(I2331*H2331,2)</f>
        <v>0</v>
      </c>
      <c r="K2331" s="271" t="s">
        <v>272</v>
      </c>
      <c r="L2331" s="276"/>
      <c r="M2331" s="277" t="s">
        <v>19</v>
      </c>
      <c r="N2331" s="278" t="s">
        <v>43</v>
      </c>
      <c r="O2331" s="87"/>
      <c r="P2331" s="226">
        <f>O2331*H2331</f>
        <v>0</v>
      </c>
      <c r="Q2331" s="226">
        <v>0.00132</v>
      </c>
      <c r="R2331" s="226">
        <f>Q2331*H2331</f>
        <v>0.00132</v>
      </c>
      <c r="S2331" s="226">
        <v>0</v>
      </c>
      <c r="T2331" s="227">
        <f>S2331*H2331</f>
        <v>0</v>
      </c>
      <c r="U2331" s="41"/>
      <c r="V2331" s="41"/>
      <c r="W2331" s="41"/>
      <c r="X2331" s="41"/>
      <c r="Y2331" s="41"/>
      <c r="Z2331" s="41"/>
      <c r="AA2331" s="41"/>
      <c r="AB2331" s="41"/>
      <c r="AC2331" s="41"/>
      <c r="AD2331" s="41"/>
      <c r="AE2331" s="41"/>
      <c r="AR2331" s="228" t="s">
        <v>517</v>
      </c>
      <c r="AT2331" s="228" t="s">
        <v>430</v>
      </c>
      <c r="AU2331" s="228" t="s">
        <v>82</v>
      </c>
      <c r="AY2331" s="20" t="s">
        <v>266</v>
      </c>
      <c r="BE2331" s="229">
        <f>IF(N2331="základní",J2331,0)</f>
        <v>0</v>
      </c>
      <c r="BF2331" s="229">
        <f>IF(N2331="snížená",J2331,0)</f>
        <v>0</v>
      </c>
      <c r="BG2331" s="229">
        <f>IF(N2331="zákl. přenesená",J2331,0)</f>
        <v>0</v>
      </c>
      <c r="BH2331" s="229">
        <f>IF(N2331="sníž. přenesená",J2331,0)</f>
        <v>0</v>
      </c>
      <c r="BI2331" s="229">
        <f>IF(N2331="nulová",J2331,0)</f>
        <v>0</v>
      </c>
      <c r="BJ2331" s="20" t="s">
        <v>80</v>
      </c>
      <c r="BK2331" s="229">
        <f>ROUND(I2331*H2331,2)</f>
        <v>0</v>
      </c>
      <c r="BL2331" s="20" t="s">
        <v>396</v>
      </c>
      <c r="BM2331" s="228" t="s">
        <v>2864</v>
      </c>
    </row>
    <row r="2332" spans="1:47" s="2" customFormat="1" ht="12">
      <c r="A2332" s="41"/>
      <c r="B2332" s="42"/>
      <c r="C2332" s="43"/>
      <c r="D2332" s="230" t="s">
        <v>275</v>
      </c>
      <c r="E2332" s="43"/>
      <c r="F2332" s="231" t="s">
        <v>2863</v>
      </c>
      <c r="G2332" s="43"/>
      <c r="H2332" s="43"/>
      <c r="I2332" s="232"/>
      <c r="J2332" s="43"/>
      <c r="K2332" s="43"/>
      <c r="L2332" s="47"/>
      <c r="M2332" s="233"/>
      <c r="N2332" s="234"/>
      <c r="O2332" s="87"/>
      <c r="P2332" s="87"/>
      <c r="Q2332" s="87"/>
      <c r="R2332" s="87"/>
      <c r="S2332" s="87"/>
      <c r="T2332" s="88"/>
      <c r="U2332" s="41"/>
      <c r="V2332" s="41"/>
      <c r="W2332" s="41"/>
      <c r="X2332" s="41"/>
      <c r="Y2332" s="41"/>
      <c r="Z2332" s="41"/>
      <c r="AA2332" s="41"/>
      <c r="AB2332" s="41"/>
      <c r="AC2332" s="41"/>
      <c r="AD2332" s="41"/>
      <c r="AE2332" s="41"/>
      <c r="AT2332" s="20" t="s">
        <v>275</v>
      </c>
      <c r="AU2332" s="20" t="s">
        <v>82</v>
      </c>
    </row>
    <row r="2333" spans="1:65" s="2" customFormat="1" ht="24.15" customHeight="1">
      <c r="A2333" s="41"/>
      <c r="B2333" s="42"/>
      <c r="C2333" s="269" t="s">
        <v>2865</v>
      </c>
      <c r="D2333" s="269" t="s">
        <v>430</v>
      </c>
      <c r="E2333" s="270" t="s">
        <v>2866</v>
      </c>
      <c r="F2333" s="271" t="s">
        <v>2867</v>
      </c>
      <c r="G2333" s="272" t="s">
        <v>481</v>
      </c>
      <c r="H2333" s="273">
        <v>6</v>
      </c>
      <c r="I2333" s="274"/>
      <c r="J2333" s="275">
        <f>ROUND(I2333*H2333,2)</f>
        <v>0</v>
      </c>
      <c r="K2333" s="271" t="s">
        <v>272</v>
      </c>
      <c r="L2333" s="276"/>
      <c r="M2333" s="277" t="s">
        <v>19</v>
      </c>
      <c r="N2333" s="278" t="s">
        <v>43</v>
      </c>
      <c r="O2333" s="87"/>
      <c r="P2333" s="226">
        <f>O2333*H2333</f>
        <v>0</v>
      </c>
      <c r="Q2333" s="226">
        <v>0.00277</v>
      </c>
      <c r="R2333" s="226">
        <f>Q2333*H2333</f>
        <v>0.01662</v>
      </c>
      <c r="S2333" s="226">
        <v>0</v>
      </c>
      <c r="T2333" s="227">
        <f>S2333*H2333</f>
        <v>0</v>
      </c>
      <c r="U2333" s="41"/>
      <c r="V2333" s="41"/>
      <c r="W2333" s="41"/>
      <c r="X2333" s="41"/>
      <c r="Y2333" s="41"/>
      <c r="Z2333" s="41"/>
      <c r="AA2333" s="41"/>
      <c r="AB2333" s="41"/>
      <c r="AC2333" s="41"/>
      <c r="AD2333" s="41"/>
      <c r="AE2333" s="41"/>
      <c r="AR2333" s="228" t="s">
        <v>517</v>
      </c>
      <c r="AT2333" s="228" t="s">
        <v>430</v>
      </c>
      <c r="AU2333" s="228" t="s">
        <v>82</v>
      </c>
      <c r="AY2333" s="20" t="s">
        <v>266</v>
      </c>
      <c r="BE2333" s="229">
        <f>IF(N2333="základní",J2333,0)</f>
        <v>0</v>
      </c>
      <c r="BF2333" s="229">
        <f>IF(N2333="snížená",J2333,0)</f>
        <v>0</v>
      </c>
      <c r="BG2333" s="229">
        <f>IF(N2333="zákl. přenesená",J2333,0)</f>
        <v>0</v>
      </c>
      <c r="BH2333" s="229">
        <f>IF(N2333="sníž. přenesená",J2333,0)</f>
        <v>0</v>
      </c>
      <c r="BI2333" s="229">
        <f>IF(N2333="nulová",J2333,0)</f>
        <v>0</v>
      </c>
      <c r="BJ2333" s="20" t="s">
        <v>80</v>
      </c>
      <c r="BK2333" s="229">
        <f>ROUND(I2333*H2333,2)</f>
        <v>0</v>
      </c>
      <c r="BL2333" s="20" t="s">
        <v>396</v>
      </c>
      <c r="BM2333" s="228" t="s">
        <v>2868</v>
      </c>
    </row>
    <row r="2334" spans="1:47" s="2" customFormat="1" ht="12">
      <c r="A2334" s="41"/>
      <c r="B2334" s="42"/>
      <c r="C2334" s="43"/>
      <c r="D2334" s="230" t="s">
        <v>275</v>
      </c>
      <c r="E2334" s="43"/>
      <c r="F2334" s="231" t="s">
        <v>2867</v>
      </c>
      <c r="G2334" s="43"/>
      <c r="H2334" s="43"/>
      <c r="I2334" s="232"/>
      <c r="J2334" s="43"/>
      <c r="K2334" s="43"/>
      <c r="L2334" s="47"/>
      <c r="M2334" s="233"/>
      <c r="N2334" s="234"/>
      <c r="O2334" s="87"/>
      <c r="P2334" s="87"/>
      <c r="Q2334" s="87"/>
      <c r="R2334" s="87"/>
      <c r="S2334" s="87"/>
      <c r="T2334" s="88"/>
      <c r="U2334" s="41"/>
      <c r="V2334" s="41"/>
      <c r="W2334" s="41"/>
      <c r="X2334" s="41"/>
      <c r="Y2334" s="41"/>
      <c r="Z2334" s="41"/>
      <c r="AA2334" s="41"/>
      <c r="AB2334" s="41"/>
      <c r="AC2334" s="41"/>
      <c r="AD2334" s="41"/>
      <c r="AE2334" s="41"/>
      <c r="AT2334" s="20" t="s">
        <v>275</v>
      </c>
      <c r="AU2334" s="20" t="s">
        <v>82</v>
      </c>
    </row>
    <row r="2335" spans="1:65" s="2" customFormat="1" ht="24.15" customHeight="1">
      <c r="A2335" s="41"/>
      <c r="B2335" s="42"/>
      <c r="C2335" s="269" t="s">
        <v>2869</v>
      </c>
      <c r="D2335" s="269" t="s">
        <v>430</v>
      </c>
      <c r="E2335" s="270" t="s">
        <v>2870</v>
      </c>
      <c r="F2335" s="271" t="s">
        <v>2871</v>
      </c>
      <c r="G2335" s="272" t="s">
        <v>481</v>
      </c>
      <c r="H2335" s="273">
        <v>1</v>
      </c>
      <c r="I2335" s="274"/>
      <c r="J2335" s="275">
        <f>ROUND(I2335*H2335,2)</f>
        <v>0</v>
      </c>
      <c r="K2335" s="271" t="s">
        <v>520</v>
      </c>
      <c r="L2335" s="276"/>
      <c r="M2335" s="277" t="s">
        <v>19</v>
      </c>
      <c r="N2335" s="278" t="s">
        <v>43</v>
      </c>
      <c r="O2335" s="87"/>
      <c r="P2335" s="226">
        <f>O2335*H2335</f>
        <v>0</v>
      </c>
      <c r="Q2335" s="226">
        <v>0</v>
      </c>
      <c r="R2335" s="226">
        <f>Q2335*H2335</f>
        <v>0</v>
      </c>
      <c r="S2335" s="226">
        <v>0</v>
      </c>
      <c r="T2335" s="227">
        <f>S2335*H2335</f>
        <v>0</v>
      </c>
      <c r="U2335" s="41"/>
      <c r="V2335" s="41"/>
      <c r="W2335" s="41"/>
      <c r="X2335" s="41"/>
      <c r="Y2335" s="41"/>
      <c r="Z2335" s="41"/>
      <c r="AA2335" s="41"/>
      <c r="AB2335" s="41"/>
      <c r="AC2335" s="41"/>
      <c r="AD2335" s="41"/>
      <c r="AE2335" s="41"/>
      <c r="AR2335" s="228" t="s">
        <v>517</v>
      </c>
      <c r="AT2335" s="228" t="s">
        <v>430</v>
      </c>
      <c r="AU2335" s="228" t="s">
        <v>82</v>
      </c>
      <c r="AY2335" s="20" t="s">
        <v>266</v>
      </c>
      <c r="BE2335" s="229">
        <f>IF(N2335="základní",J2335,0)</f>
        <v>0</v>
      </c>
      <c r="BF2335" s="229">
        <f>IF(N2335="snížená",J2335,0)</f>
        <v>0</v>
      </c>
      <c r="BG2335" s="229">
        <f>IF(N2335="zákl. přenesená",J2335,0)</f>
        <v>0</v>
      </c>
      <c r="BH2335" s="229">
        <f>IF(N2335="sníž. přenesená",J2335,0)</f>
        <v>0</v>
      </c>
      <c r="BI2335" s="229">
        <f>IF(N2335="nulová",J2335,0)</f>
        <v>0</v>
      </c>
      <c r="BJ2335" s="20" t="s">
        <v>80</v>
      </c>
      <c r="BK2335" s="229">
        <f>ROUND(I2335*H2335,2)</f>
        <v>0</v>
      </c>
      <c r="BL2335" s="20" t="s">
        <v>396</v>
      </c>
      <c r="BM2335" s="228" t="s">
        <v>2872</v>
      </c>
    </row>
    <row r="2336" spans="1:47" s="2" customFormat="1" ht="12">
      <c r="A2336" s="41"/>
      <c r="B2336" s="42"/>
      <c r="C2336" s="43"/>
      <c r="D2336" s="230" t="s">
        <v>275</v>
      </c>
      <c r="E2336" s="43"/>
      <c r="F2336" s="231" t="s">
        <v>2871</v>
      </c>
      <c r="G2336" s="43"/>
      <c r="H2336" s="43"/>
      <c r="I2336" s="232"/>
      <c r="J2336" s="43"/>
      <c r="K2336" s="43"/>
      <c r="L2336" s="47"/>
      <c r="M2336" s="233"/>
      <c r="N2336" s="234"/>
      <c r="O2336" s="87"/>
      <c r="P2336" s="87"/>
      <c r="Q2336" s="87"/>
      <c r="R2336" s="87"/>
      <c r="S2336" s="87"/>
      <c r="T2336" s="88"/>
      <c r="U2336" s="41"/>
      <c r="V2336" s="41"/>
      <c r="W2336" s="41"/>
      <c r="X2336" s="41"/>
      <c r="Y2336" s="41"/>
      <c r="Z2336" s="41"/>
      <c r="AA2336" s="41"/>
      <c r="AB2336" s="41"/>
      <c r="AC2336" s="41"/>
      <c r="AD2336" s="41"/>
      <c r="AE2336" s="41"/>
      <c r="AT2336" s="20" t="s">
        <v>275</v>
      </c>
      <c r="AU2336" s="20" t="s">
        <v>82</v>
      </c>
    </row>
    <row r="2337" spans="1:65" s="2" customFormat="1" ht="24.15" customHeight="1">
      <c r="A2337" s="41"/>
      <c r="B2337" s="42"/>
      <c r="C2337" s="217" t="s">
        <v>2873</v>
      </c>
      <c r="D2337" s="217" t="s">
        <v>268</v>
      </c>
      <c r="E2337" s="218" t="s">
        <v>2874</v>
      </c>
      <c r="F2337" s="219" t="s">
        <v>2875</v>
      </c>
      <c r="G2337" s="220" t="s">
        <v>481</v>
      </c>
      <c r="H2337" s="221">
        <v>1</v>
      </c>
      <c r="I2337" s="222"/>
      <c r="J2337" s="223">
        <f>ROUND(I2337*H2337,2)</f>
        <v>0</v>
      </c>
      <c r="K2337" s="219" t="s">
        <v>272</v>
      </c>
      <c r="L2337" s="47"/>
      <c r="M2337" s="224" t="s">
        <v>19</v>
      </c>
      <c r="N2337" s="225" t="s">
        <v>43</v>
      </c>
      <c r="O2337" s="87"/>
      <c r="P2337" s="226">
        <f>O2337*H2337</f>
        <v>0</v>
      </c>
      <c r="Q2337" s="226">
        <v>0</v>
      </c>
      <c r="R2337" s="226">
        <f>Q2337*H2337</f>
        <v>0</v>
      </c>
      <c r="S2337" s="226">
        <v>0</v>
      </c>
      <c r="T2337" s="227">
        <f>S2337*H2337</f>
        <v>0</v>
      </c>
      <c r="U2337" s="41"/>
      <c r="V2337" s="41"/>
      <c r="W2337" s="41"/>
      <c r="X2337" s="41"/>
      <c r="Y2337" s="41"/>
      <c r="Z2337" s="41"/>
      <c r="AA2337" s="41"/>
      <c r="AB2337" s="41"/>
      <c r="AC2337" s="41"/>
      <c r="AD2337" s="41"/>
      <c r="AE2337" s="41"/>
      <c r="AR2337" s="228" t="s">
        <v>396</v>
      </c>
      <c r="AT2337" s="228" t="s">
        <v>268</v>
      </c>
      <c r="AU2337" s="228" t="s">
        <v>82</v>
      </c>
      <c r="AY2337" s="20" t="s">
        <v>266</v>
      </c>
      <c r="BE2337" s="229">
        <f>IF(N2337="základní",J2337,0)</f>
        <v>0</v>
      </c>
      <c r="BF2337" s="229">
        <f>IF(N2337="snížená",J2337,0)</f>
        <v>0</v>
      </c>
      <c r="BG2337" s="229">
        <f>IF(N2337="zákl. přenesená",J2337,0)</f>
        <v>0</v>
      </c>
      <c r="BH2337" s="229">
        <f>IF(N2337="sníž. přenesená",J2337,0)</f>
        <v>0</v>
      </c>
      <c r="BI2337" s="229">
        <f>IF(N2337="nulová",J2337,0)</f>
        <v>0</v>
      </c>
      <c r="BJ2337" s="20" t="s">
        <v>80</v>
      </c>
      <c r="BK2337" s="229">
        <f>ROUND(I2337*H2337,2)</f>
        <v>0</v>
      </c>
      <c r="BL2337" s="20" t="s">
        <v>396</v>
      </c>
      <c r="BM2337" s="228" t="s">
        <v>2876</v>
      </c>
    </row>
    <row r="2338" spans="1:47" s="2" customFormat="1" ht="12">
      <c r="A2338" s="41"/>
      <c r="B2338" s="42"/>
      <c r="C2338" s="43"/>
      <c r="D2338" s="230" t="s">
        <v>275</v>
      </c>
      <c r="E2338" s="43"/>
      <c r="F2338" s="231" t="s">
        <v>2877</v>
      </c>
      <c r="G2338" s="43"/>
      <c r="H2338" s="43"/>
      <c r="I2338" s="232"/>
      <c r="J2338" s="43"/>
      <c r="K2338" s="43"/>
      <c r="L2338" s="47"/>
      <c r="M2338" s="233"/>
      <c r="N2338" s="234"/>
      <c r="O2338" s="87"/>
      <c r="P2338" s="87"/>
      <c r="Q2338" s="87"/>
      <c r="R2338" s="87"/>
      <c r="S2338" s="87"/>
      <c r="T2338" s="88"/>
      <c r="U2338" s="41"/>
      <c r="V2338" s="41"/>
      <c r="W2338" s="41"/>
      <c r="X2338" s="41"/>
      <c r="Y2338" s="41"/>
      <c r="Z2338" s="41"/>
      <c r="AA2338" s="41"/>
      <c r="AB2338" s="41"/>
      <c r="AC2338" s="41"/>
      <c r="AD2338" s="41"/>
      <c r="AE2338" s="41"/>
      <c r="AT2338" s="20" t="s">
        <v>275</v>
      </c>
      <c r="AU2338" s="20" t="s">
        <v>82</v>
      </c>
    </row>
    <row r="2339" spans="1:47" s="2" customFormat="1" ht="12">
      <c r="A2339" s="41"/>
      <c r="B2339" s="42"/>
      <c r="C2339" s="43"/>
      <c r="D2339" s="235" t="s">
        <v>277</v>
      </c>
      <c r="E2339" s="43"/>
      <c r="F2339" s="236" t="s">
        <v>2878</v>
      </c>
      <c r="G2339" s="43"/>
      <c r="H2339" s="43"/>
      <c r="I2339" s="232"/>
      <c r="J2339" s="43"/>
      <c r="K2339" s="43"/>
      <c r="L2339" s="47"/>
      <c r="M2339" s="233"/>
      <c r="N2339" s="234"/>
      <c r="O2339" s="87"/>
      <c r="P2339" s="87"/>
      <c r="Q2339" s="87"/>
      <c r="R2339" s="87"/>
      <c r="S2339" s="87"/>
      <c r="T2339" s="88"/>
      <c r="U2339" s="41"/>
      <c r="V2339" s="41"/>
      <c r="W2339" s="41"/>
      <c r="X2339" s="41"/>
      <c r="Y2339" s="41"/>
      <c r="Z2339" s="41"/>
      <c r="AA2339" s="41"/>
      <c r="AB2339" s="41"/>
      <c r="AC2339" s="41"/>
      <c r="AD2339" s="41"/>
      <c r="AE2339" s="41"/>
      <c r="AT2339" s="20" t="s">
        <v>277</v>
      </c>
      <c r="AU2339" s="20" t="s">
        <v>82</v>
      </c>
    </row>
    <row r="2340" spans="1:65" s="2" customFormat="1" ht="33" customHeight="1">
      <c r="A2340" s="41"/>
      <c r="B2340" s="42"/>
      <c r="C2340" s="269" t="s">
        <v>2879</v>
      </c>
      <c r="D2340" s="269" t="s">
        <v>430</v>
      </c>
      <c r="E2340" s="270" t="s">
        <v>2880</v>
      </c>
      <c r="F2340" s="271" t="s">
        <v>2881</v>
      </c>
      <c r="G2340" s="272" t="s">
        <v>423</v>
      </c>
      <c r="H2340" s="273">
        <v>29</v>
      </c>
      <c r="I2340" s="274"/>
      <c r="J2340" s="275">
        <f>ROUND(I2340*H2340,2)</f>
        <v>0</v>
      </c>
      <c r="K2340" s="271" t="s">
        <v>272</v>
      </c>
      <c r="L2340" s="276"/>
      <c r="M2340" s="277" t="s">
        <v>19</v>
      </c>
      <c r="N2340" s="278" t="s">
        <v>43</v>
      </c>
      <c r="O2340" s="87"/>
      <c r="P2340" s="226">
        <f>O2340*H2340</f>
        <v>0</v>
      </c>
      <c r="Q2340" s="226">
        <v>0.00024</v>
      </c>
      <c r="R2340" s="226">
        <f>Q2340*H2340</f>
        <v>0.00696</v>
      </c>
      <c r="S2340" s="226">
        <v>0</v>
      </c>
      <c r="T2340" s="227">
        <f>S2340*H2340</f>
        <v>0</v>
      </c>
      <c r="U2340" s="41"/>
      <c r="V2340" s="41"/>
      <c r="W2340" s="41"/>
      <c r="X2340" s="41"/>
      <c r="Y2340" s="41"/>
      <c r="Z2340" s="41"/>
      <c r="AA2340" s="41"/>
      <c r="AB2340" s="41"/>
      <c r="AC2340" s="41"/>
      <c r="AD2340" s="41"/>
      <c r="AE2340" s="41"/>
      <c r="AR2340" s="228" t="s">
        <v>517</v>
      </c>
      <c r="AT2340" s="228" t="s">
        <v>430</v>
      </c>
      <c r="AU2340" s="228" t="s">
        <v>82</v>
      </c>
      <c r="AY2340" s="20" t="s">
        <v>266</v>
      </c>
      <c r="BE2340" s="229">
        <f>IF(N2340="základní",J2340,0)</f>
        <v>0</v>
      </c>
      <c r="BF2340" s="229">
        <f>IF(N2340="snížená",J2340,0)</f>
        <v>0</v>
      </c>
      <c r="BG2340" s="229">
        <f>IF(N2340="zákl. přenesená",J2340,0)</f>
        <v>0</v>
      </c>
      <c r="BH2340" s="229">
        <f>IF(N2340="sníž. přenesená",J2340,0)</f>
        <v>0</v>
      </c>
      <c r="BI2340" s="229">
        <f>IF(N2340="nulová",J2340,0)</f>
        <v>0</v>
      </c>
      <c r="BJ2340" s="20" t="s">
        <v>80</v>
      </c>
      <c r="BK2340" s="229">
        <f>ROUND(I2340*H2340,2)</f>
        <v>0</v>
      </c>
      <c r="BL2340" s="20" t="s">
        <v>396</v>
      </c>
      <c r="BM2340" s="228" t="s">
        <v>2882</v>
      </c>
    </row>
    <row r="2341" spans="1:47" s="2" customFormat="1" ht="12">
      <c r="A2341" s="41"/>
      <c r="B2341" s="42"/>
      <c r="C2341" s="43"/>
      <c r="D2341" s="230" t="s">
        <v>275</v>
      </c>
      <c r="E2341" s="43"/>
      <c r="F2341" s="231" t="s">
        <v>2881</v>
      </c>
      <c r="G2341" s="43"/>
      <c r="H2341" s="43"/>
      <c r="I2341" s="232"/>
      <c r="J2341" s="43"/>
      <c r="K2341" s="43"/>
      <c r="L2341" s="47"/>
      <c r="M2341" s="233"/>
      <c r="N2341" s="234"/>
      <c r="O2341" s="87"/>
      <c r="P2341" s="87"/>
      <c r="Q2341" s="87"/>
      <c r="R2341" s="87"/>
      <c r="S2341" s="87"/>
      <c r="T2341" s="88"/>
      <c r="U2341" s="41"/>
      <c r="V2341" s="41"/>
      <c r="W2341" s="41"/>
      <c r="X2341" s="41"/>
      <c r="Y2341" s="41"/>
      <c r="Z2341" s="41"/>
      <c r="AA2341" s="41"/>
      <c r="AB2341" s="41"/>
      <c r="AC2341" s="41"/>
      <c r="AD2341" s="41"/>
      <c r="AE2341" s="41"/>
      <c r="AT2341" s="20" t="s">
        <v>275</v>
      </c>
      <c r="AU2341" s="20" t="s">
        <v>82</v>
      </c>
    </row>
    <row r="2342" spans="1:65" s="2" customFormat="1" ht="16.5" customHeight="1">
      <c r="A2342" s="41"/>
      <c r="B2342" s="42"/>
      <c r="C2342" s="217" t="s">
        <v>2883</v>
      </c>
      <c r="D2342" s="217" t="s">
        <v>268</v>
      </c>
      <c r="E2342" s="218" t="s">
        <v>2884</v>
      </c>
      <c r="F2342" s="219" t="s">
        <v>2885</v>
      </c>
      <c r="G2342" s="220" t="s">
        <v>481</v>
      </c>
      <c r="H2342" s="221">
        <v>1</v>
      </c>
      <c r="I2342" s="222"/>
      <c r="J2342" s="223">
        <f>ROUND(I2342*H2342,2)</f>
        <v>0</v>
      </c>
      <c r="K2342" s="219" t="s">
        <v>520</v>
      </c>
      <c r="L2342" s="47"/>
      <c r="M2342" s="224" t="s">
        <v>19</v>
      </c>
      <c r="N2342" s="225" t="s">
        <v>43</v>
      </c>
      <c r="O2342" s="87"/>
      <c r="P2342" s="226">
        <f>O2342*H2342</f>
        <v>0</v>
      </c>
      <c r="Q2342" s="226">
        <v>0</v>
      </c>
      <c r="R2342" s="226">
        <f>Q2342*H2342</f>
        <v>0</v>
      </c>
      <c r="S2342" s="226">
        <v>0</v>
      </c>
      <c r="T2342" s="227">
        <f>S2342*H2342</f>
        <v>0</v>
      </c>
      <c r="U2342" s="41"/>
      <c r="V2342" s="41"/>
      <c r="W2342" s="41"/>
      <c r="X2342" s="41"/>
      <c r="Y2342" s="41"/>
      <c r="Z2342" s="41"/>
      <c r="AA2342" s="41"/>
      <c r="AB2342" s="41"/>
      <c r="AC2342" s="41"/>
      <c r="AD2342" s="41"/>
      <c r="AE2342" s="41"/>
      <c r="AR2342" s="228" t="s">
        <v>273</v>
      </c>
      <c r="AT2342" s="228" t="s">
        <v>268</v>
      </c>
      <c r="AU2342" s="228" t="s">
        <v>82</v>
      </c>
      <c r="AY2342" s="20" t="s">
        <v>266</v>
      </c>
      <c r="BE2342" s="229">
        <f>IF(N2342="základní",J2342,0)</f>
        <v>0</v>
      </c>
      <c r="BF2342" s="229">
        <f>IF(N2342="snížená",J2342,0)</f>
        <v>0</v>
      </c>
      <c r="BG2342" s="229">
        <f>IF(N2342="zákl. přenesená",J2342,0)</f>
        <v>0</v>
      </c>
      <c r="BH2342" s="229">
        <f>IF(N2342="sníž. přenesená",J2342,0)</f>
        <v>0</v>
      </c>
      <c r="BI2342" s="229">
        <f>IF(N2342="nulová",J2342,0)</f>
        <v>0</v>
      </c>
      <c r="BJ2342" s="20" t="s">
        <v>80</v>
      </c>
      <c r="BK2342" s="229">
        <f>ROUND(I2342*H2342,2)</f>
        <v>0</v>
      </c>
      <c r="BL2342" s="20" t="s">
        <v>273</v>
      </c>
      <c r="BM2342" s="228" t="s">
        <v>2886</v>
      </c>
    </row>
    <row r="2343" spans="1:47" s="2" customFormat="1" ht="12">
      <c r="A2343" s="41"/>
      <c r="B2343" s="42"/>
      <c r="C2343" s="43"/>
      <c r="D2343" s="230" t="s">
        <v>275</v>
      </c>
      <c r="E2343" s="43"/>
      <c r="F2343" s="231" t="s">
        <v>2885</v>
      </c>
      <c r="G2343" s="43"/>
      <c r="H2343" s="43"/>
      <c r="I2343" s="232"/>
      <c r="J2343" s="43"/>
      <c r="K2343" s="43"/>
      <c r="L2343" s="47"/>
      <c r="M2343" s="233"/>
      <c r="N2343" s="234"/>
      <c r="O2343" s="87"/>
      <c r="P2343" s="87"/>
      <c r="Q2343" s="87"/>
      <c r="R2343" s="87"/>
      <c r="S2343" s="87"/>
      <c r="T2343" s="88"/>
      <c r="U2343" s="41"/>
      <c r="V2343" s="41"/>
      <c r="W2343" s="41"/>
      <c r="X2343" s="41"/>
      <c r="Y2343" s="41"/>
      <c r="Z2343" s="41"/>
      <c r="AA2343" s="41"/>
      <c r="AB2343" s="41"/>
      <c r="AC2343" s="41"/>
      <c r="AD2343" s="41"/>
      <c r="AE2343" s="41"/>
      <c r="AT2343" s="20" t="s">
        <v>275</v>
      </c>
      <c r="AU2343" s="20" t="s">
        <v>82</v>
      </c>
    </row>
    <row r="2344" spans="1:65" s="2" customFormat="1" ht="55.5" customHeight="1">
      <c r="A2344" s="41"/>
      <c r="B2344" s="42"/>
      <c r="C2344" s="269" t="s">
        <v>2887</v>
      </c>
      <c r="D2344" s="269" t="s">
        <v>430</v>
      </c>
      <c r="E2344" s="270" t="s">
        <v>2888</v>
      </c>
      <c r="F2344" s="271" t="s">
        <v>2889</v>
      </c>
      <c r="G2344" s="272" t="s">
        <v>481</v>
      </c>
      <c r="H2344" s="273">
        <v>1</v>
      </c>
      <c r="I2344" s="274"/>
      <c r="J2344" s="275">
        <f>ROUND(I2344*H2344,2)</f>
        <v>0</v>
      </c>
      <c r="K2344" s="271" t="s">
        <v>520</v>
      </c>
      <c r="L2344" s="276"/>
      <c r="M2344" s="277" t="s">
        <v>19</v>
      </c>
      <c r="N2344" s="278" t="s">
        <v>43</v>
      </c>
      <c r="O2344" s="87"/>
      <c r="P2344" s="226">
        <f>O2344*H2344</f>
        <v>0</v>
      </c>
      <c r="Q2344" s="226">
        <v>0</v>
      </c>
      <c r="R2344" s="226">
        <f>Q2344*H2344</f>
        <v>0</v>
      </c>
      <c r="S2344" s="226">
        <v>0</v>
      </c>
      <c r="T2344" s="227">
        <f>S2344*H2344</f>
        <v>0</v>
      </c>
      <c r="U2344" s="41"/>
      <c r="V2344" s="41"/>
      <c r="W2344" s="41"/>
      <c r="X2344" s="41"/>
      <c r="Y2344" s="41"/>
      <c r="Z2344" s="41"/>
      <c r="AA2344" s="41"/>
      <c r="AB2344" s="41"/>
      <c r="AC2344" s="41"/>
      <c r="AD2344" s="41"/>
      <c r="AE2344" s="41"/>
      <c r="AR2344" s="228" t="s">
        <v>324</v>
      </c>
      <c r="AT2344" s="228" t="s">
        <v>430</v>
      </c>
      <c r="AU2344" s="228" t="s">
        <v>82</v>
      </c>
      <c r="AY2344" s="20" t="s">
        <v>266</v>
      </c>
      <c r="BE2344" s="229">
        <f>IF(N2344="základní",J2344,0)</f>
        <v>0</v>
      </c>
      <c r="BF2344" s="229">
        <f>IF(N2344="snížená",J2344,0)</f>
        <v>0</v>
      </c>
      <c r="BG2344" s="229">
        <f>IF(N2344="zákl. přenesená",J2344,0)</f>
        <v>0</v>
      </c>
      <c r="BH2344" s="229">
        <f>IF(N2344="sníž. přenesená",J2344,0)</f>
        <v>0</v>
      </c>
      <c r="BI2344" s="229">
        <f>IF(N2344="nulová",J2344,0)</f>
        <v>0</v>
      </c>
      <c r="BJ2344" s="20" t="s">
        <v>80</v>
      </c>
      <c r="BK2344" s="229">
        <f>ROUND(I2344*H2344,2)</f>
        <v>0</v>
      </c>
      <c r="BL2344" s="20" t="s">
        <v>273</v>
      </c>
      <c r="BM2344" s="228" t="s">
        <v>2890</v>
      </c>
    </row>
    <row r="2345" spans="1:47" s="2" customFormat="1" ht="12">
      <c r="A2345" s="41"/>
      <c r="B2345" s="42"/>
      <c r="C2345" s="43"/>
      <c r="D2345" s="230" t="s">
        <v>275</v>
      </c>
      <c r="E2345" s="43"/>
      <c r="F2345" s="231" t="s">
        <v>2889</v>
      </c>
      <c r="G2345" s="43"/>
      <c r="H2345" s="43"/>
      <c r="I2345" s="232"/>
      <c r="J2345" s="43"/>
      <c r="K2345" s="43"/>
      <c r="L2345" s="47"/>
      <c r="M2345" s="233"/>
      <c r="N2345" s="234"/>
      <c r="O2345" s="87"/>
      <c r="P2345" s="87"/>
      <c r="Q2345" s="87"/>
      <c r="R2345" s="87"/>
      <c r="S2345" s="87"/>
      <c r="T2345" s="88"/>
      <c r="U2345" s="41"/>
      <c r="V2345" s="41"/>
      <c r="W2345" s="41"/>
      <c r="X2345" s="41"/>
      <c r="Y2345" s="41"/>
      <c r="Z2345" s="41"/>
      <c r="AA2345" s="41"/>
      <c r="AB2345" s="41"/>
      <c r="AC2345" s="41"/>
      <c r="AD2345" s="41"/>
      <c r="AE2345" s="41"/>
      <c r="AT2345" s="20" t="s">
        <v>275</v>
      </c>
      <c r="AU2345" s="20" t="s">
        <v>82</v>
      </c>
    </row>
    <row r="2346" spans="1:65" s="2" customFormat="1" ht="16.5" customHeight="1">
      <c r="A2346" s="41"/>
      <c r="B2346" s="42"/>
      <c r="C2346" s="217" t="s">
        <v>2891</v>
      </c>
      <c r="D2346" s="217" t="s">
        <v>268</v>
      </c>
      <c r="E2346" s="218" t="s">
        <v>2892</v>
      </c>
      <c r="F2346" s="219" t="s">
        <v>2893</v>
      </c>
      <c r="G2346" s="220" t="s">
        <v>271</v>
      </c>
      <c r="H2346" s="221">
        <v>1.49</v>
      </c>
      <c r="I2346" s="222"/>
      <c r="J2346" s="223">
        <f>ROUND(I2346*H2346,2)</f>
        <v>0</v>
      </c>
      <c r="K2346" s="219" t="s">
        <v>520</v>
      </c>
      <c r="L2346" s="47"/>
      <c r="M2346" s="224" t="s">
        <v>19</v>
      </c>
      <c r="N2346" s="225" t="s">
        <v>43</v>
      </c>
      <c r="O2346" s="87"/>
      <c r="P2346" s="226">
        <f>O2346*H2346</f>
        <v>0</v>
      </c>
      <c r="Q2346" s="226">
        <v>0</v>
      </c>
      <c r="R2346" s="226">
        <f>Q2346*H2346</f>
        <v>0</v>
      </c>
      <c r="S2346" s="226">
        <v>0</v>
      </c>
      <c r="T2346" s="227">
        <f>S2346*H2346</f>
        <v>0</v>
      </c>
      <c r="U2346" s="41"/>
      <c r="V2346" s="41"/>
      <c r="W2346" s="41"/>
      <c r="X2346" s="41"/>
      <c r="Y2346" s="41"/>
      <c r="Z2346" s="41"/>
      <c r="AA2346" s="41"/>
      <c r="AB2346" s="41"/>
      <c r="AC2346" s="41"/>
      <c r="AD2346" s="41"/>
      <c r="AE2346" s="41"/>
      <c r="AR2346" s="228" t="s">
        <v>273</v>
      </c>
      <c r="AT2346" s="228" t="s">
        <v>268</v>
      </c>
      <c r="AU2346" s="228" t="s">
        <v>82</v>
      </c>
      <c r="AY2346" s="20" t="s">
        <v>266</v>
      </c>
      <c r="BE2346" s="229">
        <f>IF(N2346="základní",J2346,0)</f>
        <v>0</v>
      </c>
      <c r="BF2346" s="229">
        <f>IF(N2346="snížená",J2346,0)</f>
        <v>0</v>
      </c>
      <c r="BG2346" s="229">
        <f>IF(N2346="zákl. přenesená",J2346,0)</f>
        <v>0</v>
      </c>
      <c r="BH2346" s="229">
        <f>IF(N2346="sníž. přenesená",J2346,0)</f>
        <v>0</v>
      </c>
      <c r="BI2346" s="229">
        <f>IF(N2346="nulová",J2346,0)</f>
        <v>0</v>
      </c>
      <c r="BJ2346" s="20" t="s">
        <v>80</v>
      </c>
      <c r="BK2346" s="229">
        <f>ROUND(I2346*H2346,2)</f>
        <v>0</v>
      </c>
      <c r="BL2346" s="20" t="s">
        <v>273</v>
      </c>
      <c r="BM2346" s="228" t="s">
        <v>2894</v>
      </c>
    </row>
    <row r="2347" spans="1:47" s="2" customFormat="1" ht="12">
      <c r="A2347" s="41"/>
      <c r="B2347" s="42"/>
      <c r="C2347" s="43"/>
      <c r="D2347" s="230" t="s">
        <v>275</v>
      </c>
      <c r="E2347" s="43"/>
      <c r="F2347" s="231" t="s">
        <v>2893</v>
      </c>
      <c r="G2347" s="43"/>
      <c r="H2347" s="43"/>
      <c r="I2347" s="232"/>
      <c r="J2347" s="43"/>
      <c r="K2347" s="43"/>
      <c r="L2347" s="47"/>
      <c r="M2347" s="233"/>
      <c r="N2347" s="234"/>
      <c r="O2347" s="87"/>
      <c r="P2347" s="87"/>
      <c r="Q2347" s="87"/>
      <c r="R2347" s="87"/>
      <c r="S2347" s="87"/>
      <c r="T2347" s="88"/>
      <c r="U2347" s="41"/>
      <c r="V2347" s="41"/>
      <c r="W2347" s="41"/>
      <c r="X2347" s="41"/>
      <c r="Y2347" s="41"/>
      <c r="Z2347" s="41"/>
      <c r="AA2347" s="41"/>
      <c r="AB2347" s="41"/>
      <c r="AC2347" s="41"/>
      <c r="AD2347" s="41"/>
      <c r="AE2347" s="41"/>
      <c r="AT2347" s="20" t="s">
        <v>275</v>
      </c>
      <c r="AU2347" s="20" t="s">
        <v>82</v>
      </c>
    </row>
    <row r="2348" spans="1:51" s="13" customFormat="1" ht="12">
      <c r="A2348" s="13"/>
      <c r="B2348" s="237"/>
      <c r="C2348" s="238"/>
      <c r="D2348" s="230" t="s">
        <v>279</v>
      </c>
      <c r="E2348" s="239" t="s">
        <v>19</v>
      </c>
      <c r="F2348" s="240" t="s">
        <v>2895</v>
      </c>
      <c r="G2348" s="238"/>
      <c r="H2348" s="239" t="s">
        <v>19</v>
      </c>
      <c r="I2348" s="241"/>
      <c r="J2348" s="238"/>
      <c r="K2348" s="238"/>
      <c r="L2348" s="242"/>
      <c r="M2348" s="243"/>
      <c r="N2348" s="244"/>
      <c r="O2348" s="244"/>
      <c r="P2348" s="244"/>
      <c r="Q2348" s="244"/>
      <c r="R2348" s="244"/>
      <c r="S2348" s="244"/>
      <c r="T2348" s="245"/>
      <c r="U2348" s="13"/>
      <c r="V2348" s="13"/>
      <c r="W2348" s="13"/>
      <c r="X2348" s="13"/>
      <c r="Y2348" s="13"/>
      <c r="Z2348" s="13"/>
      <c r="AA2348" s="13"/>
      <c r="AB2348" s="13"/>
      <c r="AC2348" s="13"/>
      <c r="AD2348" s="13"/>
      <c r="AE2348" s="13"/>
      <c r="AT2348" s="246" t="s">
        <v>279</v>
      </c>
      <c r="AU2348" s="246" t="s">
        <v>82</v>
      </c>
      <c r="AV2348" s="13" t="s">
        <v>80</v>
      </c>
      <c r="AW2348" s="13" t="s">
        <v>33</v>
      </c>
      <c r="AX2348" s="13" t="s">
        <v>72</v>
      </c>
      <c r="AY2348" s="246" t="s">
        <v>266</v>
      </c>
    </row>
    <row r="2349" spans="1:51" s="14" customFormat="1" ht="12">
      <c r="A2349" s="14"/>
      <c r="B2349" s="247"/>
      <c r="C2349" s="248"/>
      <c r="D2349" s="230" t="s">
        <v>279</v>
      </c>
      <c r="E2349" s="249" t="s">
        <v>19</v>
      </c>
      <c r="F2349" s="250" t="s">
        <v>2896</v>
      </c>
      <c r="G2349" s="248"/>
      <c r="H2349" s="251">
        <v>1.49</v>
      </c>
      <c r="I2349" s="252"/>
      <c r="J2349" s="248"/>
      <c r="K2349" s="248"/>
      <c r="L2349" s="253"/>
      <c r="M2349" s="254"/>
      <c r="N2349" s="255"/>
      <c r="O2349" s="255"/>
      <c r="P2349" s="255"/>
      <c r="Q2349" s="255"/>
      <c r="R2349" s="255"/>
      <c r="S2349" s="255"/>
      <c r="T2349" s="256"/>
      <c r="U2349" s="14"/>
      <c r="V2349" s="14"/>
      <c r="W2349" s="14"/>
      <c r="X2349" s="14"/>
      <c r="Y2349" s="14"/>
      <c r="Z2349" s="14"/>
      <c r="AA2349" s="14"/>
      <c r="AB2349" s="14"/>
      <c r="AC2349" s="14"/>
      <c r="AD2349" s="14"/>
      <c r="AE2349" s="14"/>
      <c r="AT2349" s="257" t="s">
        <v>279</v>
      </c>
      <c r="AU2349" s="257" t="s">
        <v>82</v>
      </c>
      <c r="AV2349" s="14" t="s">
        <v>82</v>
      </c>
      <c r="AW2349" s="14" t="s">
        <v>33</v>
      </c>
      <c r="AX2349" s="14" t="s">
        <v>72</v>
      </c>
      <c r="AY2349" s="257" t="s">
        <v>266</v>
      </c>
    </row>
    <row r="2350" spans="1:51" s="15" customFormat="1" ht="12">
      <c r="A2350" s="15"/>
      <c r="B2350" s="258"/>
      <c r="C2350" s="259"/>
      <c r="D2350" s="230" t="s">
        <v>279</v>
      </c>
      <c r="E2350" s="260" t="s">
        <v>19</v>
      </c>
      <c r="F2350" s="261" t="s">
        <v>282</v>
      </c>
      <c r="G2350" s="259"/>
      <c r="H2350" s="262">
        <v>1.49</v>
      </c>
      <c r="I2350" s="263"/>
      <c r="J2350" s="259"/>
      <c r="K2350" s="259"/>
      <c r="L2350" s="264"/>
      <c r="M2350" s="265"/>
      <c r="N2350" s="266"/>
      <c r="O2350" s="266"/>
      <c r="P2350" s="266"/>
      <c r="Q2350" s="266"/>
      <c r="R2350" s="266"/>
      <c r="S2350" s="266"/>
      <c r="T2350" s="267"/>
      <c r="U2350" s="15"/>
      <c r="V2350" s="15"/>
      <c r="W2350" s="15"/>
      <c r="X2350" s="15"/>
      <c r="Y2350" s="15"/>
      <c r="Z2350" s="15"/>
      <c r="AA2350" s="15"/>
      <c r="AB2350" s="15"/>
      <c r="AC2350" s="15"/>
      <c r="AD2350" s="15"/>
      <c r="AE2350" s="15"/>
      <c r="AT2350" s="268" t="s">
        <v>279</v>
      </c>
      <c r="AU2350" s="268" t="s">
        <v>82</v>
      </c>
      <c r="AV2350" s="15" t="s">
        <v>273</v>
      </c>
      <c r="AW2350" s="15" t="s">
        <v>33</v>
      </c>
      <c r="AX2350" s="15" t="s">
        <v>80</v>
      </c>
      <c r="AY2350" s="268" t="s">
        <v>266</v>
      </c>
    </row>
    <row r="2351" spans="1:65" s="2" customFormat="1" ht="49.05" customHeight="1">
      <c r="A2351" s="41"/>
      <c r="B2351" s="42"/>
      <c r="C2351" s="269" t="s">
        <v>2897</v>
      </c>
      <c r="D2351" s="269" t="s">
        <v>430</v>
      </c>
      <c r="E2351" s="270" t="s">
        <v>2898</v>
      </c>
      <c r="F2351" s="271" t="s">
        <v>2899</v>
      </c>
      <c r="G2351" s="272" t="s">
        <v>481</v>
      </c>
      <c r="H2351" s="273">
        <v>2</v>
      </c>
      <c r="I2351" s="274"/>
      <c r="J2351" s="275">
        <f>ROUND(I2351*H2351,2)</f>
        <v>0</v>
      </c>
      <c r="K2351" s="271" t="s">
        <v>520</v>
      </c>
      <c r="L2351" s="276"/>
      <c r="M2351" s="277" t="s">
        <v>19</v>
      </c>
      <c r="N2351" s="278" t="s">
        <v>43</v>
      </c>
      <c r="O2351" s="87"/>
      <c r="P2351" s="226">
        <f>O2351*H2351</f>
        <v>0</v>
      </c>
      <c r="Q2351" s="226">
        <v>0</v>
      </c>
      <c r="R2351" s="226">
        <f>Q2351*H2351</f>
        <v>0</v>
      </c>
      <c r="S2351" s="226">
        <v>0</v>
      </c>
      <c r="T2351" s="227">
        <f>S2351*H2351</f>
        <v>0</v>
      </c>
      <c r="U2351" s="41"/>
      <c r="V2351" s="41"/>
      <c r="W2351" s="41"/>
      <c r="X2351" s="41"/>
      <c r="Y2351" s="41"/>
      <c r="Z2351" s="41"/>
      <c r="AA2351" s="41"/>
      <c r="AB2351" s="41"/>
      <c r="AC2351" s="41"/>
      <c r="AD2351" s="41"/>
      <c r="AE2351" s="41"/>
      <c r="AR2351" s="228" t="s">
        <v>324</v>
      </c>
      <c r="AT2351" s="228" t="s">
        <v>430</v>
      </c>
      <c r="AU2351" s="228" t="s">
        <v>82</v>
      </c>
      <c r="AY2351" s="20" t="s">
        <v>266</v>
      </c>
      <c r="BE2351" s="229">
        <f>IF(N2351="základní",J2351,0)</f>
        <v>0</v>
      </c>
      <c r="BF2351" s="229">
        <f>IF(N2351="snížená",J2351,0)</f>
        <v>0</v>
      </c>
      <c r="BG2351" s="229">
        <f>IF(N2351="zákl. přenesená",J2351,0)</f>
        <v>0</v>
      </c>
      <c r="BH2351" s="229">
        <f>IF(N2351="sníž. přenesená",J2351,0)</f>
        <v>0</v>
      </c>
      <c r="BI2351" s="229">
        <f>IF(N2351="nulová",J2351,0)</f>
        <v>0</v>
      </c>
      <c r="BJ2351" s="20" t="s">
        <v>80</v>
      </c>
      <c r="BK2351" s="229">
        <f>ROUND(I2351*H2351,2)</f>
        <v>0</v>
      </c>
      <c r="BL2351" s="20" t="s">
        <v>273</v>
      </c>
      <c r="BM2351" s="228" t="s">
        <v>2900</v>
      </c>
    </row>
    <row r="2352" spans="1:47" s="2" customFormat="1" ht="12">
      <c r="A2352" s="41"/>
      <c r="B2352" s="42"/>
      <c r="C2352" s="43"/>
      <c r="D2352" s="230" t="s">
        <v>275</v>
      </c>
      <c r="E2352" s="43"/>
      <c r="F2352" s="231" t="s">
        <v>2899</v>
      </c>
      <c r="G2352" s="43"/>
      <c r="H2352" s="43"/>
      <c r="I2352" s="232"/>
      <c r="J2352" s="43"/>
      <c r="K2352" s="43"/>
      <c r="L2352" s="47"/>
      <c r="M2352" s="233"/>
      <c r="N2352" s="234"/>
      <c r="O2352" s="87"/>
      <c r="P2352" s="87"/>
      <c r="Q2352" s="87"/>
      <c r="R2352" s="87"/>
      <c r="S2352" s="87"/>
      <c r="T2352" s="88"/>
      <c r="U2352" s="41"/>
      <c r="V2352" s="41"/>
      <c r="W2352" s="41"/>
      <c r="X2352" s="41"/>
      <c r="Y2352" s="41"/>
      <c r="Z2352" s="41"/>
      <c r="AA2352" s="41"/>
      <c r="AB2352" s="41"/>
      <c r="AC2352" s="41"/>
      <c r="AD2352" s="41"/>
      <c r="AE2352" s="41"/>
      <c r="AT2352" s="20" t="s">
        <v>275</v>
      </c>
      <c r="AU2352" s="20" t="s">
        <v>82</v>
      </c>
    </row>
    <row r="2353" spans="1:65" s="2" customFormat="1" ht="49.05" customHeight="1">
      <c r="A2353" s="41"/>
      <c r="B2353" s="42"/>
      <c r="C2353" s="269" t="s">
        <v>2901</v>
      </c>
      <c r="D2353" s="269" t="s">
        <v>430</v>
      </c>
      <c r="E2353" s="270" t="s">
        <v>2902</v>
      </c>
      <c r="F2353" s="271" t="s">
        <v>2903</v>
      </c>
      <c r="G2353" s="272" t="s">
        <v>481</v>
      </c>
      <c r="H2353" s="273">
        <v>1</v>
      </c>
      <c r="I2353" s="274"/>
      <c r="J2353" s="275">
        <f>ROUND(I2353*H2353,2)</f>
        <v>0</v>
      </c>
      <c r="K2353" s="271" t="s">
        <v>520</v>
      </c>
      <c r="L2353" s="276"/>
      <c r="M2353" s="277" t="s">
        <v>19</v>
      </c>
      <c r="N2353" s="278" t="s">
        <v>43</v>
      </c>
      <c r="O2353" s="87"/>
      <c r="P2353" s="226">
        <f>O2353*H2353</f>
        <v>0</v>
      </c>
      <c r="Q2353" s="226">
        <v>0</v>
      </c>
      <c r="R2353" s="226">
        <f>Q2353*H2353</f>
        <v>0</v>
      </c>
      <c r="S2353" s="226">
        <v>0</v>
      </c>
      <c r="T2353" s="227">
        <f>S2353*H2353</f>
        <v>0</v>
      </c>
      <c r="U2353" s="41"/>
      <c r="V2353" s="41"/>
      <c r="W2353" s="41"/>
      <c r="X2353" s="41"/>
      <c r="Y2353" s="41"/>
      <c r="Z2353" s="41"/>
      <c r="AA2353" s="41"/>
      <c r="AB2353" s="41"/>
      <c r="AC2353" s="41"/>
      <c r="AD2353" s="41"/>
      <c r="AE2353" s="41"/>
      <c r="AR2353" s="228" t="s">
        <v>324</v>
      </c>
      <c r="AT2353" s="228" t="s">
        <v>430</v>
      </c>
      <c r="AU2353" s="228" t="s">
        <v>82</v>
      </c>
      <c r="AY2353" s="20" t="s">
        <v>266</v>
      </c>
      <c r="BE2353" s="229">
        <f>IF(N2353="základní",J2353,0)</f>
        <v>0</v>
      </c>
      <c r="BF2353" s="229">
        <f>IF(N2353="snížená",J2353,0)</f>
        <v>0</v>
      </c>
      <c r="BG2353" s="229">
        <f>IF(N2353="zákl. přenesená",J2353,0)</f>
        <v>0</v>
      </c>
      <c r="BH2353" s="229">
        <f>IF(N2353="sníž. přenesená",J2353,0)</f>
        <v>0</v>
      </c>
      <c r="BI2353" s="229">
        <f>IF(N2353="nulová",J2353,0)</f>
        <v>0</v>
      </c>
      <c r="BJ2353" s="20" t="s">
        <v>80</v>
      </c>
      <c r="BK2353" s="229">
        <f>ROUND(I2353*H2353,2)</f>
        <v>0</v>
      </c>
      <c r="BL2353" s="20" t="s">
        <v>273</v>
      </c>
      <c r="BM2353" s="228" t="s">
        <v>2904</v>
      </c>
    </row>
    <row r="2354" spans="1:47" s="2" customFormat="1" ht="12">
      <c r="A2354" s="41"/>
      <c r="B2354" s="42"/>
      <c r="C2354" s="43"/>
      <c r="D2354" s="230" t="s">
        <v>275</v>
      </c>
      <c r="E2354" s="43"/>
      <c r="F2354" s="231" t="s">
        <v>2903</v>
      </c>
      <c r="G2354" s="43"/>
      <c r="H2354" s="43"/>
      <c r="I2354" s="232"/>
      <c r="J2354" s="43"/>
      <c r="K2354" s="43"/>
      <c r="L2354" s="47"/>
      <c r="M2354" s="233"/>
      <c r="N2354" s="234"/>
      <c r="O2354" s="87"/>
      <c r="P2354" s="87"/>
      <c r="Q2354" s="87"/>
      <c r="R2354" s="87"/>
      <c r="S2354" s="87"/>
      <c r="T2354" s="88"/>
      <c r="U2354" s="41"/>
      <c r="V2354" s="41"/>
      <c r="W2354" s="41"/>
      <c r="X2354" s="41"/>
      <c r="Y2354" s="41"/>
      <c r="Z2354" s="41"/>
      <c r="AA2354" s="41"/>
      <c r="AB2354" s="41"/>
      <c r="AC2354" s="41"/>
      <c r="AD2354" s="41"/>
      <c r="AE2354" s="41"/>
      <c r="AT2354" s="20" t="s">
        <v>275</v>
      </c>
      <c r="AU2354" s="20" t="s">
        <v>82</v>
      </c>
    </row>
    <row r="2355" spans="1:65" s="2" customFormat="1" ht="49.05" customHeight="1">
      <c r="A2355" s="41"/>
      <c r="B2355" s="42"/>
      <c r="C2355" s="269" t="s">
        <v>2905</v>
      </c>
      <c r="D2355" s="269" t="s">
        <v>430</v>
      </c>
      <c r="E2355" s="270" t="s">
        <v>2906</v>
      </c>
      <c r="F2355" s="271" t="s">
        <v>2907</v>
      </c>
      <c r="G2355" s="272" t="s">
        <v>481</v>
      </c>
      <c r="H2355" s="273">
        <v>1</v>
      </c>
      <c r="I2355" s="274"/>
      <c r="J2355" s="275">
        <f>ROUND(I2355*H2355,2)</f>
        <v>0</v>
      </c>
      <c r="K2355" s="271" t="s">
        <v>520</v>
      </c>
      <c r="L2355" s="276"/>
      <c r="M2355" s="277" t="s">
        <v>19</v>
      </c>
      <c r="N2355" s="278" t="s">
        <v>43</v>
      </c>
      <c r="O2355" s="87"/>
      <c r="P2355" s="226">
        <f>O2355*H2355</f>
        <v>0</v>
      </c>
      <c r="Q2355" s="226">
        <v>0</v>
      </c>
      <c r="R2355" s="226">
        <f>Q2355*H2355</f>
        <v>0</v>
      </c>
      <c r="S2355" s="226">
        <v>0</v>
      </c>
      <c r="T2355" s="227">
        <f>S2355*H2355</f>
        <v>0</v>
      </c>
      <c r="U2355" s="41"/>
      <c r="V2355" s="41"/>
      <c r="W2355" s="41"/>
      <c r="X2355" s="41"/>
      <c r="Y2355" s="41"/>
      <c r="Z2355" s="41"/>
      <c r="AA2355" s="41"/>
      <c r="AB2355" s="41"/>
      <c r="AC2355" s="41"/>
      <c r="AD2355" s="41"/>
      <c r="AE2355" s="41"/>
      <c r="AR2355" s="228" t="s">
        <v>324</v>
      </c>
      <c r="AT2355" s="228" t="s">
        <v>430</v>
      </c>
      <c r="AU2355" s="228" t="s">
        <v>82</v>
      </c>
      <c r="AY2355" s="20" t="s">
        <v>266</v>
      </c>
      <c r="BE2355" s="229">
        <f>IF(N2355="základní",J2355,0)</f>
        <v>0</v>
      </c>
      <c r="BF2355" s="229">
        <f>IF(N2355="snížená",J2355,0)</f>
        <v>0</v>
      </c>
      <c r="BG2355" s="229">
        <f>IF(N2355="zákl. přenesená",J2355,0)</f>
        <v>0</v>
      </c>
      <c r="BH2355" s="229">
        <f>IF(N2355="sníž. přenesená",J2355,0)</f>
        <v>0</v>
      </c>
      <c r="BI2355" s="229">
        <f>IF(N2355="nulová",J2355,0)</f>
        <v>0</v>
      </c>
      <c r="BJ2355" s="20" t="s">
        <v>80</v>
      </c>
      <c r="BK2355" s="229">
        <f>ROUND(I2355*H2355,2)</f>
        <v>0</v>
      </c>
      <c r="BL2355" s="20" t="s">
        <v>273</v>
      </c>
      <c r="BM2355" s="228" t="s">
        <v>2908</v>
      </c>
    </row>
    <row r="2356" spans="1:47" s="2" customFormat="1" ht="12">
      <c r="A2356" s="41"/>
      <c r="B2356" s="42"/>
      <c r="C2356" s="43"/>
      <c r="D2356" s="230" t="s">
        <v>275</v>
      </c>
      <c r="E2356" s="43"/>
      <c r="F2356" s="231" t="s">
        <v>2907</v>
      </c>
      <c r="G2356" s="43"/>
      <c r="H2356" s="43"/>
      <c r="I2356" s="232"/>
      <c r="J2356" s="43"/>
      <c r="K2356" s="43"/>
      <c r="L2356" s="47"/>
      <c r="M2356" s="233"/>
      <c r="N2356" s="234"/>
      <c r="O2356" s="87"/>
      <c r="P2356" s="87"/>
      <c r="Q2356" s="87"/>
      <c r="R2356" s="87"/>
      <c r="S2356" s="87"/>
      <c r="T2356" s="88"/>
      <c r="U2356" s="41"/>
      <c r="V2356" s="41"/>
      <c r="W2356" s="41"/>
      <c r="X2356" s="41"/>
      <c r="Y2356" s="41"/>
      <c r="Z2356" s="41"/>
      <c r="AA2356" s="41"/>
      <c r="AB2356" s="41"/>
      <c r="AC2356" s="41"/>
      <c r="AD2356" s="41"/>
      <c r="AE2356" s="41"/>
      <c r="AT2356" s="20" t="s">
        <v>275</v>
      </c>
      <c r="AU2356" s="20" t="s">
        <v>82</v>
      </c>
    </row>
    <row r="2357" spans="1:65" s="2" customFormat="1" ht="49.05" customHeight="1">
      <c r="A2357" s="41"/>
      <c r="B2357" s="42"/>
      <c r="C2357" s="269" t="s">
        <v>2909</v>
      </c>
      <c r="D2357" s="269" t="s">
        <v>430</v>
      </c>
      <c r="E2357" s="270" t="s">
        <v>2910</v>
      </c>
      <c r="F2357" s="271" t="s">
        <v>2911</v>
      </c>
      <c r="G2357" s="272" t="s">
        <v>481</v>
      </c>
      <c r="H2357" s="273">
        <v>1</v>
      </c>
      <c r="I2357" s="274"/>
      <c r="J2357" s="275">
        <f>ROUND(I2357*H2357,2)</f>
        <v>0</v>
      </c>
      <c r="K2357" s="271" t="s">
        <v>520</v>
      </c>
      <c r="L2357" s="276"/>
      <c r="M2357" s="277" t="s">
        <v>19</v>
      </c>
      <c r="N2357" s="278" t="s">
        <v>43</v>
      </c>
      <c r="O2357" s="87"/>
      <c r="P2357" s="226">
        <f>O2357*H2357</f>
        <v>0</v>
      </c>
      <c r="Q2357" s="226">
        <v>0</v>
      </c>
      <c r="R2357" s="226">
        <f>Q2357*H2357</f>
        <v>0</v>
      </c>
      <c r="S2357" s="226">
        <v>0</v>
      </c>
      <c r="T2357" s="227">
        <f>S2357*H2357</f>
        <v>0</v>
      </c>
      <c r="U2357" s="41"/>
      <c r="V2357" s="41"/>
      <c r="W2357" s="41"/>
      <c r="X2357" s="41"/>
      <c r="Y2357" s="41"/>
      <c r="Z2357" s="41"/>
      <c r="AA2357" s="41"/>
      <c r="AB2357" s="41"/>
      <c r="AC2357" s="41"/>
      <c r="AD2357" s="41"/>
      <c r="AE2357" s="41"/>
      <c r="AR2357" s="228" t="s">
        <v>324</v>
      </c>
      <c r="AT2357" s="228" t="s">
        <v>430</v>
      </c>
      <c r="AU2357" s="228" t="s">
        <v>82</v>
      </c>
      <c r="AY2357" s="20" t="s">
        <v>266</v>
      </c>
      <c r="BE2357" s="229">
        <f>IF(N2357="základní",J2357,0)</f>
        <v>0</v>
      </c>
      <c r="BF2357" s="229">
        <f>IF(N2357="snížená",J2357,0)</f>
        <v>0</v>
      </c>
      <c r="BG2357" s="229">
        <f>IF(N2357="zákl. přenesená",J2357,0)</f>
        <v>0</v>
      </c>
      <c r="BH2357" s="229">
        <f>IF(N2357="sníž. přenesená",J2357,0)</f>
        <v>0</v>
      </c>
      <c r="BI2357" s="229">
        <f>IF(N2357="nulová",J2357,0)</f>
        <v>0</v>
      </c>
      <c r="BJ2357" s="20" t="s">
        <v>80</v>
      </c>
      <c r="BK2357" s="229">
        <f>ROUND(I2357*H2357,2)</f>
        <v>0</v>
      </c>
      <c r="BL2357" s="20" t="s">
        <v>273</v>
      </c>
      <c r="BM2357" s="228" t="s">
        <v>2912</v>
      </c>
    </row>
    <row r="2358" spans="1:47" s="2" customFormat="1" ht="12">
      <c r="A2358" s="41"/>
      <c r="B2358" s="42"/>
      <c r="C2358" s="43"/>
      <c r="D2358" s="230" t="s">
        <v>275</v>
      </c>
      <c r="E2358" s="43"/>
      <c r="F2358" s="231" t="s">
        <v>2911</v>
      </c>
      <c r="G2358" s="43"/>
      <c r="H2358" s="43"/>
      <c r="I2358" s="232"/>
      <c r="J2358" s="43"/>
      <c r="K2358" s="43"/>
      <c r="L2358" s="47"/>
      <c r="M2358" s="233"/>
      <c r="N2358" s="234"/>
      <c r="O2358" s="87"/>
      <c r="P2358" s="87"/>
      <c r="Q2358" s="87"/>
      <c r="R2358" s="87"/>
      <c r="S2358" s="87"/>
      <c r="T2358" s="88"/>
      <c r="U2358" s="41"/>
      <c r="V2358" s="41"/>
      <c r="W2358" s="41"/>
      <c r="X2358" s="41"/>
      <c r="Y2358" s="41"/>
      <c r="Z2358" s="41"/>
      <c r="AA2358" s="41"/>
      <c r="AB2358" s="41"/>
      <c r="AC2358" s="41"/>
      <c r="AD2358" s="41"/>
      <c r="AE2358" s="41"/>
      <c r="AT2358" s="20" t="s">
        <v>275</v>
      </c>
      <c r="AU2358" s="20" t="s">
        <v>82</v>
      </c>
    </row>
    <row r="2359" spans="1:65" s="2" customFormat="1" ht="49.05" customHeight="1">
      <c r="A2359" s="41"/>
      <c r="B2359" s="42"/>
      <c r="C2359" s="269" t="s">
        <v>2913</v>
      </c>
      <c r="D2359" s="269" t="s">
        <v>430</v>
      </c>
      <c r="E2359" s="270" t="s">
        <v>2914</v>
      </c>
      <c r="F2359" s="271" t="s">
        <v>2915</v>
      </c>
      <c r="G2359" s="272" t="s">
        <v>481</v>
      </c>
      <c r="H2359" s="273">
        <v>1</v>
      </c>
      <c r="I2359" s="274"/>
      <c r="J2359" s="275">
        <f>ROUND(I2359*H2359,2)</f>
        <v>0</v>
      </c>
      <c r="K2359" s="271" t="s">
        <v>520</v>
      </c>
      <c r="L2359" s="276"/>
      <c r="M2359" s="277" t="s">
        <v>19</v>
      </c>
      <c r="N2359" s="278" t="s">
        <v>43</v>
      </c>
      <c r="O2359" s="87"/>
      <c r="P2359" s="226">
        <f>O2359*H2359</f>
        <v>0</v>
      </c>
      <c r="Q2359" s="226">
        <v>0</v>
      </c>
      <c r="R2359" s="226">
        <f>Q2359*H2359</f>
        <v>0</v>
      </c>
      <c r="S2359" s="226">
        <v>0</v>
      </c>
      <c r="T2359" s="227">
        <f>S2359*H2359</f>
        <v>0</v>
      </c>
      <c r="U2359" s="41"/>
      <c r="V2359" s="41"/>
      <c r="W2359" s="41"/>
      <c r="X2359" s="41"/>
      <c r="Y2359" s="41"/>
      <c r="Z2359" s="41"/>
      <c r="AA2359" s="41"/>
      <c r="AB2359" s="41"/>
      <c r="AC2359" s="41"/>
      <c r="AD2359" s="41"/>
      <c r="AE2359" s="41"/>
      <c r="AR2359" s="228" t="s">
        <v>324</v>
      </c>
      <c r="AT2359" s="228" t="s">
        <v>430</v>
      </c>
      <c r="AU2359" s="228" t="s">
        <v>82</v>
      </c>
      <c r="AY2359" s="20" t="s">
        <v>266</v>
      </c>
      <c r="BE2359" s="229">
        <f>IF(N2359="základní",J2359,0)</f>
        <v>0</v>
      </c>
      <c r="BF2359" s="229">
        <f>IF(N2359="snížená",J2359,0)</f>
        <v>0</v>
      </c>
      <c r="BG2359" s="229">
        <f>IF(N2359="zákl. přenesená",J2359,0)</f>
        <v>0</v>
      </c>
      <c r="BH2359" s="229">
        <f>IF(N2359="sníž. přenesená",J2359,0)</f>
        <v>0</v>
      </c>
      <c r="BI2359" s="229">
        <f>IF(N2359="nulová",J2359,0)</f>
        <v>0</v>
      </c>
      <c r="BJ2359" s="20" t="s">
        <v>80</v>
      </c>
      <c r="BK2359" s="229">
        <f>ROUND(I2359*H2359,2)</f>
        <v>0</v>
      </c>
      <c r="BL2359" s="20" t="s">
        <v>273</v>
      </c>
      <c r="BM2359" s="228" t="s">
        <v>2916</v>
      </c>
    </row>
    <row r="2360" spans="1:47" s="2" customFormat="1" ht="12">
      <c r="A2360" s="41"/>
      <c r="B2360" s="42"/>
      <c r="C2360" s="43"/>
      <c r="D2360" s="230" t="s">
        <v>275</v>
      </c>
      <c r="E2360" s="43"/>
      <c r="F2360" s="231" t="s">
        <v>2915</v>
      </c>
      <c r="G2360" s="43"/>
      <c r="H2360" s="43"/>
      <c r="I2360" s="232"/>
      <c r="J2360" s="43"/>
      <c r="K2360" s="43"/>
      <c r="L2360" s="47"/>
      <c r="M2360" s="233"/>
      <c r="N2360" s="234"/>
      <c r="O2360" s="87"/>
      <c r="P2360" s="87"/>
      <c r="Q2360" s="87"/>
      <c r="R2360" s="87"/>
      <c r="S2360" s="87"/>
      <c r="T2360" s="88"/>
      <c r="U2360" s="41"/>
      <c r="V2360" s="41"/>
      <c r="W2360" s="41"/>
      <c r="X2360" s="41"/>
      <c r="Y2360" s="41"/>
      <c r="Z2360" s="41"/>
      <c r="AA2360" s="41"/>
      <c r="AB2360" s="41"/>
      <c r="AC2360" s="41"/>
      <c r="AD2360" s="41"/>
      <c r="AE2360" s="41"/>
      <c r="AT2360" s="20" t="s">
        <v>275</v>
      </c>
      <c r="AU2360" s="20" t="s">
        <v>82</v>
      </c>
    </row>
    <row r="2361" spans="1:65" s="2" customFormat="1" ht="49.05" customHeight="1">
      <c r="A2361" s="41"/>
      <c r="B2361" s="42"/>
      <c r="C2361" s="269" t="s">
        <v>2917</v>
      </c>
      <c r="D2361" s="269" t="s">
        <v>430</v>
      </c>
      <c r="E2361" s="270" t="s">
        <v>2918</v>
      </c>
      <c r="F2361" s="271" t="s">
        <v>2919</v>
      </c>
      <c r="G2361" s="272" t="s">
        <v>481</v>
      </c>
      <c r="H2361" s="273">
        <v>1</v>
      </c>
      <c r="I2361" s="274"/>
      <c r="J2361" s="275">
        <f>ROUND(I2361*H2361,2)</f>
        <v>0</v>
      </c>
      <c r="K2361" s="271" t="s">
        <v>520</v>
      </c>
      <c r="L2361" s="276"/>
      <c r="M2361" s="277" t="s">
        <v>19</v>
      </c>
      <c r="N2361" s="278" t="s">
        <v>43</v>
      </c>
      <c r="O2361" s="87"/>
      <c r="P2361" s="226">
        <f>O2361*H2361</f>
        <v>0</v>
      </c>
      <c r="Q2361" s="226">
        <v>0</v>
      </c>
      <c r="R2361" s="226">
        <f>Q2361*H2361</f>
        <v>0</v>
      </c>
      <c r="S2361" s="226">
        <v>0</v>
      </c>
      <c r="T2361" s="227">
        <f>S2361*H2361</f>
        <v>0</v>
      </c>
      <c r="U2361" s="41"/>
      <c r="V2361" s="41"/>
      <c r="W2361" s="41"/>
      <c r="X2361" s="41"/>
      <c r="Y2361" s="41"/>
      <c r="Z2361" s="41"/>
      <c r="AA2361" s="41"/>
      <c r="AB2361" s="41"/>
      <c r="AC2361" s="41"/>
      <c r="AD2361" s="41"/>
      <c r="AE2361" s="41"/>
      <c r="AR2361" s="228" t="s">
        <v>324</v>
      </c>
      <c r="AT2361" s="228" t="s">
        <v>430</v>
      </c>
      <c r="AU2361" s="228" t="s">
        <v>82</v>
      </c>
      <c r="AY2361" s="20" t="s">
        <v>266</v>
      </c>
      <c r="BE2361" s="229">
        <f>IF(N2361="základní",J2361,0)</f>
        <v>0</v>
      </c>
      <c r="BF2361" s="229">
        <f>IF(N2361="snížená",J2361,0)</f>
        <v>0</v>
      </c>
      <c r="BG2361" s="229">
        <f>IF(N2361="zákl. přenesená",J2361,0)</f>
        <v>0</v>
      </c>
      <c r="BH2361" s="229">
        <f>IF(N2361="sníž. přenesená",J2361,0)</f>
        <v>0</v>
      </c>
      <c r="BI2361" s="229">
        <f>IF(N2361="nulová",J2361,0)</f>
        <v>0</v>
      </c>
      <c r="BJ2361" s="20" t="s">
        <v>80</v>
      </c>
      <c r="BK2361" s="229">
        <f>ROUND(I2361*H2361,2)</f>
        <v>0</v>
      </c>
      <c r="BL2361" s="20" t="s">
        <v>273</v>
      </c>
      <c r="BM2361" s="228" t="s">
        <v>2920</v>
      </c>
    </row>
    <row r="2362" spans="1:47" s="2" customFormat="1" ht="12">
      <c r="A2362" s="41"/>
      <c r="B2362" s="42"/>
      <c r="C2362" s="43"/>
      <c r="D2362" s="230" t="s">
        <v>275</v>
      </c>
      <c r="E2362" s="43"/>
      <c r="F2362" s="231" t="s">
        <v>2919</v>
      </c>
      <c r="G2362" s="43"/>
      <c r="H2362" s="43"/>
      <c r="I2362" s="232"/>
      <c r="J2362" s="43"/>
      <c r="K2362" s="43"/>
      <c r="L2362" s="47"/>
      <c r="M2362" s="233"/>
      <c r="N2362" s="234"/>
      <c r="O2362" s="87"/>
      <c r="P2362" s="87"/>
      <c r="Q2362" s="87"/>
      <c r="R2362" s="87"/>
      <c r="S2362" s="87"/>
      <c r="T2362" s="88"/>
      <c r="U2362" s="41"/>
      <c r="V2362" s="41"/>
      <c r="W2362" s="41"/>
      <c r="X2362" s="41"/>
      <c r="Y2362" s="41"/>
      <c r="Z2362" s="41"/>
      <c r="AA2362" s="41"/>
      <c r="AB2362" s="41"/>
      <c r="AC2362" s="41"/>
      <c r="AD2362" s="41"/>
      <c r="AE2362" s="41"/>
      <c r="AT2362" s="20" t="s">
        <v>275</v>
      </c>
      <c r="AU2362" s="20" t="s">
        <v>82</v>
      </c>
    </row>
    <row r="2363" spans="1:65" s="2" customFormat="1" ht="21.75" customHeight="1">
      <c r="A2363" s="41"/>
      <c r="B2363" s="42"/>
      <c r="C2363" s="217" t="s">
        <v>2921</v>
      </c>
      <c r="D2363" s="217" t="s">
        <v>268</v>
      </c>
      <c r="E2363" s="218" t="s">
        <v>2922</v>
      </c>
      <c r="F2363" s="219" t="s">
        <v>2923</v>
      </c>
      <c r="G2363" s="220" t="s">
        <v>481</v>
      </c>
      <c r="H2363" s="221">
        <v>8</v>
      </c>
      <c r="I2363" s="222"/>
      <c r="J2363" s="223">
        <f>ROUND(I2363*H2363,2)</f>
        <v>0</v>
      </c>
      <c r="K2363" s="219" t="s">
        <v>520</v>
      </c>
      <c r="L2363" s="47"/>
      <c r="M2363" s="224" t="s">
        <v>19</v>
      </c>
      <c r="N2363" s="225" t="s">
        <v>43</v>
      </c>
      <c r="O2363" s="87"/>
      <c r="P2363" s="226">
        <f>O2363*H2363</f>
        <v>0</v>
      </c>
      <c r="Q2363" s="226">
        <v>0</v>
      </c>
      <c r="R2363" s="226">
        <f>Q2363*H2363</f>
        <v>0</v>
      </c>
      <c r="S2363" s="226">
        <v>0</v>
      </c>
      <c r="T2363" s="227">
        <f>S2363*H2363</f>
        <v>0</v>
      </c>
      <c r="U2363" s="41"/>
      <c r="V2363" s="41"/>
      <c r="W2363" s="41"/>
      <c r="X2363" s="41"/>
      <c r="Y2363" s="41"/>
      <c r="Z2363" s="41"/>
      <c r="AA2363" s="41"/>
      <c r="AB2363" s="41"/>
      <c r="AC2363" s="41"/>
      <c r="AD2363" s="41"/>
      <c r="AE2363" s="41"/>
      <c r="AR2363" s="228" t="s">
        <v>273</v>
      </c>
      <c r="AT2363" s="228" t="s">
        <v>268</v>
      </c>
      <c r="AU2363" s="228" t="s">
        <v>82</v>
      </c>
      <c r="AY2363" s="20" t="s">
        <v>266</v>
      </c>
      <c r="BE2363" s="229">
        <f>IF(N2363="základní",J2363,0)</f>
        <v>0</v>
      </c>
      <c r="BF2363" s="229">
        <f>IF(N2363="snížená",J2363,0)</f>
        <v>0</v>
      </c>
      <c r="BG2363" s="229">
        <f>IF(N2363="zákl. přenesená",J2363,0)</f>
        <v>0</v>
      </c>
      <c r="BH2363" s="229">
        <f>IF(N2363="sníž. přenesená",J2363,0)</f>
        <v>0</v>
      </c>
      <c r="BI2363" s="229">
        <f>IF(N2363="nulová",J2363,0)</f>
        <v>0</v>
      </c>
      <c r="BJ2363" s="20" t="s">
        <v>80</v>
      </c>
      <c r="BK2363" s="229">
        <f>ROUND(I2363*H2363,2)</f>
        <v>0</v>
      </c>
      <c r="BL2363" s="20" t="s">
        <v>273</v>
      </c>
      <c r="BM2363" s="228" t="s">
        <v>2924</v>
      </c>
    </row>
    <row r="2364" spans="1:47" s="2" customFormat="1" ht="12">
      <c r="A2364" s="41"/>
      <c r="B2364" s="42"/>
      <c r="C2364" s="43"/>
      <c r="D2364" s="230" t="s">
        <v>275</v>
      </c>
      <c r="E2364" s="43"/>
      <c r="F2364" s="231" t="s">
        <v>2923</v>
      </c>
      <c r="G2364" s="43"/>
      <c r="H2364" s="43"/>
      <c r="I2364" s="232"/>
      <c r="J2364" s="43"/>
      <c r="K2364" s="43"/>
      <c r="L2364" s="47"/>
      <c r="M2364" s="233"/>
      <c r="N2364" s="234"/>
      <c r="O2364" s="87"/>
      <c r="P2364" s="87"/>
      <c r="Q2364" s="87"/>
      <c r="R2364" s="87"/>
      <c r="S2364" s="87"/>
      <c r="T2364" s="88"/>
      <c r="U2364" s="41"/>
      <c r="V2364" s="41"/>
      <c r="W2364" s="41"/>
      <c r="X2364" s="41"/>
      <c r="Y2364" s="41"/>
      <c r="Z2364" s="41"/>
      <c r="AA2364" s="41"/>
      <c r="AB2364" s="41"/>
      <c r="AC2364" s="41"/>
      <c r="AD2364" s="41"/>
      <c r="AE2364" s="41"/>
      <c r="AT2364" s="20" t="s">
        <v>275</v>
      </c>
      <c r="AU2364" s="20" t="s">
        <v>82</v>
      </c>
    </row>
    <row r="2365" spans="1:65" s="2" customFormat="1" ht="24.15" customHeight="1">
      <c r="A2365" s="41"/>
      <c r="B2365" s="42"/>
      <c r="C2365" s="269" t="s">
        <v>2925</v>
      </c>
      <c r="D2365" s="269" t="s">
        <v>430</v>
      </c>
      <c r="E2365" s="270" t="s">
        <v>2926</v>
      </c>
      <c r="F2365" s="271" t="s">
        <v>2927</v>
      </c>
      <c r="G2365" s="272" t="s">
        <v>481</v>
      </c>
      <c r="H2365" s="273">
        <v>8</v>
      </c>
      <c r="I2365" s="274"/>
      <c r="J2365" s="275">
        <f>ROUND(I2365*H2365,2)</f>
        <v>0</v>
      </c>
      <c r="K2365" s="271" t="s">
        <v>520</v>
      </c>
      <c r="L2365" s="276"/>
      <c r="M2365" s="277" t="s">
        <v>19</v>
      </c>
      <c r="N2365" s="278" t="s">
        <v>43</v>
      </c>
      <c r="O2365" s="87"/>
      <c r="P2365" s="226">
        <f>O2365*H2365</f>
        <v>0</v>
      </c>
      <c r="Q2365" s="226">
        <v>0</v>
      </c>
      <c r="R2365" s="226">
        <f>Q2365*H2365</f>
        <v>0</v>
      </c>
      <c r="S2365" s="226">
        <v>0</v>
      </c>
      <c r="T2365" s="227">
        <f>S2365*H2365</f>
        <v>0</v>
      </c>
      <c r="U2365" s="41"/>
      <c r="V2365" s="41"/>
      <c r="W2365" s="41"/>
      <c r="X2365" s="41"/>
      <c r="Y2365" s="41"/>
      <c r="Z2365" s="41"/>
      <c r="AA2365" s="41"/>
      <c r="AB2365" s="41"/>
      <c r="AC2365" s="41"/>
      <c r="AD2365" s="41"/>
      <c r="AE2365" s="41"/>
      <c r="AR2365" s="228" t="s">
        <v>324</v>
      </c>
      <c r="AT2365" s="228" t="s">
        <v>430</v>
      </c>
      <c r="AU2365" s="228" t="s">
        <v>82</v>
      </c>
      <c r="AY2365" s="20" t="s">
        <v>266</v>
      </c>
      <c r="BE2365" s="229">
        <f>IF(N2365="základní",J2365,0)</f>
        <v>0</v>
      </c>
      <c r="BF2365" s="229">
        <f>IF(N2365="snížená",J2365,0)</f>
        <v>0</v>
      </c>
      <c r="BG2365" s="229">
        <f>IF(N2365="zákl. přenesená",J2365,0)</f>
        <v>0</v>
      </c>
      <c r="BH2365" s="229">
        <f>IF(N2365="sníž. přenesená",J2365,0)</f>
        <v>0</v>
      </c>
      <c r="BI2365" s="229">
        <f>IF(N2365="nulová",J2365,0)</f>
        <v>0</v>
      </c>
      <c r="BJ2365" s="20" t="s">
        <v>80</v>
      </c>
      <c r="BK2365" s="229">
        <f>ROUND(I2365*H2365,2)</f>
        <v>0</v>
      </c>
      <c r="BL2365" s="20" t="s">
        <v>273</v>
      </c>
      <c r="BM2365" s="228" t="s">
        <v>2928</v>
      </c>
    </row>
    <row r="2366" spans="1:47" s="2" customFormat="1" ht="12">
      <c r="A2366" s="41"/>
      <c r="B2366" s="42"/>
      <c r="C2366" s="43"/>
      <c r="D2366" s="230" t="s">
        <v>275</v>
      </c>
      <c r="E2366" s="43"/>
      <c r="F2366" s="231" t="s">
        <v>2927</v>
      </c>
      <c r="G2366" s="43"/>
      <c r="H2366" s="43"/>
      <c r="I2366" s="232"/>
      <c r="J2366" s="43"/>
      <c r="K2366" s="43"/>
      <c r="L2366" s="47"/>
      <c r="M2366" s="233"/>
      <c r="N2366" s="234"/>
      <c r="O2366" s="87"/>
      <c r="P2366" s="87"/>
      <c r="Q2366" s="87"/>
      <c r="R2366" s="87"/>
      <c r="S2366" s="87"/>
      <c r="T2366" s="88"/>
      <c r="U2366" s="41"/>
      <c r="V2366" s="41"/>
      <c r="W2366" s="41"/>
      <c r="X2366" s="41"/>
      <c r="Y2366" s="41"/>
      <c r="Z2366" s="41"/>
      <c r="AA2366" s="41"/>
      <c r="AB2366" s="41"/>
      <c r="AC2366" s="41"/>
      <c r="AD2366" s="41"/>
      <c r="AE2366" s="41"/>
      <c r="AT2366" s="20" t="s">
        <v>275</v>
      </c>
      <c r="AU2366" s="20" t="s">
        <v>82</v>
      </c>
    </row>
    <row r="2367" spans="1:65" s="2" customFormat="1" ht="16.5" customHeight="1">
      <c r="A2367" s="41"/>
      <c r="B2367" s="42"/>
      <c r="C2367" s="217" t="s">
        <v>2929</v>
      </c>
      <c r="D2367" s="217" t="s">
        <v>268</v>
      </c>
      <c r="E2367" s="218" t="s">
        <v>2930</v>
      </c>
      <c r="F2367" s="219" t="s">
        <v>2931</v>
      </c>
      <c r="G2367" s="220" t="s">
        <v>271</v>
      </c>
      <c r="H2367" s="221">
        <v>75</v>
      </c>
      <c r="I2367" s="222"/>
      <c r="J2367" s="223">
        <f>ROUND(I2367*H2367,2)</f>
        <v>0</v>
      </c>
      <c r="K2367" s="219" t="s">
        <v>520</v>
      </c>
      <c r="L2367" s="47"/>
      <c r="M2367" s="224" t="s">
        <v>19</v>
      </c>
      <c r="N2367" s="225" t="s">
        <v>43</v>
      </c>
      <c r="O2367" s="87"/>
      <c r="P2367" s="226">
        <f>O2367*H2367</f>
        <v>0</v>
      </c>
      <c r="Q2367" s="226">
        <v>0</v>
      </c>
      <c r="R2367" s="226">
        <f>Q2367*H2367</f>
        <v>0</v>
      </c>
      <c r="S2367" s="226">
        <v>0</v>
      </c>
      <c r="T2367" s="227">
        <f>S2367*H2367</f>
        <v>0</v>
      </c>
      <c r="U2367" s="41"/>
      <c r="V2367" s="41"/>
      <c r="W2367" s="41"/>
      <c r="X2367" s="41"/>
      <c r="Y2367" s="41"/>
      <c r="Z2367" s="41"/>
      <c r="AA2367" s="41"/>
      <c r="AB2367" s="41"/>
      <c r="AC2367" s="41"/>
      <c r="AD2367" s="41"/>
      <c r="AE2367" s="41"/>
      <c r="AR2367" s="228" t="s">
        <v>273</v>
      </c>
      <c r="AT2367" s="228" t="s">
        <v>268</v>
      </c>
      <c r="AU2367" s="228" t="s">
        <v>82</v>
      </c>
      <c r="AY2367" s="20" t="s">
        <v>266</v>
      </c>
      <c r="BE2367" s="229">
        <f>IF(N2367="základní",J2367,0)</f>
        <v>0</v>
      </c>
      <c r="BF2367" s="229">
        <f>IF(N2367="snížená",J2367,0)</f>
        <v>0</v>
      </c>
      <c r="BG2367" s="229">
        <f>IF(N2367="zákl. přenesená",J2367,0)</f>
        <v>0</v>
      </c>
      <c r="BH2367" s="229">
        <f>IF(N2367="sníž. přenesená",J2367,0)</f>
        <v>0</v>
      </c>
      <c r="BI2367" s="229">
        <f>IF(N2367="nulová",J2367,0)</f>
        <v>0</v>
      </c>
      <c r="BJ2367" s="20" t="s">
        <v>80</v>
      </c>
      <c r="BK2367" s="229">
        <f>ROUND(I2367*H2367,2)</f>
        <v>0</v>
      </c>
      <c r="BL2367" s="20" t="s">
        <v>273</v>
      </c>
      <c r="BM2367" s="228" t="s">
        <v>2932</v>
      </c>
    </row>
    <row r="2368" spans="1:47" s="2" customFormat="1" ht="12">
      <c r="A2368" s="41"/>
      <c r="B2368" s="42"/>
      <c r="C2368" s="43"/>
      <c r="D2368" s="230" t="s">
        <v>275</v>
      </c>
      <c r="E2368" s="43"/>
      <c r="F2368" s="231" t="s">
        <v>2931</v>
      </c>
      <c r="G2368" s="43"/>
      <c r="H2368" s="43"/>
      <c r="I2368" s="232"/>
      <c r="J2368" s="43"/>
      <c r="K2368" s="43"/>
      <c r="L2368" s="47"/>
      <c r="M2368" s="233"/>
      <c r="N2368" s="234"/>
      <c r="O2368" s="87"/>
      <c r="P2368" s="87"/>
      <c r="Q2368" s="87"/>
      <c r="R2368" s="87"/>
      <c r="S2368" s="87"/>
      <c r="T2368" s="88"/>
      <c r="U2368" s="41"/>
      <c r="V2368" s="41"/>
      <c r="W2368" s="41"/>
      <c r="X2368" s="41"/>
      <c r="Y2368" s="41"/>
      <c r="Z2368" s="41"/>
      <c r="AA2368" s="41"/>
      <c r="AB2368" s="41"/>
      <c r="AC2368" s="41"/>
      <c r="AD2368" s="41"/>
      <c r="AE2368" s="41"/>
      <c r="AT2368" s="20" t="s">
        <v>275</v>
      </c>
      <c r="AU2368" s="20" t="s">
        <v>82</v>
      </c>
    </row>
    <row r="2369" spans="1:65" s="2" customFormat="1" ht="49.05" customHeight="1">
      <c r="A2369" s="41"/>
      <c r="B2369" s="42"/>
      <c r="C2369" s="269" t="s">
        <v>2933</v>
      </c>
      <c r="D2369" s="269" t="s">
        <v>430</v>
      </c>
      <c r="E2369" s="270" t="s">
        <v>2934</v>
      </c>
      <c r="F2369" s="271" t="s">
        <v>2935</v>
      </c>
      <c r="G2369" s="272" t="s">
        <v>271</v>
      </c>
      <c r="H2369" s="273">
        <v>75</v>
      </c>
      <c r="I2369" s="274"/>
      <c r="J2369" s="275">
        <f>ROUND(I2369*H2369,2)</f>
        <v>0</v>
      </c>
      <c r="K2369" s="271" t="s">
        <v>520</v>
      </c>
      <c r="L2369" s="276"/>
      <c r="M2369" s="277" t="s">
        <v>19</v>
      </c>
      <c r="N2369" s="278" t="s">
        <v>43</v>
      </c>
      <c r="O2369" s="87"/>
      <c r="P2369" s="226">
        <f>O2369*H2369</f>
        <v>0</v>
      </c>
      <c r="Q2369" s="226">
        <v>0</v>
      </c>
      <c r="R2369" s="226">
        <f>Q2369*H2369</f>
        <v>0</v>
      </c>
      <c r="S2369" s="226">
        <v>0</v>
      </c>
      <c r="T2369" s="227">
        <f>S2369*H2369</f>
        <v>0</v>
      </c>
      <c r="U2369" s="41"/>
      <c r="V2369" s="41"/>
      <c r="W2369" s="41"/>
      <c r="X2369" s="41"/>
      <c r="Y2369" s="41"/>
      <c r="Z2369" s="41"/>
      <c r="AA2369" s="41"/>
      <c r="AB2369" s="41"/>
      <c r="AC2369" s="41"/>
      <c r="AD2369" s="41"/>
      <c r="AE2369" s="41"/>
      <c r="AR2369" s="228" t="s">
        <v>324</v>
      </c>
      <c r="AT2369" s="228" t="s">
        <v>430</v>
      </c>
      <c r="AU2369" s="228" t="s">
        <v>82</v>
      </c>
      <c r="AY2369" s="20" t="s">
        <v>266</v>
      </c>
      <c r="BE2369" s="229">
        <f>IF(N2369="základní",J2369,0)</f>
        <v>0</v>
      </c>
      <c r="BF2369" s="229">
        <f>IF(N2369="snížená",J2369,0)</f>
        <v>0</v>
      </c>
      <c r="BG2369" s="229">
        <f>IF(N2369="zákl. přenesená",J2369,0)</f>
        <v>0</v>
      </c>
      <c r="BH2369" s="229">
        <f>IF(N2369="sníž. přenesená",J2369,0)</f>
        <v>0</v>
      </c>
      <c r="BI2369" s="229">
        <f>IF(N2369="nulová",J2369,0)</f>
        <v>0</v>
      </c>
      <c r="BJ2369" s="20" t="s">
        <v>80</v>
      </c>
      <c r="BK2369" s="229">
        <f>ROUND(I2369*H2369,2)</f>
        <v>0</v>
      </c>
      <c r="BL2369" s="20" t="s">
        <v>273</v>
      </c>
      <c r="BM2369" s="228" t="s">
        <v>2936</v>
      </c>
    </row>
    <row r="2370" spans="1:47" s="2" customFormat="1" ht="12">
      <c r="A2370" s="41"/>
      <c r="B2370" s="42"/>
      <c r="C2370" s="43"/>
      <c r="D2370" s="230" t="s">
        <v>275</v>
      </c>
      <c r="E2370" s="43"/>
      <c r="F2370" s="231" t="s">
        <v>2935</v>
      </c>
      <c r="G2370" s="43"/>
      <c r="H2370" s="43"/>
      <c r="I2370" s="232"/>
      <c r="J2370" s="43"/>
      <c r="K2370" s="43"/>
      <c r="L2370" s="47"/>
      <c r="M2370" s="233"/>
      <c r="N2370" s="234"/>
      <c r="O2370" s="87"/>
      <c r="P2370" s="87"/>
      <c r="Q2370" s="87"/>
      <c r="R2370" s="87"/>
      <c r="S2370" s="87"/>
      <c r="T2370" s="88"/>
      <c r="U2370" s="41"/>
      <c r="V2370" s="41"/>
      <c r="W2370" s="41"/>
      <c r="X2370" s="41"/>
      <c r="Y2370" s="41"/>
      <c r="Z2370" s="41"/>
      <c r="AA2370" s="41"/>
      <c r="AB2370" s="41"/>
      <c r="AC2370" s="41"/>
      <c r="AD2370" s="41"/>
      <c r="AE2370" s="41"/>
      <c r="AT2370" s="20" t="s">
        <v>275</v>
      </c>
      <c r="AU2370" s="20" t="s">
        <v>82</v>
      </c>
    </row>
    <row r="2371" spans="1:65" s="2" customFormat="1" ht="21.75" customHeight="1">
      <c r="A2371" s="41"/>
      <c r="B2371" s="42"/>
      <c r="C2371" s="217" t="s">
        <v>2937</v>
      </c>
      <c r="D2371" s="217" t="s">
        <v>268</v>
      </c>
      <c r="E2371" s="218" t="s">
        <v>2938</v>
      </c>
      <c r="F2371" s="219" t="s">
        <v>2939</v>
      </c>
      <c r="G2371" s="220" t="s">
        <v>481</v>
      </c>
      <c r="H2371" s="221">
        <v>1</v>
      </c>
      <c r="I2371" s="222"/>
      <c r="J2371" s="223">
        <f>ROUND(I2371*H2371,2)</f>
        <v>0</v>
      </c>
      <c r="K2371" s="219" t="s">
        <v>520</v>
      </c>
      <c r="L2371" s="47"/>
      <c r="M2371" s="224" t="s">
        <v>19</v>
      </c>
      <c r="N2371" s="225" t="s">
        <v>43</v>
      </c>
      <c r="O2371" s="87"/>
      <c r="P2371" s="226">
        <f>O2371*H2371</f>
        <v>0</v>
      </c>
      <c r="Q2371" s="226">
        <v>0</v>
      </c>
      <c r="R2371" s="226">
        <f>Q2371*H2371</f>
        <v>0</v>
      </c>
      <c r="S2371" s="226">
        <v>0</v>
      </c>
      <c r="T2371" s="227">
        <f>S2371*H2371</f>
        <v>0</v>
      </c>
      <c r="U2371" s="41"/>
      <c r="V2371" s="41"/>
      <c r="W2371" s="41"/>
      <c r="X2371" s="41"/>
      <c r="Y2371" s="41"/>
      <c r="Z2371" s="41"/>
      <c r="AA2371" s="41"/>
      <c r="AB2371" s="41"/>
      <c r="AC2371" s="41"/>
      <c r="AD2371" s="41"/>
      <c r="AE2371" s="41"/>
      <c r="AR2371" s="228" t="s">
        <v>273</v>
      </c>
      <c r="AT2371" s="228" t="s">
        <v>268</v>
      </c>
      <c r="AU2371" s="228" t="s">
        <v>82</v>
      </c>
      <c r="AY2371" s="20" t="s">
        <v>266</v>
      </c>
      <c r="BE2371" s="229">
        <f>IF(N2371="základní",J2371,0)</f>
        <v>0</v>
      </c>
      <c r="BF2371" s="229">
        <f>IF(N2371="snížená",J2371,0)</f>
        <v>0</v>
      </c>
      <c r="BG2371" s="229">
        <f>IF(N2371="zákl. přenesená",J2371,0)</f>
        <v>0</v>
      </c>
      <c r="BH2371" s="229">
        <f>IF(N2371="sníž. přenesená",J2371,0)</f>
        <v>0</v>
      </c>
      <c r="BI2371" s="229">
        <f>IF(N2371="nulová",J2371,0)</f>
        <v>0</v>
      </c>
      <c r="BJ2371" s="20" t="s">
        <v>80</v>
      </c>
      <c r="BK2371" s="229">
        <f>ROUND(I2371*H2371,2)</f>
        <v>0</v>
      </c>
      <c r="BL2371" s="20" t="s">
        <v>273</v>
      </c>
      <c r="BM2371" s="228" t="s">
        <v>2940</v>
      </c>
    </row>
    <row r="2372" spans="1:47" s="2" customFormat="1" ht="12">
      <c r="A2372" s="41"/>
      <c r="B2372" s="42"/>
      <c r="C2372" s="43"/>
      <c r="D2372" s="230" t="s">
        <v>275</v>
      </c>
      <c r="E2372" s="43"/>
      <c r="F2372" s="231" t="s">
        <v>2939</v>
      </c>
      <c r="G2372" s="43"/>
      <c r="H2372" s="43"/>
      <c r="I2372" s="232"/>
      <c r="J2372" s="43"/>
      <c r="K2372" s="43"/>
      <c r="L2372" s="47"/>
      <c r="M2372" s="233"/>
      <c r="N2372" s="234"/>
      <c r="O2372" s="87"/>
      <c r="P2372" s="87"/>
      <c r="Q2372" s="87"/>
      <c r="R2372" s="87"/>
      <c r="S2372" s="87"/>
      <c r="T2372" s="88"/>
      <c r="U2372" s="41"/>
      <c r="V2372" s="41"/>
      <c r="W2372" s="41"/>
      <c r="X2372" s="41"/>
      <c r="Y2372" s="41"/>
      <c r="Z2372" s="41"/>
      <c r="AA2372" s="41"/>
      <c r="AB2372" s="41"/>
      <c r="AC2372" s="41"/>
      <c r="AD2372" s="41"/>
      <c r="AE2372" s="41"/>
      <c r="AT2372" s="20" t="s">
        <v>275</v>
      </c>
      <c r="AU2372" s="20" t="s">
        <v>82</v>
      </c>
    </row>
    <row r="2373" spans="1:65" s="2" customFormat="1" ht="49.05" customHeight="1">
      <c r="A2373" s="41"/>
      <c r="B2373" s="42"/>
      <c r="C2373" s="269" t="s">
        <v>2941</v>
      </c>
      <c r="D2373" s="269" t="s">
        <v>430</v>
      </c>
      <c r="E2373" s="270" t="s">
        <v>2942</v>
      </c>
      <c r="F2373" s="271" t="s">
        <v>2943</v>
      </c>
      <c r="G2373" s="272" t="s">
        <v>481</v>
      </c>
      <c r="H2373" s="273">
        <v>1</v>
      </c>
      <c r="I2373" s="274"/>
      <c r="J2373" s="275">
        <f>ROUND(I2373*H2373,2)</f>
        <v>0</v>
      </c>
      <c r="K2373" s="271" t="s">
        <v>520</v>
      </c>
      <c r="L2373" s="276"/>
      <c r="M2373" s="277" t="s">
        <v>19</v>
      </c>
      <c r="N2373" s="278" t="s">
        <v>43</v>
      </c>
      <c r="O2373" s="87"/>
      <c r="P2373" s="226">
        <f>O2373*H2373</f>
        <v>0</v>
      </c>
      <c r="Q2373" s="226">
        <v>0</v>
      </c>
      <c r="R2373" s="226">
        <f>Q2373*H2373</f>
        <v>0</v>
      </c>
      <c r="S2373" s="226">
        <v>0</v>
      </c>
      <c r="T2373" s="227">
        <f>S2373*H2373</f>
        <v>0</v>
      </c>
      <c r="U2373" s="41"/>
      <c r="V2373" s="41"/>
      <c r="W2373" s="41"/>
      <c r="X2373" s="41"/>
      <c r="Y2373" s="41"/>
      <c r="Z2373" s="41"/>
      <c r="AA2373" s="41"/>
      <c r="AB2373" s="41"/>
      <c r="AC2373" s="41"/>
      <c r="AD2373" s="41"/>
      <c r="AE2373" s="41"/>
      <c r="AR2373" s="228" t="s">
        <v>324</v>
      </c>
      <c r="AT2373" s="228" t="s">
        <v>430</v>
      </c>
      <c r="AU2373" s="228" t="s">
        <v>82</v>
      </c>
      <c r="AY2373" s="20" t="s">
        <v>266</v>
      </c>
      <c r="BE2373" s="229">
        <f>IF(N2373="základní",J2373,0)</f>
        <v>0</v>
      </c>
      <c r="BF2373" s="229">
        <f>IF(N2373="snížená",J2373,0)</f>
        <v>0</v>
      </c>
      <c r="BG2373" s="229">
        <f>IF(N2373="zákl. přenesená",J2373,0)</f>
        <v>0</v>
      </c>
      <c r="BH2373" s="229">
        <f>IF(N2373="sníž. přenesená",J2373,0)</f>
        <v>0</v>
      </c>
      <c r="BI2373" s="229">
        <f>IF(N2373="nulová",J2373,0)</f>
        <v>0</v>
      </c>
      <c r="BJ2373" s="20" t="s">
        <v>80</v>
      </c>
      <c r="BK2373" s="229">
        <f>ROUND(I2373*H2373,2)</f>
        <v>0</v>
      </c>
      <c r="BL2373" s="20" t="s">
        <v>273</v>
      </c>
      <c r="BM2373" s="228" t="s">
        <v>2944</v>
      </c>
    </row>
    <row r="2374" spans="1:47" s="2" customFormat="1" ht="12">
      <c r="A2374" s="41"/>
      <c r="B2374" s="42"/>
      <c r="C2374" s="43"/>
      <c r="D2374" s="230" t="s">
        <v>275</v>
      </c>
      <c r="E2374" s="43"/>
      <c r="F2374" s="231" t="s">
        <v>2943</v>
      </c>
      <c r="G2374" s="43"/>
      <c r="H2374" s="43"/>
      <c r="I2374" s="232"/>
      <c r="J2374" s="43"/>
      <c r="K2374" s="43"/>
      <c r="L2374" s="47"/>
      <c r="M2374" s="233"/>
      <c r="N2374" s="234"/>
      <c r="O2374" s="87"/>
      <c r="P2374" s="87"/>
      <c r="Q2374" s="87"/>
      <c r="R2374" s="87"/>
      <c r="S2374" s="87"/>
      <c r="T2374" s="88"/>
      <c r="U2374" s="41"/>
      <c r="V2374" s="41"/>
      <c r="W2374" s="41"/>
      <c r="X2374" s="41"/>
      <c r="Y2374" s="41"/>
      <c r="Z2374" s="41"/>
      <c r="AA2374" s="41"/>
      <c r="AB2374" s="41"/>
      <c r="AC2374" s="41"/>
      <c r="AD2374" s="41"/>
      <c r="AE2374" s="41"/>
      <c r="AT2374" s="20" t="s">
        <v>275</v>
      </c>
      <c r="AU2374" s="20" t="s">
        <v>82</v>
      </c>
    </row>
    <row r="2375" spans="1:65" s="2" customFormat="1" ht="16.5" customHeight="1">
      <c r="A2375" s="41"/>
      <c r="B2375" s="42"/>
      <c r="C2375" s="217" t="s">
        <v>2945</v>
      </c>
      <c r="D2375" s="217" t="s">
        <v>268</v>
      </c>
      <c r="E2375" s="218" t="s">
        <v>2946</v>
      </c>
      <c r="F2375" s="219" t="s">
        <v>2947</v>
      </c>
      <c r="G2375" s="220" t="s">
        <v>423</v>
      </c>
      <c r="H2375" s="221">
        <v>22.5</v>
      </c>
      <c r="I2375" s="222"/>
      <c r="J2375" s="223">
        <f>ROUND(I2375*H2375,2)</f>
        <v>0</v>
      </c>
      <c r="K2375" s="219" t="s">
        <v>520</v>
      </c>
      <c r="L2375" s="47"/>
      <c r="M2375" s="224" t="s">
        <v>19</v>
      </c>
      <c r="N2375" s="225" t="s">
        <v>43</v>
      </c>
      <c r="O2375" s="87"/>
      <c r="P2375" s="226">
        <f>O2375*H2375</f>
        <v>0</v>
      </c>
      <c r="Q2375" s="226">
        <v>0</v>
      </c>
      <c r="R2375" s="226">
        <f>Q2375*H2375</f>
        <v>0</v>
      </c>
      <c r="S2375" s="226">
        <v>0</v>
      </c>
      <c r="T2375" s="227">
        <f>S2375*H2375</f>
        <v>0</v>
      </c>
      <c r="U2375" s="41"/>
      <c r="V2375" s="41"/>
      <c r="W2375" s="41"/>
      <c r="X2375" s="41"/>
      <c r="Y2375" s="41"/>
      <c r="Z2375" s="41"/>
      <c r="AA2375" s="41"/>
      <c r="AB2375" s="41"/>
      <c r="AC2375" s="41"/>
      <c r="AD2375" s="41"/>
      <c r="AE2375" s="41"/>
      <c r="AR2375" s="228" t="s">
        <v>273</v>
      </c>
      <c r="AT2375" s="228" t="s">
        <v>268</v>
      </c>
      <c r="AU2375" s="228" t="s">
        <v>82</v>
      </c>
      <c r="AY2375" s="20" t="s">
        <v>266</v>
      </c>
      <c r="BE2375" s="229">
        <f>IF(N2375="základní",J2375,0)</f>
        <v>0</v>
      </c>
      <c r="BF2375" s="229">
        <f>IF(N2375="snížená",J2375,0)</f>
        <v>0</v>
      </c>
      <c r="BG2375" s="229">
        <f>IF(N2375="zákl. přenesená",J2375,0)</f>
        <v>0</v>
      </c>
      <c r="BH2375" s="229">
        <f>IF(N2375="sníž. přenesená",J2375,0)</f>
        <v>0</v>
      </c>
      <c r="BI2375" s="229">
        <f>IF(N2375="nulová",J2375,0)</f>
        <v>0</v>
      </c>
      <c r="BJ2375" s="20" t="s">
        <v>80</v>
      </c>
      <c r="BK2375" s="229">
        <f>ROUND(I2375*H2375,2)</f>
        <v>0</v>
      </c>
      <c r="BL2375" s="20" t="s">
        <v>273</v>
      </c>
      <c r="BM2375" s="228" t="s">
        <v>2948</v>
      </c>
    </row>
    <row r="2376" spans="1:47" s="2" customFormat="1" ht="12">
      <c r="A2376" s="41"/>
      <c r="B2376" s="42"/>
      <c r="C2376" s="43"/>
      <c r="D2376" s="230" t="s">
        <v>275</v>
      </c>
      <c r="E2376" s="43"/>
      <c r="F2376" s="231" t="s">
        <v>2947</v>
      </c>
      <c r="G2376" s="43"/>
      <c r="H2376" s="43"/>
      <c r="I2376" s="232"/>
      <c r="J2376" s="43"/>
      <c r="K2376" s="43"/>
      <c r="L2376" s="47"/>
      <c r="M2376" s="233"/>
      <c r="N2376" s="234"/>
      <c r="O2376" s="87"/>
      <c r="P2376" s="87"/>
      <c r="Q2376" s="87"/>
      <c r="R2376" s="87"/>
      <c r="S2376" s="87"/>
      <c r="T2376" s="88"/>
      <c r="U2376" s="41"/>
      <c r="V2376" s="41"/>
      <c r="W2376" s="41"/>
      <c r="X2376" s="41"/>
      <c r="Y2376" s="41"/>
      <c r="Z2376" s="41"/>
      <c r="AA2376" s="41"/>
      <c r="AB2376" s="41"/>
      <c r="AC2376" s="41"/>
      <c r="AD2376" s="41"/>
      <c r="AE2376" s="41"/>
      <c r="AT2376" s="20" t="s">
        <v>275</v>
      </c>
      <c r="AU2376" s="20" t="s">
        <v>82</v>
      </c>
    </row>
    <row r="2377" spans="1:51" s="14" customFormat="1" ht="12">
      <c r="A2377" s="14"/>
      <c r="B2377" s="247"/>
      <c r="C2377" s="248"/>
      <c r="D2377" s="230" t="s">
        <v>279</v>
      </c>
      <c r="E2377" s="249" t="s">
        <v>19</v>
      </c>
      <c r="F2377" s="250" t="s">
        <v>2949</v>
      </c>
      <c r="G2377" s="248"/>
      <c r="H2377" s="251">
        <v>22.5</v>
      </c>
      <c r="I2377" s="252"/>
      <c r="J2377" s="248"/>
      <c r="K2377" s="248"/>
      <c r="L2377" s="253"/>
      <c r="M2377" s="254"/>
      <c r="N2377" s="255"/>
      <c r="O2377" s="255"/>
      <c r="P2377" s="255"/>
      <c r="Q2377" s="255"/>
      <c r="R2377" s="255"/>
      <c r="S2377" s="255"/>
      <c r="T2377" s="256"/>
      <c r="U2377" s="14"/>
      <c r="V2377" s="14"/>
      <c r="W2377" s="14"/>
      <c r="X2377" s="14"/>
      <c r="Y2377" s="14"/>
      <c r="Z2377" s="14"/>
      <c r="AA2377" s="14"/>
      <c r="AB2377" s="14"/>
      <c r="AC2377" s="14"/>
      <c r="AD2377" s="14"/>
      <c r="AE2377" s="14"/>
      <c r="AT2377" s="257" t="s">
        <v>279</v>
      </c>
      <c r="AU2377" s="257" t="s">
        <v>82</v>
      </c>
      <c r="AV2377" s="14" t="s">
        <v>82</v>
      </c>
      <c r="AW2377" s="14" t="s">
        <v>33</v>
      </c>
      <c r="AX2377" s="14" t="s">
        <v>80</v>
      </c>
      <c r="AY2377" s="257" t="s">
        <v>266</v>
      </c>
    </row>
    <row r="2378" spans="1:65" s="2" customFormat="1" ht="66.75" customHeight="1">
      <c r="A2378" s="41"/>
      <c r="B2378" s="42"/>
      <c r="C2378" s="269" t="s">
        <v>2950</v>
      </c>
      <c r="D2378" s="269" t="s">
        <v>430</v>
      </c>
      <c r="E2378" s="270" t="s">
        <v>2951</v>
      </c>
      <c r="F2378" s="271" t="s">
        <v>2952</v>
      </c>
      <c r="G2378" s="272" t="s">
        <v>481</v>
      </c>
      <c r="H2378" s="273">
        <v>1</v>
      </c>
      <c r="I2378" s="274"/>
      <c r="J2378" s="275">
        <f>ROUND(I2378*H2378,2)</f>
        <v>0</v>
      </c>
      <c r="K2378" s="271" t="s">
        <v>520</v>
      </c>
      <c r="L2378" s="276"/>
      <c r="M2378" s="277" t="s">
        <v>19</v>
      </c>
      <c r="N2378" s="278" t="s">
        <v>43</v>
      </c>
      <c r="O2378" s="87"/>
      <c r="P2378" s="226">
        <f>O2378*H2378</f>
        <v>0</v>
      </c>
      <c r="Q2378" s="226">
        <v>0</v>
      </c>
      <c r="R2378" s="226">
        <f>Q2378*H2378</f>
        <v>0</v>
      </c>
      <c r="S2378" s="226">
        <v>0</v>
      </c>
      <c r="T2378" s="227">
        <f>S2378*H2378</f>
        <v>0</v>
      </c>
      <c r="U2378" s="41"/>
      <c r="V2378" s="41"/>
      <c r="W2378" s="41"/>
      <c r="X2378" s="41"/>
      <c r="Y2378" s="41"/>
      <c r="Z2378" s="41"/>
      <c r="AA2378" s="41"/>
      <c r="AB2378" s="41"/>
      <c r="AC2378" s="41"/>
      <c r="AD2378" s="41"/>
      <c r="AE2378" s="41"/>
      <c r="AR2378" s="228" t="s">
        <v>324</v>
      </c>
      <c r="AT2378" s="228" t="s">
        <v>430</v>
      </c>
      <c r="AU2378" s="228" t="s">
        <v>82</v>
      </c>
      <c r="AY2378" s="20" t="s">
        <v>266</v>
      </c>
      <c r="BE2378" s="229">
        <f>IF(N2378="základní",J2378,0)</f>
        <v>0</v>
      </c>
      <c r="BF2378" s="229">
        <f>IF(N2378="snížená",J2378,0)</f>
        <v>0</v>
      </c>
      <c r="BG2378" s="229">
        <f>IF(N2378="zákl. přenesená",J2378,0)</f>
        <v>0</v>
      </c>
      <c r="BH2378" s="229">
        <f>IF(N2378="sníž. přenesená",J2378,0)</f>
        <v>0</v>
      </c>
      <c r="BI2378" s="229">
        <f>IF(N2378="nulová",J2378,0)</f>
        <v>0</v>
      </c>
      <c r="BJ2378" s="20" t="s">
        <v>80</v>
      </c>
      <c r="BK2378" s="229">
        <f>ROUND(I2378*H2378,2)</f>
        <v>0</v>
      </c>
      <c r="BL2378" s="20" t="s">
        <v>273</v>
      </c>
      <c r="BM2378" s="228" t="s">
        <v>2953</v>
      </c>
    </row>
    <row r="2379" spans="1:47" s="2" customFormat="1" ht="12">
      <c r="A2379" s="41"/>
      <c r="B2379" s="42"/>
      <c r="C2379" s="43"/>
      <c r="D2379" s="230" t="s">
        <v>275</v>
      </c>
      <c r="E2379" s="43"/>
      <c r="F2379" s="231" t="s">
        <v>2952</v>
      </c>
      <c r="G2379" s="43"/>
      <c r="H2379" s="43"/>
      <c r="I2379" s="232"/>
      <c r="J2379" s="43"/>
      <c r="K2379" s="43"/>
      <c r="L2379" s="47"/>
      <c r="M2379" s="233"/>
      <c r="N2379" s="234"/>
      <c r="O2379" s="87"/>
      <c r="P2379" s="87"/>
      <c r="Q2379" s="87"/>
      <c r="R2379" s="87"/>
      <c r="S2379" s="87"/>
      <c r="T2379" s="88"/>
      <c r="U2379" s="41"/>
      <c r="V2379" s="41"/>
      <c r="W2379" s="41"/>
      <c r="X2379" s="41"/>
      <c r="Y2379" s="41"/>
      <c r="Z2379" s="41"/>
      <c r="AA2379" s="41"/>
      <c r="AB2379" s="41"/>
      <c r="AC2379" s="41"/>
      <c r="AD2379" s="41"/>
      <c r="AE2379" s="41"/>
      <c r="AT2379" s="20" t="s">
        <v>275</v>
      </c>
      <c r="AU2379" s="20" t="s">
        <v>82</v>
      </c>
    </row>
    <row r="2380" spans="1:65" s="2" customFormat="1" ht="24.15" customHeight="1">
      <c r="A2380" s="41"/>
      <c r="B2380" s="42"/>
      <c r="C2380" s="217" t="s">
        <v>2954</v>
      </c>
      <c r="D2380" s="217" t="s">
        <v>268</v>
      </c>
      <c r="E2380" s="218" t="s">
        <v>2955</v>
      </c>
      <c r="F2380" s="219" t="s">
        <v>2956</v>
      </c>
      <c r="G2380" s="220" t="s">
        <v>481</v>
      </c>
      <c r="H2380" s="221">
        <v>4</v>
      </c>
      <c r="I2380" s="222"/>
      <c r="J2380" s="223">
        <f>ROUND(I2380*H2380,2)</f>
        <v>0</v>
      </c>
      <c r="K2380" s="219" t="s">
        <v>520</v>
      </c>
      <c r="L2380" s="47"/>
      <c r="M2380" s="224" t="s">
        <v>19</v>
      </c>
      <c r="N2380" s="225" t="s">
        <v>43</v>
      </c>
      <c r="O2380" s="87"/>
      <c r="P2380" s="226">
        <f>O2380*H2380</f>
        <v>0</v>
      </c>
      <c r="Q2380" s="226">
        <v>0</v>
      </c>
      <c r="R2380" s="226">
        <f>Q2380*H2380</f>
        <v>0</v>
      </c>
      <c r="S2380" s="226">
        <v>0</v>
      </c>
      <c r="T2380" s="227">
        <f>S2380*H2380</f>
        <v>0</v>
      </c>
      <c r="U2380" s="41"/>
      <c r="V2380" s="41"/>
      <c r="W2380" s="41"/>
      <c r="X2380" s="41"/>
      <c r="Y2380" s="41"/>
      <c r="Z2380" s="41"/>
      <c r="AA2380" s="41"/>
      <c r="AB2380" s="41"/>
      <c r="AC2380" s="41"/>
      <c r="AD2380" s="41"/>
      <c r="AE2380" s="41"/>
      <c r="AR2380" s="228" t="s">
        <v>273</v>
      </c>
      <c r="AT2380" s="228" t="s">
        <v>268</v>
      </c>
      <c r="AU2380" s="228" t="s">
        <v>82</v>
      </c>
      <c r="AY2380" s="20" t="s">
        <v>266</v>
      </c>
      <c r="BE2380" s="229">
        <f>IF(N2380="základní",J2380,0)</f>
        <v>0</v>
      </c>
      <c r="BF2380" s="229">
        <f>IF(N2380="snížená",J2380,0)</f>
        <v>0</v>
      </c>
      <c r="BG2380" s="229">
        <f>IF(N2380="zákl. přenesená",J2380,0)</f>
        <v>0</v>
      </c>
      <c r="BH2380" s="229">
        <f>IF(N2380="sníž. přenesená",J2380,0)</f>
        <v>0</v>
      </c>
      <c r="BI2380" s="229">
        <f>IF(N2380="nulová",J2380,0)</f>
        <v>0</v>
      </c>
      <c r="BJ2380" s="20" t="s">
        <v>80</v>
      </c>
      <c r="BK2380" s="229">
        <f>ROUND(I2380*H2380,2)</f>
        <v>0</v>
      </c>
      <c r="BL2380" s="20" t="s">
        <v>273</v>
      </c>
      <c r="BM2380" s="228" t="s">
        <v>2957</v>
      </c>
    </row>
    <row r="2381" spans="1:47" s="2" customFormat="1" ht="12">
      <c r="A2381" s="41"/>
      <c r="B2381" s="42"/>
      <c r="C2381" s="43"/>
      <c r="D2381" s="230" t="s">
        <v>275</v>
      </c>
      <c r="E2381" s="43"/>
      <c r="F2381" s="231" t="s">
        <v>2956</v>
      </c>
      <c r="G2381" s="43"/>
      <c r="H2381" s="43"/>
      <c r="I2381" s="232"/>
      <c r="J2381" s="43"/>
      <c r="K2381" s="43"/>
      <c r="L2381" s="47"/>
      <c r="M2381" s="233"/>
      <c r="N2381" s="234"/>
      <c r="O2381" s="87"/>
      <c r="P2381" s="87"/>
      <c r="Q2381" s="87"/>
      <c r="R2381" s="87"/>
      <c r="S2381" s="87"/>
      <c r="T2381" s="88"/>
      <c r="U2381" s="41"/>
      <c r="V2381" s="41"/>
      <c r="W2381" s="41"/>
      <c r="X2381" s="41"/>
      <c r="Y2381" s="41"/>
      <c r="Z2381" s="41"/>
      <c r="AA2381" s="41"/>
      <c r="AB2381" s="41"/>
      <c r="AC2381" s="41"/>
      <c r="AD2381" s="41"/>
      <c r="AE2381" s="41"/>
      <c r="AT2381" s="20" t="s">
        <v>275</v>
      </c>
      <c r="AU2381" s="20" t="s">
        <v>82</v>
      </c>
    </row>
    <row r="2382" spans="1:65" s="2" customFormat="1" ht="62.7" customHeight="1">
      <c r="A2382" s="41"/>
      <c r="B2382" s="42"/>
      <c r="C2382" s="269" t="s">
        <v>2958</v>
      </c>
      <c r="D2382" s="269" t="s">
        <v>430</v>
      </c>
      <c r="E2382" s="270" t="s">
        <v>2959</v>
      </c>
      <c r="F2382" s="271" t="s">
        <v>2960</v>
      </c>
      <c r="G2382" s="272" t="s">
        <v>481</v>
      </c>
      <c r="H2382" s="273">
        <v>4</v>
      </c>
      <c r="I2382" s="274"/>
      <c r="J2382" s="275">
        <f>ROUND(I2382*H2382,2)</f>
        <v>0</v>
      </c>
      <c r="K2382" s="271" t="s">
        <v>520</v>
      </c>
      <c r="L2382" s="276"/>
      <c r="M2382" s="277" t="s">
        <v>19</v>
      </c>
      <c r="N2382" s="278" t="s">
        <v>43</v>
      </c>
      <c r="O2382" s="87"/>
      <c r="P2382" s="226">
        <f>O2382*H2382</f>
        <v>0</v>
      </c>
      <c r="Q2382" s="226">
        <v>0</v>
      </c>
      <c r="R2382" s="226">
        <f>Q2382*H2382</f>
        <v>0</v>
      </c>
      <c r="S2382" s="226">
        <v>0</v>
      </c>
      <c r="T2382" s="227">
        <f>S2382*H2382</f>
        <v>0</v>
      </c>
      <c r="U2382" s="41"/>
      <c r="V2382" s="41"/>
      <c r="W2382" s="41"/>
      <c r="X2382" s="41"/>
      <c r="Y2382" s="41"/>
      <c r="Z2382" s="41"/>
      <c r="AA2382" s="41"/>
      <c r="AB2382" s="41"/>
      <c r="AC2382" s="41"/>
      <c r="AD2382" s="41"/>
      <c r="AE2382" s="41"/>
      <c r="AR2382" s="228" t="s">
        <v>324</v>
      </c>
      <c r="AT2382" s="228" t="s">
        <v>430</v>
      </c>
      <c r="AU2382" s="228" t="s">
        <v>82</v>
      </c>
      <c r="AY2382" s="20" t="s">
        <v>266</v>
      </c>
      <c r="BE2382" s="229">
        <f>IF(N2382="základní",J2382,0)</f>
        <v>0</v>
      </c>
      <c r="BF2382" s="229">
        <f>IF(N2382="snížená",J2382,0)</f>
        <v>0</v>
      </c>
      <c r="BG2382" s="229">
        <f>IF(N2382="zákl. přenesená",J2382,0)</f>
        <v>0</v>
      </c>
      <c r="BH2382" s="229">
        <f>IF(N2382="sníž. přenesená",J2382,0)</f>
        <v>0</v>
      </c>
      <c r="BI2382" s="229">
        <f>IF(N2382="nulová",J2382,0)</f>
        <v>0</v>
      </c>
      <c r="BJ2382" s="20" t="s">
        <v>80</v>
      </c>
      <c r="BK2382" s="229">
        <f>ROUND(I2382*H2382,2)</f>
        <v>0</v>
      </c>
      <c r="BL2382" s="20" t="s">
        <v>273</v>
      </c>
      <c r="BM2382" s="228" t="s">
        <v>2961</v>
      </c>
    </row>
    <row r="2383" spans="1:47" s="2" customFormat="1" ht="12">
      <c r="A2383" s="41"/>
      <c r="B2383" s="42"/>
      <c r="C2383" s="43"/>
      <c r="D2383" s="230" t="s">
        <v>275</v>
      </c>
      <c r="E2383" s="43"/>
      <c r="F2383" s="231" t="s">
        <v>2960</v>
      </c>
      <c r="G2383" s="43"/>
      <c r="H2383" s="43"/>
      <c r="I2383" s="232"/>
      <c r="J2383" s="43"/>
      <c r="K2383" s="43"/>
      <c r="L2383" s="47"/>
      <c r="M2383" s="233"/>
      <c r="N2383" s="234"/>
      <c r="O2383" s="87"/>
      <c r="P2383" s="87"/>
      <c r="Q2383" s="87"/>
      <c r="R2383" s="87"/>
      <c r="S2383" s="87"/>
      <c r="T2383" s="88"/>
      <c r="U2383" s="41"/>
      <c r="V2383" s="41"/>
      <c r="W2383" s="41"/>
      <c r="X2383" s="41"/>
      <c r="Y2383" s="41"/>
      <c r="Z2383" s="41"/>
      <c r="AA2383" s="41"/>
      <c r="AB2383" s="41"/>
      <c r="AC2383" s="41"/>
      <c r="AD2383" s="41"/>
      <c r="AE2383" s="41"/>
      <c r="AT2383" s="20" t="s">
        <v>275</v>
      </c>
      <c r="AU2383" s="20" t="s">
        <v>82</v>
      </c>
    </row>
    <row r="2384" spans="1:65" s="2" customFormat="1" ht="16.5" customHeight="1">
      <c r="A2384" s="41"/>
      <c r="B2384" s="42"/>
      <c r="C2384" s="217" t="s">
        <v>2962</v>
      </c>
      <c r="D2384" s="217" t="s">
        <v>268</v>
      </c>
      <c r="E2384" s="218" t="s">
        <v>2963</v>
      </c>
      <c r="F2384" s="219" t="s">
        <v>2964</v>
      </c>
      <c r="G2384" s="220" t="s">
        <v>481</v>
      </c>
      <c r="H2384" s="221">
        <v>2</v>
      </c>
      <c r="I2384" s="222"/>
      <c r="J2384" s="223">
        <f>ROUND(I2384*H2384,2)</f>
        <v>0</v>
      </c>
      <c r="K2384" s="219" t="s">
        <v>520</v>
      </c>
      <c r="L2384" s="47"/>
      <c r="M2384" s="224" t="s">
        <v>19</v>
      </c>
      <c r="N2384" s="225" t="s">
        <v>43</v>
      </c>
      <c r="O2384" s="87"/>
      <c r="P2384" s="226">
        <f>O2384*H2384</f>
        <v>0</v>
      </c>
      <c r="Q2384" s="226">
        <v>0</v>
      </c>
      <c r="R2384" s="226">
        <f>Q2384*H2384</f>
        <v>0</v>
      </c>
      <c r="S2384" s="226">
        <v>0</v>
      </c>
      <c r="T2384" s="227">
        <f>S2384*H2384</f>
        <v>0</v>
      </c>
      <c r="U2384" s="41"/>
      <c r="V2384" s="41"/>
      <c r="W2384" s="41"/>
      <c r="X2384" s="41"/>
      <c r="Y2384" s="41"/>
      <c r="Z2384" s="41"/>
      <c r="AA2384" s="41"/>
      <c r="AB2384" s="41"/>
      <c r="AC2384" s="41"/>
      <c r="AD2384" s="41"/>
      <c r="AE2384" s="41"/>
      <c r="AR2384" s="228" t="s">
        <v>273</v>
      </c>
      <c r="AT2384" s="228" t="s">
        <v>268</v>
      </c>
      <c r="AU2384" s="228" t="s">
        <v>82</v>
      </c>
      <c r="AY2384" s="20" t="s">
        <v>266</v>
      </c>
      <c r="BE2384" s="229">
        <f>IF(N2384="základní",J2384,0)</f>
        <v>0</v>
      </c>
      <c r="BF2384" s="229">
        <f>IF(N2384="snížená",J2384,0)</f>
        <v>0</v>
      </c>
      <c r="BG2384" s="229">
        <f>IF(N2384="zákl. přenesená",J2384,0)</f>
        <v>0</v>
      </c>
      <c r="BH2384" s="229">
        <f>IF(N2384="sníž. přenesená",J2384,0)</f>
        <v>0</v>
      </c>
      <c r="BI2384" s="229">
        <f>IF(N2384="nulová",J2384,0)</f>
        <v>0</v>
      </c>
      <c r="BJ2384" s="20" t="s">
        <v>80</v>
      </c>
      <c r="BK2384" s="229">
        <f>ROUND(I2384*H2384,2)</f>
        <v>0</v>
      </c>
      <c r="BL2384" s="20" t="s">
        <v>273</v>
      </c>
      <c r="BM2384" s="228" t="s">
        <v>2965</v>
      </c>
    </row>
    <row r="2385" spans="1:47" s="2" customFormat="1" ht="12">
      <c r="A2385" s="41"/>
      <c r="B2385" s="42"/>
      <c r="C2385" s="43"/>
      <c r="D2385" s="230" t="s">
        <v>275</v>
      </c>
      <c r="E2385" s="43"/>
      <c r="F2385" s="231" t="s">
        <v>2964</v>
      </c>
      <c r="G2385" s="43"/>
      <c r="H2385" s="43"/>
      <c r="I2385" s="232"/>
      <c r="J2385" s="43"/>
      <c r="K2385" s="43"/>
      <c r="L2385" s="47"/>
      <c r="M2385" s="233"/>
      <c r="N2385" s="234"/>
      <c r="O2385" s="87"/>
      <c r="P2385" s="87"/>
      <c r="Q2385" s="87"/>
      <c r="R2385" s="87"/>
      <c r="S2385" s="87"/>
      <c r="T2385" s="88"/>
      <c r="U2385" s="41"/>
      <c r="V2385" s="41"/>
      <c r="W2385" s="41"/>
      <c r="X2385" s="41"/>
      <c r="Y2385" s="41"/>
      <c r="Z2385" s="41"/>
      <c r="AA2385" s="41"/>
      <c r="AB2385" s="41"/>
      <c r="AC2385" s="41"/>
      <c r="AD2385" s="41"/>
      <c r="AE2385" s="41"/>
      <c r="AT2385" s="20" t="s">
        <v>275</v>
      </c>
      <c r="AU2385" s="20" t="s">
        <v>82</v>
      </c>
    </row>
    <row r="2386" spans="1:65" s="2" customFormat="1" ht="66.75" customHeight="1">
      <c r="A2386" s="41"/>
      <c r="B2386" s="42"/>
      <c r="C2386" s="269" t="s">
        <v>2966</v>
      </c>
      <c r="D2386" s="269" t="s">
        <v>430</v>
      </c>
      <c r="E2386" s="270" t="s">
        <v>2967</v>
      </c>
      <c r="F2386" s="271" t="s">
        <v>2968</v>
      </c>
      <c r="G2386" s="272" t="s">
        <v>481</v>
      </c>
      <c r="H2386" s="273">
        <v>2</v>
      </c>
      <c r="I2386" s="274"/>
      <c r="J2386" s="275">
        <f>ROUND(I2386*H2386,2)</f>
        <v>0</v>
      </c>
      <c r="K2386" s="271" t="s">
        <v>520</v>
      </c>
      <c r="L2386" s="276"/>
      <c r="M2386" s="277" t="s">
        <v>19</v>
      </c>
      <c r="N2386" s="278" t="s">
        <v>43</v>
      </c>
      <c r="O2386" s="87"/>
      <c r="P2386" s="226">
        <f>O2386*H2386</f>
        <v>0</v>
      </c>
      <c r="Q2386" s="226">
        <v>0</v>
      </c>
      <c r="R2386" s="226">
        <f>Q2386*H2386</f>
        <v>0</v>
      </c>
      <c r="S2386" s="226">
        <v>0</v>
      </c>
      <c r="T2386" s="227">
        <f>S2386*H2386</f>
        <v>0</v>
      </c>
      <c r="U2386" s="41"/>
      <c r="V2386" s="41"/>
      <c r="W2386" s="41"/>
      <c r="X2386" s="41"/>
      <c r="Y2386" s="41"/>
      <c r="Z2386" s="41"/>
      <c r="AA2386" s="41"/>
      <c r="AB2386" s="41"/>
      <c r="AC2386" s="41"/>
      <c r="AD2386" s="41"/>
      <c r="AE2386" s="41"/>
      <c r="AR2386" s="228" t="s">
        <v>324</v>
      </c>
      <c r="AT2386" s="228" t="s">
        <v>430</v>
      </c>
      <c r="AU2386" s="228" t="s">
        <v>82</v>
      </c>
      <c r="AY2386" s="20" t="s">
        <v>266</v>
      </c>
      <c r="BE2386" s="229">
        <f>IF(N2386="základní",J2386,0)</f>
        <v>0</v>
      </c>
      <c r="BF2386" s="229">
        <f>IF(N2386="snížená",J2386,0)</f>
        <v>0</v>
      </c>
      <c r="BG2386" s="229">
        <f>IF(N2386="zákl. přenesená",J2386,0)</f>
        <v>0</v>
      </c>
      <c r="BH2386" s="229">
        <f>IF(N2386="sníž. přenesená",J2386,0)</f>
        <v>0</v>
      </c>
      <c r="BI2386" s="229">
        <f>IF(N2386="nulová",J2386,0)</f>
        <v>0</v>
      </c>
      <c r="BJ2386" s="20" t="s">
        <v>80</v>
      </c>
      <c r="BK2386" s="229">
        <f>ROUND(I2386*H2386,2)</f>
        <v>0</v>
      </c>
      <c r="BL2386" s="20" t="s">
        <v>273</v>
      </c>
      <c r="BM2386" s="228" t="s">
        <v>2969</v>
      </c>
    </row>
    <row r="2387" spans="1:47" s="2" customFormat="1" ht="12">
      <c r="A2387" s="41"/>
      <c r="B2387" s="42"/>
      <c r="C2387" s="43"/>
      <c r="D2387" s="230" t="s">
        <v>275</v>
      </c>
      <c r="E2387" s="43"/>
      <c r="F2387" s="231" t="s">
        <v>2968</v>
      </c>
      <c r="G2387" s="43"/>
      <c r="H2387" s="43"/>
      <c r="I2387" s="232"/>
      <c r="J2387" s="43"/>
      <c r="K2387" s="43"/>
      <c r="L2387" s="47"/>
      <c r="M2387" s="233"/>
      <c r="N2387" s="234"/>
      <c r="O2387" s="87"/>
      <c r="P2387" s="87"/>
      <c r="Q2387" s="87"/>
      <c r="R2387" s="87"/>
      <c r="S2387" s="87"/>
      <c r="T2387" s="88"/>
      <c r="U2387" s="41"/>
      <c r="V2387" s="41"/>
      <c r="W2387" s="41"/>
      <c r="X2387" s="41"/>
      <c r="Y2387" s="41"/>
      <c r="Z2387" s="41"/>
      <c r="AA2387" s="41"/>
      <c r="AB2387" s="41"/>
      <c r="AC2387" s="41"/>
      <c r="AD2387" s="41"/>
      <c r="AE2387" s="41"/>
      <c r="AT2387" s="20" t="s">
        <v>275</v>
      </c>
      <c r="AU2387" s="20" t="s">
        <v>82</v>
      </c>
    </row>
    <row r="2388" spans="1:65" s="2" customFormat="1" ht="16.5" customHeight="1">
      <c r="A2388" s="41"/>
      <c r="B2388" s="42"/>
      <c r="C2388" s="217" t="s">
        <v>2970</v>
      </c>
      <c r="D2388" s="217" t="s">
        <v>268</v>
      </c>
      <c r="E2388" s="218" t="s">
        <v>2971</v>
      </c>
      <c r="F2388" s="219" t="s">
        <v>2964</v>
      </c>
      <c r="G2388" s="220" t="s">
        <v>481</v>
      </c>
      <c r="H2388" s="221">
        <v>3</v>
      </c>
      <c r="I2388" s="222"/>
      <c r="J2388" s="223">
        <f>ROUND(I2388*H2388,2)</f>
        <v>0</v>
      </c>
      <c r="K2388" s="219" t="s">
        <v>520</v>
      </c>
      <c r="L2388" s="47"/>
      <c r="M2388" s="224" t="s">
        <v>19</v>
      </c>
      <c r="N2388" s="225" t="s">
        <v>43</v>
      </c>
      <c r="O2388" s="87"/>
      <c r="P2388" s="226">
        <f>O2388*H2388</f>
        <v>0</v>
      </c>
      <c r="Q2388" s="226">
        <v>0</v>
      </c>
      <c r="R2388" s="226">
        <f>Q2388*H2388</f>
        <v>0</v>
      </c>
      <c r="S2388" s="226">
        <v>0</v>
      </c>
      <c r="T2388" s="227">
        <f>S2388*H2388</f>
        <v>0</v>
      </c>
      <c r="U2388" s="41"/>
      <c r="V2388" s="41"/>
      <c r="W2388" s="41"/>
      <c r="X2388" s="41"/>
      <c r="Y2388" s="41"/>
      <c r="Z2388" s="41"/>
      <c r="AA2388" s="41"/>
      <c r="AB2388" s="41"/>
      <c r="AC2388" s="41"/>
      <c r="AD2388" s="41"/>
      <c r="AE2388" s="41"/>
      <c r="AR2388" s="228" t="s">
        <v>273</v>
      </c>
      <c r="AT2388" s="228" t="s">
        <v>268</v>
      </c>
      <c r="AU2388" s="228" t="s">
        <v>82</v>
      </c>
      <c r="AY2388" s="20" t="s">
        <v>266</v>
      </c>
      <c r="BE2388" s="229">
        <f>IF(N2388="základní",J2388,0)</f>
        <v>0</v>
      </c>
      <c r="BF2388" s="229">
        <f>IF(N2388="snížená",J2388,0)</f>
        <v>0</v>
      </c>
      <c r="BG2388" s="229">
        <f>IF(N2388="zákl. přenesená",J2388,0)</f>
        <v>0</v>
      </c>
      <c r="BH2388" s="229">
        <f>IF(N2388="sníž. přenesená",J2388,0)</f>
        <v>0</v>
      </c>
      <c r="BI2388" s="229">
        <f>IF(N2388="nulová",J2388,0)</f>
        <v>0</v>
      </c>
      <c r="BJ2388" s="20" t="s">
        <v>80</v>
      </c>
      <c r="BK2388" s="229">
        <f>ROUND(I2388*H2388,2)</f>
        <v>0</v>
      </c>
      <c r="BL2388" s="20" t="s">
        <v>273</v>
      </c>
      <c r="BM2388" s="228" t="s">
        <v>2972</v>
      </c>
    </row>
    <row r="2389" spans="1:47" s="2" customFormat="1" ht="12">
      <c r="A2389" s="41"/>
      <c r="B2389" s="42"/>
      <c r="C2389" s="43"/>
      <c r="D2389" s="230" t="s">
        <v>275</v>
      </c>
      <c r="E2389" s="43"/>
      <c r="F2389" s="231" t="s">
        <v>2964</v>
      </c>
      <c r="G2389" s="43"/>
      <c r="H2389" s="43"/>
      <c r="I2389" s="232"/>
      <c r="J2389" s="43"/>
      <c r="K2389" s="43"/>
      <c r="L2389" s="47"/>
      <c r="M2389" s="233"/>
      <c r="N2389" s="234"/>
      <c r="O2389" s="87"/>
      <c r="P2389" s="87"/>
      <c r="Q2389" s="87"/>
      <c r="R2389" s="87"/>
      <c r="S2389" s="87"/>
      <c r="T2389" s="88"/>
      <c r="U2389" s="41"/>
      <c r="V2389" s="41"/>
      <c r="W2389" s="41"/>
      <c r="X2389" s="41"/>
      <c r="Y2389" s="41"/>
      <c r="Z2389" s="41"/>
      <c r="AA2389" s="41"/>
      <c r="AB2389" s="41"/>
      <c r="AC2389" s="41"/>
      <c r="AD2389" s="41"/>
      <c r="AE2389" s="41"/>
      <c r="AT2389" s="20" t="s">
        <v>275</v>
      </c>
      <c r="AU2389" s="20" t="s">
        <v>82</v>
      </c>
    </row>
    <row r="2390" spans="1:65" s="2" customFormat="1" ht="66.75" customHeight="1">
      <c r="A2390" s="41"/>
      <c r="B2390" s="42"/>
      <c r="C2390" s="269" t="s">
        <v>2973</v>
      </c>
      <c r="D2390" s="269" t="s">
        <v>430</v>
      </c>
      <c r="E2390" s="270" t="s">
        <v>2974</v>
      </c>
      <c r="F2390" s="271" t="s">
        <v>2975</v>
      </c>
      <c r="G2390" s="272" t="s">
        <v>481</v>
      </c>
      <c r="H2390" s="273">
        <v>3</v>
      </c>
      <c r="I2390" s="274"/>
      <c r="J2390" s="275">
        <f>ROUND(I2390*H2390,2)</f>
        <v>0</v>
      </c>
      <c r="K2390" s="271" t="s">
        <v>520</v>
      </c>
      <c r="L2390" s="276"/>
      <c r="M2390" s="277" t="s">
        <v>19</v>
      </c>
      <c r="N2390" s="278" t="s">
        <v>43</v>
      </c>
      <c r="O2390" s="87"/>
      <c r="P2390" s="226">
        <f>O2390*H2390</f>
        <v>0</v>
      </c>
      <c r="Q2390" s="226">
        <v>0</v>
      </c>
      <c r="R2390" s="226">
        <f>Q2390*H2390</f>
        <v>0</v>
      </c>
      <c r="S2390" s="226">
        <v>0</v>
      </c>
      <c r="T2390" s="227">
        <f>S2390*H2390</f>
        <v>0</v>
      </c>
      <c r="U2390" s="41"/>
      <c r="V2390" s="41"/>
      <c r="W2390" s="41"/>
      <c r="X2390" s="41"/>
      <c r="Y2390" s="41"/>
      <c r="Z2390" s="41"/>
      <c r="AA2390" s="41"/>
      <c r="AB2390" s="41"/>
      <c r="AC2390" s="41"/>
      <c r="AD2390" s="41"/>
      <c r="AE2390" s="41"/>
      <c r="AR2390" s="228" t="s">
        <v>324</v>
      </c>
      <c r="AT2390" s="228" t="s">
        <v>430</v>
      </c>
      <c r="AU2390" s="228" t="s">
        <v>82</v>
      </c>
      <c r="AY2390" s="20" t="s">
        <v>266</v>
      </c>
      <c r="BE2390" s="229">
        <f>IF(N2390="základní",J2390,0)</f>
        <v>0</v>
      </c>
      <c r="BF2390" s="229">
        <f>IF(N2390="snížená",J2390,0)</f>
        <v>0</v>
      </c>
      <c r="BG2390" s="229">
        <f>IF(N2390="zákl. přenesená",J2390,0)</f>
        <v>0</v>
      </c>
      <c r="BH2390" s="229">
        <f>IF(N2390="sníž. přenesená",J2390,0)</f>
        <v>0</v>
      </c>
      <c r="BI2390" s="229">
        <f>IF(N2390="nulová",J2390,0)</f>
        <v>0</v>
      </c>
      <c r="BJ2390" s="20" t="s">
        <v>80</v>
      </c>
      <c r="BK2390" s="229">
        <f>ROUND(I2390*H2390,2)</f>
        <v>0</v>
      </c>
      <c r="BL2390" s="20" t="s">
        <v>273</v>
      </c>
      <c r="BM2390" s="228" t="s">
        <v>2976</v>
      </c>
    </row>
    <row r="2391" spans="1:47" s="2" customFormat="1" ht="12">
      <c r="A2391" s="41"/>
      <c r="B2391" s="42"/>
      <c r="C2391" s="43"/>
      <c r="D2391" s="230" t="s">
        <v>275</v>
      </c>
      <c r="E2391" s="43"/>
      <c r="F2391" s="231" t="s">
        <v>2975</v>
      </c>
      <c r="G2391" s="43"/>
      <c r="H2391" s="43"/>
      <c r="I2391" s="232"/>
      <c r="J2391" s="43"/>
      <c r="K2391" s="43"/>
      <c r="L2391" s="47"/>
      <c r="M2391" s="233"/>
      <c r="N2391" s="234"/>
      <c r="O2391" s="87"/>
      <c r="P2391" s="87"/>
      <c r="Q2391" s="87"/>
      <c r="R2391" s="87"/>
      <c r="S2391" s="87"/>
      <c r="T2391" s="88"/>
      <c r="U2391" s="41"/>
      <c r="V2391" s="41"/>
      <c r="W2391" s="41"/>
      <c r="X2391" s="41"/>
      <c r="Y2391" s="41"/>
      <c r="Z2391" s="41"/>
      <c r="AA2391" s="41"/>
      <c r="AB2391" s="41"/>
      <c r="AC2391" s="41"/>
      <c r="AD2391" s="41"/>
      <c r="AE2391" s="41"/>
      <c r="AT2391" s="20" t="s">
        <v>275</v>
      </c>
      <c r="AU2391" s="20" t="s">
        <v>82</v>
      </c>
    </row>
    <row r="2392" spans="1:65" s="2" customFormat="1" ht="24.15" customHeight="1">
      <c r="A2392" s="41"/>
      <c r="B2392" s="42"/>
      <c r="C2392" s="217" t="s">
        <v>2977</v>
      </c>
      <c r="D2392" s="217" t="s">
        <v>268</v>
      </c>
      <c r="E2392" s="218" t="s">
        <v>2978</v>
      </c>
      <c r="F2392" s="219" t="s">
        <v>2979</v>
      </c>
      <c r="G2392" s="220" t="s">
        <v>423</v>
      </c>
      <c r="H2392" s="221">
        <v>40</v>
      </c>
      <c r="I2392" s="222"/>
      <c r="J2392" s="223">
        <f>ROUND(I2392*H2392,2)</f>
        <v>0</v>
      </c>
      <c r="K2392" s="219" t="s">
        <v>520</v>
      </c>
      <c r="L2392" s="47"/>
      <c r="M2392" s="224" t="s">
        <v>19</v>
      </c>
      <c r="N2392" s="225" t="s">
        <v>43</v>
      </c>
      <c r="O2392" s="87"/>
      <c r="P2392" s="226">
        <f>O2392*H2392</f>
        <v>0</v>
      </c>
      <c r="Q2392" s="226">
        <v>0</v>
      </c>
      <c r="R2392" s="226">
        <f>Q2392*H2392</f>
        <v>0</v>
      </c>
      <c r="S2392" s="226">
        <v>0</v>
      </c>
      <c r="T2392" s="227">
        <f>S2392*H2392</f>
        <v>0</v>
      </c>
      <c r="U2392" s="41"/>
      <c r="V2392" s="41"/>
      <c r="W2392" s="41"/>
      <c r="X2392" s="41"/>
      <c r="Y2392" s="41"/>
      <c r="Z2392" s="41"/>
      <c r="AA2392" s="41"/>
      <c r="AB2392" s="41"/>
      <c r="AC2392" s="41"/>
      <c r="AD2392" s="41"/>
      <c r="AE2392" s="41"/>
      <c r="AR2392" s="228" t="s">
        <v>273</v>
      </c>
      <c r="AT2392" s="228" t="s">
        <v>268</v>
      </c>
      <c r="AU2392" s="228" t="s">
        <v>82</v>
      </c>
      <c r="AY2392" s="20" t="s">
        <v>266</v>
      </c>
      <c r="BE2392" s="229">
        <f>IF(N2392="základní",J2392,0)</f>
        <v>0</v>
      </c>
      <c r="BF2392" s="229">
        <f>IF(N2392="snížená",J2392,0)</f>
        <v>0</v>
      </c>
      <c r="BG2392" s="229">
        <f>IF(N2392="zákl. přenesená",J2392,0)</f>
        <v>0</v>
      </c>
      <c r="BH2392" s="229">
        <f>IF(N2392="sníž. přenesená",J2392,0)</f>
        <v>0</v>
      </c>
      <c r="BI2392" s="229">
        <f>IF(N2392="nulová",J2392,0)</f>
        <v>0</v>
      </c>
      <c r="BJ2392" s="20" t="s">
        <v>80</v>
      </c>
      <c r="BK2392" s="229">
        <f>ROUND(I2392*H2392,2)</f>
        <v>0</v>
      </c>
      <c r="BL2392" s="20" t="s">
        <v>273</v>
      </c>
      <c r="BM2392" s="228" t="s">
        <v>2980</v>
      </c>
    </row>
    <row r="2393" spans="1:47" s="2" customFormat="1" ht="12">
      <c r="A2393" s="41"/>
      <c r="B2393" s="42"/>
      <c r="C2393" s="43"/>
      <c r="D2393" s="230" t="s">
        <v>275</v>
      </c>
      <c r="E2393" s="43"/>
      <c r="F2393" s="231" t="s">
        <v>2979</v>
      </c>
      <c r="G2393" s="43"/>
      <c r="H2393" s="43"/>
      <c r="I2393" s="232"/>
      <c r="J2393" s="43"/>
      <c r="K2393" s="43"/>
      <c r="L2393" s="47"/>
      <c r="M2393" s="233"/>
      <c r="N2393" s="234"/>
      <c r="O2393" s="87"/>
      <c r="P2393" s="87"/>
      <c r="Q2393" s="87"/>
      <c r="R2393" s="87"/>
      <c r="S2393" s="87"/>
      <c r="T2393" s="88"/>
      <c r="U2393" s="41"/>
      <c r="V2393" s="41"/>
      <c r="W2393" s="41"/>
      <c r="X2393" s="41"/>
      <c r="Y2393" s="41"/>
      <c r="Z2393" s="41"/>
      <c r="AA2393" s="41"/>
      <c r="AB2393" s="41"/>
      <c r="AC2393" s="41"/>
      <c r="AD2393" s="41"/>
      <c r="AE2393" s="41"/>
      <c r="AT2393" s="20" t="s">
        <v>275</v>
      </c>
      <c r="AU2393" s="20" t="s">
        <v>82</v>
      </c>
    </row>
    <row r="2394" spans="1:65" s="2" customFormat="1" ht="55.5" customHeight="1">
      <c r="A2394" s="41"/>
      <c r="B2394" s="42"/>
      <c r="C2394" s="269" t="s">
        <v>2981</v>
      </c>
      <c r="D2394" s="269" t="s">
        <v>430</v>
      </c>
      <c r="E2394" s="270" t="s">
        <v>2982</v>
      </c>
      <c r="F2394" s="271" t="s">
        <v>2983</v>
      </c>
      <c r="G2394" s="272" t="s">
        <v>423</v>
      </c>
      <c r="H2394" s="273">
        <v>40</v>
      </c>
      <c r="I2394" s="274"/>
      <c r="J2394" s="275">
        <f>ROUND(I2394*H2394,2)</f>
        <v>0</v>
      </c>
      <c r="K2394" s="271" t="s">
        <v>520</v>
      </c>
      <c r="L2394" s="276"/>
      <c r="M2394" s="277" t="s">
        <v>19</v>
      </c>
      <c r="N2394" s="278" t="s">
        <v>43</v>
      </c>
      <c r="O2394" s="87"/>
      <c r="P2394" s="226">
        <f>O2394*H2394</f>
        <v>0</v>
      </c>
      <c r="Q2394" s="226">
        <v>0</v>
      </c>
      <c r="R2394" s="226">
        <f>Q2394*H2394</f>
        <v>0</v>
      </c>
      <c r="S2394" s="226">
        <v>0</v>
      </c>
      <c r="T2394" s="227">
        <f>S2394*H2394</f>
        <v>0</v>
      </c>
      <c r="U2394" s="41"/>
      <c r="V2394" s="41"/>
      <c r="W2394" s="41"/>
      <c r="X2394" s="41"/>
      <c r="Y2394" s="41"/>
      <c r="Z2394" s="41"/>
      <c r="AA2394" s="41"/>
      <c r="AB2394" s="41"/>
      <c r="AC2394" s="41"/>
      <c r="AD2394" s="41"/>
      <c r="AE2394" s="41"/>
      <c r="AR2394" s="228" t="s">
        <v>324</v>
      </c>
      <c r="AT2394" s="228" t="s">
        <v>430</v>
      </c>
      <c r="AU2394" s="228" t="s">
        <v>82</v>
      </c>
      <c r="AY2394" s="20" t="s">
        <v>266</v>
      </c>
      <c r="BE2394" s="229">
        <f>IF(N2394="základní",J2394,0)</f>
        <v>0</v>
      </c>
      <c r="BF2394" s="229">
        <f>IF(N2394="snížená",J2394,0)</f>
        <v>0</v>
      </c>
      <c r="BG2394" s="229">
        <f>IF(N2394="zákl. přenesená",J2394,0)</f>
        <v>0</v>
      </c>
      <c r="BH2394" s="229">
        <f>IF(N2394="sníž. přenesená",J2394,0)</f>
        <v>0</v>
      </c>
      <c r="BI2394" s="229">
        <f>IF(N2394="nulová",J2394,0)</f>
        <v>0</v>
      </c>
      <c r="BJ2394" s="20" t="s">
        <v>80</v>
      </c>
      <c r="BK2394" s="229">
        <f>ROUND(I2394*H2394,2)</f>
        <v>0</v>
      </c>
      <c r="BL2394" s="20" t="s">
        <v>273</v>
      </c>
      <c r="BM2394" s="228" t="s">
        <v>2984</v>
      </c>
    </row>
    <row r="2395" spans="1:47" s="2" customFormat="1" ht="12">
      <c r="A2395" s="41"/>
      <c r="B2395" s="42"/>
      <c r="C2395" s="43"/>
      <c r="D2395" s="230" t="s">
        <v>275</v>
      </c>
      <c r="E2395" s="43"/>
      <c r="F2395" s="231" t="s">
        <v>2983</v>
      </c>
      <c r="G2395" s="43"/>
      <c r="H2395" s="43"/>
      <c r="I2395" s="232"/>
      <c r="J2395" s="43"/>
      <c r="K2395" s="43"/>
      <c r="L2395" s="47"/>
      <c r="M2395" s="233"/>
      <c r="N2395" s="234"/>
      <c r="O2395" s="87"/>
      <c r="P2395" s="87"/>
      <c r="Q2395" s="87"/>
      <c r="R2395" s="87"/>
      <c r="S2395" s="87"/>
      <c r="T2395" s="88"/>
      <c r="U2395" s="41"/>
      <c r="V2395" s="41"/>
      <c r="W2395" s="41"/>
      <c r="X2395" s="41"/>
      <c r="Y2395" s="41"/>
      <c r="Z2395" s="41"/>
      <c r="AA2395" s="41"/>
      <c r="AB2395" s="41"/>
      <c r="AC2395" s="41"/>
      <c r="AD2395" s="41"/>
      <c r="AE2395" s="41"/>
      <c r="AT2395" s="20" t="s">
        <v>275</v>
      </c>
      <c r="AU2395" s="20" t="s">
        <v>82</v>
      </c>
    </row>
    <row r="2396" spans="1:65" s="2" customFormat="1" ht="16.5" customHeight="1">
      <c r="A2396" s="41"/>
      <c r="B2396" s="42"/>
      <c r="C2396" s="217" t="s">
        <v>2985</v>
      </c>
      <c r="D2396" s="217" t="s">
        <v>268</v>
      </c>
      <c r="E2396" s="218" t="s">
        <v>2986</v>
      </c>
      <c r="F2396" s="219" t="s">
        <v>2987</v>
      </c>
      <c r="G2396" s="220" t="s">
        <v>481</v>
      </c>
      <c r="H2396" s="221">
        <v>1</v>
      </c>
      <c r="I2396" s="222"/>
      <c r="J2396" s="223">
        <f>ROUND(I2396*H2396,2)</f>
        <v>0</v>
      </c>
      <c r="K2396" s="219" t="s">
        <v>520</v>
      </c>
      <c r="L2396" s="47"/>
      <c r="M2396" s="224" t="s">
        <v>19</v>
      </c>
      <c r="N2396" s="225" t="s">
        <v>43</v>
      </c>
      <c r="O2396" s="87"/>
      <c r="P2396" s="226">
        <f>O2396*H2396</f>
        <v>0</v>
      </c>
      <c r="Q2396" s="226">
        <v>0</v>
      </c>
      <c r="R2396" s="226">
        <f>Q2396*H2396</f>
        <v>0</v>
      </c>
      <c r="S2396" s="226">
        <v>0</v>
      </c>
      <c r="T2396" s="227">
        <f>S2396*H2396</f>
        <v>0</v>
      </c>
      <c r="U2396" s="41"/>
      <c r="V2396" s="41"/>
      <c r="W2396" s="41"/>
      <c r="X2396" s="41"/>
      <c r="Y2396" s="41"/>
      <c r="Z2396" s="41"/>
      <c r="AA2396" s="41"/>
      <c r="AB2396" s="41"/>
      <c r="AC2396" s="41"/>
      <c r="AD2396" s="41"/>
      <c r="AE2396" s="41"/>
      <c r="AR2396" s="228" t="s">
        <v>273</v>
      </c>
      <c r="AT2396" s="228" t="s">
        <v>268</v>
      </c>
      <c r="AU2396" s="228" t="s">
        <v>82</v>
      </c>
      <c r="AY2396" s="20" t="s">
        <v>266</v>
      </c>
      <c r="BE2396" s="229">
        <f>IF(N2396="základní",J2396,0)</f>
        <v>0</v>
      </c>
      <c r="BF2396" s="229">
        <f>IF(N2396="snížená",J2396,0)</f>
        <v>0</v>
      </c>
      <c r="BG2396" s="229">
        <f>IF(N2396="zákl. přenesená",J2396,0)</f>
        <v>0</v>
      </c>
      <c r="BH2396" s="229">
        <f>IF(N2396="sníž. přenesená",J2396,0)</f>
        <v>0</v>
      </c>
      <c r="BI2396" s="229">
        <f>IF(N2396="nulová",J2396,0)</f>
        <v>0</v>
      </c>
      <c r="BJ2396" s="20" t="s">
        <v>80</v>
      </c>
      <c r="BK2396" s="229">
        <f>ROUND(I2396*H2396,2)</f>
        <v>0</v>
      </c>
      <c r="BL2396" s="20" t="s">
        <v>273</v>
      </c>
      <c r="BM2396" s="228" t="s">
        <v>2988</v>
      </c>
    </row>
    <row r="2397" spans="1:47" s="2" customFormat="1" ht="12">
      <c r="A2397" s="41"/>
      <c r="B2397" s="42"/>
      <c r="C2397" s="43"/>
      <c r="D2397" s="230" t="s">
        <v>275</v>
      </c>
      <c r="E2397" s="43"/>
      <c r="F2397" s="231" t="s">
        <v>2987</v>
      </c>
      <c r="G2397" s="43"/>
      <c r="H2397" s="43"/>
      <c r="I2397" s="232"/>
      <c r="J2397" s="43"/>
      <c r="K2397" s="43"/>
      <c r="L2397" s="47"/>
      <c r="M2397" s="233"/>
      <c r="N2397" s="234"/>
      <c r="O2397" s="87"/>
      <c r="P2397" s="87"/>
      <c r="Q2397" s="87"/>
      <c r="R2397" s="87"/>
      <c r="S2397" s="87"/>
      <c r="T2397" s="88"/>
      <c r="U2397" s="41"/>
      <c r="V2397" s="41"/>
      <c r="W2397" s="41"/>
      <c r="X2397" s="41"/>
      <c r="Y2397" s="41"/>
      <c r="Z2397" s="41"/>
      <c r="AA2397" s="41"/>
      <c r="AB2397" s="41"/>
      <c r="AC2397" s="41"/>
      <c r="AD2397" s="41"/>
      <c r="AE2397" s="41"/>
      <c r="AT2397" s="20" t="s">
        <v>275</v>
      </c>
      <c r="AU2397" s="20" t="s">
        <v>82</v>
      </c>
    </row>
    <row r="2398" spans="1:65" s="2" customFormat="1" ht="49.05" customHeight="1">
      <c r="A2398" s="41"/>
      <c r="B2398" s="42"/>
      <c r="C2398" s="269" t="s">
        <v>2989</v>
      </c>
      <c r="D2398" s="269" t="s">
        <v>430</v>
      </c>
      <c r="E2398" s="270" t="s">
        <v>2990</v>
      </c>
      <c r="F2398" s="271" t="s">
        <v>2991</v>
      </c>
      <c r="G2398" s="272" t="s">
        <v>481</v>
      </c>
      <c r="H2398" s="273">
        <v>1</v>
      </c>
      <c r="I2398" s="274"/>
      <c r="J2398" s="275">
        <f>ROUND(I2398*H2398,2)</f>
        <v>0</v>
      </c>
      <c r="K2398" s="271" t="s">
        <v>520</v>
      </c>
      <c r="L2398" s="276"/>
      <c r="M2398" s="277" t="s">
        <v>19</v>
      </c>
      <c r="N2398" s="278" t="s">
        <v>43</v>
      </c>
      <c r="O2398" s="87"/>
      <c r="P2398" s="226">
        <f>O2398*H2398</f>
        <v>0</v>
      </c>
      <c r="Q2398" s="226">
        <v>0</v>
      </c>
      <c r="R2398" s="226">
        <f>Q2398*H2398</f>
        <v>0</v>
      </c>
      <c r="S2398" s="226">
        <v>0</v>
      </c>
      <c r="T2398" s="227">
        <f>S2398*H2398</f>
        <v>0</v>
      </c>
      <c r="U2398" s="41"/>
      <c r="V2398" s="41"/>
      <c r="W2398" s="41"/>
      <c r="X2398" s="41"/>
      <c r="Y2398" s="41"/>
      <c r="Z2398" s="41"/>
      <c r="AA2398" s="41"/>
      <c r="AB2398" s="41"/>
      <c r="AC2398" s="41"/>
      <c r="AD2398" s="41"/>
      <c r="AE2398" s="41"/>
      <c r="AR2398" s="228" t="s">
        <v>324</v>
      </c>
      <c r="AT2398" s="228" t="s">
        <v>430</v>
      </c>
      <c r="AU2398" s="228" t="s">
        <v>82</v>
      </c>
      <c r="AY2398" s="20" t="s">
        <v>266</v>
      </c>
      <c r="BE2398" s="229">
        <f>IF(N2398="základní",J2398,0)</f>
        <v>0</v>
      </c>
      <c r="BF2398" s="229">
        <f>IF(N2398="snížená",J2398,0)</f>
        <v>0</v>
      </c>
      <c r="BG2398" s="229">
        <f>IF(N2398="zákl. přenesená",J2398,0)</f>
        <v>0</v>
      </c>
      <c r="BH2398" s="229">
        <f>IF(N2398="sníž. přenesená",J2398,0)</f>
        <v>0</v>
      </c>
      <c r="BI2398" s="229">
        <f>IF(N2398="nulová",J2398,0)</f>
        <v>0</v>
      </c>
      <c r="BJ2398" s="20" t="s">
        <v>80</v>
      </c>
      <c r="BK2398" s="229">
        <f>ROUND(I2398*H2398,2)</f>
        <v>0</v>
      </c>
      <c r="BL2398" s="20" t="s">
        <v>273</v>
      </c>
      <c r="BM2398" s="228" t="s">
        <v>2992</v>
      </c>
    </row>
    <row r="2399" spans="1:47" s="2" customFormat="1" ht="12">
      <c r="A2399" s="41"/>
      <c r="B2399" s="42"/>
      <c r="C2399" s="43"/>
      <c r="D2399" s="230" t="s">
        <v>275</v>
      </c>
      <c r="E2399" s="43"/>
      <c r="F2399" s="231" t="s">
        <v>2991</v>
      </c>
      <c r="G2399" s="43"/>
      <c r="H2399" s="43"/>
      <c r="I2399" s="232"/>
      <c r="J2399" s="43"/>
      <c r="K2399" s="43"/>
      <c r="L2399" s="47"/>
      <c r="M2399" s="233"/>
      <c r="N2399" s="234"/>
      <c r="O2399" s="87"/>
      <c r="P2399" s="87"/>
      <c r="Q2399" s="87"/>
      <c r="R2399" s="87"/>
      <c r="S2399" s="87"/>
      <c r="T2399" s="88"/>
      <c r="U2399" s="41"/>
      <c r="V2399" s="41"/>
      <c r="W2399" s="41"/>
      <c r="X2399" s="41"/>
      <c r="Y2399" s="41"/>
      <c r="Z2399" s="41"/>
      <c r="AA2399" s="41"/>
      <c r="AB2399" s="41"/>
      <c r="AC2399" s="41"/>
      <c r="AD2399" s="41"/>
      <c r="AE2399" s="41"/>
      <c r="AT2399" s="20" t="s">
        <v>275</v>
      </c>
      <c r="AU2399" s="20" t="s">
        <v>82</v>
      </c>
    </row>
    <row r="2400" spans="1:65" s="2" customFormat="1" ht="55.5" customHeight="1">
      <c r="A2400" s="41"/>
      <c r="B2400" s="42"/>
      <c r="C2400" s="217" t="s">
        <v>2993</v>
      </c>
      <c r="D2400" s="217" t="s">
        <v>268</v>
      </c>
      <c r="E2400" s="218" t="s">
        <v>2994</v>
      </c>
      <c r="F2400" s="219" t="s">
        <v>2995</v>
      </c>
      <c r="G2400" s="220" t="s">
        <v>423</v>
      </c>
      <c r="H2400" s="221">
        <v>1.1</v>
      </c>
      <c r="I2400" s="222"/>
      <c r="J2400" s="223">
        <f>ROUND(I2400*H2400,2)</f>
        <v>0</v>
      </c>
      <c r="K2400" s="219" t="s">
        <v>520</v>
      </c>
      <c r="L2400" s="47"/>
      <c r="M2400" s="224" t="s">
        <v>19</v>
      </c>
      <c r="N2400" s="225" t="s">
        <v>43</v>
      </c>
      <c r="O2400" s="87"/>
      <c r="P2400" s="226">
        <f>O2400*H2400</f>
        <v>0</v>
      </c>
      <c r="Q2400" s="226">
        <v>0</v>
      </c>
      <c r="R2400" s="226">
        <f>Q2400*H2400</f>
        <v>0</v>
      </c>
      <c r="S2400" s="226">
        <v>0</v>
      </c>
      <c r="T2400" s="227">
        <f>S2400*H2400</f>
        <v>0</v>
      </c>
      <c r="U2400" s="41"/>
      <c r="V2400" s="41"/>
      <c r="W2400" s="41"/>
      <c r="X2400" s="41"/>
      <c r="Y2400" s="41"/>
      <c r="Z2400" s="41"/>
      <c r="AA2400" s="41"/>
      <c r="AB2400" s="41"/>
      <c r="AC2400" s="41"/>
      <c r="AD2400" s="41"/>
      <c r="AE2400" s="41"/>
      <c r="AR2400" s="228" t="s">
        <v>273</v>
      </c>
      <c r="AT2400" s="228" t="s">
        <v>268</v>
      </c>
      <c r="AU2400" s="228" t="s">
        <v>82</v>
      </c>
      <c r="AY2400" s="20" t="s">
        <v>266</v>
      </c>
      <c r="BE2400" s="229">
        <f>IF(N2400="základní",J2400,0)</f>
        <v>0</v>
      </c>
      <c r="BF2400" s="229">
        <f>IF(N2400="snížená",J2400,0)</f>
        <v>0</v>
      </c>
      <c r="BG2400" s="229">
        <f>IF(N2400="zákl. přenesená",J2400,0)</f>
        <v>0</v>
      </c>
      <c r="BH2400" s="229">
        <f>IF(N2400="sníž. přenesená",J2400,0)</f>
        <v>0</v>
      </c>
      <c r="BI2400" s="229">
        <f>IF(N2400="nulová",J2400,0)</f>
        <v>0</v>
      </c>
      <c r="BJ2400" s="20" t="s">
        <v>80</v>
      </c>
      <c r="BK2400" s="229">
        <f>ROUND(I2400*H2400,2)</f>
        <v>0</v>
      </c>
      <c r="BL2400" s="20" t="s">
        <v>273</v>
      </c>
      <c r="BM2400" s="228" t="s">
        <v>2996</v>
      </c>
    </row>
    <row r="2401" spans="1:47" s="2" customFormat="1" ht="12">
      <c r="A2401" s="41"/>
      <c r="B2401" s="42"/>
      <c r="C2401" s="43"/>
      <c r="D2401" s="230" t="s">
        <v>275</v>
      </c>
      <c r="E2401" s="43"/>
      <c r="F2401" s="231" t="s">
        <v>2995</v>
      </c>
      <c r="G2401" s="43"/>
      <c r="H2401" s="43"/>
      <c r="I2401" s="232"/>
      <c r="J2401" s="43"/>
      <c r="K2401" s="43"/>
      <c r="L2401" s="47"/>
      <c r="M2401" s="233"/>
      <c r="N2401" s="234"/>
      <c r="O2401" s="87"/>
      <c r="P2401" s="87"/>
      <c r="Q2401" s="87"/>
      <c r="R2401" s="87"/>
      <c r="S2401" s="87"/>
      <c r="T2401" s="88"/>
      <c r="U2401" s="41"/>
      <c r="V2401" s="41"/>
      <c r="W2401" s="41"/>
      <c r="X2401" s="41"/>
      <c r="Y2401" s="41"/>
      <c r="Z2401" s="41"/>
      <c r="AA2401" s="41"/>
      <c r="AB2401" s="41"/>
      <c r="AC2401" s="41"/>
      <c r="AD2401" s="41"/>
      <c r="AE2401" s="41"/>
      <c r="AT2401" s="20" t="s">
        <v>275</v>
      </c>
      <c r="AU2401" s="20" t="s">
        <v>82</v>
      </c>
    </row>
    <row r="2402" spans="1:65" s="2" customFormat="1" ht="49.05" customHeight="1">
      <c r="A2402" s="41"/>
      <c r="B2402" s="42"/>
      <c r="C2402" s="217" t="s">
        <v>2997</v>
      </c>
      <c r="D2402" s="217" t="s">
        <v>268</v>
      </c>
      <c r="E2402" s="218" t="s">
        <v>2998</v>
      </c>
      <c r="F2402" s="219" t="s">
        <v>2999</v>
      </c>
      <c r="G2402" s="220" t="s">
        <v>423</v>
      </c>
      <c r="H2402" s="221">
        <v>10.6</v>
      </c>
      <c r="I2402" s="222"/>
      <c r="J2402" s="223">
        <f>ROUND(I2402*H2402,2)</f>
        <v>0</v>
      </c>
      <c r="K2402" s="219" t="s">
        <v>520</v>
      </c>
      <c r="L2402" s="47"/>
      <c r="M2402" s="224" t="s">
        <v>19</v>
      </c>
      <c r="N2402" s="225" t="s">
        <v>43</v>
      </c>
      <c r="O2402" s="87"/>
      <c r="P2402" s="226">
        <f>O2402*H2402</f>
        <v>0</v>
      </c>
      <c r="Q2402" s="226">
        <v>0</v>
      </c>
      <c r="R2402" s="226">
        <f>Q2402*H2402</f>
        <v>0</v>
      </c>
      <c r="S2402" s="226">
        <v>0</v>
      </c>
      <c r="T2402" s="227">
        <f>S2402*H2402</f>
        <v>0</v>
      </c>
      <c r="U2402" s="41"/>
      <c r="V2402" s="41"/>
      <c r="W2402" s="41"/>
      <c r="X2402" s="41"/>
      <c r="Y2402" s="41"/>
      <c r="Z2402" s="41"/>
      <c r="AA2402" s="41"/>
      <c r="AB2402" s="41"/>
      <c r="AC2402" s="41"/>
      <c r="AD2402" s="41"/>
      <c r="AE2402" s="41"/>
      <c r="AR2402" s="228" t="s">
        <v>273</v>
      </c>
      <c r="AT2402" s="228" t="s">
        <v>268</v>
      </c>
      <c r="AU2402" s="228" t="s">
        <v>82</v>
      </c>
      <c r="AY2402" s="20" t="s">
        <v>266</v>
      </c>
      <c r="BE2402" s="229">
        <f>IF(N2402="základní",J2402,0)</f>
        <v>0</v>
      </c>
      <c r="BF2402" s="229">
        <f>IF(N2402="snížená",J2402,0)</f>
        <v>0</v>
      </c>
      <c r="BG2402" s="229">
        <f>IF(N2402="zákl. přenesená",J2402,0)</f>
        <v>0</v>
      </c>
      <c r="BH2402" s="229">
        <f>IF(N2402="sníž. přenesená",J2402,0)</f>
        <v>0</v>
      </c>
      <c r="BI2402" s="229">
        <f>IF(N2402="nulová",J2402,0)</f>
        <v>0</v>
      </c>
      <c r="BJ2402" s="20" t="s">
        <v>80</v>
      </c>
      <c r="BK2402" s="229">
        <f>ROUND(I2402*H2402,2)</f>
        <v>0</v>
      </c>
      <c r="BL2402" s="20" t="s">
        <v>273</v>
      </c>
      <c r="BM2402" s="228" t="s">
        <v>3000</v>
      </c>
    </row>
    <row r="2403" spans="1:47" s="2" customFormat="1" ht="12">
      <c r="A2403" s="41"/>
      <c r="B2403" s="42"/>
      <c r="C2403" s="43"/>
      <c r="D2403" s="230" t="s">
        <v>275</v>
      </c>
      <c r="E2403" s="43"/>
      <c r="F2403" s="231" t="s">
        <v>2999</v>
      </c>
      <c r="G2403" s="43"/>
      <c r="H2403" s="43"/>
      <c r="I2403" s="232"/>
      <c r="J2403" s="43"/>
      <c r="K2403" s="43"/>
      <c r="L2403" s="47"/>
      <c r="M2403" s="233"/>
      <c r="N2403" s="234"/>
      <c r="O2403" s="87"/>
      <c r="P2403" s="87"/>
      <c r="Q2403" s="87"/>
      <c r="R2403" s="87"/>
      <c r="S2403" s="87"/>
      <c r="T2403" s="88"/>
      <c r="U2403" s="41"/>
      <c r="V2403" s="41"/>
      <c r="W2403" s="41"/>
      <c r="X2403" s="41"/>
      <c r="Y2403" s="41"/>
      <c r="Z2403" s="41"/>
      <c r="AA2403" s="41"/>
      <c r="AB2403" s="41"/>
      <c r="AC2403" s="41"/>
      <c r="AD2403" s="41"/>
      <c r="AE2403" s="41"/>
      <c r="AT2403" s="20" t="s">
        <v>275</v>
      </c>
      <c r="AU2403" s="20" t="s">
        <v>82</v>
      </c>
    </row>
    <row r="2404" spans="1:65" s="2" customFormat="1" ht="16.5" customHeight="1">
      <c r="A2404" s="41"/>
      <c r="B2404" s="42"/>
      <c r="C2404" s="217" t="s">
        <v>3001</v>
      </c>
      <c r="D2404" s="217" t="s">
        <v>268</v>
      </c>
      <c r="E2404" s="218" t="s">
        <v>3002</v>
      </c>
      <c r="F2404" s="219" t="s">
        <v>3003</v>
      </c>
      <c r="G2404" s="220" t="s">
        <v>423</v>
      </c>
      <c r="H2404" s="221">
        <v>6</v>
      </c>
      <c r="I2404" s="222"/>
      <c r="J2404" s="223">
        <f>ROUND(I2404*H2404,2)</f>
        <v>0</v>
      </c>
      <c r="K2404" s="219" t="s">
        <v>520</v>
      </c>
      <c r="L2404" s="47"/>
      <c r="M2404" s="224" t="s">
        <v>19</v>
      </c>
      <c r="N2404" s="225" t="s">
        <v>43</v>
      </c>
      <c r="O2404" s="87"/>
      <c r="P2404" s="226">
        <f>O2404*H2404</f>
        <v>0</v>
      </c>
      <c r="Q2404" s="226">
        <v>0</v>
      </c>
      <c r="R2404" s="226">
        <f>Q2404*H2404</f>
        <v>0</v>
      </c>
      <c r="S2404" s="226">
        <v>0</v>
      </c>
      <c r="T2404" s="227">
        <f>S2404*H2404</f>
        <v>0</v>
      </c>
      <c r="U2404" s="41"/>
      <c r="V2404" s="41"/>
      <c r="W2404" s="41"/>
      <c r="X2404" s="41"/>
      <c r="Y2404" s="41"/>
      <c r="Z2404" s="41"/>
      <c r="AA2404" s="41"/>
      <c r="AB2404" s="41"/>
      <c r="AC2404" s="41"/>
      <c r="AD2404" s="41"/>
      <c r="AE2404" s="41"/>
      <c r="AR2404" s="228" t="s">
        <v>273</v>
      </c>
      <c r="AT2404" s="228" t="s">
        <v>268</v>
      </c>
      <c r="AU2404" s="228" t="s">
        <v>82</v>
      </c>
      <c r="AY2404" s="20" t="s">
        <v>266</v>
      </c>
      <c r="BE2404" s="229">
        <f>IF(N2404="základní",J2404,0)</f>
        <v>0</v>
      </c>
      <c r="BF2404" s="229">
        <f>IF(N2404="snížená",J2404,0)</f>
        <v>0</v>
      </c>
      <c r="BG2404" s="229">
        <f>IF(N2404="zákl. přenesená",J2404,0)</f>
        <v>0</v>
      </c>
      <c r="BH2404" s="229">
        <f>IF(N2404="sníž. přenesená",J2404,0)</f>
        <v>0</v>
      </c>
      <c r="BI2404" s="229">
        <f>IF(N2404="nulová",J2404,0)</f>
        <v>0</v>
      </c>
      <c r="BJ2404" s="20" t="s">
        <v>80</v>
      </c>
      <c r="BK2404" s="229">
        <f>ROUND(I2404*H2404,2)</f>
        <v>0</v>
      </c>
      <c r="BL2404" s="20" t="s">
        <v>273</v>
      </c>
      <c r="BM2404" s="228" t="s">
        <v>3004</v>
      </c>
    </row>
    <row r="2405" spans="1:47" s="2" customFormat="1" ht="12">
      <c r="A2405" s="41"/>
      <c r="B2405" s="42"/>
      <c r="C2405" s="43"/>
      <c r="D2405" s="230" t="s">
        <v>275</v>
      </c>
      <c r="E2405" s="43"/>
      <c r="F2405" s="231" t="s">
        <v>3003</v>
      </c>
      <c r="G2405" s="43"/>
      <c r="H2405" s="43"/>
      <c r="I2405" s="232"/>
      <c r="J2405" s="43"/>
      <c r="K2405" s="43"/>
      <c r="L2405" s="47"/>
      <c r="M2405" s="233"/>
      <c r="N2405" s="234"/>
      <c r="O2405" s="87"/>
      <c r="P2405" s="87"/>
      <c r="Q2405" s="87"/>
      <c r="R2405" s="87"/>
      <c r="S2405" s="87"/>
      <c r="T2405" s="88"/>
      <c r="U2405" s="41"/>
      <c r="V2405" s="41"/>
      <c r="W2405" s="41"/>
      <c r="X2405" s="41"/>
      <c r="Y2405" s="41"/>
      <c r="Z2405" s="41"/>
      <c r="AA2405" s="41"/>
      <c r="AB2405" s="41"/>
      <c r="AC2405" s="41"/>
      <c r="AD2405" s="41"/>
      <c r="AE2405" s="41"/>
      <c r="AT2405" s="20" t="s">
        <v>275</v>
      </c>
      <c r="AU2405" s="20" t="s">
        <v>82</v>
      </c>
    </row>
    <row r="2406" spans="1:65" s="2" customFormat="1" ht="44.25" customHeight="1">
      <c r="A2406" s="41"/>
      <c r="B2406" s="42"/>
      <c r="C2406" s="269" t="s">
        <v>3005</v>
      </c>
      <c r="D2406" s="269" t="s">
        <v>430</v>
      </c>
      <c r="E2406" s="270" t="s">
        <v>3006</v>
      </c>
      <c r="F2406" s="271" t="s">
        <v>3007</v>
      </c>
      <c r="G2406" s="272" t="s">
        <v>423</v>
      </c>
      <c r="H2406" s="273">
        <v>6</v>
      </c>
      <c r="I2406" s="274"/>
      <c r="J2406" s="275">
        <f>ROUND(I2406*H2406,2)</f>
        <v>0</v>
      </c>
      <c r="K2406" s="271" t="s">
        <v>520</v>
      </c>
      <c r="L2406" s="276"/>
      <c r="M2406" s="277" t="s">
        <v>19</v>
      </c>
      <c r="N2406" s="278" t="s">
        <v>43</v>
      </c>
      <c r="O2406" s="87"/>
      <c r="P2406" s="226">
        <f>O2406*H2406</f>
        <v>0</v>
      </c>
      <c r="Q2406" s="226">
        <v>0</v>
      </c>
      <c r="R2406" s="226">
        <f>Q2406*H2406</f>
        <v>0</v>
      </c>
      <c r="S2406" s="226">
        <v>0</v>
      </c>
      <c r="T2406" s="227">
        <f>S2406*H2406</f>
        <v>0</v>
      </c>
      <c r="U2406" s="41"/>
      <c r="V2406" s="41"/>
      <c r="W2406" s="41"/>
      <c r="X2406" s="41"/>
      <c r="Y2406" s="41"/>
      <c r="Z2406" s="41"/>
      <c r="AA2406" s="41"/>
      <c r="AB2406" s="41"/>
      <c r="AC2406" s="41"/>
      <c r="AD2406" s="41"/>
      <c r="AE2406" s="41"/>
      <c r="AR2406" s="228" t="s">
        <v>324</v>
      </c>
      <c r="AT2406" s="228" t="s">
        <v>430</v>
      </c>
      <c r="AU2406" s="228" t="s">
        <v>82</v>
      </c>
      <c r="AY2406" s="20" t="s">
        <v>266</v>
      </c>
      <c r="BE2406" s="229">
        <f>IF(N2406="základní",J2406,0)</f>
        <v>0</v>
      </c>
      <c r="BF2406" s="229">
        <f>IF(N2406="snížená",J2406,0)</f>
        <v>0</v>
      </c>
      <c r="BG2406" s="229">
        <f>IF(N2406="zákl. přenesená",J2406,0)</f>
        <v>0</v>
      </c>
      <c r="BH2406" s="229">
        <f>IF(N2406="sníž. přenesená",J2406,0)</f>
        <v>0</v>
      </c>
      <c r="BI2406" s="229">
        <f>IF(N2406="nulová",J2406,0)</f>
        <v>0</v>
      </c>
      <c r="BJ2406" s="20" t="s">
        <v>80</v>
      </c>
      <c r="BK2406" s="229">
        <f>ROUND(I2406*H2406,2)</f>
        <v>0</v>
      </c>
      <c r="BL2406" s="20" t="s">
        <v>273</v>
      </c>
      <c r="BM2406" s="228" t="s">
        <v>3008</v>
      </c>
    </row>
    <row r="2407" spans="1:47" s="2" customFormat="1" ht="12">
      <c r="A2407" s="41"/>
      <c r="B2407" s="42"/>
      <c r="C2407" s="43"/>
      <c r="D2407" s="230" t="s">
        <v>275</v>
      </c>
      <c r="E2407" s="43"/>
      <c r="F2407" s="231" t="s">
        <v>3007</v>
      </c>
      <c r="G2407" s="43"/>
      <c r="H2407" s="43"/>
      <c r="I2407" s="232"/>
      <c r="J2407" s="43"/>
      <c r="K2407" s="43"/>
      <c r="L2407" s="47"/>
      <c r="M2407" s="233"/>
      <c r="N2407" s="234"/>
      <c r="O2407" s="87"/>
      <c r="P2407" s="87"/>
      <c r="Q2407" s="87"/>
      <c r="R2407" s="87"/>
      <c r="S2407" s="87"/>
      <c r="T2407" s="88"/>
      <c r="U2407" s="41"/>
      <c r="V2407" s="41"/>
      <c r="W2407" s="41"/>
      <c r="X2407" s="41"/>
      <c r="Y2407" s="41"/>
      <c r="Z2407" s="41"/>
      <c r="AA2407" s="41"/>
      <c r="AB2407" s="41"/>
      <c r="AC2407" s="41"/>
      <c r="AD2407" s="41"/>
      <c r="AE2407" s="41"/>
      <c r="AT2407" s="20" t="s">
        <v>275</v>
      </c>
      <c r="AU2407" s="20" t="s">
        <v>82</v>
      </c>
    </row>
    <row r="2408" spans="1:65" s="2" customFormat="1" ht="55.5" customHeight="1">
      <c r="A2408" s="41"/>
      <c r="B2408" s="42"/>
      <c r="C2408" s="269" t="s">
        <v>3009</v>
      </c>
      <c r="D2408" s="269" t="s">
        <v>430</v>
      </c>
      <c r="E2408" s="270" t="s">
        <v>3010</v>
      </c>
      <c r="F2408" s="271" t="s">
        <v>3011</v>
      </c>
      <c r="G2408" s="272" t="s">
        <v>481</v>
      </c>
      <c r="H2408" s="273">
        <v>1</v>
      </c>
      <c r="I2408" s="274"/>
      <c r="J2408" s="275">
        <f>ROUND(I2408*H2408,2)</f>
        <v>0</v>
      </c>
      <c r="K2408" s="271" t="s">
        <v>520</v>
      </c>
      <c r="L2408" s="276"/>
      <c r="M2408" s="277" t="s">
        <v>19</v>
      </c>
      <c r="N2408" s="278" t="s">
        <v>43</v>
      </c>
      <c r="O2408" s="87"/>
      <c r="P2408" s="226">
        <f>O2408*H2408</f>
        <v>0</v>
      </c>
      <c r="Q2408" s="226">
        <v>0</v>
      </c>
      <c r="R2408" s="226">
        <f>Q2408*H2408</f>
        <v>0</v>
      </c>
      <c r="S2408" s="226">
        <v>0</v>
      </c>
      <c r="T2408" s="227">
        <f>S2408*H2408</f>
        <v>0</v>
      </c>
      <c r="U2408" s="41"/>
      <c r="V2408" s="41"/>
      <c r="W2408" s="41"/>
      <c r="X2408" s="41"/>
      <c r="Y2408" s="41"/>
      <c r="Z2408" s="41"/>
      <c r="AA2408" s="41"/>
      <c r="AB2408" s="41"/>
      <c r="AC2408" s="41"/>
      <c r="AD2408" s="41"/>
      <c r="AE2408" s="41"/>
      <c r="AR2408" s="228" t="s">
        <v>324</v>
      </c>
      <c r="AT2408" s="228" t="s">
        <v>430</v>
      </c>
      <c r="AU2408" s="228" t="s">
        <v>82</v>
      </c>
      <c r="AY2408" s="20" t="s">
        <v>266</v>
      </c>
      <c r="BE2408" s="229">
        <f>IF(N2408="základní",J2408,0)</f>
        <v>0</v>
      </c>
      <c r="BF2408" s="229">
        <f>IF(N2408="snížená",J2408,0)</f>
        <v>0</v>
      </c>
      <c r="BG2408" s="229">
        <f>IF(N2408="zákl. přenesená",J2408,0)</f>
        <v>0</v>
      </c>
      <c r="BH2408" s="229">
        <f>IF(N2408="sníž. přenesená",J2408,0)</f>
        <v>0</v>
      </c>
      <c r="BI2408" s="229">
        <f>IF(N2408="nulová",J2408,0)</f>
        <v>0</v>
      </c>
      <c r="BJ2408" s="20" t="s">
        <v>80</v>
      </c>
      <c r="BK2408" s="229">
        <f>ROUND(I2408*H2408,2)</f>
        <v>0</v>
      </c>
      <c r="BL2408" s="20" t="s">
        <v>273</v>
      </c>
      <c r="BM2408" s="228" t="s">
        <v>3012</v>
      </c>
    </row>
    <row r="2409" spans="1:47" s="2" customFormat="1" ht="12">
      <c r="A2409" s="41"/>
      <c r="B2409" s="42"/>
      <c r="C2409" s="43"/>
      <c r="D2409" s="230" t="s">
        <v>275</v>
      </c>
      <c r="E2409" s="43"/>
      <c r="F2409" s="231" t="s">
        <v>3011</v>
      </c>
      <c r="G2409" s="43"/>
      <c r="H2409" s="43"/>
      <c r="I2409" s="232"/>
      <c r="J2409" s="43"/>
      <c r="K2409" s="43"/>
      <c r="L2409" s="47"/>
      <c r="M2409" s="233"/>
      <c r="N2409" s="234"/>
      <c r="O2409" s="87"/>
      <c r="P2409" s="87"/>
      <c r="Q2409" s="87"/>
      <c r="R2409" s="87"/>
      <c r="S2409" s="87"/>
      <c r="T2409" s="88"/>
      <c r="U2409" s="41"/>
      <c r="V2409" s="41"/>
      <c r="W2409" s="41"/>
      <c r="X2409" s="41"/>
      <c r="Y2409" s="41"/>
      <c r="Z2409" s="41"/>
      <c r="AA2409" s="41"/>
      <c r="AB2409" s="41"/>
      <c r="AC2409" s="41"/>
      <c r="AD2409" s="41"/>
      <c r="AE2409" s="41"/>
      <c r="AT2409" s="20" t="s">
        <v>275</v>
      </c>
      <c r="AU2409" s="20" t="s">
        <v>82</v>
      </c>
    </row>
    <row r="2410" spans="1:65" s="2" customFormat="1" ht="24.15" customHeight="1">
      <c r="A2410" s="41"/>
      <c r="B2410" s="42"/>
      <c r="C2410" s="217" t="s">
        <v>3013</v>
      </c>
      <c r="D2410" s="217" t="s">
        <v>268</v>
      </c>
      <c r="E2410" s="218" t="s">
        <v>3014</v>
      </c>
      <c r="F2410" s="219" t="s">
        <v>3015</v>
      </c>
      <c r="G2410" s="220" t="s">
        <v>327</v>
      </c>
      <c r="H2410" s="221">
        <v>24.18</v>
      </c>
      <c r="I2410" s="222"/>
      <c r="J2410" s="223">
        <f>ROUND(I2410*H2410,2)</f>
        <v>0</v>
      </c>
      <c r="K2410" s="219" t="s">
        <v>272</v>
      </c>
      <c r="L2410" s="47"/>
      <c r="M2410" s="224" t="s">
        <v>19</v>
      </c>
      <c r="N2410" s="225" t="s">
        <v>43</v>
      </c>
      <c r="O2410" s="87"/>
      <c r="P2410" s="226">
        <f>O2410*H2410</f>
        <v>0</v>
      </c>
      <c r="Q2410" s="226">
        <v>0</v>
      </c>
      <c r="R2410" s="226">
        <f>Q2410*H2410</f>
        <v>0</v>
      </c>
      <c r="S2410" s="226">
        <v>0</v>
      </c>
      <c r="T2410" s="227">
        <f>S2410*H2410</f>
        <v>0</v>
      </c>
      <c r="U2410" s="41"/>
      <c r="V2410" s="41"/>
      <c r="W2410" s="41"/>
      <c r="X2410" s="41"/>
      <c r="Y2410" s="41"/>
      <c r="Z2410" s="41"/>
      <c r="AA2410" s="41"/>
      <c r="AB2410" s="41"/>
      <c r="AC2410" s="41"/>
      <c r="AD2410" s="41"/>
      <c r="AE2410" s="41"/>
      <c r="AR2410" s="228" t="s">
        <v>273</v>
      </c>
      <c r="AT2410" s="228" t="s">
        <v>268</v>
      </c>
      <c r="AU2410" s="228" t="s">
        <v>82</v>
      </c>
      <c r="AY2410" s="20" t="s">
        <v>266</v>
      </c>
      <c r="BE2410" s="229">
        <f>IF(N2410="základní",J2410,0)</f>
        <v>0</v>
      </c>
      <c r="BF2410" s="229">
        <f>IF(N2410="snížená",J2410,0)</f>
        <v>0</v>
      </c>
      <c r="BG2410" s="229">
        <f>IF(N2410="zákl. přenesená",J2410,0)</f>
        <v>0</v>
      </c>
      <c r="BH2410" s="229">
        <f>IF(N2410="sníž. přenesená",J2410,0)</f>
        <v>0</v>
      </c>
      <c r="BI2410" s="229">
        <f>IF(N2410="nulová",J2410,0)</f>
        <v>0</v>
      </c>
      <c r="BJ2410" s="20" t="s">
        <v>80</v>
      </c>
      <c r="BK2410" s="229">
        <f>ROUND(I2410*H2410,2)</f>
        <v>0</v>
      </c>
      <c r="BL2410" s="20" t="s">
        <v>273</v>
      </c>
      <c r="BM2410" s="228" t="s">
        <v>3016</v>
      </c>
    </row>
    <row r="2411" spans="1:47" s="2" customFormat="1" ht="12">
      <c r="A2411" s="41"/>
      <c r="B2411" s="42"/>
      <c r="C2411" s="43"/>
      <c r="D2411" s="230" t="s">
        <v>275</v>
      </c>
      <c r="E2411" s="43"/>
      <c r="F2411" s="231" t="s">
        <v>3017</v>
      </c>
      <c r="G2411" s="43"/>
      <c r="H2411" s="43"/>
      <c r="I2411" s="232"/>
      <c r="J2411" s="43"/>
      <c r="K2411" s="43"/>
      <c r="L2411" s="47"/>
      <c r="M2411" s="233"/>
      <c r="N2411" s="234"/>
      <c r="O2411" s="87"/>
      <c r="P2411" s="87"/>
      <c r="Q2411" s="87"/>
      <c r="R2411" s="87"/>
      <c r="S2411" s="87"/>
      <c r="T2411" s="88"/>
      <c r="U2411" s="41"/>
      <c r="V2411" s="41"/>
      <c r="W2411" s="41"/>
      <c r="X2411" s="41"/>
      <c r="Y2411" s="41"/>
      <c r="Z2411" s="41"/>
      <c r="AA2411" s="41"/>
      <c r="AB2411" s="41"/>
      <c r="AC2411" s="41"/>
      <c r="AD2411" s="41"/>
      <c r="AE2411" s="41"/>
      <c r="AT2411" s="20" t="s">
        <v>275</v>
      </c>
      <c r="AU2411" s="20" t="s">
        <v>82</v>
      </c>
    </row>
    <row r="2412" spans="1:47" s="2" customFormat="1" ht="12">
      <c r="A2412" s="41"/>
      <c r="B2412" s="42"/>
      <c r="C2412" s="43"/>
      <c r="D2412" s="235" t="s">
        <v>277</v>
      </c>
      <c r="E2412" s="43"/>
      <c r="F2412" s="236" t="s">
        <v>3018</v>
      </c>
      <c r="G2412" s="43"/>
      <c r="H2412" s="43"/>
      <c r="I2412" s="232"/>
      <c r="J2412" s="43"/>
      <c r="K2412" s="43"/>
      <c r="L2412" s="47"/>
      <c r="M2412" s="233"/>
      <c r="N2412" s="234"/>
      <c r="O2412" s="87"/>
      <c r="P2412" s="87"/>
      <c r="Q2412" s="87"/>
      <c r="R2412" s="87"/>
      <c r="S2412" s="87"/>
      <c r="T2412" s="88"/>
      <c r="U2412" s="41"/>
      <c r="V2412" s="41"/>
      <c r="W2412" s="41"/>
      <c r="X2412" s="41"/>
      <c r="Y2412" s="41"/>
      <c r="Z2412" s="41"/>
      <c r="AA2412" s="41"/>
      <c r="AB2412" s="41"/>
      <c r="AC2412" s="41"/>
      <c r="AD2412" s="41"/>
      <c r="AE2412" s="41"/>
      <c r="AT2412" s="20" t="s">
        <v>277</v>
      </c>
      <c r="AU2412" s="20" t="s">
        <v>82</v>
      </c>
    </row>
    <row r="2413" spans="1:63" s="12" customFormat="1" ht="22.8" customHeight="1">
      <c r="A2413" s="12"/>
      <c r="B2413" s="201"/>
      <c r="C2413" s="202"/>
      <c r="D2413" s="203" t="s">
        <v>71</v>
      </c>
      <c r="E2413" s="215" t="s">
        <v>3019</v>
      </c>
      <c r="F2413" s="215" t="s">
        <v>3020</v>
      </c>
      <c r="G2413" s="202"/>
      <c r="H2413" s="202"/>
      <c r="I2413" s="205"/>
      <c r="J2413" s="216">
        <f>BK2413</f>
        <v>0</v>
      </c>
      <c r="K2413" s="202"/>
      <c r="L2413" s="207"/>
      <c r="M2413" s="208"/>
      <c r="N2413" s="209"/>
      <c r="O2413" s="209"/>
      <c r="P2413" s="210">
        <f>SUM(P2414:P2495)</f>
        <v>0</v>
      </c>
      <c r="Q2413" s="209"/>
      <c r="R2413" s="210">
        <f>SUM(R2414:R2495)</f>
        <v>4.89267354</v>
      </c>
      <c r="S2413" s="209"/>
      <c r="T2413" s="211">
        <f>SUM(T2414:T2495)</f>
        <v>0</v>
      </c>
      <c r="U2413" s="12"/>
      <c r="V2413" s="12"/>
      <c r="W2413" s="12"/>
      <c r="X2413" s="12"/>
      <c r="Y2413" s="12"/>
      <c r="Z2413" s="12"/>
      <c r="AA2413" s="12"/>
      <c r="AB2413" s="12"/>
      <c r="AC2413" s="12"/>
      <c r="AD2413" s="12"/>
      <c r="AE2413" s="12"/>
      <c r="AR2413" s="212" t="s">
        <v>82</v>
      </c>
      <c r="AT2413" s="213" t="s">
        <v>71</v>
      </c>
      <c r="AU2413" s="213" t="s">
        <v>80</v>
      </c>
      <c r="AY2413" s="212" t="s">
        <v>266</v>
      </c>
      <c r="BK2413" s="214">
        <f>SUM(BK2414:BK2495)</f>
        <v>0</v>
      </c>
    </row>
    <row r="2414" spans="1:65" s="2" customFormat="1" ht="16.5" customHeight="1">
      <c r="A2414" s="41"/>
      <c r="B2414" s="42"/>
      <c r="C2414" s="217" t="s">
        <v>3021</v>
      </c>
      <c r="D2414" s="217" t="s">
        <v>268</v>
      </c>
      <c r="E2414" s="218" t="s">
        <v>3022</v>
      </c>
      <c r="F2414" s="219" t="s">
        <v>3023</v>
      </c>
      <c r="G2414" s="220" t="s">
        <v>271</v>
      </c>
      <c r="H2414" s="221">
        <v>627.18</v>
      </c>
      <c r="I2414" s="222"/>
      <c r="J2414" s="223">
        <f>ROUND(I2414*H2414,2)</f>
        <v>0</v>
      </c>
      <c r="K2414" s="219" t="s">
        <v>272</v>
      </c>
      <c r="L2414" s="47"/>
      <c r="M2414" s="224" t="s">
        <v>19</v>
      </c>
      <c r="N2414" s="225" t="s">
        <v>43</v>
      </c>
      <c r="O2414" s="87"/>
      <c r="P2414" s="226">
        <f>O2414*H2414</f>
        <v>0</v>
      </c>
      <c r="Q2414" s="226">
        <v>0.0003</v>
      </c>
      <c r="R2414" s="226">
        <f>Q2414*H2414</f>
        <v>0.18815399999999996</v>
      </c>
      <c r="S2414" s="226">
        <v>0</v>
      </c>
      <c r="T2414" s="227">
        <f>S2414*H2414</f>
        <v>0</v>
      </c>
      <c r="U2414" s="41"/>
      <c r="V2414" s="41"/>
      <c r="W2414" s="41"/>
      <c r="X2414" s="41"/>
      <c r="Y2414" s="41"/>
      <c r="Z2414" s="41"/>
      <c r="AA2414" s="41"/>
      <c r="AB2414" s="41"/>
      <c r="AC2414" s="41"/>
      <c r="AD2414" s="41"/>
      <c r="AE2414" s="41"/>
      <c r="AR2414" s="228" t="s">
        <v>396</v>
      </c>
      <c r="AT2414" s="228" t="s">
        <v>268</v>
      </c>
      <c r="AU2414" s="228" t="s">
        <v>82</v>
      </c>
      <c r="AY2414" s="20" t="s">
        <v>266</v>
      </c>
      <c r="BE2414" s="229">
        <f>IF(N2414="základní",J2414,0)</f>
        <v>0</v>
      </c>
      <c r="BF2414" s="229">
        <f>IF(N2414="snížená",J2414,0)</f>
        <v>0</v>
      </c>
      <c r="BG2414" s="229">
        <f>IF(N2414="zákl. přenesená",J2414,0)</f>
        <v>0</v>
      </c>
      <c r="BH2414" s="229">
        <f>IF(N2414="sníž. přenesená",J2414,0)</f>
        <v>0</v>
      </c>
      <c r="BI2414" s="229">
        <f>IF(N2414="nulová",J2414,0)</f>
        <v>0</v>
      </c>
      <c r="BJ2414" s="20" t="s">
        <v>80</v>
      </c>
      <c r="BK2414" s="229">
        <f>ROUND(I2414*H2414,2)</f>
        <v>0</v>
      </c>
      <c r="BL2414" s="20" t="s">
        <v>396</v>
      </c>
      <c r="BM2414" s="228" t="s">
        <v>3024</v>
      </c>
    </row>
    <row r="2415" spans="1:47" s="2" customFormat="1" ht="12">
      <c r="A2415" s="41"/>
      <c r="B2415" s="42"/>
      <c r="C2415" s="43"/>
      <c r="D2415" s="230" t="s">
        <v>275</v>
      </c>
      <c r="E2415" s="43"/>
      <c r="F2415" s="231" t="s">
        <v>3025</v>
      </c>
      <c r="G2415" s="43"/>
      <c r="H2415" s="43"/>
      <c r="I2415" s="232"/>
      <c r="J2415" s="43"/>
      <c r="K2415" s="43"/>
      <c r="L2415" s="47"/>
      <c r="M2415" s="233"/>
      <c r="N2415" s="234"/>
      <c r="O2415" s="87"/>
      <c r="P2415" s="87"/>
      <c r="Q2415" s="87"/>
      <c r="R2415" s="87"/>
      <c r="S2415" s="87"/>
      <c r="T2415" s="88"/>
      <c r="U2415" s="41"/>
      <c r="V2415" s="41"/>
      <c r="W2415" s="41"/>
      <c r="X2415" s="41"/>
      <c r="Y2415" s="41"/>
      <c r="Z2415" s="41"/>
      <c r="AA2415" s="41"/>
      <c r="AB2415" s="41"/>
      <c r="AC2415" s="41"/>
      <c r="AD2415" s="41"/>
      <c r="AE2415" s="41"/>
      <c r="AT2415" s="20" t="s">
        <v>275</v>
      </c>
      <c r="AU2415" s="20" t="s">
        <v>82</v>
      </c>
    </row>
    <row r="2416" spans="1:47" s="2" customFormat="1" ht="12">
      <c r="A2416" s="41"/>
      <c r="B2416" s="42"/>
      <c r="C2416" s="43"/>
      <c r="D2416" s="235" t="s">
        <v>277</v>
      </c>
      <c r="E2416" s="43"/>
      <c r="F2416" s="236" t="s">
        <v>3026</v>
      </c>
      <c r="G2416" s="43"/>
      <c r="H2416" s="43"/>
      <c r="I2416" s="232"/>
      <c r="J2416" s="43"/>
      <c r="K2416" s="43"/>
      <c r="L2416" s="47"/>
      <c r="M2416" s="233"/>
      <c r="N2416" s="234"/>
      <c r="O2416" s="87"/>
      <c r="P2416" s="87"/>
      <c r="Q2416" s="87"/>
      <c r="R2416" s="87"/>
      <c r="S2416" s="87"/>
      <c r="T2416" s="88"/>
      <c r="U2416" s="41"/>
      <c r="V2416" s="41"/>
      <c r="W2416" s="41"/>
      <c r="X2416" s="41"/>
      <c r="Y2416" s="41"/>
      <c r="Z2416" s="41"/>
      <c r="AA2416" s="41"/>
      <c r="AB2416" s="41"/>
      <c r="AC2416" s="41"/>
      <c r="AD2416" s="41"/>
      <c r="AE2416" s="41"/>
      <c r="AT2416" s="20" t="s">
        <v>277</v>
      </c>
      <c r="AU2416" s="20" t="s">
        <v>82</v>
      </c>
    </row>
    <row r="2417" spans="1:51" s="14" customFormat="1" ht="12">
      <c r="A2417" s="14"/>
      <c r="B2417" s="247"/>
      <c r="C2417" s="248"/>
      <c r="D2417" s="230" t="s">
        <v>279</v>
      </c>
      <c r="E2417" s="249" t="s">
        <v>19</v>
      </c>
      <c r="F2417" s="250" t="s">
        <v>3027</v>
      </c>
      <c r="G2417" s="248"/>
      <c r="H2417" s="251">
        <v>627.18</v>
      </c>
      <c r="I2417" s="252"/>
      <c r="J2417" s="248"/>
      <c r="K2417" s="248"/>
      <c r="L2417" s="253"/>
      <c r="M2417" s="254"/>
      <c r="N2417" s="255"/>
      <c r="O2417" s="255"/>
      <c r="P2417" s="255"/>
      <c r="Q2417" s="255"/>
      <c r="R2417" s="255"/>
      <c r="S2417" s="255"/>
      <c r="T2417" s="256"/>
      <c r="U2417" s="14"/>
      <c r="V2417" s="14"/>
      <c r="W2417" s="14"/>
      <c r="X2417" s="14"/>
      <c r="Y2417" s="14"/>
      <c r="Z2417" s="14"/>
      <c r="AA2417" s="14"/>
      <c r="AB2417" s="14"/>
      <c r="AC2417" s="14"/>
      <c r="AD2417" s="14"/>
      <c r="AE2417" s="14"/>
      <c r="AT2417" s="257" t="s">
        <v>279</v>
      </c>
      <c r="AU2417" s="257" t="s">
        <v>82</v>
      </c>
      <c r="AV2417" s="14" t="s">
        <v>82</v>
      </c>
      <c r="AW2417" s="14" t="s">
        <v>33</v>
      </c>
      <c r="AX2417" s="14" t="s">
        <v>80</v>
      </c>
      <c r="AY2417" s="257" t="s">
        <v>266</v>
      </c>
    </row>
    <row r="2418" spans="1:65" s="2" customFormat="1" ht="24.15" customHeight="1">
      <c r="A2418" s="41"/>
      <c r="B2418" s="42"/>
      <c r="C2418" s="217" t="s">
        <v>3028</v>
      </c>
      <c r="D2418" s="217" t="s">
        <v>268</v>
      </c>
      <c r="E2418" s="218" t="s">
        <v>3029</v>
      </c>
      <c r="F2418" s="219" t="s">
        <v>3030</v>
      </c>
      <c r="G2418" s="220" t="s">
        <v>271</v>
      </c>
      <c r="H2418" s="221">
        <v>18.24</v>
      </c>
      <c r="I2418" s="222"/>
      <c r="J2418" s="223">
        <f>ROUND(I2418*H2418,2)</f>
        <v>0</v>
      </c>
      <c r="K2418" s="219" t="s">
        <v>272</v>
      </c>
      <c r="L2418" s="47"/>
      <c r="M2418" s="224" t="s">
        <v>19</v>
      </c>
      <c r="N2418" s="225" t="s">
        <v>43</v>
      </c>
      <c r="O2418" s="87"/>
      <c r="P2418" s="226">
        <f>O2418*H2418</f>
        <v>0</v>
      </c>
      <c r="Q2418" s="226">
        <v>0.00758</v>
      </c>
      <c r="R2418" s="226">
        <f>Q2418*H2418</f>
        <v>0.1382592</v>
      </c>
      <c r="S2418" s="226">
        <v>0</v>
      </c>
      <c r="T2418" s="227">
        <f>S2418*H2418</f>
        <v>0</v>
      </c>
      <c r="U2418" s="41"/>
      <c r="V2418" s="41"/>
      <c r="W2418" s="41"/>
      <c r="X2418" s="41"/>
      <c r="Y2418" s="41"/>
      <c r="Z2418" s="41"/>
      <c r="AA2418" s="41"/>
      <c r="AB2418" s="41"/>
      <c r="AC2418" s="41"/>
      <c r="AD2418" s="41"/>
      <c r="AE2418" s="41"/>
      <c r="AR2418" s="228" t="s">
        <v>396</v>
      </c>
      <c r="AT2418" s="228" t="s">
        <v>268</v>
      </c>
      <c r="AU2418" s="228" t="s">
        <v>82</v>
      </c>
      <c r="AY2418" s="20" t="s">
        <v>266</v>
      </c>
      <c r="BE2418" s="229">
        <f>IF(N2418="základní",J2418,0)</f>
        <v>0</v>
      </c>
      <c r="BF2418" s="229">
        <f>IF(N2418="snížená",J2418,0)</f>
        <v>0</v>
      </c>
      <c r="BG2418" s="229">
        <f>IF(N2418="zákl. přenesená",J2418,0)</f>
        <v>0</v>
      </c>
      <c r="BH2418" s="229">
        <f>IF(N2418="sníž. přenesená",J2418,0)</f>
        <v>0</v>
      </c>
      <c r="BI2418" s="229">
        <f>IF(N2418="nulová",J2418,0)</f>
        <v>0</v>
      </c>
      <c r="BJ2418" s="20" t="s">
        <v>80</v>
      </c>
      <c r="BK2418" s="229">
        <f>ROUND(I2418*H2418,2)</f>
        <v>0</v>
      </c>
      <c r="BL2418" s="20" t="s">
        <v>396</v>
      </c>
      <c r="BM2418" s="228" t="s">
        <v>3031</v>
      </c>
    </row>
    <row r="2419" spans="1:47" s="2" customFormat="1" ht="12">
      <c r="A2419" s="41"/>
      <c r="B2419" s="42"/>
      <c r="C2419" s="43"/>
      <c r="D2419" s="230" t="s">
        <v>275</v>
      </c>
      <c r="E2419" s="43"/>
      <c r="F2419" s="231" t="s">
        <v>3032</v>
      </c>
      <c r="G2419" s="43"/>
      <c r="H2419" s="43"/>
      <c r="I2419" s="232"/>
      <c r="J2419" s="43"/>
      <c r="K2419" s="43"/>
      <c r="L2419" s="47"/>
      <c r="M2419" s="233"/>
      <c r="N2419" s="234"/>
      <c r="O2419" s="87"/>
      <c r="P2419" s="87"/>
      <c r="Q2419" s="87"/>
      <c r="R2419" s="87"/>
      <c r="S2419" s="87"/>
      <c r="T2419" s="88"/>
      <c r="U2419" s="41"/>
      <c r="V2419" s="41"/>
      <c r="W2419" s="41"/>
      <c r="X2419" s="41"/>
      <c r="Y2419" s="41"/>
      <c r="Z2419" s="41"/>
      <c r="AA2419" s="41"/>
      <c r="AB2419" s="41"/>
      <c r="AC2419" s="41"/>
      <c r="AD2419" s="41"/>
      <c r="AE2419" s="41"/>
      <c r="AT2419" s="20" t="s">
        <v>275</v>
      </c>
      <c r="AU2419" s="20" t="s">
        <v>82</v>
      </c>
    </row>
    <row r="2420" spans="1:47" s="2" customFormat="1" ht="12">
      <c r="A2420" s="41"/>
      <c r="B2420" s="42"/>
      <c r="C2420" s="43"/>
      <c r="D2420" s="235" t="s">
        <v>277</v>
      </c>
      <c r="E2420" s="43"/>
      <c r="F2420" s="236" t="s">
        <v>3033</v>
      </c>
      <c r="G2420" s="43"/>
      <c r="H2420" s="43"/>
      <c r="I2420" s="232"/>
      <c r="J2420" s="43"/>
      <c r="K2420" s="43"/>
      <c r="L2420" s="47"/>
      <c r="M2420" s="233"/>
      <c r="N2420" s="234"/>
      <c r="O2420" s="87"/>
      <c r="P2420" s="87"/>
      <c r="Q2420" s="87"/>
      <c r="R2420" s="87"/>
      <c r="S2420" s="87"/>
      <c r="T2420" s="88"/>
      <c r="U2420" s="41"/>
      <c r="V2420" s="41"/>
      <c r="W2420" s="41"/>
      <c r="X2420" s="41"/>
      <c r="Y2420" s="41"/>
      <c r="Z2420" s="41"/>
      <c r="AA2420" s="41"/>
      <c r="AB2420" s="41"/>
      <c r="AC2420" s="41"/>
      <c r="AD2420" s="41"/>
      <c r="AE2420" s="41"/>
      <c r="AT2420" s="20" t="s">
        <v>277</v>
      </c>
      <c r="AU2420" s="20" t="s">
        <v>82</v>
      </c>
    </row>
    <row r="2421" spans="1:51" s="14" customFormat="1" ht="12">
      <c r="A2421" s="14"/>
      <c r="B2421" s="247"/>
      <c r="C2421" s="248"/>
      <c r="D2421" s="230" t="s">
        <v>279</v>
      </c>
      <c r="E2421" s="249" t="s">
        <v>19</v>
      </c>
      <c r="F2421" s="250" t="s">
        <v>3034</v>
      </c>
      <c r="G2421" s="248"/>
      <c r="H2421" s="251">
        <v>18.24</v>
      </c>
      <c r="I2421" s="252"/>
      <c r="J2421" s="248"/>
      <c r="K2421" s="248"/>
      <c r="L2421" s="253"/>
      <c r="M2421" s="254"/>
      <c r="N2421" s="255"/>
      <c r="O2421" s="255"/>
      <c r="P2421" s="255"/>
      <c r="Q2421" s="255"/>
      <c r="R2421" s="255"/>
      <c r="S2421" s="255"/>
      <c r="T2421" s="256"/>
      <c r="U2421" s="14"/>
      <c r="V2421" s="14"/>
      <c r="W2421" s="14"/>
      <c r="X2421" s="14"/>
      <c r="Y2421" s="14"/>
      <c r="Z2421" s="14"/>
      <c r="AA2421" s="14"/>
      <c r="AB2421" s="14"/>
      <c r="AC2421" s="14"/>
      <c r="AD2421" s="14"/>
      <c r="AE2421" s="14"/>
      <c r="AT2421" s="257" t="s">
        <v>279</v>
      </c>
      <c r="AU2421" s="257" t="s">
        <v>82</v>
      </c>
      <c r="AV2421" s="14" t="s">
        <v>82</v>
      </c>
      <c r="AW2421" s="14" t="s">
        <v>33</v>
      </c>
      <c r="AX2421" s="14" t="s">
        <v>80</v>
      </c>
      <c r="AY2421" s="257" t="s">
        <v>266</v>
      </c>
    </row>
    <row r="2422" spans="1:65" s="2" customFormat="1" ht="24.15" customHeight="1">
      <c r="A2422" s="41"/>
      <c r="B2422" s="42"/>
      <c r="C2422" s="217" t="s">
        <v>3035</v>
      </c>
      <c r="D2422" s="217" t="s">
        <v>268</v>
      </c>
      <c r="E2422" s="218" t="s">
        <v>3036</v>
      </c>
      <c r="F2422" s="219" t="s">
        <v>3037</v>
      </c>
      <c r="G2422" s="220" t="s">
        <v>423</v>
      </c>
      <c r="H2422" s="221">
        <v>1</v>
      </c>
      <c r="I2422" s="222"/>
      <c r="J2422" s="223">
        <f>ROUND(I2422*H2422,2)</f>
        <v>0</v>
      </c>
      <c r="K2422" s="219" t="s">
        <v>272</v>
      </c>
      <c r="L2422" s="47"/>
      <c r="M2422" s="224" t="s">
        <v>19</v>
      </c>
      <c r="N2422" s="225" t="s">
        <v>43</v>
      </c>
      <c r="O2422" s="87"/>
      <c r="P2422" s="226">
        <f>O2422*H2422</f>
        <v>0</v>
      </c>
      <c r="Q2422" s="226">
        <v>0.00034</v>
      </c>
      <c r="R2422" s="226">
        <f>Q2422*H2422</f>
        <v>0.00034</v>
      </c>
      <c r="S2422" s="226">
        <v>0</v>
      </c>
      <c r="T2422" s="227">
        <f>S2422*H2422</f>
        <v>0</v>
      </c>
      <c r="U2422" s="41"/>
      <c r="V2422" s="41"/>
      <c r="W2422" s="41"/>
      <c r="X2422" s="41"/>
      <c r="Y2422" s="41"/>
      <c r="Z2422" s="41"/>
      <c r="AA2422" s="41"/>
      <c r="AB2422" s="41"/>
      <c r="AC2422" s="41"/>
      <c r="AD2422" s="41"/>
      <c r="AE2422" s="41"/>
      <c r="AR2422" s="228" t="s">
        <v>396</v>
      </c>
      <c r="AT2422" s="228" t="s">
        <v>268</v>
      </c>
      <c r="AU2422" s="228" t="s">
        <v>82</v>
      </c>
      <c r="AY2422" s="20" t="s">
        <v>266</v>
      </c>
      <c r="BE2422" s="229">
        <f>IF(N2422="základní",J2422,0)</f>
        <v>0</v>
      </c>
      <c r="BF2422" s="229">
        <f>IF(N2422="snížená",J2422,0)</f>
        <v>0</v>
      </c>
      <c r="BG2422" s="229">
        <f>IF(N2422="zákl. přenesená",J2422,0)</f>
        <v>0</v>
      </c>
      <c r="BH2422" s="229">
        <f>IF(N2422="sníž. přenesená",J2422,0)</f>
        <v>0</v>
      </c>
      <c r="BI2422" s="229">
        <f>IF(N2422="nulová",J2422,0)</f>
        <v>0</v>
      </c>
      <c r="BJ2422" s="20" t="s">
        <v>80</v>
      </c>
      <c r="BK2422" s="229">
        <f>ROUND(I2422*H2422,2)</f>
        <v>0</v>
      </c>
      <c r="BL2422" s="20" t="s">
        <v>396</v>
      </c>
      <c r="BM2422" s="228" t="s">
        <v>3038</v>
      </c>
    </row>
    <row r="2423" spans="1:47" s="2" customFormat="1" ht="12">
      <c r="A2423" s="41"/>
      <c r="B2423" s="42"/>
      <c r="C2423" s="43"/>
      <c r="D2423" s="230" t="s">
        <v>275</v>
      </c>
      <c r="E2423" s="43"/>
      <c r="F2423" s="231" t="s">
        <v>3039</v>
      </c>
      <c r="G2423" s="43"/>
      <c r="H2423" s="43"/>
      <c r="I2423" s="232"/>
      <c r="J2423" s="43"/>
      <c r="K2423" s="43"/>
      <c r="L2423" s="47"/>
      <c r="M2423" s="233"/>
      <c r="N2423" s="234"/>
      <c r="O2423" s="87"/>
      <c r="P2423" s="87"/>
      <c r="Q2423" s="87"/>
      <c r="R2423" s="87"/>
      <c r="S2423" s="87"/>
      <c r="T2423" s="88"/>
      <c r="U2423" s="41"/>
      <c r="V2423" s="41"/>
      <c r="W2423" s="41"/>
      <c r="X2423" s="41"/>
      <c r="Y2423" s="41"/>
      <c r="Z2423" s="41"/>
      <c r="AA2423" s="41"/>
      <c r="AB2423" s="41"/>
      <c r="AC2423" s="41"/>
      <c r="AD2423" s="41"/>
      <c r="AE2423" s="41"/>
      <c r="AT2423" s="20" t="s">
        <v>275</v>
      </c>
      <c r="AU2423" s="20" t="s">
        <v>82</v>
      </c>
    </row>
    <row r="2424" spans="1:47" s="2" customFormat="1" ht="12">
      <c r="A2424" s="41"/>
      <c r="B2424" s="42"/>
      <c r="C2424" s="43"/>
      <c r="D2424" s="235" t="s">
        <v>277</v>
      </c>
      <c r="E2424" s="43"/>
      <c r="F2424" s="236" t="s">
        <v>3040</v>
      </c>
      <c r="G2424" s="43"/>
      <c r="H2424" s="43"/>
      <c r="I2424" s="232"/>
      <c r="J2424" s="43"/>
      <c r="K2424" s="43"/>
      <c r="L2424" s="47"/>
      <c r="M2424" s="233"/>
      <c r="N2424" s="234"/>
      <c r="O2424" s="87"/>
      <c r="P2424" s="87"/>
      <c r="Q2424" s="87"/>
      <c r="R2424" s="87"/>
      <c r="S2424" s="87"/>
      <c r="T2424" s="88"/>
      <c r="U2424" s="41"/>
      <c r="V2424" s="41"/>
      <c r="W2424" s="41"/>
      <c r="X2424" s="41"/>
      <c r="Y2424" s="41"/>
      <c r="Z2424" s="41"/>
      <c r="AA2424" s="41"/>
      <c r="AB2424" s="41"/>
      <c r="AC2424" s="41"/>
      <c r="AD2424" s="41"/>
      <c r="AE2424" s="41"/>
      <c r="AT2424" s="20" t="s">
        <v>277</v>
      </c>
      <c r="AU2424" s="20" t="s">
        <v>82</v>
      </c>
    </row>
    <row r="2425" spans="1:51" s="14" customFormat="1" ht="12">
      <c r="A2425" s="14"/>
      <c r="B2425" s="247"/>
      <c r="C2425" s="248"/>
      <c r="D2425" s="230" t="s">
        <v>279</v>
      </c>
      <c r="E2425" s="249" t="s">
        <v>19</v>
      </c>
      <c r="F2425" s="250" t="s">
        <v>3041</v>
      </c>
      <c r="G2425" s="248"/>
      <c r="H2425" s="251">
        <v>1</v>
      </c>
      <c r="I2425" s="252"/>
      <c r="J2425" s="248"/>
      <c r="K2425" s="248"/>
      <c r="L2425" s="253"/>
      <c r="M2425" s="254"/>
      <c r="N2425" s="255"/>
      <c r="O2425" s="255"/>
      <c r="P2425" s="255"/>
      <c r="Q2425" s="255"/>
      <c r="R2425" s="255"/>
      <c r="S2425" s="255"/>
      <c r="T2425" s="256"/>
      <c r="U2425" s="14"/>
      <c r="V2425" s="14"/>
      <c r="W2425" s="14"/>
      <c r="X2425" s="14"/>
      <c r="Y2425" s="14"/>
      <c r="Z2425" s="14"/>
      <c r="AA2425" s="14"/>
      <c r="AB2425" s="14"/>
      <c r="AC2425" s="14"/>
      <c r="AD2425" s="14"/>
      <c r="AE2425" s="14"/>
      <c r="AT2425" s="257" t="s">
        <v>279</v>
      </c>
      <c r="AU2425" s="257" t="s">
        <v>82</v>
      </c>
      <c r="AV2425" s="14" t="s">
        <v>82</v>
      </c>
      <c r="AW2425" s="14" t="s">
        <v>33</v>
      </c>
      <c r="AX2425" s="14" t="s">
        <v>80</v>
      </c>
      <c r="AY2425" s="257" t="s">
        <v>266</v>
      </c>
    </row>
    <row r="2426" spans="1:65" s="2" customFormat="1" ht="49.05" customHeight="1">
      <c r="A2426" s="41"/>
      <c r="B2426" s="42"/>
      <c r="C2426" s="269" t="s">
        <v>3042</v>
      </c>
      <c r="D2426" s="269" t="s">
        <v>430</v>
      </c>
      <c r="E2426" s="270" t="s">
        <v>3043</v>
      </c>
      <c r="F2426" s="271" t="s">
        <v>3044</v>
      </c>
      <c r="G2426" s="272" t="s">
        <v>481</v>
      </c>
      <c r="H2426" s="273">
        <v>1</v>
      </c>
      <c r="I2426" s="274"/>
      <c r="J2426" s="275">
        <f>ROUND(I2426*H2426,2)</f>
        <v>0</v>
      </c>
      <c r="K2426" s="271" t="s">
        <v>520</v>
      </c>
      <c r="L2426" s="276"/>
      <c r="M2426" s="277" t="s">
        <v>19</v>
      </c>
      <c r="N2426" s="278" t="s">
        <v>43</v>
      </c>
      <c r="O2426" s="87"/>
      <c r="P2426" s="226">
        <f>O2426*H2426</f>
        <v>0</v>
      </c>
      <c r="Q2426" s="226">
        <v>0</v>
      </c>
      <c r="R2426" s="226">
        <f>Q2426*H2426</f>
        <v>0</v>
      </c>
      <c r="S2426" s="226">
        <v>0</v>
      </c>
      <c r="T2426" s="227">
        <f>S2426*H2426</f>
        <v>0</v>
      </c>
      <c r="U2426" s="41"/>
      <c r="V2426" s="41"/>
      <c r="W2426" s="41"/>
      <c r="X2426" s="41"/>
      <c r="Y2426" s="41"/>
      <c r="Z2426" s="41"/>
      <c r="AA2426" s="41"/>
      <c r="AB2426" s="41"/>
      <c r="AC2426" s="41"/>
      <c r="AD2426" s="41"/>
      <c r="AE2426" s="41"/>
      <c r="AR2426" s="228" t="s">
        <v>324</v>
      </c>
      <c r="AT2426" s="228" t="s">
        <v>430</v>
      </c>
      <c r="AU2426" s="228" t="s">
        <v>82</v>
      </c>
      <c r="AY2426" s="20" t="s">
        <v>266</v>
      </c>
      <c r="BE2426" s="229">
        <f>IF(N2426="základní",J2426,0)</f>
        <v>0</v>
      </c>
      <c r="BF2426" s="229">
        <f>IF(N2426="snížená",J2426,0)</f>
        <v>0</v>
      </c>
      <c r="BG2426" s="229">
        <f>IF(N2426="zákl. přenesená",J2426,0)</f>
        <v>0</v>
      </c>
      <c r="BH2426" s="229">
        <f>IF(N2426="sníž. přenesená",J2426,0)</f>
        <v>0</v>
      </c>
      <c r="BI2426" s="229">
        <f>IF(N2426="nulová",J2426,0)</f>
        <v>0</v>
      </c>
      <c r="BJ2426" s="20" t="s">
        <v>80</v>
      </c>
      <c r="BK2426" s="229">
        <f>ROUND(I2426*H2426,2)</f>
        <v>0</v>
      </c>
      <c r="BL2426" s="20" t="s">
        <v>273</v>
      </c>
      <c r="BM2426" s="228" t="s">
        <v>3045</v>
      </c>
    </row>
    <row r="2427" spans="1:47" s="2" customFormat="1" ht="12">
      <c r="A2427" s="41"/>
      <c r="B2427" s="42"/>
      <c r="C2427" s="43"/>
      <c r="D2427" s="230" t="s">
        <v>275</v>
      </c>
      <c r="E2427" s="43"/>
      <c r="F2427" s="231" t="s">
        <v>3044</v>
      </c>
      <c r="G2427" s="43"/>
      <c r="H2427" s="43"/>
      <c r="I2427" s="232"/>
      <c r="J2427" s="43"/>
      <c r="K2427" s="43"/>
      <c r="L2427" s="47"/>
      <c r="M2427" s="233"/>
      <c r="N2427" s="234"/>
      <c r="O2427" s="87"/>
      <c r="P2427" s="87"/>
      <c r="Q2427" s="87"/>
      <c r="R2427" s="87"/>
      <c r="S2427" s="87"/>
      <c r="T2427" s="88"/>
      <c r="U2427" s="41"/>
      <c r="V2427" s="41"/>
      <c r="W2427" s="41"/>
      <c r="X2427" s="41"/>
      <c r="Y2427" s="41"/>
      <c r="Z2427" s="41"/>
      <c r="AA2427" s="41"/>
      <c r="AB2427" s="41"/>
      <c r="AC2427" s="41"/>
      <c r="AD2427" s="41"/>
      <c r="AE2427" s="41"/>
      <c r="AT2427" s="20" t="s">
        <v>275</v>
      </c>
      <c r="AU2427" s="20" t="s">
        <v>82</v>
      </c>
    </row>
    <row r="2428" spans="1:65" s="2" customFormat="1" ht="24.15" customHeight="1">
      <c r="A2428" s="41"/>
      <c r="B2428" s="42"/>
      <c r="C2428" s="217" t="s">
        <v>3046</v>
      </c>
      <c r="D2428" s="217" t="s">
        <v>268</v>
      </c>
      <c r="E2428" s="218" t="s">
        <v>3047</v>
      </c>
      <c r="F2428" s="219" t="s">
        <v>3048</v>
      </c>
      <c r="G2428" s="220" t="s">
        <v>423</v>
      </c>
      <c r="H2428" s="221">
        <v>240.52</v>
      </c>
      <c r="I2428" s="222"/>
      <c r="J2428" s="223">
        <f>ROUND(I2428*H2428,2)</f>
        <v>0</v>
      </c>
      <c r="K2428" s="219" t="s">
        <v>272</v>
      </c>
      <c r="L2428" s="47"/>
      <c r="M2428" s="224" t="s">
        <v>19</v>
      </c>
      <c r="N2428" s="225" t="s">
        <v>43</v>
      </c>
      <c r="O2428" s="87"/>
      <c r="P2428" s="226">
        <f>O2428*H2428</f>
        <v>0</v>
      </c>
      <c r="Q2428" s="226">
        <v>0.00043</v>
      </c>
      <c r="R2428" s="226">
        <f>Q2428*H2428</f>
        <v>0.1034236</v>
      </c>
      <c r="S2428" s="226">
        <v>0</v>
      </c>
      <c r="T2428" s="227">
        <f>S2428*H2428</f>
        <v>0</v>
      </c>
      <c r="U2428" s="41"/>
      <c r="V2428" s="41"/>
      <c r="W2428" s="41"/>
      <c r="X2428" s="41"/>
      <c r="Y2428" s="41"/>
      <c r="Z2428" s="41"/>
      <c r="AA2428" s="41"/>
      <c r="AB2428" s="41"/>
      <c r="AC2428" s="41"/>
      <c r="AD2428" s="41"/>
      <c r="AE2428" s="41"/>
      <c r="AR2428" s="228" t="s">
        <v>396</v>
      </c>
      <c r="AT2428" s="228" t="s">
        <v>268</v>
      </c>
      <c r="AU2428" s="228" t="s">
        <v>82</v>
      </c>
      <c r="AY2428" s="20" t="s">
        <v>266</v>
      </c>
      <c r="BE2428" s="229">
        <f>IF(N2428="základní",J2428,0)</f>
        <v>0</v>
      </c>
      <c r="BF2428" s="229">
        <f>IF(N2428="snížená",J2428,0)</f>
        <v>0</v>
      </c>
      <c r="BG2428" s="229">
        <f>IF(N2428="zákl. přenesená",J2428,0)</f>
        <v>0</v>
      </c>
      <c r="BH2428" s="229">
        <f>IF(N2428="sníž. přenesená",J2428,0)</f>
        <v>0</v>
      </c>
      <c r="BI2428" s="229">
        <f>IF(N2428="nulová",J2428,0)</f>
        <v>0</v>
      </c>
      <c r="BJ2428" s="20" t="s">
        <v>80</v>
      </c>
      <c r="BK2428" s="229">
        <f>ROUND(I2428*H2428,2)</f>
        <v>0</v>
      </c>
      <c r="BL2428" s="20" t="s">
        <v>396</v>
      </c>
      <c r="BM2428" s="228" t="s">
        <v>3049</v>
      </c>
    </row>
    <row r="2429" spans="1:47" s="2" customFormat="1" ht="12">
      <c r="A2429" s="41"/>
      <c r="B2429" s="42"/>
      <c r="C2429" s="43"/>
      <c r="D2429" s="230" t="s">
        <v>275</v>
      </c>
      <c r="E2429" s="43"/>
      <c r="F2429" s="231" t="s">
        <v>3050</v>
      </c>
      <c r="G2429" s="43"/>
      <c r="H2429" s="43"/>
      <c r="I2429" s="232"/>
      <c r="J2429" s="43"/>
      <c r="K2429" s="43"/>
      <c r="L2429" s="47"/>
      <c r="M2429" s="233"/>
      <c r="N2429" s="234"/>
      <c r="O2429" s="87"/>
      <c r="P2429" s="87"/>
      <c r="Q2429" s="87"/>
      <c r="R2429" s="87"/>
      <c r="S2429" s="87"/>
      <c r="T2429" s="88"/>
      <c r="U2429" s="41"/>
      <c r="V2429" s="41"/>
      <c r="W2429" s="41"/>
      <c r="X2429" s="41"/>
      <c r="Y2429" s="41"/>
      <c r="Z2429" s="41"/>
      <c r="AA2429" s="41"/>
      <c r="AB2429" s="41"/>
      <c r="AC2429" s="41"/>
      <c r="AD2429" s="41"/>
      <c r="AE2429" s="41"/>
      <c r="AT2429" s="20" t="s">
        <v>275</v>
      </c>
      <c r="AU2429" s="20" t="s">
        <v>82</v>
      </c>
    </row>
    <row r="2430" spans="1:47" s="2" customFormat="1" ht="12">
      <c r="A2430" s="41"/>
      <c r="B2430" s="42"/>
      <c r="C2430" s="43"/>
      <c r="D2430" s="235" t="s">
        <v>277</v>
      </c>
      <c r="E2430" s="43"/>
      <c r="F2430" s="236" t="s">
        <v>3051</v>
      </c>
      <c r="G2430" s="43"/>
      <c r="H2430" s="43"/>
      <c r="I2430" s="232"/>
      <c r="J2430" s="43"/>
      <c r="K2430" s="43"/>
      <c r="L2430" s="47"/>
      <c r="M2430" s="233"/>
      <c r="N2430" s="234"/>
      <c r="O2430" s="87"/>
      <c r="P2430" s="87"/>
      <c r="Q2430" s="87"/>
      <c r="R2430" s="87"/>
      <c r="S2430" s="87"/>
      <c r="T2430" s="88"/>
      <c r="U2430" s="41"/>
      <c r="V2430" s="41"/>
      <c r="W2430" s="41"/>
      <c r="X2430" s="41"/>
      <c r="Y2430" s="41"/>
      <c r="Z2430" s="41"/>
      <c r="AA2430" s="41"/>
      <c r="AB2430" s="41"/>
      <c r="AC2430" s="41"/>
      <c r="AD2430" s="41"/>
      <c r="AE2430" s="41"/>
      <c r="AT2430" s="20" t="s">
        <v>277</v>
      </c>
      <c r="AU2430" s="20" t="s">
        <v>82</v>
      </c>
    </row>
    <row r="2431" spans="1:51" s="13" customFormat="1" ht="12">
      <c r="A2431" s="13"/>
      <c r="B2431" s="237"/>
      <c r="C2431" s="238"/>
      <c r="D2431" s="230" t="s">
        <v>279</v>
      </c>
      <c r="E2431" s="239" t="s">
        <v>19</v>
      </c>
      <c r="F2431" s="240" t="s">
        <v>642</v>
      </c>
      <c r="G2431" s="238"/>
      <c r="H2431" s="239" t="s">
        <v>19</v>
      </c>
      <c r="I2431" s="241"/>
      <c r="J2431" s="238"/>
      <c r="K2431" s="238"/>
      <c r="L2431" s="242"/>
      <c r="M2431" s="243"/>
      <c r="N2431" s="244"/>
      <c r="O2431" s="244"/>
      <c r="P2431" s="244"/>
      <c r="Q2431" s="244"/>
      <c r="R2431" s="244"/>
      <c r="S2431" s="244"/>
      <c r="T2431" s="245"/>
      <c r="U2431" s="13"/>
      <c r="V2431" s="13"/>
      <c r="W2431" s="13"/>
      <c r="X2431" s="13"/>
      <c r="Y2431" s="13"/>
      <c r="Z2431" s="13"/>
      <c r="AA2431" s="13"/>
      <c r="AB2431" s="13"/>
      <c r="AC2431" s="13"/>
      <c r="AD2431" s="13"/>
      <c r="AE2431" s="13"/>
      <c r="AT2431" s="246" t="s">
        <v>279</v>
      </c>
      <c r="AU2431" s="246" t="s">
        <v>82</v>
      </c>
      <c r="AV2431" s="13" t="s">
        <v>80</v>
      </c>
      <c r="AW2431" s="13" t="s">
        <v>33</v>
      </c>
      <c r="AX2431" s="13" t="s">
        <v>72</v>
      </c>
      <c r="AY2431" s="246" t="s">
        <v>266</v>
      </c>
    </row>
    <row r="2432" spans="1:51" s="14" customFormat="1" ht="12">
      <c r="A2432" s="14"/>
      <c r="B2432" s="247"/>
      <c r="C2432" s="248"/>
      <c r="D2432" s="230" t="s">
        <v>279</v>
      </c>
      <c r="E2432" s="249" t="s">
        <v>19</v>
      </c>
      <c r="F2432" s="250" t="s">
        <v>3052</v>
      </c>
      <c r="G2432" s="248"/>
      <c r="H2432" s="251">
        <v>16.35</v>
      </c>
      <c r="I2432" s="252"/>
      <c r="J2432" s="248"/>
      <c r="K2432" s="248"/>
      <c r="L2432" s="253"/>
      <c r="M2432" s="254"/>
      <c r="N2432" s="255"/>
      <c r="O2432" s="255"/>
      <c r="P2432" s="255"/>
      <c r="Q2432" s="255"/>
      <c r="R2432" s="255"/>
      <c r="S2432" s="255"/>
      <c r="T2432" s="256"/>
      <c r="U2432" s="14"/>
      <c r="V2432" s="14"/>
      <c r="W2432" s="14"/>
      <c r="X2432" s="14"/>
      <c r="Y2432" s="14"/>
      <c r="Z2432" s="14"/>
      <c r="AA2432" s="14"/>
      <c r="AB2432" s="14"/>
      <c r="AC2432" s="14"/>
      <c r="AD2432" s="14"/>
      <c r="AE2432" s="14"/>
      <c r="AT2432" s="257" t="s">
        <v>279</v>
      </c>
      <c r="AU2432" s="257" t="s">
        <v>82</v>
      </c>
      <c r="AV2432" s="14" t="s">
        <v>82</v>
      </c>
      <c r="AW2432" s="14" t="s">
        <v>33</v>
      </c>
      <c r="AX2432" s="14" t="s">
        <v>72</v>
      </c>
      <c r="AY2432" s="257" t="s">
        <v>266</v>
      </c>
    </row>
    <row r="2433" spans="1:51" s="13" customFormat="1" ht="12">
      <c r="A2433" s="13"/>
      <c r="B2433" s="237"/>
      <c r="C2433" s="238"/>
      <c r="D2433" s="230" t="s">
        <v>279</v>
      </c>
      <c r="E2433" s="239" t="s">
        <v>19</v>
      </c>
      <c r="F2433" s="240" t="s">
        <v>774</v>
      </c>
      <c r="G2433" s="238"/>
      <c r="H2433" s="239" t="s">
        <v>19</v>
      </c>
      <c r="I2433" s="241"/>
      <c r="J2433" s="238"/>
      <c r="K2433" s="238"/>
      <c r="L2433" s="242"/>
      <c r="M2433" s="243"/>
      <c r="N2433" s="244"/>
      <c r="O2433" s="244"/>
      <c r="P2433" s="244"/>
      <c r="Q2433" s="244"/>
      <c r="R2433" s="244"/>
      <c r="S2433" s="244"/>
      <c r="T2433" s="245"/>
      <c r="U2433" s="13"/>
      <c r="V2433" s="13"/>
      <c r="W2433" s="13"/>
      <c r="X2433" s="13"/>
      <c r="Y2433" s="13"/>
      <c r="Z2433" s="13"/>
      <c r="AA2433" s="13"/>
      <c r="AB2433" s="13"/>
      <c r="AC2433" s="13"/>
      <c r="AD2433" s="13"/>
      <c r="AE2433" s="13"/>
      <c r="AT2433" s="246" t="s">
        <v>279</v>
      </c>
      <c r="AU2433" s="246" t="s">
        <v>82</v>
      </c>
      <c r="AV2433" s="13" t="s">
        <v>80</v>
      </c>
      <c r="AW2433" s="13" t="s">
        <v>33</v>
      </c>
      <c r="AX2433" s="13" t="s">
        <v>72</v>
      </c>
      <c r="AY2433" s="246" t="s">
        <v>266</v>
      </c>
    </row>
    <row r="2434" spans="1:51" s="14" customFormat="1" ht="12">
      <c r="A2434" s="14"/>
      <c r="B2434" s="247"/>
      <c r="C2434" s="248"/>
      <c r="D2434" s="230" t="s">
        <v>279</v>
      </c>
      <c r="E2434" s="249" t="s">
        <v>19</v>
      </c>
      <c r="F2434" s="250" t="s">
        <v>3053</v>
      </c>
      <c r="G2434" s="248"/>
      <c r="H2434" s="251">
        <v>12.7</v>
      </c>
      <c r="I2434" s="252"/>
      <c r="J2434" s="248"/>
      <c r="K2434" s="248"/>
      <c r="L2434" s="253"/>
      <c r="M2434" s="254"/>
      <c r="N2434" s="255"/>
      <c r="O2434" s="255"/>
      <c r="P2434" s="255"/>
      <c r="Q2434" s="255"/>
      <c r="R2434" s="255"/>
      <c r="S2434" s="255"/>
      <c r="T2434" s="256"/>
      <c r="U2434" s="14"/>
      <c r="V2434" s="14"/>
      <c r="W2434" s="14"/>
      <c r="X2434" s="14"/>
      <c r="Y2434" s="14"/>
      <c r="Z2434" s="14"/>
      <c r="AA2434" s="14"/>
      <c r="AB2434" s="14"/>
      <c r="AC2434" s="14"/>
      <c r="AD2434" s="14"/>
      <c r="AE2434" s="14"/>
      <c r="AT2434" s="257" t="s">
        <v>279</v>
      </c>
      <c r="AU2434" s="257" t="s">
        <v>82</v>
      </c>
      <c r="AV2434" s="14" t="s">
        <v>82</v>
      </c>
      <c r="AW2434" s="14" t="s">
        <v>33</v>
      </c>
      <c r="AX2434" s="14" t="s">
        <v>72</v>
      </c>
      <c r="AY2434" s="257" t="s">
        <v>266</v>
      </c>
    </row>
    <row r="2435" spans="1:51" s="13" customFormat="1" ht="12">
      <c r="A2435" s="13"/>
      <c r="B2435" s="237"/>
      <c r="C2435" s="238"/>
      <c r="D2435" s="230" t="s">
        <v>279</v>
      </c>
      <c r="E2435" s="239" t="s">
        <v>19</v>
      </c>
      <c r="F2435" s="240" t="s">
        <v>644</v>
      </c>
      <c r="G2435" s="238"/>
      <c r="H2435" s="239" t="s">
        <v>19</v>
      </c>
      <c r="I2435" s="241"/>
      <c r="J2435" s="238"/>
      <c r="K2435" s="238"/>
      <c r="L2435" s="242"/>
      <c r="M2435" s="243"/>
      <c r="N2435" s="244"/>
      <c r="O2435" s="244"/>
      <c r="P2435" s="244"/>
      <c r="Q2435" s="244"/>
      <c r="R2435" s="244"/>
      <c r="S2435" s="244"/>
      <c r="T2435" s="245"/>
      <c r="U2435" s="13"/>
      <c r="V2435" s="13"/>
      <c r="W2435" s="13"/>
      <c r="X2435" s="13"/>
      <c r="Y2435" s="13"/>
      <c r="Z2435" s="13"/>
      <c r="AA2435" s="13"/>
      <c r="AB2435" s="13"/>
      <c r="AC2435" s="13"/>
      <c r="AD2435" s="13"/>
      <c r="AE2435" s="13"/>
      <c r="AT2435" s="246" t="s">
        <v>279</v>
      </c>
      <c r="AU2435" s="246" t="s">
        <v>82</v>
      </c>
      <c r="AV2435" s="13" t="s">
        <v>80</v>
      </c>
      <c r="AW2435" s="13" t="s">
        <v>33</v>
      </c>
      <c r="AX2435" s="13" t="s">
        <v>72</v>
      </c>
      <c r="AY2435" s="246" t="s">
        <v>266</v>
      </c>
    </row>
    <row r="2436" spans="1:51" s="14" customFormat="1" ht="12">
      <c r="A2436" s="14"/>
      <c r="B2436" s="247"/>
      <c r="C2436" s="248"/>
      <c r="D2436" s="230" t="s">
        <v>279</v>
      </c>
      <c r="E2436" s="249" t="s">
        <v>19</v>
      </c>
      <c r="F2436" s="250" t="s">
        <v>3054</v>
      </c>
      <c r="G2436" s="248"/>
      <c r="H2436" s="251">
        <v>15.8</v>
      </c>
      <c r="I2436" s="252"/>
      <c r="J2436" s="248"/>
      <c r="K2436" s="248"/>
      <c r="L2436" s="253"/>
      <c r="M2436" s="254"/>
      <c r="N2436" s="255"/>
      <c r="O2436" s="255"/>
      <c r="P2436" s="255"/>
      <c r="Q2436" s="255"/>
      <c r="R2436" s="255"/>
      <c r="S2436" s="255"/>
      <c r="T2436" s="256"/>
      <c r="U2436" s="14"/>
      <c r="V2436" s="14"/>
      <c r="W2436" s="14"/>
      <c r="X2436" s="14"/>
      <c r="Y2436" s="14"/>
      <c r="Z2436" s="14"/>
      <c r="AA2436" s="14"/>
      <c r="AB2436" s="14"/>
      <c r="AC2436" s="14"/>
      <c r="AD2436" s="14"/>
      <c r="AE2436" s="14"/>
      <c r="AT2436" s="257" t="s">
        <v>279</v>
      </c>
      <c r="AU2436" s="257" t="s">
        <v>82</v>
      </c>
      <c r="AV2436" s="14" t="s">
        <v>82</v>
      </c>
      <c r="AW2436" s="14" t="s">
        <v>33</v>
      </c>
      <c r="AX2436" s="14" t="s">
        <v>72</v>
      </c>
      <c r="AY2436" s="257" t="s">
        <v>266</v>
      </c>
    </row>
    <row r="2437" spans="1:51" s="13" customFormat="1" ht="12">
      <c r="A2437" s="13"/>
      <c r="B2437" s="237"/>
      <c r="C2437" s="238"/>
      <c r="D2437" s="230" t="s">
        <v>279</v>
      </c>
      <c r="E2437" s="239" t="s">
        <v>19</v>
      </c>
      <c r="F2437" s="240" t="s">
        <v>646</v>
      </c>
      <c r="G2437" s="238"/>
      <c r="H2437" s="239" t="s">
        <v>19</v>
      </c>
      <c r="I2437" s="241"/>
      <c r="J2437" s="238"/>
      <c r="K2437" s="238"/>
      <c r="L2437" s="242"/>
      <c r="M2437" s="243"/>
      <c r="N2437" s="244"/>
      <c r="O2437" s="244"/>
      <c r="P2437" s="244"/>
      <c r="Q2437" s="244"/>
      <c r="R2437" s="244"/>
      <c r="S2437" s="244"/>
      <c r="T2437" s="245"/>
      <c r="U2437" s="13"/>
      <c r="V2437" s="13"/>
      <c r="W2437" s="13"/>
      <c r="X2437" s="13"/>
      <c r="Y2437" s="13"/>
      <c r="Z2437" s="13"/>
      <c r="AA2437" s="13"/>
      <c r="AB2437" s="13"/>
      <c r="AC2437" s="13"/>
      <c r="AD2437" s="13"/>
      <c r="AE2437" s="13"/>
      <c r="AT2437" s="246" t="s">
        <v>279</v>
      </c>
      <c r="AU2437" s="246" t="s">
        <v>82</v>
      </c>
      <c r="AV2437" s="13" t="s">
        <v>80</v>
      </c>
      <c r="AW2437" s="13" t="s">
        <v>33</v>
      </c>
      <c r="AX2437" s="13" t="s">
        <v>72</v>
      </c>
      <c r="AY2437" s="246" t="s">
        <v>266</v>
      </c>
    </row>
    <row r="2438" spans="1:51" s="14" customFormat="1" ht="12">
      <c r="A2438" s="14"/>
      <c r="B2438" s="247"/>
      <c r="C2438" s="248"/>
      <c r="D2438" s="230" t="s">
        <v>279</v>
      </c>
      <c r="E2438" s="249" t="s">
        <v>19</v>
      </c>
      <c r="F2438" s="250" t="s">
        <v>3055</v>
      </c>
      <c r="G2438" s="248"/>
      <c r="H2438" s="251">
        <v>15.72</v>
      </c>
      <c r="I2438" s="252"/>
      <c r="J2438" s="248"/>
      <c r="K2438" s="248"/>
      <c r="L2438" s="253"/>
      <c r="M2438" s="254"/>
      <c r="N2438" s="255"/>
      <c r="O2438" s="255"/>
      <c r="P2438" s="255"/>
      <c r="Q2438" s="255"/>
      <c r="R2438" s="255"/>
      <c r="S2438" s="255"/>
      <c r="T2438" s="256"/>
      <c r="U2438" s="14"/>
      <c r="V2438" s="14"/>
      <c r="W2438" s="14"/>
      <c r="X2438" s="14"/>
      <c r="Y2438" s="14"/>
      <c r="Z2438" s="14"/>
      <c r="AA2438" s="14"/>
      <c r="AB2438" s="14"/>
      <c r="AC2438" s="14"/>
      <c r="AD2438" s="14"/>
      <c r="AE2438" s="14"/>
      <c r="AT2438" s="257" t="s">
        <v>279</v>
      </c>
      <c r="AU2438" s="257" t="s">
        <v>82</v>
      </c>
      <c r="AV2438" s="14" t="s">
        <v>82</v>
      </c>
      <c r="AW2438" s="14" t="s">
        <v>33</v>
      </c>
      <c r="AX2438" s="14" t="s">
        <v>72</v>
      </c>
      <c r="AY2438" s="257" t="s">
        <v>266</v>
      </c>
    </row>
    <row r="2439" spans="1:51" s="13" customFormat="1" ht="12">
      <c r="A2439" s="13"/>
      <c r="B2439" s="237"/>
      <c r="C2439" s="238"/>
      <c r="D2439" s="230" t="s">
        <v>279</v>
      </c>
      <c r="E2439" s="239" t="s">
        <v>19</v>
      </c>
      <c r="F2439" s="240" t="s">
        <v>648</v>
      </c>
      <c r="G2439" s="238"/>
      <c r="H2439" s="239" t="s">
        <v>19</v>
      </c>
      <c r="I2439" s="241"/>
      <c r="J2439" s="238"/>
      <c r="K2439" s="238"/>
      <c r="L2439" s="242"/>
      <c r="M2439" s="243"/>
      <c r="N2439" s="244"/>
      <c r="O2439" s="244"/>
      <c r="P2439" s="244"/>
      <c r="Q2439" s="244"/>
      <c r="R2439" s="244"/>
      <c r="S2439" s="244"/>
      <c r="T2439" s="245"/>
      <c r="U2439" s="13"/>
      <c r="V2439" s="13"/>
      <c r="W2439" s="13"/>
      <c r="X2439" s="13"/>
      <c r="Y2439" s="13"/>
      <c r="Z2439" s="13"/>
      <c r="AA2439" s="13"/>
      <c r="AB2439" s="13"/>
      <c r="AC2439" s="13"/>
      <c r="AD2439" s="13"/>
      <c r="AE2439" s="13"/>
      <c r="AT2439" s="246" t="s">
        <v>279</v>
      </c>
      <c r="AU2439" s="246" t="s">
        <v>82</v>
      </c>
      <c r="AV2439" s="13" t="s">
        <v>80</v>
      </c>
      <c r="AW2439" s="13" t="s">
        <v>33</v>
      </c>
      <c r="AX2439" s="13" t="s">
        <v>72</v>
      </c>
      <c r="AY2439" s="246" t="s">
        <v>266</v>
      </c>
    </row>
    <row r="2440" spans="1:51" s="14" customFormat="1" ht="12">
      <c r="A2440" s="14"/>
      <c r="B2440" s="247"/>
      <c r="C2440" s="248"/>
      <c r="D2440" s="230" t="s">
        <v>279</v>
      </c>
      <c r="E2440" s="249" t="s">
        <v>19</v>
      </c>
      <c r="F2440" s="250" t="s">
        <v>3056</v>
      </c>
      <c r="G2440" s="248"/>
      <c r="H2440" s="251">
        <v>14.11</v>
      </c>
      <c r="I2440" s="252"/>
      <c r="J2440" s="248"/>
      <c r="K2440" s="248"/>
      <c r="L2440" s="253"/>
      <c r="M2440" s="254"/>
      <c r="N2440" s="255"/>
      <c r="O2440" s="255"/>
      <c r="P2440" s="255"/>
      <c r="Q2440" s="255"/>
      <c r="R2440" s="255"/>
      <c r="S2440" s="255"/>
      <c r="T2440" s="256"/>
      <c r="U2440" s="14"/>
      <c r="V2440" s="14"/>
      <c r="W2440" s="14"/>
      <c r="X2440" s="14"/>
      <c r="Y2440" s="14"/>
      <c r="Z2440" s="14"/>
      <c r="AA2440" s="14"/>
      <c r="AB2440" s="14"/>
      <c r="AC2440" s="14"/>
      <c r="AD2440" s="14"/>
      <c r="AE2440" s="14"/>
      <c r="AT2440" s="257" t="s">
        <v>279</v>
      </c>
      <c r="AU2440" s="257" t="s">
        <v>82</v>
      </c>
      <c r="AV2440" s="14" t="s">
        <v>82</v>
      </c>
      <c r="AW2440" s="14" t="s">
        <v>33</v>
      </c>
      <c r="AX2440" s="14" t="s">
        <v>72</v>
      </c>
      <c r="AY2440" s="257" t="s">
        <v>266</v>
      </c>
    </row>
    <row r="2441" spans="1:51" s="13" customFormat="1" ht="12">
      <c r="A2441" s="13"/>
      <c r="B2441" s="237"/>
      <c r="C2441" s="238"/>
      <c r="D2441" s="230" t="s">
        <v>279</v>
      </c>
      <c r="E2441" s="239" t="s">
        <v>19</v>
      </c>
      <c r="F2441" s="240" t="s">
        <v>779</v>
      </c>
      <c r="G2441" s="238"/>
      <c r="H2441" s="239" t="s">
        <v>19</v>
      </c>
      <c r="I2441" s="241"/>
      <c r="J2441" s="238"/>
      <c r="K2441" s="238"/>
      <c r="L2441" s="242"/>
      <c r="M2441" s="243"/>
      <c r="N2441" s="244"/>
      <c r="O2441" s="244"/>
      <c r="P2441" s="244"/>
      <c r="Q2441" s="244"/>
      <c r="R2441" s="244"/>
      <c r="S2441" s="244"/>
      <c r="T2441" s="245"/>
      <c r="U2441" s="13"/>
      <c r="V2441" s="13"/>
      <c r="W2441" s="13"/>
      <c r="X2441" s="13"/>
      <c r="Y2441" s="13"/>
      <c r="Z2441" s="13"/>
      <c r="AA2441" s="13"/>
      <c r="AB2441" s="13"/>
      <c r="AC2441" s="13"/>
      <c r="AD2441" s="13"/>
      <c r="AE2441" s="13"/>
      <c r="AT2441" s="246" t="s">
        <v>279</v>
      </c>
      <c r="AU2441" s="246" t="s">
        <v>82</v>
      </c>
      <c r="AV2441" s="13" t="s">
        <v>80</v>
      </c>
      <c r="AW2441" s="13" t="s">
        <v>33</v>
      </c>
      <c r="AX2441" s="13" t="s">
        <v>72</v>
      </c>
      <c r="AY2441" s="246" t="s">
        <v>266</v>
      </c>
    </row>
    <row r="2442" spans="1:51" s="14" customFormat="1" ht="12">
      <c r="A2442" s="14"/>
      <c r="B2442" s="247"/>
      <c r="C2442" s="248"/>
      <c r="D2442" s="230" t="s">
        <v>279</v>
      </c>
      <c r="E2442" s="249" t="s">
        <v>19</v>
      </c>
      <c r="F2442" s="250" t="s">
        <v>3057</v>
      </c>
      <c r="G2442" s="248"/>
      <c r="H2442" s="251">
        <v>22.72</v>
      </c>
      <c r="I2442" s="252"/>
      <c r="J2442" s="248"/>
      <c r="K2442" s="248"/>
      <c r="L2442" s="253"/>
      <c r="M2442" s="254"/>
      <c r="N2442" s="255"/>
      <c r="O2442" s="255"/>
      <c r="P2442" s="255"/>
      <c r="Q2442" s="255"/>
      <c r="R2442" s="255"/>
      <c r="S2442" s="255"/>
      <c r="T2442" s="256"/>
      <c r="U2442" s="14"/>
      <c r="V2442" s="14"/>
      <c r="W2442" s="14"/>
      <c r="X2442" s="14"/>
      <c r="Y2442" s="14"/>
      <c r="Z2442" s="14"/>
      <c r="AA2442" s="14"/>
      <c r="AB2442" s="14"/>
      <c r="AC2442" s="14"/>
      <c r="AD2442" s="14"/>
      <c r="AE2442" s="14"/>
      <c r="AT2442" s="257" t="s">
        <v>279</v>
      </c>
      <c r="AU2442" s="257" t="s">
        <v>82</v>
      </c>
      <c r="AV2442" s="14" t="s">
        <v>82</v>
      </c>
      <c r="AW2442" s="14" t="s">
        <v>33</v>
      </c>
      <c r="AX2442" s="14" t="s">
        <v>72</v>
      </c>
      <c r="AY2442" s="257" t="s">
        <v>266</v>
      </c>
    </row>
    <row r="2443" spans="1:51" s="13" customFormat="1" ht="12">
      <c r="A2443" s="13"/>
      <c r="B2443" s="237"/>
      <c r="C2443" s="238"/>
      <c r="D2443" s="230" t="s">
        <v>279</v>
      </c>
      <c r="E2443" s="239" t="s">
        <v>19</v>
      </c>
      <c r="F2443" s="240" t="s">
        <v>781</v>
      </c>
      <c r="G2443" s="238"/>
      <c r="H2443" s="239" t="s">
        <v>19</v>
      </c>
      <c r="I2443" s="241"/>
      <c r="J2443" s="238"/>
      <c r="K2443" s="238"/>
      <c r="L2443" s="242"/>
      <c r="M2443" s="243"/>
      <c r="N2443" s="244"/>
      <c r="O2443" s="244"/>
      <c r="P2443" s="244"/>
      <c r="Q2443" s="244"/>
      <c r="R2443" s="244"/>
      <c r="S2443" s="244"/>
      <c r="T2443" s="245"/>
      <c r="U2443" s="13"/>
      <c r="V2443" s="13"/>
      <c r="W2443" s="13"/>
      <c r="X2443" s="13"/>
      <c r="Y2443" s="13"/>
      <c r="Z2443" s="13"/>
      <c r="AA2443" s="13"/>
      <c r="AB2443" s="13"/>
      <c r="AC2443" s="13"/>
      <c r="AD2443" s="13"/>
      <c r="AE2443" s="13"/>
      <c r="AT2443" s="246" t="s">
        <v>279</v>
      </c>
      <c r="AU2443" s="246" t="s">
        <v>82</v>
      </c>
      <c r="AV2443" s="13" t="s">
        <v>80</v>
      </c>
      <c r="AW2443" s="13" t="s">
        <v>33</v>
      </c>
      <c r="AX2443" s="13" t="s">
        <v>72</v>
      </c>
      <c r="AY2443" s="246" t="s">
        <v>266</v>
      </c>
    </row>
    <row r="2444" spans="1:51" s="14" customFormat="1" ht="12">
      <c r="A2444" s="14"/>
      <c r="B2444" s="247"/>
      <c r="C2444" s="248"/>
      <c r="D2444" s="230" t="s">
        <v>279</v>
      </c>
      <c r="E2444" s="249" t="s">
        <v>19</v>
      </c>
      <c r="F2444" s="250" t="s">
        <v>3058</v>
      </c>
      <c r="G2444" s="248"/>
      <c r="H2444" s="251">
        <v>16.5</v>
      </c>
      <c r="I2444" s="252"/>
      <c r="J2444" s="248"/>
      <c r="K2444" s="248"/>
      <c r="L2444" s="253"/>
      <c r="M2444" s="254"/>
      <c r="N2444" s="255"/>
      <c r="O2444" s="255"/>
      <c r="P2444" s="255"/>
      <c r="Q2444" s="255"/>
      <c r="R2444" s="255"/>
      <c r="S2444" s="255"/>
      <c r="T2444" s="256"/>
      <c r="U2444" s="14"/>
      <c r="V2444" s="14"/>
      <c r="W2444" s="14"/>
      <c r="X2444" s="14"/>
      <c r="Y2444" s="14"/>
      <c r="Z2444" s="14"/>
      <c r="AA2444" s="14"/>
      <c r="AB2444" s="14"/>
      <c r="AC2444" s="14"/>
      <c r="AD2444" s="14"/>
      <c r="AE2444" s="14"/>
      <c r="AT2444" s="257" t="s">
        <v>279</v>
      </c>
      <c r="AU2444" s="257" t="s">
        <v>82</v>
      </c>
      <c r="AV2444" s="14" t="s">
        <v>82</v>
      </c>
      <c r="AW2444" s="14" t="s">
        <v>33</v>
      </c>
      <c r="AX2444" s="14" t="s">
        <v>72</v>
      </c>
      <c r="AY2444" s="257" t="s">
        <v>266</v>
      </c>
    </row>
    <row r="2445" spans="1:51" s="13" customFormat="1" ht="12">
      <c r="A2445" s="13"/>
      <c r="B2445" s="237"/>
      <c r="C2445" s="238"/>
      <c r="D2445" s="230" t="s">
        <v>279</v>
      </c>
      <c r="E2445" s="239" t="s">
        <v>19</v>
      </c>
      <c r="F2445" s="240" t="s">
        <v>650</v>
      </c>
      <c r="G2445" s="238"/>
      <c r="H2445" s="239" t="s">
        <v>19</v>
      </c>
      <c r="I2445" s="241"/>
      <c r="J2445" s="238"/>
      <c r="K2445" s="238"/>
      <c r="L2445" s="242"/>
      <c r="M2445" s="243"/>
      <c r="N2445" s="244"/>
      <c r="O2445" s="244"/>
      <c r="P2445" s="244"/>
      <c r="Q2445" s="244"/>
      <c r="R2445" s="244"/>
      <c r="S2445" s="244"/>
      <c r="T2445" s="245"/>
      <c r="U2445" s="13"/>
      <c r="V2445" s="13"/>
      <c r="W2445" s="13"/>
      <c r="X2445" s="13"/>
      <c r="Y2445" s="13"/>
      <c r="Z2445" s="13"/>
      <c r="AA2445" s="13"/>
      <c r="AB2445" s="13"/>
      <c r="AC2445" s="13"/>
      <c r="AD2445" s="13"/>
      <c r="AE2445" s="13"/>
      <c r="AT2445" s="246" t="s">
        <v>279</v>
      </c>
      <c r="AU2445" s="246" t="s">
        <v>82</v>
      </c>
      <c r="AV2445" s="13" t="s">
        <v>80</v>
      </c>
      <c r="AW2445" s="13" t="s">
        <v>33</v>
      </c>
      <c r="AX2445" s="13" t="s">
        <v>72</v>
      </c>
      <c r="AY2445" s="246" t="s">
        <v>266</v>
      </c>
    </row>
    <row r="2446" spans="1:51" s="14" customFormat="1" ht="12">
      <c r="A2446" s="14"/>
      <c r="B2446" s="247"/>
      <c r="C2446" s="248"/>
      <c r="D2446" s="230" t="s">
        <v>279</v>
      </c>
      <c r="E2446" s="249" t="s">
        <v>19</v>
      </c>
      <c r="F2446" s="250" t="s">
        <v>3059</v>
      </c>
      <c r="G2446" s="248"/>
      <c r="H2446" s="251">
        <v>16.65</v>
      </c>
      <c r="I2446" s="252"/>
      <c r="J2446" s="248"/>
      <c r="K2446" s="248"/>
      <c r="L2446" s="253"/>
      <c r="M2446" s="254"/>
      <c r="N2446" s="255"/>
      <c r="O2446" s="255"/>
      <c r="P2446" s="255"/>
      <c r="Q2446" s="255"/>
      <c r="R2446" s="255"/>
      <c r="S2446" s="255"/>
      <c r="T2446" s="256"/>
      <c r="U2446" s="14"/>
      <c r="V2446" s="14"/>
      <c r="W2446" s="14"/>
      <c r="X2446" s="14"/>
      <c r="Y2446" s="14"/>
      <c r="Z2446" s="14"/>
      <c r="AA2446" s="14"/>
      <c r="AB2446" s="14"/>
      <c r="AC2446" s="14"/>
      <c r="AD2446" s="14"/>
      <c r="AE2446" s="14"/>
      <c r="AT2446" s="257" t="s">
        <v>279</v>
      </c>
      <c r="AU2446" s="257" t="s">
        <v>82</v>
      </c>
      <c r="AV2446" s="14" t="s">
        <v>82</v>
      </c>
      <c r="AW2446" s="14" t="s">
        <v>33</v>
      </c>
      <c r="AX2446" s="14" t="s">
        <v>72</v>
      </c>
      <c r="AY2446" s="257" t="s">
        <v>266</v>
      </c>
    </row>
    <row r="2447" spans="1:51" s="16" customFormat="1" ht="12">
      <c r="A2447" s="16"/>
      <c r="B2447" s="279"/>
      <c r="C2447" s="280"/>
      <c r="D2447" s="230" t="s">
        <v>279</v>
      </c>
      <c r="E2447" s="281" t="s">
        <v>19</v>
      </c>
      <c r="F2447" s="282" t="s">
        <v>705</v>
      </c>
      <c r="G2447" s="280"/>
      <c r="H2447" s="283">
        <v>130.55</v>
      </c>
      <c r="I2447" s="284"/>
      <c r="J2447" s="280"/>
      <c r="K2447" s="280"/>
      <c r="L2447" s="285"/>
      <c r="M2447" s="286"/>
      <c r="N2447" s="287"/>
      <c r="O2447" s="287"/>
      <c r="P2447" s="287"/>
      <c r="Q2447" s="287"/>
      <c r="R2447" s="287"/>
      <c r="S2447" s="287"/>
      <c r="T2447" s="288"/>
      <c r="U2447" s="16"/>
      <c r="V2447" s="16"/>
      <c r="W2447" s="16"/>
      <c r="X2447" s="16"/>
      <c r="Y2447" s="16"/>
      <c r="Z2447" s="16"/>
      <c r="AA2447" s="16"/>
      <c r="AB2447" s="16"/>
      <c r="AC2447" s="16"/>
      <c r="AD2447" s="16"/>
      <c r="AE2447" s="16"/>
      <c r="AT2447" s="289" t="s">
        <v>279</v>
      </c>
      <c r="AU2447" s="289" t="s">
        <v>82</v>
      </c>
      <c r="AV2447" s="16" t="s">
        <v>291</v>
      </c>
      <c r="AW2447" s="16" t="s">
        <v>33</v>
      </c>
      <c r="AX2447" s="16" t="s">
        <v>72</v>
      </c>
      <c r="AY2447" s="289" t="s">
        <v>266</v>
      </c>
    </row>
    <row r="2448" spans="1:51" s="13" customFormat="1" ht="12">
      <c r="A2448" s="13"/>
      <c r="B2448" s="237"/>
      <c r="C2448" s="238"/>
      <c r="D2448" s="230" t="s">
        <v>279</v>
      </c>
      <c r="E2448" s="239" t="s">
        <v>19</v>
      </c>
      <c r="F2448" s="240" t="s">
        <v>682</v>
      </c>
      <c r="G2448" s="238"/>
      <c r="H2448" s="239" t="s">
        <v>19</v>
      </c>
      <c r="I2448" s="241"/>
      <c r="J2448" s="238"/>
      <c r="K2448" s="238"/>
      <c r="L2448" s="242"/>
      <c r="M2448" s="243"/>
      <c r="N2448" s="244"/>
      <c r="O2448" s="244"/>
      <c r="P2448" s="244"/>
      <c r="Q2448" s="244"/>
      <c r="R2448" s="244"/>
      <c r="S2448" s="244"/>
      <c r="T2448" s="245"/>
      <c r="U2448" s="13"/>
      <c r="V2448" s="13"/>
      <c r="W2448" s="13"/>
      <c r="X2448" s="13"/>
      <c r="Y2448" s="13"/>
      <c r="Z2448" s="13"/>
      <c r="AA2448" s="13"/>
      <c r="AB2448" s="13"/>
      <c r="AC2448" s="13"/>
      <c r="AD2448" s="13"/>
      <c r="AE2448" s="13"/>
      <c r="AT2448" s="246" t="s">
        <v>279</v>
      </c>
      <c r="AU2448" s="246" t="s">
        <v>82</v>
      </c>
      <c r="AV2448" s="13" t="s">
        <v>80</v>
      </c>
      <c r="AW2448" s="13" t="s">
        <v>33</v>
      </c>
      <c r="AX2448" s="13" t="s">
        <v>72</v>
      </c>
      <c r="AY2448" s="246" t="s">
        <v>266</v>
      </c>
    </row>
    <row r="2449" spans="1:51" s="14" customFormat="1" ht="12">
      <c r="A2449" s="14"/>
      <c r="B2449" s="247"/>
      <c r="C2449" s="248"/>
      <c r="D2449" s="230" t="s">
        <v>279</v>
      </c>
      <c r="E2449" s="249" t="s">
        <v>19</v>
      </c>
      <c r="F2449" s="250" t="s">
        <v>3060</v>
      </c>
      <c r="G2449" s="248"/>
      <c r="H2449" s="251">
        <v>19.8</v>
      </c>
      <c r="I2449" s="252"/>
      <c r="J2449" s="248"/>
      <c r="K2449" s="248"/>
      <c r="L2449" s="253"/>
      <c r="M2449" s="254"/>
      <c r="N2449" s="255"/>
      <c r="O2449" s="255"/>
      <c r="P2449" s="255"/>
      <c r="Q2449" s="255"/>
      <c r="R2449" s="255"/>
      <c r="S2449" s="255"/>
      <c r="T2449" s="256"/>
      <c r="U2449" s="14"/>
      <c r="V2449" s="14"/>
      <c r="W2449" s="14"/>
      <c r="X2449" s="14"/>
      <c r="Y2449" s="14"/>
      <c r="Z2449" s="14"/>
      <c r="AA2449" s="14"/>
      <c r="AB2449" s="14"/>
      <c r="AC2449" s="14"/>
      <c r="AD2449" s="14"/>
      <c r="AE2449" s="14"/>
      <c r="AT2449" s="257" t="s">
        <v>279</v>
      </c>
      <c r="AU2449" s="257" t="s">
        <v>82</v>
      </c>
      <c r="AV2449" s="14" t="s">
        <v>82</v>
      </c>
      <c r="AW2449" s="14" t="s">
        <v>33</v>
      </c>
      <c r="AX2449" s="14" t="s">
        <v>72</v>
      </c>
      <c r="AY2449" s="257" t="s">
        <v>266</v>
      </c>
    </row>
    <row r="2450" spans="1:51" s="13" customFormat="1" ht="12">
      <c r="A2450" s="13"/>
      <c r="B2450" s="237"/>
      <c r="C2450" s="238"/>
      <c r="D2450" s="230" t="s">
        <v>279</v>
      </c>
      <c r="E2450" s="239" t="s">
        <v>19</v>
      </c>
      <c r="F2450" s="240" t="s">
        <v>684</v>
      </c>
      <c r="G2450" s="238"/>
      <c r="H2450" s="239" t="s">
        <v>19</v>
      </c>
      <c r="I2450" s="241"/>
      <c r="J2450" s="238"/>
      <c r="K2450" s="238"/>
      <c r="L2450" s="242"/>
      <c r="M2450" s="243"/>
      <c r="N2450" s="244"/>
      <c r="O2450" s="244"/>
      <c r="P2450" s="244"/>
      <c r="Q2450" s="244"/>
      <c r="R2450" s="244"/>
      <c r="S2450" s="244"/>
      <c r="T2450" s="245"/>
      <c r="U2450" s="13"/>
      <c r="V2450" s="13"/>
      <c r="W2450" s="13"/>
      <c r="X2450" s="13"/>
      <c r="Y2450" s="13"/>
      <c r="Z2450" s="13"/>
      <c r="AA2450" s="13"/>
      <c r="AB2450" s="13"/>
      <c r="AC2450" s="13"/>
      <c r="AD2450" s="13"/>
      <c r="AE2450" s="13"/>
      <c r="AT2450" s="246" t="s">
        <v>279</v>
      </c>
      <c r="AU2450" s="246" t="s">
        <v>82</v>
      </c>
      <c r="AV2450" s="13" t="s">
        <v>80</v>
      </c>
      <c r="AW2450" s="13" t="s">
        <v>33</v>
      </c>
      <c r="AX2450" s="13" t="s">
        <v>72</v>
      </c>
      <c r="AY2450" s="246" t="s">
        <v>266</v>
      </c>
    </row>
    <row r="2451" spans="1:51" s="14" customFormat="1" ht="12">
      <c r="A2451" s="14"/>
      <c r="B2451" s="247"/>
      <c r="C2451" s="248"/>
      <c r="D2451" s="230" t="s">
        <v>279</v>
      </c>
      <c r="E2451" s="249" t="s">
        <v>19</v>
      </c>
      <c r="F2451" s="250" t="s">
        <v>3061</v>
      </c>
      <c r="G2451" s="248"/>
      <c r="H2451" s="251">
        <v>8.9</v>
      </c>
      <c r="I2451" s="252"/>
      <c r="J2451" s="248"/>
      <c r="K2451" s="248"/>
      <c r="L2451" s="253"/>
      <c r="M2451" s="254"/>
      <c r="N2451" s="255"/>
      <c r="O2451" s="255"/>
      <c r="P2451" s="255"/>
      <c r="Q2451" s="255"/>
      <c r="R2451" s="255"/>
      <c r="S2451" s="255"/>
      <c r="T2451" s="256"/>
      <c r="U2451" s="14"/>
      <c r="V2451" s="14"/>
      <c r="W2451" s="14"/>
      <c r="X2451" s="14"/>
      <c r="Y2451" s="14"/>
      <c r="Z2451" s="14"/>
      <c r="AA2451" s="14"/>
      <c r="AB2451" s="14"/>
      <c r="AC2451" s="14"/>
      <c r="AD2451" s="14"/>
      <c r="AE2451" s="14"/>
      <c r="AT2451" s="257" t="s">
        <v>279</v>
      </c>
      <c r="AU2451" s="257" t="s">
        <v>82</v>
      </c>
      <c r="AV2451" s="14" t="s">
        <v>82</v>
      </c>
      <c r="AW2451" s="14" t="s">
        <v>33</v>
      </c>
      <c r="AX2451" s="14" t="s">
        <v>72</v>
      </c>
      <c r="AY2451" s="257" t="s">
        <v>266</v>
      </c>
    </row>
    <row r="2452" spans="1:51" s="13" customFormat="1" ht="12">
      <c r="A2452" s="13"/>
      <c r="B2452" s="237"/>
      <c r="C2452" s="238"/>
      <c r="D2452" s="230" t="s">
        <v>279</v>
      </c>
      <c r="E2452" s="239" t="s">
        <v>19</v>
      </c>
      <c r="F2452" s="240" t="s">
        <v>686</v>
      </c>
      <c r="G2452" s="238"/>
      <c r="H2452" s="239" t="s">
        <v>19</v>
      </c>
      <c r="I2452" s="241"/>
      <c r="J2452" s="238"/>
      <c r="K2452" s="238"/>
      <c r="L2452" s="242"/>
      <c r="M2452" s="243"/>
      <c r="N2452" s="244"/>
      <c r="O2452" s="244"/>
      <c r="P2452" s="244"/>
      <c r="Q2452" s="244"/>
      <c r="R2452" s="244"/>
      <c r="S2452" s="244"/>
      <c r="T2452" s="245"/>
      <c r="U2452" s="13"/>
      <c r="V2452" s="13"/>
      <c r="W2452" s="13"/>
      <c r="X2452" s="13"/>
      <c r="Y2452" s="13"/>
      <c r="Z2452" s="13"/>
      <c r="AA2452" s="13"/>
      <c r="AB2452" s="13"/>
      <c r="AC2452" s="13"/>
      <c r="AD2452" s="13"/>
      <c r="AE2452" s="13"/>
      <c r="AT2452" s="246" t="s">
        <v>279</v>
      </c>
      <c r="AU2452" s="246" t="s">
        <v>82</v>
      </c>
      <c r="AV2452" s="13" t="s">
        <v>80</v>
      </c>
      <c r="AW2452" s="13" t="s">
        <v>33</v>
      </c>
      <c r="AX2452" s="13" t="s">
        <v>72</v>
      </c>
      <c r="AY2452" s="246" t="s">
        <v>266</v>
      </c>
    </row>
    <row r="2453" spans="1:51" s="14" customFormat="1" ht="12">
      <c r="A2453" s="14"/>
      <c r="B2453" s="247"/>
      <c r="C2453" s="248"/>
      <c r="D2453" s="230" t="s">
        <v>279</v>
      </c>
      <c r="E2453" s="249" t="s">
        <v>19</v>
      </c>
      <c r="F2453" s="250" t="s">
        <v>3062</v>
      </c>
      <c r="G2453" s="248"/>
      <c r="H2453" s="251">
        <v>4.26</v>
      </c>
      <c r="I2453" s="252"/>
      <c r="J2453" s="248"/>
      <c r="K2453" s="248"/>
      <c r="L2453" s="253"/>
      <c r="M2453" s="254"/>
      <c r="N2453" s="255"/>
      <c r="O2453" s="255"/>
      <c r="P2453" s="255"/>
      <c r="Q2453" s="255"/>
      <c r="R2453" s="255"/>
      <c r="S2453" s="255"/>
      <c r="T2453" s="256"/>
      <c r="U2453" s="14"/>
      <c r="V2453" s="14"/>
      <c r="W2453" s="14"/>
      <c r="X2453" s="14"/>
      <c r="Y2453" s="14"/>
      <c r="Z2453" s="14"/>
      <c r="AA2453" s="14"/>
      <c r="AB2453" s="14"/>
      <c r="AC2453" s="14"/>
      <c r="AD2453" s="14"/>
      <c r="AE2453" s="14"/>
      <c r="AT2453" s="257" t="s">
        <v>279</v>
      </c>
      <c r="AU2453" s="257" t="s">
        <v>82</v>
      </c>
      <c r="AV2453" s="14" t="s">
        <v>82</v>
      </c>
      <c r="AW2453" s="14" t="s">
        <v>33</v>
      </c>
      <c r="AX2453" s="14" t="s">
        <v>72</v>
      </c>
      <c r="AY2453" s="257" t="s">
        <v>266</v>
      </c>
    </row>
    <row r="2454" spans="1:51" s="13" customFormat="1" ht="12">
      <c r="A2454" s="13"/>
      <c r="B2454" s="237"/>
      <c r="C2454" s="238"/>
      <c r="D2454" s="230" t="s">
        <v>279</v>
      </c>
      <c r="E2454" s="239" t="s">
        <v>19</v>
      </c>
      <c r="F2454" s="240" t="s">
        <v>694</v>
      </c>
      <c r="G2454" s="238"/>
      <c r="H2454" s="239" t="s">
        <v>19</v>
      </c>
      <c r="I2454" s="241"/>
      <c r="J2454" s="238"/>
      <c r="K2454" s="238"/>
      <c r="L2454" s="242"/>
      <c r="M2454" s="243"/>
      <c r="N2454" s="244"/>
      <c r="O2454" s="244"/>
      <c r="P2454" s="244"/>
      <c r="Q2454" s="244"/>
      <c r="R2454" s="244"/>
      <c r="S2454" s="244"/>
      <c r="T2454" s="245"/>
      <c r="U2454" s="13"/>
      <c r="V2454" s="13"/>
      <c r="W2454" s="13"/>
      <c r="X2454" s="13"/>
      <c r="Y2454" s="13"/>
      <c r="Z2454" s="13"/>
      <c r="AA2454" s="13"/>
      <c r="AB2454" s="13"/>
      <c r="AC2454" s="13"/>
      <c r="AD2454" s="13"/>
      <c r="AE2454" s="13"/>
      <c r="AT2454" s="246" t="s">
        <v>279</v>
      </c>
      <c r="AU2454" s="246" t="s">
        <v>82</v>
      </c>
      <c r="AV2454" s="13" t="s">
        <v>80</v>
      </c>
      <c r="AW2454" s="13" t="s">
        <v>33</v>
      </c>
      <c r="AX2454" s="13" t="s">
        <v>72</v>
      </c>
      <c r="AY2454" s="246" t="s">
        <v>266</v>
      </c>
    </row>
    <row r="2455" spans="1:51" s="14" customFormat="1" ht="12">
      <c r="A2455" s="14"/>
      <c r="B2455" s="247"/>
      <c r="C2455" s="248"/>
      <c r="D2455" s="230" t="s">
        <v>279</v>
      </c>
      <c r="E2455" s="249" t="s">
        <v>19</v>
      </c>
      <c r="F2455" s="250" t="s">
        <v>3063</v>
      </c>
      <c r="G2455" s="248"/>
      <c r="H2455" s="251">
        <v>14.3</v>
      </c>
      <c r="I2455" s="252"/>
      <c r="J2455" s="248"/>
      <c r="K2455" s="248"/>
      <c r="L2455" s="253"/>
      <c r="M2455" s="254"/>
      <c r="N2455" s="255"/>
      <c r="O2455" s="255"/>
      <c r="P2455" s="255"/>
      <c r="Q2455" s="255"/>
      <c r="R2455" s="255"/>
      <c r="S2455" s="255"/>
      <c r="T2455" s="256"/>
      <c r="U2455" s="14"/>
      <c r="V2455" s="14"/>
      <c r="W2455" s="14"/>
      <c r="X2455" s="14"/>
      <c r="Y2455" s="14"/>
      <c r="Z2455" s="14"/>
      <c r="AA2455" s="14"/>
      <c r="AB2455" s="14"/>
      <c r="AC2455" s="14"/>
      <c r="AD2455" s="14"/>
      <c r="AE2455" s="14"/>
      <c r="AT2455" s="257" t="s">
        <v>279</v>
      </c>
      <c r="AU2455" s="257" t="s">
        <v>82</v>
      </c>
      <c r="AV2455" s="14" t="s">
        <v>82</v>
      </c>
      <c r="AW2455" s="14" t="s">
        <v>33</v>
      </c>
      <c r="AX2455" s="14" t="s">
        <v>72</v>
      </c>
      <c r="AY2455" s="257" t="s">
        <v>266</v>
      </c>
    </row>
    <row r="2456" spans="1:51" s="16" customFormat="1" ht="12">
      <c r="A2456" s="16"/>
      <c r="B2456" s="279"/>
      <c r="C2456" s="280"/>
      <c r="D2456" s="230" t="s">
        <v>279</v>
      </c>
      <c r="E2456" s="281" t="s">
        <v>19</v>
      </c>
      <c r="F2456" s="282" t="s">
        <v>705</v>
      </c>
      <c r="G2456" s="280"/>
      <c r="H2456" s="283">
        <v>47.26</v>
      </c>
      <c r="I2456" s="284"/>
      <c r="J2456" s="280"/>
      <c r="K2456" s="280"/>
      <c r="L2456" s="285"/>
      <c r="M2456" s="286"/>
      <c r="N2456" s="287"/>
      <c r="O2456" s="287"/>
      <c r="P2456" s="287"/>
      <c r="Q2456" s="287"/>
      <c r="R2456" s="287"/>
      <c r="S2456" s="287"/>
      <c r="T2456" s="288"/>
      <c r="U2456" s="16"/>
      <c r="V2456" s="16"/>
      <c r="W2456" s="16"/>
      <c r="X2456" s="16"/>
      <c r="Y2456" s="16"/>
      <c r="Z2456" s="16"/>
      <c r="AA2456" s="16"/>
      <c r="AB2456" s="16"/>
      <c r="AC2456" s="16"/>
      <c r="AD2456" s="16"/>
      <c r="AE2456" s="16"/>
      <c r="AT2456" s="289" t="s">
        <v>279</v>
      </c>
      <c r="AU2456" s="289" t="s">
        <v>82</v>
      </c>
      <c r="AV2456" s="16" t="s">
        <v>291</v>
      </c>
      <c r="AW2456" s="16" t="s">
        <v>33</v>
      </c>
      <c r="AX2456" s="16" t="s">
        <v>72</v>
      </c>
      <c r="AY2456" s="289" t="s">
        <v>266</v>
      </c>
    </row>
    <row r="2457" spans="1:51" s="13" customFormat="1" ht="12">
      <c r="A2457" s="13"/>
      <c r="B2457" s="237"/>
      <c r="C2457" s="238"/>
      <c r="D2457" s="230" t="s">
        <v>279</v>
      </c>
      <c r="E2457" s="239" t="s">
        <v>19</v>
      </c>
      <c r="F2457" s="240" t="s">
        <v>706</v>
      </c>
      <c r="G2457" s="238"/>
      <c r="H2457" s="239" t="s">
        <v>19</v>
      </c>
      <c r="I2457" s="241"/>
      <c r="J2457" s="238"/>
      <c r="K2457" s="238"/>
      <c r="L2457" s="242"/>
      <c r="M2457" s="243"/>
      <c r="N2457" s="244"/>
      <c r="O2457" s="244"/>
      <c r="P2457" s="244"/>
      <c r="Q2457" s="244"/>
      <c r="R2457" s="244"/>
      <c r="S2457" s="244"/>
      <c r="T2457" s="245"/>
      <c r="U2457" s="13"/>
      <c r="V2457" s="13"/>
      <c r="W2457" s="13"/>
      <c r="X2457" s="13"/>
      <c r="Y2457" s="13"/>
      <c r="Z2457" s="13"/>
      <c r="AA2457" s="13"/>
      <c r="AB2457" s="13"/>
      <c r="AC2457" s="13"/>
      <c r="AD2457" s="13"/>
      <c r="AE2457" s="13"/>
      <c r="AT2457" s="246" t="s">
        <v>279</v>
      </c>
      <c r="AU2457" s="246" t="s">
        <v>82</v>
      </c>
      <c r="AV2457" s="13" t="s">
        <v>80</v>
      </c>
      <c r="AW2457" s="13" t="s">
        <v>33</v>
      </c>
      <c r="AX2457" s="13" t="s">
        <v>72</v>
      </c>
      <c r="AY2457" s="246" t="s">
        <v>266</v>
      </c>
    </row>
    <row r="2458" spans="1:51" s="14" customFormat="1" ht="12">
      <c r="A2458" s="14"/>
      <c r="B2458" s="247"/>
      <c r="C2458" s="248"/>
      <c r="D2458" s="230" t="s">
        <v>279</v>
      </c>
      <c r="E2458" s="249" t="s">
        <v>19</v>
      </c>
      <c r="F2458" s="250" t="s">
        <v>3064</v>
      </c>
      <c r="G2458" s="248"/>
      <c r="H2458" s="251">
        <v>15.6</v>
      </c>
      <c r="I2458" s="252"/>
      <c r="J2458" s="248"/>
      <c r="K2458" s="248"/>
      <c r="L2458" s="253"/>
      <c r="M2458" s="254"/>
      <c r="N2458" s="255"/>
      <c r="O2458" s="255"/>
      <c r="P2458" s="255"/>
      <c r="Q2458" s="255"/>
      <c r="R2458" s="255"/>
      <c r="S2458" s="255"/>
      <c r="T2458" s="256"/>
      <c r="U2458" s="14"/>
      <c r="V2458" s="14"/>
      <c r="W2458" s="14"/>
      <c r="X2458" s="14"/>
      <c r="Y2458" s="14"/>
      <c r="Z2458" s="14"/>
      <c r="AA2458" s="14"/>
      <c r="AB2458" s="14"/>
      <c r="AC2458" s="14"/>
      <c r="AD2458" s="14"/>
      <c r="AE2458" s="14"/>
      <c r="AT2458" s="257" t="s">
        <v>279</v>
      </c>
      <c r="AU2458" s="257" t="s">
        <v>82</v>
      </c>
      <c r="AV2458" s="14" t="s">
        <v>82</v>
      </c>
      <c r="AW2458" s="14" t="s">
        <v>33</v>
      </c>
      <c r="AX2458" s="14" t="s">
        <v>72</v>
      </c>
      <c r="AY2458" s="257" t="s">
        <v>266</v>
      </c>
    </row>
    <row r="2459" spans="1:51" s="13" customFormat="1" ht="12">
      <c r="A2459" s="13"/>
      <c r="B2459" s="237"/>
      <c r="C2459" s="238"/>
      <c r="D2459" s="230" t="s">
        <v>279</v>
      </c>
      <c r="E2459" s="239" t="s">
        <v>19</v>
      </c>
      <c r="F2459" s="240" t="s">
        <v>708</v>
      </c>
      <c r="G2459" s="238"/>
      <c r="H2459" s="239" t="s">
        <v>19</v>
      </c>
      <c r="I2459" s="241"/>
      <c r="J2459" s="238"/>
      <c r="K2459" s="238"/>
      <c r="L2459" s="242"/>
      <c r="M2459" s="243"/>
      <c r="N2459" s="244"/>
      <c r="O2459" s="244"/>
      <c r="P2459" s="244"/>
      <c r="Q2459" s="244"/>
      <c r="R2459" s="244"/>
      <c r="S2459" s="244"/>
      <c r="T2459" s="245"/>
      <c r="U2459" s="13"/>
      <c r="V2459" s="13"/>
      <c r="W2459" s="13"/>
      <c r="X2459" s="13"/>
      <c r="Y2459" s="13"/>
      <c r="Z2459" s="13"/>
      <c r="AA2459" s="13"/>
      <c r="AB2459" s="13"/>
      <c r="AC2459" s="13"/>
      <c r="AD2459" s="13"/>
      <c r="AE2459" s="13"/>
      <c r="AT2459" s="246" t="s">
        <v>279</v>
      </c>
      <c r="AU2459" s="246" t="s">
        <v>82</v>
      </c>
      <c r="AV2459" s="13" t="s">
        <v>80</v>
      </c>
      <c r="AW2459" s="13" t="s">
        <v>33</v>
      </c>
      <c r="AX2459" s="13" t="s">
        <v>72</v>
      </c>
      <c r="AY2459" s="246" t="s">
        <v>266</v>
      </c>
    </row>
    <row r="2460" spans="1:51" s="14" customFormat="1" ht="12">
      <c r="A2460" s="14"/>
      <c r="B2460" s="247"/>
      <c r="C2460" s="248"/>
      <c r="D2460" s="230" t="s">
        <v>279</v>
      </c>
      <c r="E2460" s="249" t="s">
        <v>19</v>
      </c>
      <c r="F2460" s="250" t="s">
        <v>3065</v>
      </c>
      <c r="G2460" s="248"/>
      <c r="H2460" s="251">
        <v>13.6</v>
      </c>
      <c r="I2460" s="252"/>
      <c r="J2460" s="248"/>
      <c r="K2460" s="248"/>
      <c r="L2460" s="253"/>
      <c r="M2460" s="254"/>
      <c r="N2460" s="255"/>
      <c r="O2460" s="255"/>
      <c r="P2460" s="255"/>
      <c r="Q2460" s="255"/>
      <c r="R2460" s="255"/>
      <c r="S2460" s="255"/>
      <c r="T2460" s="256"/>
      <c r="U2460" s="14"/>
      <c r="V2460" s="14"/>
      <c r="W2460" s="14"/>
      <c r="X2460" s="14"/>
      <c r="Y2460" s="14"/>
      <c r="Z2460" s="14"/>
      <c r="AA2460" s="14"/>
      <c r="AB2460" s="14"/>
      <c r="AC2460" s="14"/>
      <c r="AD2460" s="14"/>
      <c r="AE2460" s="14"/>
      <c r="AT2460" s="257" t="s">
        <v>279</v>
      </c>
      <c r="AU2460" s="257" t="s">
        <v>82</v>
      </c>
      <c r="AV2460" s="14" t="s">
        <v>82</v>
      </c>
      <c r="AW2460" s="14" t="s">
        <v>33</v>
      </c>
      <c r="AX2460" s="14" t="s">
        <v>72</v>
      </c>
      <c r="AY2460" s="257" t="s">
        <v>266</v>
      </c>
    </row>
    <row r="2461" spans="1:51" s="13" customFormat="1" ht="12">
      <c r="A2461" s="13"/>
      <c r="B2461" s="237"/>
      <c r="C2461" s="238"/>
      <c r="D2461" s="230" t="s">
        <v>279</v>
      </c>
      <c r="E2461" s="239" t="s">
        <v>19</v>
      </c>
      <c r="F2461" s="240" t="s">
        <v>710</v>
      </c>
      <c r="G2461" s="238"/>
      <c r="H2461" s="239" t="s">
        <v>19</v>
      </c>
      <c r="I2461" s="241"/>
      <c r="J2461" s="238"/>
      <c r="K2461" s="238"/>
      <c r="L2461" s="242"/>
      <c r="M2461" s="243"/>
      <c r="N2461" s="244"/>
      <c r="O2461" s="244"/>
      <c r="P2461" s="244"/>
      <c r="Q2461" s="244"/>
      <c r="R2461" s="244"/>
      <c r="S2461" s="244"/>
      <c r="T2461" s="245"/>
      <c r="U2461" s="13"/>
      <c r="V2461" s="13"/>
      <c r="W2461" s="13"/>
      <c r="X2461" s="13"/>
      <c r="Y2461" s="13"/>
      <c r="Z2461" s="13"/>
      <c r="AA2461" s="13"/>
      <c r="AB2461" s="13"/>
      <c r="AC2461" s="13"/>
      <c r="AD2461" s="13"/>
      <c r="AE2461" s="13"/>
      <c r="AT2461" s="246" t="s">
        <v>279</v>
      </c>
      <c r="AU2461" s="246" t="s">
        <v>82</v>
      </c>
      <c r="AV2461" s="13" t="s">
        <v>80</v>
      </c>
      <c r="AW2461" s="13" t="s">
        <v>33</v>
      </c>
      <c r="AX2461" s="13" t="s">
        <v>72</v>
      </c>
      <c r="AY2461" s="246" t="s">
        <v>266</v>
      </c>
    </row>
    <row r="2462" spans="1:51" s="14" customFormat="1" ht="12">
      <c r="A2462" s="14"/>
      <c r="B2462" s="247"/>
      <c r="C2462" s="248"/>
      <c r="D2462" s="230" t="s">
        <v>279</v>
      </c>
      <c r="E2462" s="249" t="s">
        <v>19</v>
      </c>
      <c r="F2462" s="250" t="s">
        <v>3066</v>
      </c>
      <c r="G2462" s="248"/>
      <c r="H2462" s="251">
        <v>4.68</v>
      </c>
      <c r="I2462" s="252"/>
      <c r="J2462" s="248"/>
      <c r="K2462" s="248"/>
      <c r="L2462" s="253"/>
      <c r="M2462" s="254"/>
      <c r="N2462" s="255"/>
      <c r="O2462" s="255"/>
      <c r="P2462" s="255"/>
      <c r="Q2462" s="255"/>
      <c r="R2462" s="255"/>
      <c r="S2462" s="255"/>
      <c r="T2462" s="256"/>
      <c r="U2462" s="14"/>
      <c r="V2462" s="14"/>
      <c r="W2462" s="14"/>
      <c r="X2462" s="14"/>
      <c r="Y2462" s="14"/>
      <c r="Z2462" s="14"/>
      <c r="AA2462" s="14"/>
      <c r="AB2462" s="14"/>
      <c r="AC2462" s="14"/>
      <c r="AD2462" s="14"/>
      <c r="AE2462" s="14"/>
      <c r="AT2462" s="257" t="s">
        <v>279</v>
      </c>
      <c r="AU2462" s="257" t="s">
        <v>82</v>
      </c>
      <c r="AV2462" s="14" t="s">
        <v>82</v>
      </c>
      <c r="AW2462" s="14" t="s">
        <v>33</v>
      </c>
      <c r="AX2462" s="14" t="s">
        <v>72</v>
      </c>
      <c r="AY2462" s="257" t="s">
        <v>266</v>
      </c>
    </row>
    <row r="2463" spans="1:51" s="13" customFormat="1" ht="12">
      <c r="A2463" s="13"/>
      <c r="B2463" s="237"/>
      <c r="C2463" s="238"/>
      <c r="D2463" s="230" t="s">
        <v>279</v>
      </c>
      <c r="E2463" s="239" t="s">
        <v>19</v>
      </c>
      <c r="F2463" s="240" t="s">
        <v>718</v>
      </c>
      <c r="G2463" s="238"/>
      <c r="H2463" s="239" t="s">
        <v>19</v>
      </c>
      <c r="I2463" s="241"/>
      <c r="J2463" s="238"/>
      <c r="K2463" s="238"/>
      <c r="L2463" s="242"/>
      <c r="M2463" s="243"/>
      <c r="N2463" s="244"/>
      <c r="O2463" s="244"/>
      <c r="P2463" s="244"/>
      <c r="Q2463" s="244"/>
      <c r="R2463" s="244"/>
      <c r="S2463" s="244"/>
      <c r="T2463" s="245"/>
      <c r="U2463" s="13"/>
      <c r="V2463" s="13"/>
      <c r="W2463" s="13"/>
      <c r="X2463" s="13"/>
      <c r="Y2463" s="13"/>
      <c r="Z2463" s="13"/>
      <c r="AA2463" s="13"/>
      <c r="AB2463" s="13"/>
      <c r="AC2463" s="13"/>
      <c r="AD2463" s="13"/>
      <c r="AE2463" s="13"/>
      <c r="AT2463" s="246" t="s">
        <v>279</v>
      </c>
      <c r="AU2463" s="246" t="s">
        <v>82</v>
      </c>
      <c r="AV2463" s="13" t="s">
        <v>80</v>
      </c>
      <c r="AW2463" s="13" t="s">
        <v>33</v>
      </c>
      <c r="AX2463" s="13" t="s">
        <v>72</v>
      </c>
      <c r="AY2463" s="246" t="s">
        <v>266</v>
      </c>
    </row>
    <row r="2464" spans="1:51" s="14" customFormat="1" ht="12">
      <c r="A2464" s="14"/>
      <c r="B2464" s="247"/>
      <c r="C2464" s="248"/>
      <c r="D2464" s="230" t="s">
        <v>279</v>
      </c>
      <c r="E2464" s="249" t="s">
        <v>19</v>
      </c>
      <c r="F2464" s="250" t="s">
        <v>316</v>
      </c>
      <c r="G2464" s="248"/>
      <c r="H2464" s="251">
        <v>7</v>
      </c>
      <c r="I2464" s="252"/>
      <c r="J2464" s="248"/>
      <c r="K2464" s="248"/>
      <c r="L2464" s="253"/>
      <c r="M2464" s="254"/>
      <c r="N2464" s="255"/>
      <c r="O2464" s="255"/>
      <c r="P2464" s="255"/>
      <c r="Q2464" s="255"/>
      <c r="R2464" s="255"/>
      <c r="S2464" s="255"/>
      <c r="T2464" s="256"/>
      <c r="U2464" s="14"/>
      <c r="V2464" s="14"/>
      <c r="W2464" s="14"/>
      <c r="X2464" s="14"/>
      <c r="Y2464" s="14"/>
      <c r="Z2464" s="14"/>
      <c r="AA2464" s="14"/>
      <c r="AB2464" s="14"/>
      <c r="AC2464" s="14"/>
      <c r="AD2464" s="14"/>
      <c r="AE2464" s="14"/>
      <c r="AT2464" s="257" t="s">
        <v>279</v>
      </c>
      <c r="AU2464" s="257" t="s">
        <v>82</v>
      </c>
      <c r="AV2464" s="14" t="s">
        <v>82</v>
      </c>
      <c r="AW2464" s="14" t="s">
        <v>33</v>
      </c>
      <c r="AX2464" s="14" t="s">
        <v>72</v>
      </c>
      <c r="AY2464" s="257" t="s">
        <v>266</v>
      </c>
    </row>
    <row r="2465" spans="1:51" s="16" customFormat="1" ht="12">
      <c r="A2465" s="16"/>
      <c r="B2465" s="279"/>
      <c r="C2465" s="280"/>
      <c r="D2465" s="230" t="s">
        <v>279</v>
      </c>
      <c r="E2465" s="281" t="s">
        <v>19</v>
      </c>
      <c r="F2465" s="282" t="s">
        <v>705</v>
      </c>
      <c r="G2465" s="280"/>
      <c r="H2465" s="283">
        <v>40.88</v>
      </c>
      <c r="I2465" s="284"/>
      <c r="J2465" s="280"/>
      <c r="K2465" s="280"/>
      <c r="L2465" s="285"/>
      <c r="M2465" s="286"/>
      <c r="N2465" s="287"/>
      <c r="O2465" s="287"/>
      <c r="P2465" s="287"/>
      <c r="Q2465" s="287"/>
      <c r="R2465" s="287"/>
      <c r="S2465" s="287"/>
      <c r="T2465" s="288"/>
      <c r="U2465" s="16"/>
      <c r="V2465" s="16"/>
      <c r="W2465" s="16"/>
      <c r="X2465" s="16"/>
      <c r="Y2465" s="16"/>
      <c r="Z2465" s="16"/>
      <c r="AA2465" s="16"/>
      <c r="AB2465" s="16"/>
      <c r="AC2465" s="16"/>
      <c r="AD2465" s="16"/>
      <c r="AE2465" s="16"/>
      <c r="AT2465" s="289" t="s">
        <v>279</v>
      </c>
      <c r="AU2465" s="289" t="s">
        <v>82</v>
      </c>
      <c r="AV2465" s="16" t="s">
        <v>291</v>
      </c>
      <c r="AW2465" s="16" t="s">
        <v>33</v>
      </c>
      <c r="AX2465" s="16" t="s">
        <v>72</v>
      </c>
      <c r="AY2465" s="289" t="s">
        <v>266</v>
      </c>
    </row>
    <row r="2466" spans="1:51" s="13" customFormat="1" ht="12">
      <c r="A2466" s="13"/>
      <c r="B2466" s="237"/>
      <c r="C2466" s="238"/>
      <c r="D2466" s="230" t="s">
        <v>279</v>
      </c>
      <c r="E2466" s="239" t="s">
        <v>19</v>
      </c>
      <c r="F2466" s="240" t="s">
        <v>727</v>
      </c>
      <c r="G2466" s="238"/>
      <c r="H2466" s="239" t="s">
        <v>19</v>
      </c>
      <c r="I2466" s="241"/>
      <c r="J2466" s="238"/>
      <c r="K2466" s="238"/>
      <c r="L2466" s="242"/>
      <c r="M2466" s="243"/>
      <c r="N2466" s="244"/>
      <c r="O2466" s="244"/>
      <c r="P2466" s="244"/>
      <c r="Q2466" s="244"/>
      <c r="R2466" s="244"/>
      <c r="S2466" s="244"/>
      <c r="T2466" s="245"/>
      <c r="U2466" s="13"/>
      <c r="V2466" s="13"/>
      <c r="W2466" s="13"/>
      <c r="X2466" s="13"/>
      <c r="Y2466" s="13"/>
      <c r="Z2466" s="13"/>
      <c r="AA2466" s="13"/>
      <c r="AB2466" s="13"/>
      <c r="AC2466" s="13"/>
      <c r="AD2466" s="13"/>
      <c r="AE2466" s="13"/>
      <c r="AT2466" s="246" t="s">
        <v>279</v>
      </c>
      <c r="AU2466" s="246" t="s">
        <v>82</v>
      </c>
      <c r="AV2466" s="13" t="s">
        <v>80</v>
      </c>
      <c r="AW2466" s="13" t="s">
        <v>33</v>
      </c>
      <c r="AX2466" s="13" t="s">
        <v>72</v>
      </c>
      <c r="AY2466" s="246" t="s">
        <v>266</v>
      </c>
    </row>
    <row r="2467" spans="1:51" s="14" customFormat="1" ht="12">
      <c r="A2467" s="14"/>
      <c r="B2467" s="247"/>
      <c r="C2467" s="248"/>
      <c r="D2467" s="230" t="s">
        <v>279</v>
      </c>
      <c r="E2467" s="249" t="s">
        <v>19</v>
      </c>
      <c r="F2467" s="250" t="s">
        <v>3067</v>
      </c>
      <c r="G2467" s="248"/>
      <c r="H2467" s="251">
        <v>17.25</v>
      </c>
      <c r="I2467" s="252"/>
      <c r="J2467" s="248"/>
      <c r="K2467" s="248"/>
      <c r="L2467" s="253"/>
      <c r="M2467" s="254"/>
      <c r="N2467" s="255"/>
      <c r="O2467" s="255"/>
      <c r="P2467" s="255"/>
      <c r="Q2467" s="255"/>
      <c r="R2467" s="255"/>
      <c r="S2467" s="255"/>
      <c r="T2467" s="256"/>
      <c r="U2467" s="14"/>
      <c r="V2467" s="14"/>
      <c r="W2467" s="14"/>
      <c r="X2467" s="14"/>
      <c r="Y2467" s="14"/>
      <c r="Z2467" s="14"/>
      <c r="AA2467" s="14"/>
      <c r="AB2467" s="14"/>
      <c r="AC2467" s="14"/>
      <c r="AD2467" s="14"/>
      <c r="AE2467" s="14"/>
      <c r="AT2467" s="257" t="s">
        <v>279</v>
      </c>
      <c r="AU2467" s="257" t="s">
        <v>82</v>
      </c>
      <c r="AV2467" s="14" t="s">
        <v>82</v>
      </c>
      <c r="AW2467" s="14" t="s">
        <v>33</v>
      </c>
      <c r="AX2467" s="14" t="s">
        <v>72</v>
      </c>
      <c r="AY2467" s="257" t="s">
        <v>266</v>
      </c>
    </row>
    <row r="2468" spans="1:51" s="13" customFormat="1" ht="12">
      <c r="A2468" s="13"/>
      <c r="B2468" s="237"/>
      <c r="C2468" s="238"/>
      <c r="D2468" s="230" t="s">
        <v>279</v>
      </c>
      <c r="E2468" s="239" t="s">
        <v>19</v>
      </c>
      <c r="F2468" s="240" t="s">
        <v>731</v>
      </c>
      <c r="G2468" s="238"/>
      <c r="H2468" s="239" t="s">
        <v>19</v>
      </c>
      <c r="I2468" s="241"/>
      <c r="J2468" s="238"/>
      <c r="K2468" s="238"/>
      <c r="L2468" s="242"/>
      <c r="M2468" s="243"/>
      <c r="N2468" s="244"/>
      <c r="O2468" s="244"/>
      <c r="P2468" s="244"/>
      <c r="Q2468" s="244"/>
      <c r="R2468" s="244"/>
      <c r="S2468" s="244"/>
      <c r="T2468" s="245"/>
      <c r="U2468" s="13"/>
      <c r="V2468" s="13"/>
      <c r="W2468" s="13"/>
      <c r="X2468" s="13"/>
      <c r="Y2468" s="13"/>
      <c r="Z2468" s="13"/>
      <c r="AA2468" s="13"/>
      <c r="AB2468" s="13"/>
      <c r="AC2468" s="13"/>
      <c r="AD2468" s="13"/>
      <c r="AE2468" s="13"/>
      <c r="AT2468" s="246" t="s">
        <v>279</v>
      </c>
      <c r="AU2468" s="246" t="s">
        <v>82</v>
      </c>
      <c r="AV2468" s="13" t="s">
        <v>80</v>
      </c>
      <c r="AW2468" s="13" t="s">
        <v>33</v>
      </c>
      <c r="AX2468" s="13" t="s">
        <v>72</v>
      </c>
      <c r="AY2468" s="246" t="s">
        <v>266</v>
      </c>
    </row>
    <row r="2469" spans="1:51" s="14" customFormat="1" ht="12">
      <c r="A2469" s="14"/>
      <c r="B2469" s="247"/>
      <c r="C2469" s="248"/>
      <c r="D2469" s="230" t="s">
        <v>279</v>
      </c>
      <c r="E2469" s="249" t="s">
        <v>19</v>
      </c>
      <c r="F2469" s="250" t="s">
        <v>3068</v>
      </c>
      <c r="G2469" s="248"/>
      <c r="H2469" s="251">
        <v>4.58</v>
      </c>
      <c r="I2469" s="252"/>
      <c r="J2469" s="248"/>
      <c r="K2469" s="248"/>
      <c r="L2469" s="253"/>
      <c r="M2469" s="254"/>
      <c r="N2469" s="255"/>
      <c r="O2469" s="255"/>
      <c r="P2469" s="255"/>
      <c r="Q2469" s="255"/>
      <c r="R2469" s="255"/>
      <c r="S2469" s="255"/>
      <c r="T2469" s="256"/>
      <c r="U2469" s="14"/>
      <c r="V2469" s="14"/>
      <c r="W2469" s="14"/>
      <c r="X2469" s="14"/>
      <c r="Y2469" s="14"/>
      <c r="Z2469" s="14"/>
      <c r="AA2469" s="14"/>
      <c r="AB2469" s="14"/>
      <c r="AC2469" s="14"/>
      <c r="AD2469" s="14"/>
      <c r="AE2469" s="14"/>
      <c r="AT2469" s="257" t="s">
        <v>279</v>
      </c>
      <c r="AU2469" s="257" t="s">
        <v>82</v>
      </c>
      <c r="AV2469" s="14" t="s">
        <v>82</v>
      </c>
      <c r="AW2469" s="14" t="s">
        <v>33</v>
      </c>
      <c r="AX2469" s="14" t="s">
        <v>72</v>
      </c>
      <c r="AY2469" s="257" t="s">
        <v>266</v>
      </c>
    </row>
    <row r="2470" spans="1:51" s="16" customFormat="1" ht="12">
      <c r="A2470" s="16"/>
      <c r="B2470" s="279"/>
      <c r="C2470" s="280"/>
      <c r="D2470" s="230" t="s">
        <v>279</v>
      </c>
      <c r="E2470" s="281" t="s">
        <v>19</v>
      </c>
      <c r="F2470" s="282" t="s">
        <v>705</v>
      </c>
      <c r="G2470" s="280"/>
      <c r="H2470" s="283">
        <v>21.83</v>
      </c>
      <c r="I2470" s="284"/>
      <c r="J2470" s="280"/>
      <c r="K2470" s="280"/>
      <c r="L2470" s="285"/>
      <c r="M2470" s="286"/>
      <c r="N2470" s="287"/>
      <c r="O2470" s="287"/>
      <c r="P2470" s="287"/>
      <c r="Q2470" s="287"/>
      <c r="R2470" s="287"/>
      <c r="S2470" s="287"/>
      <c r="T2470" s="288"/>
      <c r="U2470" s="16"/>
      <c r="V2470" s="16"/>
      <c r="W2470" s="16"/>
      <c r="X2470" s="16"/>
      <c r="Y2470" s="16"/>
      <c r="Z2470" s="16"/>
      <c r="AA2470" s="16"/>
      <c r="AB2470" s="16"/>
      <c r="AC2470" s="16"/>
      <c r="AD2470" s="16"/>
      <c r="AE2470" s="16"/>
      <c r="AT2470" s="289" t="s">
        <v>279</v>
      </c>
      <c r="AU2470" s="289" t="s">
        <v>82</v>
      </c>
      <c r="AV2470" s="16" t="s">
        <v>291</v>
      </c>
      <c r="AW2470" s="16" t="s">
        <v>33</v>
      </c>
      <c r="AX2470" s="16" t="s">
        <v>72</v>
      </c>
      <c r="AY2470" s="289" t="s">
        <v>266</v>
      </c>
    </row>
    <row r="2471" spans="1:51" s="15" customFormat="1" ht="12">
      <c r="A2471" s="15"/>
      <c r="B2471" s="258"/>
      <c r="C2471" s="259"/>
      <c r="D2471" s="230" t="s">
        <v>279</v>
      </c>
      <c r="E2471" s="260" t="s">
        <v>19</v>
      </c>
      <c r="F2471" s="261" t="s">
        <v>282</v>
      </c>
      <c r="G2471" s="259"/>
      <c r="H2471" s="262">
        <v>240.52</v>
      </c>
      <c r="I2471" s="263"/>
      <c r="J2471" s="259"/>
      <c r="K2471" s="259"/>
      <c r="L2471" s="264"/>
      <c r="M2471" s="265"/>
      <c r="N2471" s="266"/>
      <c r="O2471" s="266"/>
      <c r="P2471" s="266"/>
      <c r="Q2471" s="266"/>
      <c r="R2471" s="266"/>
      <c r="S2471" s="266"/>
      <c r="T2471" s="267"/>
      <c r="U2471" s="15"/>
      <c r="V2471" s="15"/>
      <c r="W2471" s="15"/>
      <c r="X2471" s="15"/>
      <c r="Y2471" s="15"/>
      <c r="Z2471" s="15"/>
      <c r="AA2471" s="15"/>
      <c r="AB2471" s="15"/>
      <c r="AC2471" s="15"/>
      <c r="AD2471" s="15"/>
      <c r="AE2471" s="15"/>
      <c r="AT2471" s="268" t="s">
        <v>279</v>
      </c>
      <c r="AU2471" s="268" t="s">
        <v>82</v>
      </c>
      <c r="AV2471" s="15" t="s">
        <v>273</v>
      </c>
      <c r="AW2471" s="15" t="s">
        <v>33</v>
      </c>
      <c r="AX2471" s="15" t="s">
        <v>80</v>
      </c>
      <c r="AY2471" s="268" t="s">
        <v>266</v>
      </c>
    </row>
    <row r="2472" spans="1:65" s="2" customFormat="1" ht="24.15" customHeight="1">
      <c r="A2472" s="41"/>
      <c r="B2472" s="42"/>
      <c r="C2472" s="269" t="s">
        <v>3069</v>
      </c>
      <c r="D2472" s="269" t="s">
        <v>430</v>
      </c>
      <c r="E2472" s="270" t="s">
        <v>3070</v>
      </c>
      <c r="F2472" s="271" t="s">
        <v>3071</v>
      </c>
      <c r="G2472" s="272" t="s">
        <v>423</v>
      </c>
      <c r="H2472" s="273">
        <v>252.546</v>
      </c>
      <c r="I2472" s="274"/>
      <c r="J2472" s="275">
        <f>ROUND(I2472*H2472,2)</f>
        <v>0</v>
      </c>
      <c r="K2472" s="271" t="s">
        <v>520</v>
      </c>
      <c r="L2472" s="276"/>
      <c r="M2472" s="277" t="s">
        <v>19</v>
      </c>
      <c r="N2472" s="278" t="s">
        <v>43</v>
      </c>
      <c r="O2472" s="87"/>
      <c r="P2472" s="226">
        <f>O2472*H2472</f>
        <v>0</v>
      </c>
      <c r="Q2472" s="226">
        <v>0.00039</v>
      </c>
      <c r="R2472" s="226">
        <f>Q2472*H2472</f>
        <v>0.09849294</v>
      </c>
      <c r="S2472" s="226">
        <v>0</v>
      </c>
      <c r="T2472" s="227">
        <f>S2472*H2472</f>
        <v>0</v>
      </c>
      <c r="U2472" s="41"/>
      <c r="V2472" s="41"/>
      <c r="W2472" s="41"/>
      <c r="X2472" s="41"/>
      <c r="Y2472" s="41"/>
      <c r="Z2472" s="41"/>
      <c r="AA2472" s="41"/>
      <c r="AB2472" s="41"/>
      <c r="AC2472" s="41"/>
      <c r="AD2472" s="41"/>
      <c r="AE2472" s="41"/>
      <c r="AR2472" s="228" t="s">
        <v>517</v>
      </c>
      <c r="AT2472" s="228" t="s">
        <v>430</v>
      </c>
      <c r="AU2472" s="228" t="s">
        <v>82</v>
      </c>
      <c r="AY2472" s="20" t="s">
        <v>266</v>
      </c>
      <c r="BE2472" s="229">
        <f>IF(N2472="základní",J2472,0)</f>
        <v>0</v>
      </c>
      <c r="BF2472" s="229">
        <f>IF(N2472="snížená",J2472,0)</f>
        <v>0</v>
      </c>
      <c r="BG2472" s="229">
        <f>IF(N2472="zákl. přenesená",J2472,0)</f>
        <v>0</v>
      </c>
      <c r="BH2472" s="229">
        <f>IF(N2472="sníž. přenesená",J2472,0)</f>
        <v>0</v>
      </c>
      <c r="BI2472" s="229">
        <f>IF(N2472="nulová",J2472,0)</f>
        <v>0</v>
      </c>
      <c r="BJ2472" s="20" t="s">
        <v>80</v>
      </c>
      <c r="BK2472" s="229">
        <f>ROUND(I2472*H2472,2)</f>
        <v>0</v>
      </c>
      <c r="BL2472" s="20" t="s">
        <v>396</v>
      </c>
      <c r="BM2472" s="228" t="s">
        <v>3072</v>
      </c>
    </row>
    <row r="2473" spans="1:47" s="2" customFormat="1" ht="12">
      <c r="A2473" s="41"/>
      <c r="B2473" s="42"/>
      <c r="C2473" s="43"/>
      <c r="D2473" s="230" t="s">
        <v>275</v>
      </c>
      <c r="E2473" s="43"/>
      <c r="F2473" s="231" t="s">
        <v>3071</v>
      </c>
      <c r="G2473" s="43"/>
      <c r="H2473" s="43"/>
      <c r="I2473" s="232"/>
      <c r="J2473" s="43"/>
      <c r="K2473" s="43"/>
      <c r="L2473" s="47"/>
      <c r="M2473" s="233"/>
      <c r="N2473" s="234"/>
      <c r="O2473" s="87"/>
      <c r="P2473" s="87"/>
      <c r="Q2473" s="87"/>
      <c r="R2473" s="87"/>
      <c r="S2473" s="87"/>
      <c r="T2473" s="88"/>
      <c r="U2473" s="41"/>
      <c r="V2473" s="41"/>
      <c r="W2473" s="41"/>
      <c r="X2473" s="41"/>
      <c r="Y2473" s="41"/>
      <c r="Z2473" s="41"/>
      <c r="AA2473" s="41"/>
      <c r="AB2473" s="41"/>
      <c r="AC2473" s="41"/>
      <c r="AD2473" s="41"/>
      <c r="AE2473" s="41"/>
      <c r="AT2473" s="20" t="s">
        <v>275</v>
      </c>
      <c r="AU2473" s="20" t="s">
        <v>82</v>
      </c>
    </row>
    <row r="2474" spans="1:51" s="14" customFormat="1" ht="12">
      <c r="A2474" s="14"/>
      <c r="B2474" s="247"/>
      <c r="C2474" s="248"/>
      <c r="D2474" s="230" t="s">
        <v>279</v>
      </c>
      <c r="E2474" s="248"/>
      <c r="F2474" s="250" t="s">
        <v>3073</v>
      </c>
      <c r="G2474" s="248"/>
      <c r="H2474" s="251">
        <v>252.546</v>
      </c>
      <c r="I2474" s="252"/>
      <c r="J2474" s="248"/>
      <c r="K2474" s="248"/>
      <c r="L2474" s="253"/>
      <c r="M2474" s="254"/>
      <c r="N2474" s="255"/>
      <c r="O2474" s="255"/>
      <c r="P2474" s="255"/>
      <c r="Q2474" s="255"/>
      <c r="R2474" s="255"/>
      <c r="S2474" s="255"/>
      <c r="T2474" s="256"/>
      <c r="U2474" s="14"/>
      <c r="V2474" s="14"/>
      <c r="W2474" s="14"/>
      <c r="X2474" s="14"/>
      <c r="Y2474" s="14"/>
      <c r="Z2474" s="14"/>
      <c r="AA2474" s="14"/>
      <c r="AB2474" s="14"/>
      <c r="AC2474" s="14"/>
      <c r="AD2474" s="14"/>
      <c r="AE2474" s="14"/>
      <c r="AT2474" s="257" t="s">
        <v>279</v>
      </c>
      <c r="AU2474" s="257" t="s">
        <v>82</v>
      </c>
      <c r="AV2474" s="14" t="s">
        <v>82</v>
      </c>
      <c r="AW2474" s="14" t="s">
        <v>4</v>
      </c>
      <c r="AX2474" s="14" t="s">
        <v>80</v>
      </c>
      <c r="AY2474" s="257" t="s">
        <v>266</v>
      </c>
    </row>
    <row r="2475" spans="1:65" s="2" customFormat="1" ht="24.15" customHeight="1">
      <c r="A2475" s="41"/>
      <c r="B2475" s="42"/>
      <c r="C2475" s="217" t="s">
        <v>3074</v>
      </c>
      <c r="D2475" s="217" t="s">
        <v>268</v>
      </c>
      <c r="E2475" s="218" t="s">
        <v>3075</v>
      </c>
      <c r="F2475" s="219" t="s">
        <v>3076</v>
      </c>
      <c r="G2475" s="220" t="s">
        <v>271</v>
      </c>
      <c r="H2475" s="221">
        <v>53.07</v>
      </c>
      <c r="I2475" s="222"/>
      <c r="J2475" s="223">
        <f>ROUND(I2475*H2475,2)</f>
        <v>0</v>
      </c>
      <c r="K2475" s="219" t="s">
        <v>272</v>
      </c>
      <c r="L2475" s="47"/>
      <c r="M2475" s="224" t="s">
        <v>19</v>
      </c>
      <c r="N2475" s="225" t="s">
        <v>43</v>
      </c>
      <c r="O2475" s="87"/>
      <c r="P2475" s="226">
        <f>O2475*H2475</f>
        <v>0</v>
      </c>
      <c r="Q2475" s="226">
        <v>0.0058</v>
      </c>
      <c r="R2475" s="226">
        <f>Q2475*H2475</f>
        <v>0.30780599999999997</v>
      </c>
      <c r="S2475" s="226">
        <v>0</v>
      </c>
      <c r="T2475" s="227">
        <f>S2475*H2475</f>
        <v>0</v>
      </c>
      <c r="U2475" s="41"/>
      <c r="V2475" s="41"/>
      <c r="W2475" s="41"/>
      <c r="X2475" s="41"/>
      <c r="Y2475" s="41"/>
      <c r="Z2475" s="41"/>
      <c r="AA2475" s="41"/>
      <c r="AB2475" s="41"/>
      <c r="AC2475" s="41"/>
      <c r="AD2475" s="41"/>
      <c r="AE2475" s="41"/>
      <c r="AR2475" s="228" t="s">
        <v>396</v>
      </c>
      <c r="AT2475" s="228" t="s">
        <v>268</v>
      </c>
      <c r="AU2475" s="228" t="s">
        <v>82</v>
      </c>
      <c r="AY2475" s="20" t="s">
        <v>266</v>
      </c>
      <c r="BE2475" s="229">
        <f>IF(N2475="základní",J2475,0)</f>
        <v>0</v>
      </c>
      <c r="BF2475" s="229">
        <f>IF(N2475="snížená",J2475,0)</f>
        <v>0</v>
      </c>
      <c r="BG2475" s="229">
        <f>IF(N2475="zákl. přenesená",J2475,0)</f>
        <v>0</v>
      </c>
      <c r="BH2475" s="229">
        <f>IF(N2475="sníž. přenesená",J2475,0)</f>
        <v>0</v>
      </c>
      <c r="BI2475" s="229">
        <f>IF(N2475="nulová",J2475,0)</f>
        <v>0</v>
      </c>
      <c r="BJ2475" s="20" t="s">
        <v>80</v>
      </c>
      <c r="BK2475" s="229">
        <f>ROUND(I2475*H2475,2)</f>
        <v>0</v>
      </c>
      <c r="BL2475" s="20" t="s">
        <v>396</v>
      </c>
      <c r="BM2475" s="228" t="s">
        <v>3077</v>
      </c>
    </row>
    <row r="2476" spans="1:47" s="2" customFormat="1" ht="12">
      <c r="A2476" s="41"/>
      <c r="B2476" s="42"/>
      <c r="C2476" s="43"/>
      <c r="D2476" s="230" t="s">
        <v>275</v>
      </c>
      <c r="E2476" s="43"/>
      <c r="F2476" s="231" t="s">
        <v>3078</v>
      </c>
      <c r="G2476" s="43"/>
      <c r="H2476" s="43"/>
      <c r="I2476" s="232"/>
      <c r="J2476" s="43"/>
      <c r="K2476" s="43"/>
      <c r="L2476" s="47"/>
      <c r="M2476" s="233"/>
      <c r="N2476" s="234"/>
      <c r="O2476" s="87"/>
      <c r="P2476" s="87"/>
      <c r="Q2476" s="87"/>
      <c r="R2476" s="87"/>
      <c r="S2476" s="87"/>
      <c r="T2476" s="88"/>
      <c r="U2476" s="41"/>
      <c r="V2476" s="41"/>
      <c r="W2476" s="41"/>
      <c r="X2476" s="41"/>
      <c r="Y2476" s="41"/>
      <c r="Z2476" s="41"/>
      <c r="AA2476" s="41"/>
      <c r="AB2476" s="41"/>
      <c r="AC2476" s="41"/>
      <c r="AD2476" s="41"/>
      <c r="AE2476" s="41"/>
      <c r="AT2476" s="20" t="s">
        <v>275</v>
      </c>
      <c r="AU2476" s="20" t="s">
        <v>82</v>
      </c>
    </row>
    <row r="2477" spans="1:47" s="2" customFormat="1" ht="12">
      <c r="A2477" s="41"/>
      <c r="B2477" s="42"/>
      <c r="C2477" s="43"/>
      <c r="D2477" s="235" t="s">
        <v>277</v>
      </c>
      <c r="E2477" s="43"/>
      <c r="F2477" s="236" t="s">
        <v>3079</v>
      </c>
      <c r="G2477" s="43"/>
      <c r="H2477" s="43"/>
      <c r="I2477" s="232"/>
      <c r="J2477" s="43"/>
      <c r="K2477" s="43"/>
      <c r="L2477" s="47"/>
      <c r="M2477" s="233"/>
      <c r="N2477" s="234"/>
      <c r="O2477" s="87"/>
      <c r="P2477" s="87"/>
      <c r="Q2477" s="87"/>
      <c r="R2477" s="87"/>
      <c r="S2477" s="87"/>
      <c r="T2477" s="88"/>
      <c r="U2477" s="41"/>
      <c r="V2477" s="41"/>
      <c r="W2477" s="41"/>
      <c r="X2477" s="41"/>
      <c r="Y2477" s="41"/>
      <c r="Z2477" s="41"/>
      <c r="AA2477" s="41"/>
      <c r="AB2477" s="41"/>
      <c r="AC2477" s="41"/>
      <c r="AD2477" s="41"/>
      <c r="AE2477" s="41"/>
      <c r="AT2477" s="20" t="s">
        <v>277</v>
      </c>
      <c r="AU2477" s="20" t="s">
        <v>82</v>
      </c>
    </row>
    <row r="2478" spans="1:51" s="14" customFormat="1" ht="12">
      <c r="A2478" s="14"/>
      <c r="B2478" s="247"/>
      <c r="C2478" s="248"/>
      <c r="D2478" s="230" t="s">
        <v>279</v>
      </c>
      <c r="E2478" s="249" t="s">
        <v>19</v>
      </c>
      <c r="F2478" s="250" t="s">
        <v>3080</v>
      </c>
      <c r="G2478" s="248"/>
      <c r="H2478" s="251">
        <v>53.07</v>
      </c>
      <c r="I2478" s="252"/>
      <c r="J2478" s="248"/>
      <c r="K2478" s="248"/>
      <c r="L2478" s="253"/>
      <c r="M2478" s="254"/>
      <c r="N2478" s="255"/>
      <c r="O2478" s="255"/>
      <c r="P2478" s="255"/>
      <c r="Q2478" s="255"/>
      <c r="R2478" s="255"/>
      <c r="S2478" s="255"/>
      <c r="T2478" s="256"/>
      <c r="U2478" s="14"/>
      <c r="V2478" s="14"/>
      <c r="W2478" s="14"/>
      <c r="X2478" s="14"/>
      <c r="Y2478" s="14"/>
      <c r="Z2478" s="14"/>
      <c r="AA2478" s="14"/>
      <c r="AB2478" s="14"/>
      <c r="AC2478" s="14"/>
      <c r="AD2478" s="14"/>
      <c r="AE2478" s="14"/>
      <c r="AT2478" s="257" t="s">
        <v>279</v>
      </c>
      <c r="AU2478" s="257" t="s">
        <v>82</v>
      </c>
      <c r="AV2478" s="14" t="s">
        <v>82</v>
      </c>
      <c r="AW2478" s="14" t="s">
        <v>33</v>
      </c>
      <c r="AX2478" s="14" t="s">
        <v>80</v>
      </c>
      <c r="AY2478" s="257" t="s">
        <v>266</v>
      </c>
    </row>
    <row r="2479" spans="1:65" s="2" customFormat="1" ht="33" customHeight="1">
      <c r="A2479" s="41"/>
      <c r="B2479" s="42"/>
      <c r="C2479" s="269" t="s">
        <v>3081</v>
      </c>
      <c r="D2479" s="269" t="s">
        <v>430</v>
      </c>
      <c r="E2479" s="270" t="s">
        <v>3082</v>
      </c>
      <c r="F2479" s="271" t="s">
        <v>3083</v>
      </c>
      <c r="G2479" s="272" t="s">
        <v>271</v>
      </c>
      <c r="H2479" s="273">
        <v>58.377</v>
      </c>
      <c r="I2479" s="274"/>
      <c r="J2479" s="275">
        <f>ROUND(I2479*H2479,2)</f>
        <v>0</v>
      </c>
      <c r="K2479" s="271" t="s">
        <v>520</v>
      </c>
      <c r="L2479" s="276"/>
      <c r="M2479" s="277" t="s">
        <v>19</v>
      </c>
      <c r="N2479" s="278" t="s">
        <v>43</v>
      </c>
      <c r="O2479" s="87"/>
      <c r="P2479" s="226">
        <f>O2479*H2479</f>
        <v>0</v>
      </c>
      <c r="Q2479" s="226">
        <v>0.021</v>
      </c>
      <c r="R2479" s="226">
        <f>Q2479*H2479</f>
        <v>1.2259170000000001</v>
      </c>
      <c r="S2479" s="226">
        <v>0</v>
      </c>
      <c r="T2479" s="227">
        <f>S2479*H2479</f>
        <v>0</v>
      </c>
      <c r="U2479" s="41"/>
      <c r="V2479" s="41"/>
      <c r="W2479" s="41"/>
      <c r="X2479" s="41"/>
      <c r="Y2479" s="41"/>
      <c r="Z2479" s="41"/>
      <c r="AA2479" s="41"/>
      <c r="AB2479" s="41"/>
      <c r="AC2479" s="41"/>
      <c r="AD2479" s="41"/>
      <c r="AE2479" s="41"/>
      <c r="AR2479" s="228" t="s">
        <v>517</v>
      </c>
      <c r="AT2479" s="228" t="s">
        <v>430</v>
      </c>
      <c r="AU2479" s="228" t="s">
        <v>82</v>
      </c>
      <c r="AY2479" s="20" t="s">
        <v>266</v>
      </c>
      <c r="BE2479" s="229">
        <f>IF(N2479="základní",J2479,0)</f>
        <v>0</v>
      </c>
      <c r="BF2479" s="229">
        <f>IF(N2479="snížená",J2479,0)</f>
        <v>0</v>
      </c>
      <c r="BG2479" s="229">
        <f>IF(N2479="zákl. přenesená",J2479,0)</f>
        <v>0</v>
      </c>
      <c r="BH2479" s="229">
        <f>IF(N2479="sníž. přenesená",J2479,0)</f>
        <v>0</v>
      </c>
      <c r="BI2479" s="229">
        <f>IF(N2479="nulová",J2479,0)</f>
        <v>0</v>
      </c>
      <c r="BJ2479" s="20" t="s">
        <v>80</v>
      </c>
      <c r="BK2479" s="229">
        <f>ROUND(I2479*H2479,2)</f>
        <v>0</v>
      </c>
      <c r="BL2479" s="20" t="s">
        <v>396</v>
      </c>
      <c r="BM2479" s="228" t="s">
        <v>3084</v>
      </c>
    </row>
    <row r="2480" spans="1:47" s="2" customFormat="1" ht="12">
      <c r="A2480" s="41"/>
      <c r="B2480" s="42"/>
      <c r="C2480" s="43"/>
      <c r="D2480" s="230" t="s">
        <v>275</v>
      </c>
      <c r="E2480" s="43"/>
      <c r="F2480" s="231" t="s">
        <v>3083</v>
      </c>
      <c r="G2480" s="43"/>
      <c r="H2480" s="43"/>
      <c r="I2480" s="232"/>
      <c r="J2480" s="43"/>
      <c r="K2480" s="43"/>
      <c r="L2480" s="47"/>
      <c r="M2480" s="233"/>
      <c r="N2480" s="234"/>
      <c r="O2480" s="87"/>
      <c r="P2480" s="87"/>
      <c r="Q2480" s="87"/>
      <c r="R2480" s="87"/>
      <c r="S2480" s="87"/>
      <c r="T2480" s="88"/>
      <c r="U2480" s="41"/>
      <c r="V2480" s="41"/>
      <c r="W2480" s="41"/>
      <c r="X2480" s="41"/>
      <c r="Y2480" s="41"/>
      <c r="Z2480" s="41"/>
      <c r="AA2480" s="41"/>
      <c r="AB2480" s="41"/>
      <c r="AC2480" s="41"/>
      <c r="AD2480" s="41"/>
      <c r="AE2480" s="41"/>
      <c r="AT2480" s="20" t="s">
        <v>275</v>
      </c>
      <c r="AU2480" s="20" t="s">
        <v>82</v>
      </c>
    </row>
    <row r="2481" spans="1:51" s="14" customFormat="1" ht="12">
      <c r="A2481" s="14"/>
      <c r="B2481" s="247"/>
      <c r="C2481" s="248"/>
      <c r="D2481" s="230" t="s">
        <v>279</v>
      </c>
      <c r="E2481" s="248"/>
      <c r="F2481" s="250" t="s">
        <v>3085</v>
      </c>
      <c r="G2481" s="248"/>
      <c r="H2481" s="251">
        <v>58.377</v>
      </c>
      <c r="I2481" s="252"/>
      <c r="J2481" s="248"/>
      <c r="K2481" s="248"/>
      <c r="L2481" s="253"/>
      <c r="M2481" s="254"/>
      <c r="N2481" s="255"/>
      <c r="O2481" s="255"/>
      <c r="P2481" s="255"/>
      <c r="Q2481" s="255"/>
      <c r="R2481" s="255"/>
      <c r="S2481" s="255"/>
      <c r="T2481" s="256"/>
      <c r="U2481" s="14"/>
      <c r="V2481" s="14"/>
      <c r="W2481" s="14"/>
      <c r="X2481" s="14"/>
      <c r="Y2481" s="14"/>
      <c r="Z2481" s="14"/>
      <c r="AA2481" s="14"/>
      <c r="AB2481" s="14"/>
      <c r="AC2481" s="14"/>
      <c r="AD2481" s="14"/>
      <c r="AE2481" s="14"/>
      <c r="AT2481" s="257" t="s">
        <v>279</v>
      </c>
      <c r="AU2481" s="257" t="s">
        <v>82</v>
      </c>
      <c r="AV2481" s="14" t="s">
        <v>82</v>
      </c>
      <c r="AW2481" s="14" t="s">
        <v>4</v>
      </c>
      <c r="AX2481" s="14" t="s">
        <v>80</v>
      </c>
      <c r="AY2481" s="257" t="s">
        <v>266</v>
      </c>
    </row>
    <row r="2482" spans="1:65" s="2" customFormat="1" ht="24.15" customHeight="1">
      <c r="A2482" s="41"/>
      <c r="B2482" s="42"/>
      <c r="C2482" s="217" t="s">
        <v>3086</v>
      </c>
      <c r="D2482" s="217" t="s">
        <v>268</v>
      </c>
      <c r="E2482" s="218" t="s">
        <v>3087</v>
      </c>
      <c r="F2482" s="219" t="s">
        <v>3088</v>
      </c>
      <c r="G2482" s="220" t="s">
        <v>271</v>
      </c>
      <c r="H2482" s="221">
        <v>103.16</v>
      </c>
      <c r="I2482" s="222"/>
      <c r="J2482" s="223">
        <f>ROUND(I2482*H2482,2)</f>
        <v>0</v>
      </c>
      <c r="K2482" s="219" t="s">
        <v>272</v>
      </c>
      <c r="L2482" s="47"/>
      <c r="M2482" s="224" t="s">
        <v>19</v>
      </c>
      <c r="N2482" s="225" t="s">
        <v>43</v>
      </c>
      <c r="O2482" s="87"/>
      <c r="P2482" s="226">
        <f>O2482*H2482</f>
        <v>0</v>
      </c>
      <c r="Q2482" s="226">
        <v>0.0054</v>
      </c>
      <c r="R2482" s="226">
        <f>Q2482*H2482</f>
        <v>0.557064</v>
      </c>
      <c r="S2482" s="226">
        <v>0</v>
      </c>
      <c r="T2482" s="227">
        <f>S2482*H2482</f>
        <v>0</v>
      </c>
      <c r="U2482" s="41"/>
      <c r="V2482" s="41"/>
      <c r="W2482" s="41"/>
      <c r="X2482" s="41"/>
      <c r="Y2482" s="41"/>
      <c r="Z2482" s="41"/>
      <c r="AA2482" s="41"/>
      <c r="AB2482" s="41"/>
      <c r="AC2482" s="41"/>
      <c r="AD2482" s="41"/>
      <c r="AE2482" s="41"/>
      <c r="AR2482" s="228" t="s">
        <v>396</v>
      </c>
      <c r="AT2482" s="228" t="s">
        <v>268</v>
      </c>
      <c r="AU2482" s="228" t="s">
        <v>82</v>
      </c>
      <c r="AY2482" s="20" t="s">
        <v>266</v>
      </c>
      <c r="BE2482" s="229">
        <f>IF(N2482="základní",J2482,0)</f>
        <v>0</v>
      </c>
      <c r="BF2482" s="229">
        <f>IF(N2482="snížená",J2482,0)</f>
        <v>0</v>
      </c>
      <c r="BG2482" s="229">
        <f>IF(N2482="zákl. přenesená",J2482,0)</f>
        <v>0</v>
      </c>
      <c r="BH2482" s="229">
        <f>IF(N2482="sníž. přenesená",J2482,0)</f>
        <v>0</v>
      </c>
      <c r="BI2482" s="229">
        <f>IF(N2482="nulová",J2482,0)</f>
        <v>0</v>
      </c>
      <c r="BJ2482" s="20" t="s">
        <v>80</v>
      </c>
      <c r="BK2482" s="229">
        <f>ROUND(I2482*H2482,2)</f>
        <v>0</v>
      </c>
      <c r="BL2482" s="20" t="s">
        <v>396</v>
      </c>
      <c r="BM2482" s="228" t="s">
        <v>3089</v>
      </c>
    </row>
    <row r="2483" spans="1:47" s="2" customFormat="1" ht="12">
      <c r="A2483" s="41"/>
      <c r="B2483" s="42"/>
      <c r="C2483" s="43"/>
      <c r="D2483" s="230" t="s">
        <v>275</v>
      </c>
      <c r="E2483" s="43"/>
      <c r="F2483" s="231" t="s">
        <v>3090</v>
      </c>
      <c r="G2483" s="43"/>
      <c r="H2483" s="43"/>
      <c r="I2483" s="232"/>
      <c r="J2483" s="43"/>
      <c r="K2483" s="43"/>
      <c r="L2483" s="47"/>
      <c r="M2483" s="233"/>
      <c r="N2483" s="234"/>
      <c r="O2483" s="87"/>
      <c r="P2483" s="87"/>
      <c r="Q2483" s="87"/>
      <c r="R2483" s="87"/>
      <c r="S2483" s="87"/>
      <c r="T2483" s="88"/>
      <c r="U2483" s="41"/>
      <c r="V2483" s="41"/>
      <c r="W2483" s="41"/>
      <c r="X2483" s="41"/>
      <c r="Y2483" s="41"/>
      <c r="Z2483" s="41"/>
      <c r="AA2483" s="41"/>
      <c r="AB2483" s="41"/>
      <c r="AC2483" s="41"/>
      <c r="AD2483" s="41"/>
      <c r="AE2483" s="41"/>
      <c r="AT2483" s="20" t="s">
        <v>275</v>
      </c>
      <c r="AU2483" s="20" t="s">
        <v>82</v>
      </c>
    </row>
    <row r="2484" spans="1:47" s="2" customFormat="1" ht="12">
      <c r="A2484" s="41"/>
      <c r="B2484" s="42"/>
      <c r="C2484" s="43"/>
      <c r="D2484" s="235" t="s">
        <v>277</v>
      </c>
      <c r="E2484" s="43"/>
      <c r="F2484" s="236" t="s">
        <v>3091</v>
      </c>
      <c r="G2484" s="43"/>
      <c r="H2484" s="43"/>
      <c r="I2484" s="232"/>
      <c r="J2484" s="43"/>
      <c r="K2484" s="43"/>
      <c r="L2484" s="47"/>
      <c r="M2484" s="233"/>
      <c r="N2484" s="234"/>
      <c r="O2484" s="87"/>
      <c r="P2484" s="87"/>
      <c r="Q2484" s="87"/>
      <c r="R2484" s="87"/>
      <c r="S2484" s="87"/>
      <c r="T2484" s="88"/>
      <c r="U2484" s="41"/>
      <c r="V2484" s="41"/>
      <c r="W2484" s="41"/>
      <c r="X2484" s="41"/>
      <c r="Y2484" s="41"/>
      <c r="Z2484" s="41"/>
      <c r="AA2484" s="41"/>
      <c r="AB2484" s="41"/>
      <c r="AC2484" s="41"/>
      <c r="AD2484" s="41"/>
      <c r="AE2484" s="41"/>
      <c r="AT2484" s="20" t="s">
        <v>277</v>
      </c>
      <c r="AU2484" s="20" t="s">
        <v>82</v>
      </c>
    </row>
    <row r="2485" spans="1:51" s="14" customFormat="1" ht="12">
      <c r="A2485" s="14"/>
      <c r="B2485" s="247"/>
      <c r="C2485" s="248"/>
      <c r="D2485" s="230" t="s">
        <v>279</v>
      </c>
      <c r="E2485" s="249" t="s">
        <v>19</v>
      </c>
      <c r="F2485" s="250" t="s">
        <v>134</v>
      </c>
      <c r="G2485" s="248"/>
      <c r="H2485" s="251">
        <v>103.16</v>
      </c>
      <c r="I2485" s="252"/>
      <c r="J2485" s="248"/>
      <c r="K2485" s="248"/>
      <c r="L2485" s="253"/>
      <c r="M2485" s="254"/>
      <c r="N2485" s="255"/>
      <c r="O2485" s="255"/>
      <c r="P2485" s="255"/>
      <c r="Q2485" s="255"/>
      <c r="R2485" s="255"/>
      <c r="S2485" s="255"/>
      <c r="T2485" s="256"/>
      <c r="U2485" s="14"/>
      <c r="V2485" s="14"/>
      <c r="W2485" s="14"/>
      <c r="X2485" s="14"/>
      <c r="Y2485" s="14"/>
      <c r="Z2485" s="14"/>
      <c r="AA2485" s="14"/>
      <c r="AB2485" s="14"/>
      <c r="AC2485" s="14"/>
      <c r="AD2485" s="14"/>
      <c r="AE2485" s="14"/>
      <c r="AT2485" s="257" t="s">
        <v>279</v>
      </c>
      <c r="AU2485" s="257" t="s">
        <v>82</v>
      </c>
      <c r="AV2485" s="14" t="s">
        <v>82</v>
      </c>
      <c r="AW2485" s="14" t="s">
        <v>33</v>
      </c>
      <c r="AX2485" s="14" t="s">
        <v>80</v>
      </c>
      <c r="AY2485" s="257" t="s">
        <v>266</v>
      </c>
    </row>
    <row r="2486" spans="1:65" s="2" customFormat="1" ht="24.15" customHeight="1">
      <c r="A2486" s="41"/>
      <c r="B2486" s="42"/>
      <c r="C2486" s="269" t="s">
        <v>3092</v>
      </c>
      <c r="D2486" s="269" t="s">
        <v>430</v>
      </c>
      <c r="E2486" s="270" t="s">
        <v>3093</v>
      </c>
      <c r="F2486" s="271" t="s">
        <v>3094</v>
      </c>
      <c r="G2486" s="272" t="s">
        <v>271</v>
      </c>
      <c r="H2486" s="273">
        <v>113.476</v>
      </c>
      <c r="I2486" s="274"/>
      <c r="J2486" s="275">
        <f>ROUND(I2486*H2486,2)</f>
        <v>0</v>
      </c>
      <c r="K2486" s="271" t="s">
        <v>520</v>
      </c>
      <c r="L2486" s="276"/>
      <c r="M2486" s="277" t="s">
        <v>19</v>
      </c>
      <c r="N2486" s="278" t="s">
        <v>43</v>
      </c>
      <c r="O2486" s="87"/>
      <c r="P2486" s="226">
        <f>O2486*H2486</f>
        <v>0</v>
      </c>
      <c r="Q2486" s="226">
        <v>0.0193</v>
      </c>
      <c r="R2486" s="226">
        <f>Q2486*H2486</f>
        <v>2.1900868</v>
      </c>
      <c r="S2486" s="226">
        <v>0</v>
      </c>
      <c r="T2486" s="227">
        <f>S2486*H2486</f>
        <v>0</v>
      </c>
      <c r="U2486" s="41"/>
      <c r="V2486" s="41"/>
      <c r="W2486" s="41"/>
      <c r="X2486" s="41"/>
      <c r="Y2486" s="41"/>
      <c r="Z2486" s="41"/>
      <c r="AA2486" s="41"/>
      <c r="AB2486" s="41"/>
      <c r="AC2486" s="41"/>
      <c r="AD2486" s="41"/>
      <c r="AE2486" s="41"/>
      <c r="AR2486" s="228" t="s">
        <v>517</v>
      </c>
      <c r="AT2486" s="228" t="s">
        <v>430</v>
      </c>
      <c r="AU2486" s="228" t="s">
        <v>82</v>
      </c>
      <c r="AY2486" s="20" t="s">
        <v>266</v>
      </c>
      <c r="BE2486" s="229">
        <f>IF(N2486="základní",J2486,0)</f>
        <v>0</v>
      </c>
      <c r="BF2486" s="229">
        <f>IF(N2486="snížená",J2486,0)</f>
        <v>0</v>
      </c>
      <c r="BG2486" s="229">
        <f>IF(N2486="zákl. přenesená",J2486,0)</f>
        <v>0</v>
      </c>
      <c r="BH2486" s="229">
        <f>IF(N2486="sníž. přenesená",J2486,0)</f>
        <v>0</v>
      </c>
      <c r="BI2486" s="229">
        <f>IF(N2486="nulová",J2486,0)</f>
        <v>0</v>
      </c>
      <c r="BJ2486" s="20" t="s">
        <v>80</v>
      </c>
      <c r="BK2486" s="229">
        <f>ROUND(I2486*H2486,2)</f>
        <v>0</v>
      </c>
      <c r="BL2486" s="20" t="s">
        <v>396</v>
      </c>
      <c r="BM2486" s="228" t="s">
        <v>3095</v>
      </c>
    </row>
    <row r="2487" spans="1:47" s="2" customFormat="1" ht="12">
      <c r="A2487" s="41"/>
      <c r="B2487" s="42"/>
      <c r="C2487" s="43"/>
      <c r="D2487" s="230" t="s">
        <v>275</v>
      </c>
      <c r="E2487" s="43"/>
      <c r="F2487" s="231" t="s">
        <v>3094</v>
      </c>
      <c r="G2487" s="43"/>
      <c r="H2487" s="43"/>
      <c r="I2487" s="232"/>
      <c r="J2487" s="43"/>
      <c r="K2487" s="43"/>
      <c r="L2487" s="47"/>
      <c r="M2487" s="233"/>
      <c r="N2487" s="234"/>
      <c r="O2487" s="87"/>
      <c r="P2487" s="87"/>
      <c r="Q2487" s="87"/>
      <c r="R2487" s="87"/>
      <c r="S2487" s="87"/>
      <c r="T2487" s="88"/>
      <c r="U2487" s="41"/>
      <c r="V2487" s="41"/>
      <c r="W2487" s="41"/>
      <c r="X2487" s="41"/>
      <c r="Y2487" s="41"/>
      <c r="Z2487" s="41"/>
      <c r="AA2487" s="41"/>
      <c r="AB2487" s="41"/>
      <c r="AC2487" s="41"/>
      <c r="AD2487" s="41"/>
      <c r="AE2487" s="41"/>
      <c r="AT2487" s="20" t="s">
        <v>275</v>
      </c>
      <c r="AU2487" s="20" t="s">
        <v>82</v>
      </c>
    </row>
    <row r="2488" spans="1:51" s="14" customFormat="1" ht="12">
      <c r="A2488" s="14"/>
      <c r="B2488" s="247"/>
      <c r="C2488" s="248"/>
      <c r="D2488" s="230" t="s">
        <v>279</v>
      </c>
      <c r="E2488" s="248"/>
      <c r="F2488" s="250" t="s">
        <v>3096</v>
      </c>
      <c r="G2488" s="248"/>
      <c r="H2488" s="251">
        <v>113.476</v>
      </c>
      <c r="I2488" s="252"/>
      <c r="J2488" s="248"/>
      <c r="K2488" s="248"/>
      <c r="L2488" s="253"/>
      <c r="M2488" s="254"/>
      <c r="N2488" s="255"/>
      <c r="O2488" s="255"/>
      <c r="P2488" s="255"/>
      <c r="Q2488" s="255"/>
      <c r="R2488" s="255"/>
      <c r="S2488" s="255"/>
      <c r="T2488" s="256"/>
      <c r="U2488" s="14"/>
      <c r="V2488" s="14"/>
      <c r="W2488" s="14"/>
      <c r="X2488" s="14"/>
      <c r="Y2488" s="14"/>
      <c r="Z2488" s="14"/>
      <c r="AA2488" s="14"/>
      <c r="AB2488" s="14"/>
      <c r="AC2488" s="14"/>
      <c r="AD2488" s="14"/>
      <c r="AE2488" s="14"/>
      <c r="AT2488" s="257" t="s">
        <v>279</v>
      </c>
      <c r="AU2488" s="257" t="s">
        <v>82</v>
      </c>
      <c r="AV2488" s="14" t="s">
        <v>82</v>
      </c>
      <c r="AW2488" s="14" t="s">
        <v>4</v>
      </c>
      <c r="AX2488" s="14" t="s">
        <v>80</v>
      </c>
      <c r="AY2488" s="257" t="s">
        <v>266</v>
      </c>
    </row>
    <row r="2489" spans="1:65" s="2" customFormat="1" ht="24.15" customHeight="1">
      <c r="A2489" s="41"/>
      <c r="B2489" s="42"/>
      <c r="C2489" s="217" t="s">
        <v>3097</v>
      </c>
      <c r="D2489" s="217" t="s">
        <v>268</v>
      </c>
      <c r="E2489" s="218" t="s">
        <v>3098</v>
      </c>
      <c r="F2489" s="219" t="s">
        <v>3099</v>
      </c>
      <c r="G2489" s="220" t="s">
        <v>271</v>
      </c>
      <c r="H2489" s="221">
        <v>55.42</v>
      </c>
      <c r="I2489" s="222"/>
      <c r="J2489" s="223">
        <f>ROUND(I2489*H2489,2)</f>
        <v>0</v>
      </c>
      <c r="K2489" s="219" t="s">
        <v>272</v>
      </c>
      <c r="L2489" s="47"/>
      <c r="M2489" s="224" t="s">
        <v>19</v>
      </c>
      <c r="N2489" s="225" t="s">
        <v>43</v>
      </c>
      <c r="O2489" s="87"/>
      <c r="P2489" s="226">
        <f>O2489*H2489</f>
        <v>0</v>
      </c>
      <c r="Q2489" s="226">
        <v>0.0015</v>
      </c>
      <c r="R2489" s="226">
        <f>Q2489*H2489</f>
        <v>0.08313000000000001</v>
      </c>
      <c r="S2489" s="226">
        <v>0</v>
      </c>
      <c r="T2489" s="227">
        <f>S2489*H2489</f>
        <v>0</v>
      </c>
      <c r="U2489" s="41"/>
      <c r="V2489" s="41"/>
      <c r="W2489" s="41"/>
      <c r="X2489" s="41"/>
      <c r="Y2489" s="41"/>
      <c r="Z2489" s="41"/>
      <c r="AA2489" s="41"/>
      <c r="AB2489" s="41"/>
      <c r="AC2489" s="41"/>
      <c r="AD2489" s="41"/>
      <c r="AE2489" s="41"/>
      <c r="AR2489" s="228" t="s">
        <v>396</v>
      </c>
      <c r="AT2489" s="228" t="s">
        <v>268</v>
      </c>
      <c r="AU2489" s="228" t="s">
        <v>82</v>
      </c>
      <c r="AY2489" s="20" t="s">
        <v>266</v>
      </c>
      <c r="BE2489" s="229">
        <f>IF(N2489="základní",J2489,0)</f>
        <v>0</v>
      </c>
      <c r="BF2489" s="229">
        <f>IF(N2489="snížená",J2489,0)</f>
        <v>0</v>
      </c>
      <c r="BG2489" s="229">
        <f>IF(N2489="zákl. přenesená",J2489,0)</f>
        <v>0</v>
      </c>
      <c r="BH2489" s="229">
        <f>IF(N2489="sníž. přenesená",J2489,0)</f>
        <v>0</v>
      </c>
      <c r="BI2489" s="229">
        <f>IF(N2489="nulová",J2489,0)</f>
        <v>0</v>
      </c>
      <c r="BJ2489" s="20" t="s">
        <v>80</v>
      </c>
      <c r="BK2489" s="229">
        <f>ROUND(I2489*H2489,2)</f>
        <v>0</v>
      </c>
      <c r="BL2489" s="20" t="s">
        <v>396</v>
      </c>
      <c r="BM2489" s="228" t="s">
        <v>3100</v>
      </c>
    </row>
    <row r="2490" spans="1:47" s="2" customFormat="1" ht="12">
      <c r="A2490" s="41"/>
      <c r="B2490" s="42"/>
      <c r="C2490" s="43"/>
      <c r="D2490" s="230" t="s">
        <v>275</v>
      </c>
      <c r="E2490" s="43"/>
      <c r="F2490" s="231" t="s">
        <v>3101</v>
      </c>
      <c r="G2490" s="43"/>
      <c r="H2490" s="43"/>
      <c r="I2490" s="232"/>
      <c r="J2490" s="43"/>
      <c r="K2490" s="43"/>
      <c r="L2490" s="47"/>
      <c r="M2490" s="233"/>
      <c r="N2490" s="234"/>
      <c r="O2490" s="87"/>
      <c r="P2490" s="87"/>
      <c r="Q2490" s="87"/>
      <c r="R2490" s="87"/>
      <c r="S2490" s="87"/>
      <c r="T2490" s="88"/>
      <c r="U2490" s="41"/>
      <c r="V2490" s="41"/>
      <c r="W2490" s="41"/>
      <c r="X2490" s="41"/>
      <c r="Y2490" s="41"/>
      <c r="Z2490" s="41"/>
      <c r="AA2490" s="41"/>
      <c r="AB2490" s="41"/>
      <c r="AC2490" s="41"/>
      <c r="AD2490" s="41"/>
      <c r="AE2490" s="41"/>
      <c r="AT2490" s="20" t="s">
        <v>275</v>
      </c>
      <c r="AU2490" s="20" t="s">
        <v>82</v>
      </c>
    </row>
    <row r="2491" spans="1:47" s="2" customFormat="1" ht="12">
      <c r="A2491" s="41"/>
      <c r="B2491" s="42"/>
      <c r="C2491" s="43"/>
      <c r="D2491" s="235" t="s">
        <v>277</v>
      </c>
      <c r="E2491" s="43"/>
      <c r="F2491" s="236" t="s">
        <v>3102</v>
      </c>
      <c r="G2491" s="43"/>
      <c r="H2491" s="43"/>
      <c r="I2491" s="232"/>
      <c r="J2491" s="43"/>
      <c r="K2491" s="43"/>
      <c r="L2491" s="47"/>
      <c r="M2491" s="233"/>
      <c r="N2491" s="234"/>
      <c r="O2491" s="87"/>
      <c r="P2491" s="87"/>
      <c r="Q2491" s="87"/>
      <c r="R2491" s="87"/>
      <c r="S2491" s="87"/>
      <c r="T2491" s="88"/>
      <c r="U2491" s="41"/>
      <c r="V2491" s="41"/>
      <c r="W2491" s="41"/>
      <c r="X2491" s="41"/>
      <c r="Y2491" s="41"/>
      <c r="Z2491" s="41"/>
      <c r="AA2491" s="41"/>
      <c r="AB2491" s="41"/>
      <c r="AC2491" s="41"/>
      <c r="AD2491" s="41"/>
      <c r="AE2491" s="41"/>
      <c r="AT2491" s="20" t="s">
        <v>277</v>
      </c>
      <c r="AU2491" s="20" t="s">
        <v>82</v>
      </c>
    </row>
    <row r="2492" spans="1:51" s="14" customFormat="1" ht="12">
      <c r="A2492" s="14"/>
      <c r="B2492" s="247"/>
      <c r="C2492" s="248"/>
      <c r="D2492" s="230" t="s">
        <v>279</v>
      </c>
      <c r="E2492" s="249" t="s">
        <v>19</v>
      </c>
      <c r="F2492" s="250" t="s">
        <v>3103</v>
      </c>
      <c r="G2492" s="248"/>
      <c r="H2492" s="251">
        <v>55.42</v>
      </c>
      <c r="I2492" s="252"/>
      <c r="J2492" s="248"/>
      <c r="K2492" s="248"/>
      <c r="L2492" s="253"/>
      <c r="M2492" s="254"/>
      <c r="N2492" s="255"/>
      <c r="O2492" s="255"/>
      <c r="P2492" s="255"/>
      <c r="Q2492" s="255"/>
      <c r="R2492" s="255"/>
      <c r="S2492" s="255"/>
      <c r="T2492" s="256"/>
      <c r="U2492" s="14"/>
      <c r="V2492" s="14"/>
      <c r="W2492" s="14"/>
      <c r="X2492" s="14"/>
      <c r="Y2492" s="14"/>
      <c r="Z2492" s="14"/>
      <c r="AA2492" s="14"/>
      <c r="AB2492" s="14"/>
      <c r="AC2492" s="14"/>
      <c r="AD2492" s="14"/>
      <c r="AE2492" s="14"/>
      <c r="AT2492" s="257" t="s">
        <v>279</v>
      </c>
      <c r="AU2492" s="257" t="s">
        <v>82</v>
      </c>
      <c r="AV2492" s="14" t="s">
        <v>82</v>
      </c>
      <c r="AW2492" s="14" t="s">
        <v>33</v>
      </c>
      <c r="AX2492" s="14" t="s">
        <v>80</v>
      </c>
      <c r="AY2492" s="257" t="s">
        <v>266</v>
      </c>
    </row>
    <row r="2493" spans="1:65" s="2" customFormat="1" ht="24.15" customHeight="1">
      <c r="A2493" s="41"/>
      <c r="B2493" s="42"/>
      <c r="C2493" s="217" t="s">
        <v>3104</v>
      </c>
      <c r="D2493" s="217" t="s">
        <v>268</v>
      </c>
      <c r="E2493" s="218" t="s">
        <v>3105</v>
      </c>
      <c r="F2493" s="219" t="s">
        <v>3106</v>
      </c>
      <c r="G2493" s="220" t="s">
        <v>327</v>
      </c>
      <c r="H2493" s="221">
        <v>4.893</v>
      </c>
      <c r="I2493" s="222"/>
      <c r="J2493" s="223">
        <f>ROUND(I2493*H2493,2)</f>
        <v>0</v>
      </c>
      <c r="K2493" s="219" t="s">
        <v>272</v>
      </c>
      <c r="L2493" s="47"/>
      <c r="M2493" s="224" t="s">
        <v>19</v>
      </c>
      <c r="N2493" s="225" t="s">
        <v>43</v>
      </c>
      <c r="O2493" s="87"/>
      <c r="P2493" s="226">
        <f>O2493*H2493</f>
        <v>0</v>
      </c>
      <c r="Q2493" s="226">
        <v>0</v>
      </c>
      <c r="R2493" s="226">
        <f>Q2493*H2493</f>
        <v>0</v>
      </c>
      <c r="S2493" s="226">
        <v>0</v>
      </c>
      <c r="T2493" s="227">
        <f>S2493*H2493</f>
        <v>0</v>
      </c>
      <c r="U2493" s="41"/>
      <c r="V2493" s="41"/>
      <c r="W2493" s="41"/>
      <c r="X2493" s="41"/>
      <c r="Y2493" s="41"/>
      <c r="Z2493" s="41"/>
      <c r="AA2493" s="41"/>
      <c r="AB2493" s="41"/>
      <c r="AC2493" s="41"/>
      <c r="AD2493" s="41"/>
      <c r="AE2493" s="41"/>
      <c r="AR2493" s="228" t="s">
        <v>396</v>
      </c>
      <c r="AT2493" s="228" t="s">
        <v>268</v>
      </c>
      <c r="AU2493" s="228" t="s">
        <v>82</v>
      </c>
      <c r="AY2493" s="20" t="s">
        <v>266</v>
      </c>
      <c r="BE2493" s="229">
        <f>IF(N2493="základní",J2493,0)</f>
        <v>0</v>
      </c>
      <c r="BF2493" s="229">
        <f>IF(N2493="snížená",J2493,0)</f>
        <v>0</v>
      </c>
      <c r="BG2493" s="229">
        <f>IF(N2493="zákl. přenesená",J2493,0)</f>
        <v>0</v>
      </c>
      <c r="BH2493" s="229">
        <f>IF(N2493="sníž. přenesená",J2493,0)</f>
        <v>0</v>
      </c>
      <c r="BI2493" s="229">
        <f>IF(N2493="nulová",J2493,0)</f>
        <v>0</v>
      </c>
      <c r="BJ2493" s="20" t="s">
        <v>80</v>
      </c>
      <c r="BK2493" s="229">
        <f>ROUND(I2493*H2493,2)</f>
        <v>0</v>
      </c>
      <c r="BL2493" s="20" t="s">
        <v>396</v>
      </c>
      <c r="BM2493" s="228" t="s">
        <v>3107</v>
      </c>
    </row>
    <row r="2494" spans="1:47" s="2" customFormat="1" ht="12">
      <c r="A2494" s="41"/>
      <c r="B2494" s="42"/>
      <c r="C2494" s="43"/>
      <c r="D2494" s="230" t="s">
        <v>275</v>
      </c>
      <c r="E2494" s="43"/>
      <c r="F2494" s="231" t="s">
        <v>3108</v>
      </c>
      <c r="G2494" s="43"/>
      <c r="H2494" s="43"/>
      <c r="I2494" s="232"/>
      <c r="J2494" s="43"/>
      <c r="K2494" s="43"/>
      <c r="L2494" s="47"/>
      <c r="M2494" s="233"/>
      <c r="N2494" s="234"/>
      <c r="O2494" s="87"/>
      <c r="P2494" s="87"/>
      <c r="Q2494" s="87"/>
      <c r="R2494" s="87"/>
      <c r="S2494" s="87"/>
      <c r="T2494" s="88"/>
      <c r="U2494" s="41"/>
      <c r="V2494" s="41"/>
      <c r="W2494" s="41"/>
      <c r="X2494" s="41"/>
      <c r="Y2494" s="41"/>
      <c r="Z2494" s="41"/>
      <c r="AA2494" s="41"/>
      <c r="AB2494" s="41"/>
      <c r="AC2494" s="41"/>
      <c r="AD2494" s="41"/>
      <c r="AE2494" s="41"/>
      <c r="AT2494" s="20" t="s">
        <v>275</v>
      </c>
      <c r="AU2494" s="20" t="s">
        <v>82</v>
      </c>
    </row>
    <row r="2495" spans="1:47" s="2" customFormat="1" ht="12">
      <c r="A2495" s="41"/>
      <c r="B2495" s="42"/>
      <c r="C2495" s="43"/>
      <c r="D2495" s="235" t="s">
        <v>277</v>
      </c>
      <c r="E2495" s="43"/>
      <c r="F2495" s="236" t="s">
        <v>3109</v>
      </c>
      <c r="G2495" s="43"/>
      <c r="H2495" s="43"/>
      <c r="I2495" s="232"/>
      <c r="J2495" s="43"/>
      <c r="K2495" s="43"/>
      <c r="L2495" s="47"/>
      <c r="M2495" s="233"/>
      <c r="N2495" s="234"/>
      <c r="O2495" s="87"/>
      <c r="P2495" s="87"/>
      <c r="Q2495" s="87"/>
      <c r="R2495" s="87"/>
      <c r="S2495" s="87"/>
      <c r="T2495" s="88"/>
      <c r="U2495" s="41"/>
      <c r="V2495" s="41"/>
      <c r="W2495" s="41"/>
      <c r="X2495" s="41"/>
      <c r="Y2495" s="41"/>
      <c r="Z2495" s="41"/>
      <c r="AA2495" s="41"/>
      <c r="AB2495" s="41"/>
      <c r="AC2495" s="41"/>
      <c r="AD2495" s="41"/>
      <c r="AE2495" s="41"/>
      <c r="AT2495" s="20" t="s">
        <v>277</v>
      </c>
      <c r="AU2495" s="20" t="s">
        <v>82</v>
      </c>
    </row>
    <row r="2496" spans="1:63" s="12" customFormat="1" ht="22.8" customHeight="1">
      <c r="A2496" s="12"/>
      <c r="B2496" s="201"/>
      <c r="C2496" s="202"/>
      <c r="D2496" s="203" t="s">
        <v>71</v>
      </c>
      <c r="E2496" s="215" t="s">
        <v>3110</v>
      </c>
      <c r="F2496" s="215" t="s">
        <v>3111</v>
      </c>
      <c r="G2496" s="202"/>
      <c r="H2496" s="202"/>
      <c r="I2496" s="205"/>
      <c r="J2496" s="216">
        <f>BK2496</f>
        <v>0</v>
      </c>
      <c r="K2496" s="202"/>
      <c r="L2496" s="207"/>
      <c r="M2496" s="208"/>
      <c r="N2496" s="209"/>
      <c r="O2496" s="209"/>
      <c r="P2496" s="210">
        <f>SUM(P2497:P2511)</f>
        <v>0</v>
      </c>
      <c r="Q2496" s="209"/>
      <c r="R2496" s="210">
        <f>SUM(R2497:R2511)</f>
        <v>0.017175179999999998</v>
      </c>
      <c r="S2496" s="209"/>
      <c r="T2496" s="211">
        <f>SUM(T2497:T2511)</f>
        <v>0</v>
      </c>
      <c r="U2496" s="12"/>
      <c r="V2496" s="12"/>
      <c r="W2496" s="12"/>
      <c r="X2496" s="12"/>
      <c r="Y2496" s="12"/>
      <c r="Z2496" s="12"/>
      <c r="AA2496" s="12"/>
      <c r="AB2496" s="12"/>
      <c r="AC2496" s="12"/>
      <c r="AD2496" s="12"/>
      <c r="AE2496" s="12"/>
      <c r="AR2496" s="212" t="s">
        <v>82</v>
      </c>
      <c r="AT2496" s="213" t="s">
        <v>71</v>
      </c>
      <c r="AU2496" s="213" t="s">
        <v>80</v>
      </c>
      <c r="AY2496" s="212" t="s">
        <v>266</v>
      </c>
      <c r="BK2496" s="214">
        <f>SUM(BK2497:BK2511)</f>
        <v>0</v>
      </c>
    </row>
    <row r="2497" spans="1:65" s="2" customFormat="1" ht="24.15" customHeight="1">
      <c r="A2497" s="41"/>
      <c r="B2497" s="42"/>
      <c r="C2497" s="217" t="s">
        <v>3112</v>
      </c>
      <c r="D2497" s="217" t="s">
        <v>268</v>
      </c>
      <c r="E2497" s="218" t="s">
        <v>3113</v>
      </c>
      <c r="F2497" s="219" t="s">
        <v>3114</v>
      </c>
      <c r="G2497" s="220" t="s">
        <v>271</v>
      </c>
      <c r="H2497" s="221">
        <v>32.406</v>
      </c>
      <c r="I2497" s="222"/>
      <c r="J2497" s="223">
        <f>ROUND(I2497*H2497,2)</f>
        <v>0</v>
      </c>
      <c r="K2497" s="219" t="s">
        <v>272</v>
      </c>
      <c r="L2497" s="47"/>
      <c r="M2497" s="224" t="s">
        <v>19</v>
      </c>
      <c r="N2497" s="225" t="s">
        <v>43</v>
      </c>
      <c r="O2497" s="87"/>
      <c r="P2497" s="226">
        <f>O2497*H2497</f>
        <v>0</v>
      </c>
      <c r="Q2497" s="226">
        <v>0</v>
      </c>
      <c r="R2497" s="226">
        <f>Q2497*H2497</f>
        <v>0</v>
      </c>
      <c r="S2497" s="226">
        <v>0</v>
      </c>
      <c r="T2497" s="227">
        <f>S2497*H2497</f>
        <v>0</v>
      </c>
      <c r="U2497" s="41"/>
      <c r="V2497" s="41"/>
      <c r="W2497" s="41"/>
      <c r="X2497" s="41"/>
      <c r="Y2497" s="41"/>
      <c r="Z2497" s="41"/>
      <c r="AA2497" s="41"/>
      <c r="AB2497" s="41"/>
      <c r="AC2497" s="41"/>
      <c r="AD2497" s="41"/>
      <c r="AE2497" s="41"/>
      <c r="AR2497" s="228" t="s">
        <v>396</v>
      </c>
      <c r="AT2497" s="228" t="s">
        <v>268</v>
      </c>
      <c r="AU2497" s="228" t="s">
        <v>82</v>
      </c>
      <c r="AY2497" s="20" t="s">
        <v>266</v>
      </c>
      <c r="BE2497" s="229">
        <f>IF(N2497="základní",J2497,0)</f>
        <v>0</v>
      </c>
      <c r="BF2497" s="229">
        <f>IF(N2497="snížená",J2497,0)</f>
        <v>0</v>
      </c>
      <c r="BG2497" s="229">
        <f>IF(N2497="zákl. přenesená",J2497,0)</f>
        <v>0</v>
      </c>
      <c r="BH2497" s="229">
        <f>IF(N2497="sníž. přenesená",J2497,0)</f>
        <v>0</v>
      </c>
      <c r="BI2497" s="229">
        <f>IF(N2497="nulová",J2497,0)</f>
        <v>0</v>
      </c>
      <c r="BJ2497" s="20" t="s">
        <v>80</v>
      </c>
      <c r="BK2497" s="229">
        <f>ROUND(I2497*H2497,2)</f>
        <v>0</v>
      </c>
      <c r="BL2497" s="20" t="s">
        <v>396</v>
      </c>
      <c r="BM2497" s="228" t="s">
        <v>3115</v>
      </c>
    </row>
    <row r="2498" spans="1:47" s="2" customFormat="1" ht="12">
      <c r="A2498" s="41"/>
      <c r="B2498" s="42"/>
      <c r="C2498" s="43"/>
      <c r="D2498" s="230" t="s">
        <v>275</v>
      </c>
      <c r="E2498" s="43"/>
      <c r="F2498" s="231" t="s">
        <v>3116</v>
      </c>
      <c r="G2498" s="43"/>
      <c r="H2498" s="43"/>
      <c r="I2498" s="232"/>
      <c r="J2498" s="43"/>
      <c r="K2498" s="43"/>
      <c r="L2498" s="47"/>
      <c r="M2498" s="233"/>
      <c r="N2498" s="234"/>
      <c r="O2498" s="87"/>
      <c r="P2498" s="87"/>
      <c r="Q2498" s="87"/>
      <c r="R2498" s="87"/>
      <c r="S2498" s="87"/>
      <c r="T2498" s="88"/>
      <c r="U2498" s="41"/>
      <c r="V2498" s="41"/>
      <c r="W2498" s="41"/>
      <c r="X2498" s="41"/>
      <c r="Y2498" s="41"/>
      <c r="Z2498" s="41"/>
      <c r="AA2498" s="41"/>
      <c r="AB2498" s="41"/>
      <c r="AC2498" s="41"/>
      <c r="AD2498" s="41"/>
      <c r="AE2498" s="41"/>
      <c r="AT2498" s="20" t="s">
        <v>275</v>
      </c>
      <c r="AU2498" s="20" t="s">
        <v>82</v>
      </c>
    </row>
    <row r="2499" spans="1:47" s="2" customFormat="1" ht="12">
      <c r="A2499" s="41"/>
      <c r="B2499" s="42"/>
      <c r="C2499" s="43"/>
      <c r="D2499" s="235" t="s">
        <v>277</v>
      </c>
      <c r="E2499" s="43"/>
      <c r="F2499" s="236" t="s">
        <v>3117</v>
      </c>
      <c r="G2499" s="43"/>
      <c r="H2499" s="43"/>
      <c r="I2499" s="232"/>
      <c r="J2499" s="43"/>
      <c r="K2499" s="43"/>
      <c r="L2499" s="47"/>
      <c r="M2499" s="233"/>
      <c r="N2499" s="234"/>
      <c r="O2499" s="87"/>
      <c r="P2499" s="87"/>
      <c r="Q2499" s="87"/>
      <c r="R2499" s="87"/>
      <c r="S2499" s="87"/>
      <c r="T2499" s="88"/>
      <c r="U2499" s="41"/>
      <c r="V2499" s="41"/>
      <c r="W2499" s="41"/>
      <c r="X2499" s="41"/>
      <c r="Y2499" s="41"/>
      <c r="Z2499" s="41"/>
      <c r="AA2499" s="41"/>
      <c r="AB2499" s="41"/>
      <c r="AC2499" s="41"/>
      <c r="AD2499" s="41"/>
      <c r="AE2499" s="41"/>
      <c r="AT2499" s="20" t="s">
        <v>277</v>
      </c>
      <c r="AU2499" s="20" t="s">
        <v>82</v>
      </c>
    </row>
    <row r="2500" spans="1:51" s="14" customFormat="1" ht="12">
      <c r="A2500" s="14"/>
      <c r="B2500" s="247"/>
      <c r="C2500" s="248"/>
      <c r="D2500" s="230" t="s">
        <v>279</v>
      </c>
      <c r="E2500" s="249" t="s">
        <v>19</v>
      </c>
      <c r="F2500" s="250" t="s">
        <v>146</v>
      </c>
      <c r="G2500" s="248"/>
      <c r="H2500" s="251">
        <v>32.406</v>
      </c>
      <c r="I2500" s="252"/>
      <c r="J2500" s="248"/>
      <c r="K2500" s="248"/>
      <c r="L2500" s="253"/>
      <c r="M2500" s="254"/>
      <c r="N2500" s="255"/>
      <c r="O2500" s="255"/>
      <c r="P2500" s="255"/>
      <c r="Q2500" s="255"/>
      <c r="R2500" s="255"/>
      <c r="S2500" s="255"/>
      <c r="T2500" s="256"/>
      <c r="U2500" s="14"/>
      <c r="V2500" s="14"/>
      <c r="W2500" s="14"/>
      <c r="X2500" s="14"/>
      <c r="Y2500" s="14"/>
      <c r="Z2500" s="14"/>
      <c r="AA2500" s="14"/>
      <c r="AB2500" s="14"/>
      <c r="AC2500" s="14"/>
      <c r="AD2500" s="14"/>
      <c r="AE2500" s="14"/>
      <c r="AT2500" s="257" t="s">
        <v>279</v>
      </c>
      <c r="AU2500" s="257" t="s">
        <v>82</v>
      </c>
      <c r="AV2500" s="14" t="s">
        <v>82</v>
      </c>
      <c r="AW2500" s="14" t="s">
        <v>33</v>
      </c>
      <c r="AX2500" s="14" t="s">
        <v>80</v>
      </c>
      <c r="AY2500" s="257" t="s">
        <v>266</v>
      </c>
    </row>
    <row r="2501" spans="1:65" s="2" customFormat="1" ht="24.15" customHeight="1">
      <c r="A2501" s="41"/>
      <c r="B2501" s="42"/>
      <c r="C2501" s="217" t="s">
        <v>3118</v>
      </c>
      <c r="D2501" s="217" t="s">
        <v>268</v>
      </c>
      <c r="E2501" s="218" t="s">
        <v>3119</v>
      </c>
      <c r="F2501" s="219" t="s">
        <v>3120</v>
      </c>
      <c r="G2501" s="220" t="s">
        <v>271</v>
      </c>
      <c r="H2501" s="221">
        <v>32.406</v>
      </c>
      <c r="I2501" s="222"/>
      <c r="J2501" s="223">
        <f>ROUND(I2501*H2501,2)</f>
        <v>0</v>
      </c>
      <c r="K2501" s="219" t="s">
        <v>272</v>
      </c>
      <c r="L2501" s="47"/>
      <c r="M2501" s="224" t="s">
        <v>19</v>
      </c>
      <c r="N2501" s="225" t="s">
        <v>43</v>
      </c>
      <c r="O2501" s="87"/>
      <c r="P2501" s="226">
        <f>O2501*H2501</f>
        <v>0</v>
      </c>
      <c r="Q2501" s="226">
        <v>0.00025</v>
      </c>
      <c r="R2501" s="226">
        <f>Q2501*H2501</f>
        <v>0.0081015</v>
      </c>
      <c r="S2501" s="226">
        <v>0</v>
      </c>
      <c r="T2501" s="227">
        <f>S2501*H2501</f>
        <v>0</v>
      </c>
      <c r="U2501" s="41"/>
      <c r="V2501" s="41"/>
      <c r="W2501" s="41"/>
      <c r="X2501" s="41"/>
      <c r="Y2501" s="41"/>
      <c r="Z2501" s="41"/>
      <c r="AA2501" s="41"/>
      <c r="AB2501" s="41"/>
      <c r="AC2501" s="41"/>
      <c r="AD2501" s="41"/>
      <c r="AE2501" s="41"/>
      <c r="AR2501" s="228" t="s">
        <v>396</v>
      </c>
      <c r="AT2501" s="228" t="s">
        <v>268</v>
      </c>
      <c r="AU2501" s="228" t="s">
        <v>82</v>
      </c>
      <c r="AY2501" s="20" t="s">
        <v>266</v>
      </c>
      <c r="BE2501" s="229">
        <f>IF(N2501="základní",J2501,0)</f>
        <v>0</v>
      </c>
      <c r="BF2501" s="229">
        <f>IF(N2501="snížená",J2501,0)</f>
        <v>0</v>
      </c>
      <c r="BG2501" s="229">
        <f>IF(N2501="zákl. přenesená",J2501,0)</f>
        <v>0</v>
      </c>
      <c r="BH2501" s="229">
        <f>IF(N2501="sníž. přenesená",J2501,0)</f>
        <v>0</v>
      </c>
      <c r="BI2501" s="229">
        <f>IF(N2501="nulová",J2501,0)</f>
        <v>0</v>
      </c>
      <c r="BJ2501" s="20" t="s">
        <v>80</v>
      </c>
      <c r="BK2501" s="229">
        <f>ROUND(I2501*H2501,2)</f>
        <v>0</v>
      </c>
      <c r="BL2501" s="20" t="s">
        <v>396</v>
      </c>
      <c r="BM2501" s="228" t="s">
        <v>3121</v>
      </c>
    </row>
    <row r="2502" spans="1:47" s="2" customFormat="1" ht="12">
      <c r="A2502" s="41"/>
      <c r="B2502" s="42"/>
      <c r="C2502" s="43"/>
      <c r="D2502" s="230" t="s">
        <v>275</v>
      </c>
      <c r="E2502" s="43"/>
      <c r="F2502" s="231" t="s">
        <v>3122</v>
      </c>
      <c r="G2502" s="43"/>
      <c r="H2502" s="43"/>
      <c r="I2502" s="232"/>
      <c r="J2502" s="43"/>
      <c r="K2502" s="43"/>
      <c r="L2502" s="47"/>
      <c r="M2502" s="233"/>
      <c r="N2502" s="234"/>
      <c r="O2502" s="87"/>
      <c r="P2502" s="87"/>
      <c r="Q2502" s="87"/>
      <c r="R2502" s="87"/>
      <c r="S2502" s="87"/>
      <c r="T2502" s="88"/>
      <c r="U2502" s="41"/>
      <c r="V2502" s="41"/>
      <c r="W2502" s="41"/>
      <c r="X2502" s="41"/>
      <c r="Y2502" s="41"/>
      <c r="Z2502" s="41"/>
      <c r="AA2502" s="41"/>
      <c r="AB2502" s="41"/>
      <c r="AC2502" s="41"/>
      <c r="AD2502" s="41"/>
      <c r="AE2502" s="41"/>
      <c r="AT2502" s="20" t="s">
        <v>275</v>
      </c>
      <c r="AU2502" s="20" t="s">
        <v>82</v>
      </c>
    </row>
    <row r="2503" spans="1:47" s="2" customFormat="1" ht="12">
      <c r="A2503" s="41"/>
      <c r="B2503" s="42"/>
      <c r="C2503" s="43"/>
      <c r="D2503" s="235" t="s">
        <v>277</v>
      </c>
      <c r="E2503" s="43"/>
      <c r="F2503" s="236" t="s">
        <v>3123</v>
      </c>
      <c r="G2503" s="43"/>
      <c r="H2503" s="43"/>
      <c r="I2503" s="232"/>
      <c r="J2503" s="43"/>
      <c r="K2503" s="43"/>
      <c r="L2503" s="47"/>
      <c r="M2503" s="233"/>
      <c r="N2503" s="234"/>
      <c r="O2503" s="87"/>
      <c r="P2503" s="87"/>
      <c r="Q2503" s="87"/>
      <c r="R2503" s="87"/>
      <c r="S2503" s="87"/>
      <c r="T2503" s="88"/>
      <c r="U2503" s="41"/>
      <c r="V2503" s="41"/>
      <c r="W2503" s="41"/>
      <c r="X2503" s="41"/>
      <c r="Y2503" s="41"/>
      <c r="Z2503" s="41"/>
      <c r="AA2503" s="41"/>
      <c r="AB2503" s="41"/>
      <c r="AC2503" s="41"/>
      <c r="AD2503" s="41"/>
      <c r="AE2503" s="41"/>
      <c r="AT2503" s="20" t="s">
        <v>277</v>
      </c>
      <c r="AU2503" s="20" t="s">
        <v>82</v>
      </c>
    </row>
    <row r="2504" spans="1:51" s="14" customFormat="1" ht="12">
      <c r="A2504" s="14"/>
      <c r="B2504" s="247"/>
      <c r="C2504" s="248"/>
      <c r="D2504" s="230" t="s">
        <v>279</v>
      </c>
      <c r="E2504" s="249" t="s">
        <v>19</v>
      </c>
      <c r="F2504" s="250" t="s">
        <v>146</v>
      </c>
      <c r="G2504" s="248"/>
      <c r="H2504" s="251">
        <v>32.406</v>
      </c>
      <c r="I2504" s="252"/>
      <c r="J2504" s="248"/>
      <c r="K2504" s="248"/>
      <c r="L2504" s="253"/>
      <c r="M2504" s="254"/>
      <c r="N2504" s="255"/>
      <c r="O2504" s="255"/>
      <c r="P2504" s="255"/>
      <c r="Q2504" s="255"/>
      <c r="R2504" s="255"/>
      <c r="S2504" s="255"/>
      <c r="T2504" s="256"/>
      <c r="U2504" s="14"/>
      <c r="V2504" s="14"/>
      <c r="W2504" s="14"/>
      <c r="X2504" s="14"/>
      <c r="Y2504" s="14"/>
      <c r="Z2504" s="14"/>
      <c r="AA2504" s="14"/>
      <c r="AB2504" s="14"/>
      <c r="AC2504" s="14"/>
      <c r="AD2504" s="14"/>
      <c r="AE2504" s="14"/>
      <c r="AT2504" s="257" t="s">
        <v>279</v>
      </c>
      <c r="AU2504" s="257" t="s">
        <v>82</v>
      </c>
      <c r="AV2504" s="14" t="s">
        <v>82</v>
      </c>
      <c r="AW2504" s="14" t="s">
        <v>33</v>
      </c>
      <c r="AX2504" s="14" t="s">
        <v>80</v>
      </c>
      <c r="AY2504" s="257" t="s">
        <v>266</v>
      </c>
    </row>
    <row r="2505" spans="1:65" s="2" customFormat="1" ht="21.75" customHeight="1">
      <c r="A2505" s="41"/>
      <c r="B2505" s="42"/>
      <c r="C2505" s="217" t="s">
        <v>3124</v>
      </c>
      <c r="D2505" s="217" t="s">
        <v>268</v>
      </c>
      <c r="E2505" s="218" t="s">
        <v>3125</v>
      </c>
      <c r="F2505" s="219" t="s">
        <v>3126</v>
      </c>
      <c r="G2505" s="220" t="s">
        <v>271</v>
      </c>
      <c r="H2505" s="221">
        <v>32.406</v>
      </c>
      <c r="I2505" s="222"/>
      <c r="J2505" s="223">
        <f>ROUND(I2505*H2505,2)</f>
        <v>0</v>
      </c>
      <c r="K2505" s="219" t="s">
        <v>272</v>
      </c>
      <c r="L2505" s="47"/>
      <c r="M2505" s="224" t="s">
        <v>19</v>
      </c>
      <c r="N2505" s="225" t="s">
        <v>43</v>
      </c>
      <c r="O2505" s="87"/>
      <c r="P2505" s="226">
        <f>O2505*H2505</f>
        <v>0</v>
      </c>
      <c r="Q2505" s="226">
        <v>0.00028</v>
      </c>
      <c r="R2505" s="226">
        <f>Q2505*H2505</f>
        <v>0.009073679999999999</v>
      </c>
      <c r="S2505" s="226">
        <v>0</v>
      </c>
      <c r="T2505" s="227">
        <f>S2505*H2505</f>
        <v>0</v>
      </c>
      <c r="U2505" s="41"/>
      <c r="V2505" s="41"/>
      <c r="W2505" s="41"/>
      <c r="X2505" s="41"/>
      <c r="Y2505" s="41"/>
      <c r="Z2505" s="41"/>
      <c r="AA2505" s="41"/>
      <c r="AB2505" s="41"/>
      <c r="AC2505" s="41"/>
      <c r="AD2505" s="41"/>
      <c r="AE2505" s="41"/>
      <c r="AR2505" s="228" t="s">
        <v>396</v>
      </c>
      <c r="AT2505" s="228" t="s">
        <v>268</v>
      </c>
      <c r="AU2505" s="228" t="s">
        <v>82</v>
      </c>
      <c r="AY2505" s="20" t="s">
        <v>266</v>
      </c>
      <c r="BE2505" s="229">
        <f>IF(N2505="základní",J2505,0)</f>
        <v>0</v>
      </c>
      <c r="BF2505" s="229">
        <f>IF(N2505="snížená",J2505,0)</f>
        <v>0</v>
      </c>
      <c r="BG2505" s="229">
        <f>IF(N2505="zákl. přenesená",J2505,0)</f>
        <v>0</v>
      </c>
      <c r="BH2505" s="229">
        <f>IF(N2505="sníž. přenesená",J2505,0)</f>
        <v>0</v>
      </c>
      <c r="BI2505" s="229">
        <f>IF(N2505="nulová",J2505,0)</f>
        <v>0</v>
      </c>
      <c r="BJ2505" s="20" t="s">
        <v>80</v>
      </c>
      <c r="BK2505" s="229">
        <f>ROUND(I2505*H2505,2)</f>
        <v>0</v>
      </c>
      <c r="BL2505" s="20" t="s">
        <v>396</v>
      </c>
      <c r="BM2505" s="228" t="s">
        <v>3127</v>
      </c>
    </row>
    <row r="2506" spans="1:47" s="2" customFormat="1" ht="12">
      <c r="A2506" s="41"/>
      <c r="B2506" s="42"/>
      <c r="C2506" s="43"/>
      <c r="D2506" s="230" t="s">
        <v>275</v>
      </c>
      <c r="E2506" s="43"/>
      <c r="F2506" s="231" t="s">
        <v>3128</v>
      </c>
      <c r="G2506" s="43"/>
      <c r="H2506" s="43"/>
      <c r="I2506" s="232"/>
      <c r="J2506" s="43"/>
      <c r="K2506" s="43"/>
      <c r="L2506" s="47"/>
      <c r="M2506" s="233"/>
      <c r="N2506" s="234"/>
      <c r="O2506" s="87"/>
      <c r="P2506" s="87"/>
      <c r="Q2506" s="87"/>
      <c r="R2506" s="87"/>
      <c r="S2506" s="87"/>
      <c r="T2506" s="88"/>
      <c r="U2506" s="41"/>
      <c r="V2506" s="41"/>
      <c r="W2506" s="41"/>
      <c r="X2506" s="41"/>
      <c r="Y2506" s="41"/>
      <c r="Z2506" s="41"/>
      <c r="AA2506" s="41"/>
      <c r="AB2506" s="41"/>
      <c r="AC2506" s="41"/>
      <c r="AD2506" s="41"/>
      <c r="AE2506" s="41"/>
      <c r="AT2506" s="20" t="s">
        <v>275</v>
      </c>
      <c r="AU2506" s="20" t="s">
        <v>82</v>
      </c>
    </row>
    <row r="2507" spans="1:47" s="2" customFormat="1" ht="12">
      <c r="A2507" s="41"/>
      <c r="B2507" s="42"/>
      <c r="C2507" s="43"/>
      <c r="D2507" s="235" t="s">
        <v>277</v>
      </c>
      <c r="E2507" s="43"/>
      <c r="F2507" s="236" t="s">
        <v>3129</v>
      </c>
      <c r="G2507" s="43"/>
      <c r="H2507" s="43"/>
      <c r="I2507" s="232"/>
      <c r="J2507" s="43"/>
      <c r="K2507" s="43"/>
      <c r="L2507" s="47"/>
      <c r="M2507" s="233"/>
      <c r="N2507" s="234"/>
      <c r="O2507" s="87"/>
      <c r="P2507" s="87"/>
      <c r="Q2507" s="87"/>
      <c r="R2507" s="87"/>
      <c r="S2507" s="87"/>
      <c r="T2507" s="88"/>
      <c r="U2507" s="41"/>
      <c r="V2507" s="41"/>
      <c r="W2507" s="41"/>
      <c r="X2507" s="41"/>
      <c r="Y2507" s="41"/>
      <c r="Z2507" s="41"/>
      <c r="AA2507" s="41"/>
      <c r="AB2507" s="41"/>
      <c r="AC2507" s="41"/>
      <c r="AD2507" s="41"/>
      <c r="AE2507" s="41"/>
      <c r="AT2507" s="20" t="s">
        <v>277</v>
      </c>
      <c r="AU2507" s="20" t="s">
        <v>82</v>
      </c>
    </row>
    <row r="2508" spans="1:51" s="14" customFormat="1" ht="12">
      <c r="A2508" s="14"/>
      <c r="B2508" s="247"/>
      <c r="C2508" s="248"/>
      <c r="D2508" s="230" t="s">
        <v>279</v>
      </c>
      <c r="E2508" s="249" t="s">
        <v>19</v>
      </c>
      <c r="F2508" s="250" t="s">
        <v>146</v>
      </c>
      <c r="G2508" s="248"/>
      <c r="H2508" s="251">
        <v>32.406</v>
      </c>
      <c r="I2508" s="252"/>
      <c r="J2508" s="248"/>
      <c r="K2508" s="248"/>
      <c r="L2508" s="253"/>
      <c r="M2508" s="254"/>
      <c r="N2508" s="255"/>
      <c r="O2508" s="255"/>
      <c r="P2508" s="255"/>
      <c r="Q2508" s="255"/>
      <c r="R2508" s="255"/>
      <c r="S2508" s="255"/>
      <c r="T2508" s="256"/>
      <c r="U2508" s="14"/>
      <c r="V2508" s="14"/>
      <c r="W2508" s="14"/>
      <c r="X2508" s="14"/>
      <c r="Y2508" s="14"/>
      <c r="Z2508" s="14"/>
      <c r="AA2508" s="14"/>
      <c r="AB2508" s="14"/>
      <c r="AC2508" s="14"/>
      <c r="AD2508" s="14"/>
      <c r="AE2508" s="14"/>
      <c r="AT2508" s="257" t="s">
        <v>279</v>
      </c>
      <c r="AU2508" s="257" t="s">
        <v>82</v>
      </c>
      <c r="AV2508" s="14" t="s">
        <v>82</v>
      </c>
      <c r="AW2508" s="14" t="s">
        <v>33</v>
      </c>
      <c r="AX2508" s="14" t="s">
        <v>80</v>
      </c>
      <c r="AY2508" s="257" t="s">
        <v>266</v>
      </c>
    </row>
    <row r="2509" spans="1:65" s="2" customFormat="1" ht="37.8" customHeight="1">
      <c r="A2509" s="41"/>
      <c r="B2509" s="42"/>
      <c r="C2509" s="217" t="s">
        <v>3130</v>
      </c>
      <c r="D2509" s="217" t="s">
        <v>268</v>
      </c>
      <c r="E2509" s="218" t="s">
        <v>3131</v>
      </c>
      <c r="F2509" s="219" t="s">
        <v>3132</v>
      </c>
      <c r="G2509" s="220" t="s">
        <v>271</v>
      </c>
      <c r="H2509" s="221">
        <v>32.406</v>
      </c>
      <c r="I2509" s="222"/>
      <c r="J2509" s="223">
        <f>ROUND(I2509*H2509,2)</f>
        <v>0</v>
      </c>
      <c r="K2509" s="219" t="s">
        <v>520</v>
      </c>
      <c r="L2509" s="47"/>
      <c r="M2509" s="224" t="s">
        <v>19</v>
      </c>
      <c r="N2509" s="225" t="s">
        <v>43</v>
      </c>
      <c r="O2509" s="87"/>
      <c r="P2509" s="226">
        <f>O2509*H2509</f>
        <v>0</v>
      </c>
      <c r="Q2509" s="226">
        <v>0</v>
      </c>
      <c r="R2509" s="226">
        <f>Q2509*H2509</f>
        <v>0</v>
      </c>
      <c r="S2509" s="226">
        <v>0</v>
      </c>
      <c r="T2509" s="227">
        <f>S2509*H2509</f>
        <v>0</v>
      </c>
      <c r="U2509" s="41"/>
      <c r="V2509" s="41"/>
      <c r="W2509" s="41"/>
      <c r="X2509" s="41"/>
      <c r="Y2509" s="41"/>
      <c r="Z2509" s="41"/>
      <c r="AA2509" s="41"/>
      <c r="AB2509" s="41"/>
      <c r="AC2509" s="41"/>
      <c r="AD2509" s="41"/>
      <c r="AE2509" s="41"/>
      <c r="AR2509" s="228" t="s">
        <v>396</v>
      </c>
      <c r="AT2509" s="228" t="s">
        <v>268</v>
      </c>
      <c r="AU2509" s="228" t="s">
        <v>82</v>
      </c>
      <c r="AY2509" s="20" t="s">
        <v>266</v>
      </c>
      <c r="BE2509" s="229">
        <f>IF(N2509="základní",J2509,0)</f>
        <v>0</v>
      </c>
      <c r="BF2509" s="229">
        <f>IF(N2509="snížená",J2509,0)</f>
        <v>0</v>
      </c>
      <c r="BG2509" s="229">
        <f>IF(N2509="zákl. přenesená",J2509,0)</f>
        <v>0</v>
      </c>
      <c r="BH2509" s="229">
        <f>IF(N2509="sníž. přenesená",J2509,0)</f>
        <v>0</v>
      </c>
      <c r="BI2509" s="229">
        <f>IF(N2509="nulová",J2509,0)</f>
        <v>0</v>
      </c>
      <c r="BJ2509" s="20" t="s">
        <v>80</v>
      </c>
      <c r="BK2509" s="229">
        <f>ROUND(I2509*H2509,2)</f>
        <v>0</v>
      </c>
      <c r="BL2509" s="20" t="s">
        <v>396</v>
      </c>
      <c r="BM2509" s="228" t="s">
        <v>3133</v>
      </c>
    </row>
    <row r="2510" spans="1:47" s="2" customFormat="1" ht="12">
      <c r="A2510" s="41"/>
      <c r="B2510" s="42"/>
      <c r="C2510" s="43"/>
      <c r="D2510" s="230" t="s">
        <v>275</v>
      </c>
      <c r="E2510" s="43"/>
      <c r="F2510" s="231" t="s">
        <v>3132</v>
      </c>
      <c r="G2510" s="43"/>
      <c r="H2510" s="43"/>
      <c r="I2510" s="232"/>
      <c r="J2510" s="43"/>
      <c r="K2510" s="43"/>
      <c r="L2510" s="47"/>
      <c r="M2510" s="233"/>
      <c r="N2510" s="234"/>
      <c r="O2510" s="87"/>
      <c r="P2510" s="87"/>
      <c r="Q2510" s="87"/>
      <c r="R2510" s="87"/>
      <c r="S2510" s="87"/>
      <c r="T2510" s="88"/>
      <c r="U2510" s="41"/>
      <c r="V2510" s="41"/>
      <c r="W2510" s="41"/>
      <c r="X2510" s="41"/>
      <c r="Y2510" s="41"/>
      <c r="Z2510" s="41"/>
      <c r="AA2510" s="41"/>
      <c r="AB2510" s="41"/>
      <c r="AC2510" s="41"/>
      <c r="AD2510" s="41"/>
      <c r="AE2510" s="41"/>
      <c r="AT2510" s="20" t="s">
        <v>275</v>
      </c>
      <c r="AU2510" s="20" t="s">
        <v>82</v>
      </c>
    </row>
    <row r="2511" spans="1:51" s="14" customFormat="1" ht="12">
      <c r="A2511" s="14"/>
      <c r="B2511" s="247"/>
      <c r="C2511" s="248"/>
      <c r="D2511" s="230" t="s">
        <v>279</v>
      </c>
      <c r="E2511" s="249" t="s">
        <v>146</v>
      </c>
      <c r="F2511" s="250" t="s">
        <v>3134</v>
      </c>
      <c r="G2511" s="248"/>
      <c r="H2511" s="251">
        <v>32.406</v>
      </c>
      <c r="I2511" s="252"/>
      <c r="J2511" s="248"/>
      <c r="K2511" s="248"/>
      <c r="L2511" s="253"/>
      <c r="M2511" s="254"/>
      <c r="N2511" s="255"/>
      <c r="O2511" s="255"/>
      <c r="P2511" s="255"/>
      <c r="Q2511" s="255"/>
      <c r="R2511" s="255"/>
      <c r="S2511" s="255"/>
      <c r="T2511" s="256"/>
      <c r="U2511" s="14"/>
      <c r="V2511" s="14"/>
      <c r="W2511" s="14"/>
      <c r="X2511" s="14"/>
      <c r="Y2511" s="14"/>
      <c r="Z2511" s="14"/>
      <c r="AA2511" s="14"/>
      <c r="AB2511" s="14"/>
      <c r="AC2511" s="14"/>
      <c r="AD2511" s="14"/>
      <c r="AE2511" s="14"/>
      <c r="AT2511" s="257" t="s">
        <v>279</v>
      </c>
      <c r="AU2511" s="257" t="s">
        <v>82</v>
      </c>
      <c r="AV2511" s="14" t="s">
        <v>82</v>
      </c>
      <c r="AW2511" s="14" t="s">
        <v>33</v>
      </c>
      <c r="AX2511" s="14" t="s">
        <v>80</v>
      </c>
      <c r="AY2511" s="257" t="s">
        <v>266</v>
      </c>
    </row>
    <row r="2512" spans="1:63" s="12" customFormat="1" ht="22.8" customHeight="1">
      <c r="A2512" s="12"/>
      <c r="B2512" s="201"/>
      <c r="C2512" s="202"/>
      <c r="D2512" s="203" t="s">
        <v>71</v>
      </c>
      <c r="E2512" s="215" t="s">
        <v>3135</v>
      </c>
      <c r="F2512" s="215" t="s">
        <v>3136</v>
      </c>
      <c r="G2512" s="202"/>
      <c r="H2512" s="202"/>
      <c r="I2512" s="205"/>
      <c r="J2512" s="216">
        <f>BK2512</f>
        <v>0</v>
      </c>
      <c r="K2512" s="202"/>
      <c r="L2512" s="207"/>
      <c r="M2512" s="208"/>
      <c r="N2512" s="209"/>
      <c r="O2512" s="209"/>
      <c r="P2512" s="210">
        <f>SUM(P2513:P2554)</f>
        <v>0</v>
      </c>
      <c r="Q2512" s="209"/>
      <c r="R2512" s="210">
        <f>SUM(R2513:R2554)</f>
        <v>0.9802943</v>
      </c>
      <c r="S2512" s="209"/>
      <c r="T2512" s="211">
        <f>SUM(T2513:T2554)</f>
        <v>0.27573</v>
      </c>
      <c r="U2512" s="12"/>
      <c r="V2512" s="12"/>
      <c r="W2512" s="12"/>
      <c r="X2512" s="12"/>
      <c r="Y2512" s="12"/>
      <c r="Z2512" s="12"/>
      <c r="AA2512" s="12"/>
      <c r="AB2512" s="12"/>
      <c r="AC2512" s="12"/>
      <c r="AD2512" s="12"/>
      <c r="AE2512" s="12"/>
      <c r="AR2512" s="212" t="s">
        <v>82</v>
      </c>
      <c r="AT2512" s="213" t="s">
        <v>71</v>
      </c>
      <c r="AU2512" s="213" t="s">
        <v>80</v>
      </c>
      <c r="AY2512" s="212" t="s">
        <v>266</v>
      </c>
      <c r="BK2512" s="214">
        <f>SUM(BK2513:BK2554)</f>
        <v>0</v>
      </c>
    </row>
    <row r="2513" spans="1:65" s="2" customFormat="1" ht="21.75" customHeight="1">
      <c r="A2513" s="41"/>
      <c r="B2513" s="42"/>
      <c r="C2513" s="217" t="s">
        <v>3137</v>
      </c>
      <c r="D2513" s="217" t="s">
        <v>268</v>
      </c>
      <c r="E2513" s="218" t="s">
        <v>3138</v>
      </c>
      <c r="F2513" s="219" t="s">
        <v>3139</v>
      </c>
      <c r="G2513" s="220" t="s">
        <v>271</v>
      </c>
      <c r="H2513" s="221">
        <v>218.36</v>
      </c>
      <c r="I2513" s="222"/>
      <c r="J2513" s="223">
        <f>ROUND(I2513*H2513,2)</f>
        <v>0</v>
      </c>
      <c r="K2513" s="219" t="s">
        <v>272</v>
      </c>
      <c r="L2513" s="47"/>
      <c r="M2513" s="224" t="s">
        <v>19</v>
      </c>
      <c r="N2513" s="225" t="s">
        <v>43</v>
      </c>
      <c r="O2513" s="87"/>
      <c r="P2513" s="226">
        <f>O2513*H2513</f>
        <v>0</v>
      </c>
      <c r="Q2513" s="226">
        <v>0</v>
      </c>
      <c r="R2513" s="226">
        <f>Q2513*H2513</f>
        <v>0</v>
      </c>
      <c r="S2513" s="226">
        <v>0</v>
      </c>
      <c r="T2513" s="227">
        <f>S2513*H2513</f>
        <v>0</v>
      </c>
      <c r="U2513" s="41"/>
      <c r="V2513" s="41"/>
      <c r="W2513" s="41"/>
      <c r="X2513" s="41"/>
      <c r="Y2513" s="41"/>
      <c r="Z2513" s="41"/>
      <c r="AA2513" s="41"/>
      <c r="AB2513" s="41"/>
      <c r="AC2513" s="41"/>
      <c r="AD2513" s="41"/>
      <c r="AE2513" s="41"/>
      <c r="AR2513" s="228" t="s">
        <v>396</v>
      </c>
      <c r="AT2513" s="228" t="s">
        <v>268</v>
      </c>
      <c r="AU2513" s="228" t="s">
        <v>82</v>
      </c>
      <c r="AY2513" s="20" t="s">
        <v>266</v>
      </c>
      <c r="BE2513" s="229">
        <f>IF(N2513="základní",J2513,0)</f>
        <v>0</v>
      </c>
      <c r="BF2513" s="229">
        <f>IF(N2513="snížená",J2513,0)</f>
        <v>0</v>
      </c>
      <c r="BG2513" s="229">
        <f>IF(N2513="zákl. přenesená",J2513,0)</f>
        <v>0</v>
      </c>
      <c r="BH2513" s="229">
        <f>IF(N2513="sníž. přenesená",J2513,0)</f>
        <v>0</v>
      </c>
      <c r="BI2513" s="229">
        <f>IF(N2513="nulová",J2513,0)</f>
        <v>0</v>
      </c>
      <c r="BJ2513" s="20" t="s">
        <v>80</v>
      </c>
      <c r="BK2513" s="229">
        <f>ROUND(I2513*H2513,2)</f>
        <v>0</v>
      </c>
      <c r="BL2513" s="20" t="s">
        <v>396</v>
      </c>
      <c r="BM2513" s="228" t="s">
        <v>3140</v>
      </c>
    </row>
    <row r="2514" spans="1:47" s="2" customFormat="1" ht="12">
      <c r="A2514" s="41"/>
      <c r="B2514" s="42"/>
      <c r="C2514" s="43"/>
      <c r="D2514" s="230" t="s">
        <v>275</v>
      </c>
      <c r="E2514" s="43"/>
      <c r="F2514" s="231" t="s">
        <v>3141</v>
      </c>
      <c r="G2514" s="43"/>
      <c r="H2514" s="43"/>
      <c r="I2514" s="232"/>
      <c r="J2514" s="43"/>
      <c r="K2514" s="43"/>
      <c r="L2514" s="47"/>
      <c r="M2514" s="233"/>
      <c r="N2514" s="234"/>
      <c r="O2514" s="87"/>
      <c r="P2514" s="87"/>
      <c r="Q2514" s="87"/>
      <c r="R2514" s="87"/>
      <c r="S2514" s="87"/>
      <c r="T2514" s="88"/>
      <c r="U2514" s="41"/>
      <c r="V2514" s="41"/>
      <c r="W2514" s="41"/>
      <c r="X2514" s="41"/>
      <c r="Y2514" s="41"/>
      <c r="Z2514" s="41"/>
      <c r="AA2514" s="41"/>
      <c r="AB2514" s="41"/>
      <c r="AC2514" s="41"/>
      <c r="AD2514" s="41"/>
      <c r="AE2514" s="41"/>
      <c r="AT2514" s="20" t="s">
        <v>275</v>
      </c>
      <c r="AU2514" s="20" t="s">
        <v>82</v>
      </c>
    </row>
    <row r="2515" spans="1:47" s="2" customFormat="1" ht="12">
      <c r="A2515" s="41"/>
      <c r="B2515" s="42"/>
      <c r="C2515" s="43"/>
      <c r="D2515" s="235" t="s">
        <v>277</v>
      </c>
      <c r="E2515" s="43"/>
      <c r="F2515" s="236" t="s">
        <v>3142</v>
      </c>
      <c r="G2515" s="43"/>
      <c r="H2515" s="43"/>
      <c r="I2515" s="232"/>
      <c r="J2515" s="43"/>
      <c r="K2515" s="43"/>
      <c r="L2515" s="47"/>
      <c r="M2515" s="233"/>
      <c r="N2515" s="234"/>
      <c r="O2515" s="87"/>
      <c r="P2515" s="87"/>
      <c r="Q2515" s="87"/>
      <c r="R2515" s="87"/>
      <c r="S2515" s="87"/>
      <c r="T2515" s="88"/>
      <c r="U2515" s="41"/>
      <c r="V2515" s="41"/>
      <c r="W2515" s="41"/>
      <c r="X2515" s="41"/>
      <c r="Y2515" s="41"/>
      <c r="Z2515" s="41"/>
      <c r="AA2515" s="41"/>
      <c r="AB2515" s="41"/>
      <c r="AC2515" s="41"/>
      <c r="AD2515" s="41"/>
      <c r="AE2515" s="41"/>
      <c r="AT2515" s="20" t="s">
        <v>277</v>
      </c>
      <c r="AU2515" s="20" t="s">
        <v>82</v>
      </c>
    </row>
    <row r="2516" spans="1:51" s="14" customFormat="1" ht="12">
      <c r="A2516" s="14"/>
      <c r="B2516" s="247"/>
      <c r="C2516" s="248"/>
      <c r="D2516" s="230" t="s">
        <v>279</v>
      </c>
      <c r="E2516" s="249" t="s">
        <v>19</v>
      </c>
      <c r="F2516" s="250" t="s">
        <v>156</v>
      </c>
      <c r="G2516" s="248"/>
      <c r="H2516" s="251">
        <v>218.36</v>
      </c>
      <c r="I2516" s="252"/>
      <c r="J2516" s="248"/>
      <c r="K2516" s="248"/>
      <c r="L2516" s="253"/>
      <c r="M2516" s="254"/>
      <c r="N2516" s="255"/>
      <c r="O2516" s="255"/>
      <c r="P2516" s="255"/>
      <c r="Q2516" s="255"/>
      <c r="R2516" s="255"/>
      <c r="S2516" s="255"/>
      <c r="T2516" s="256"/>
      <c r="U2516" s="14"/>
      <c r="V2516" s="14"/>
      <c r="W2516" s="14"/>
      <c r="X2516" s="14"/>
      <c r="Y2516" s="14"/>
      <c r="Z2516" s="14"/>
      <c r="AA2516" s="14"/>
      <c r="AB2516" s="14"/>
      <c r="AC2516" s="14"/>
      <c r="AD2516" s="14"/>
      <c r="AE2516" s="14"/>
      <c r="AT2516" s="257" t="s">
        <v>279</v>
      </c>
      <c r="AU2516" s="257" t="s">
        <v>82</v>
      </c>
      <c r="AV2516" s="14" t="s">
        <v>82</v>
      </c>
      <c r="AW2516" s="14" t="s">
        <v>33</v>
      </c>
      <c r="AX2516" s="14" t="s">
        <v>80</v>
      </c>
      <c r="AY2516" s="257" t="s">
        <v>266</v>
      </c>
    </row>
    <row r="2517" spans="1:65" s="2" customFormat="1" ht="16.5" customHeight="1">
      <c r="A2517" s="41"/>
      <c r="B2517" s="42"/>
      <c r="C2517" s="217" t="s">
        <v>3143</v>
      </c>
      <c r="D2517" s="217" t="s">
        <v>268</v>
      </c>
      <c r="E2517" s="218" t="s">
        <v>3144</v>
      </c>
      <c r="F2517" s="219" t="s">
        <v>3145</v>
      </c>
      <c r="G2517" s="220" t="s">
        <v>271</v>
      </c>
      <c r="H2517" s="221">
        <v>218.36</v>
      </c>
      <c r="I2517" s="222"/>
      <c r="J2517" s="223">
        <f>ROUND(I2517*H2517,2)</f>
        <v>0</v>
      </c>
      <c r="K2517" s="219" t="s">
        <v>272</v>
      </c>
      <c r="L2517" s="47"/>
      <c r="M2517" s="224" t="s">
        <v>19</v>
      </c>
      <c r="N2517" s="225" t="s">
        <v>43</v>
      </c>
      <c r="O2517" s="87"/>
      <c r="P2517" s="226">
        <f>O2517*H2517</f>
        <v>0</v>
      </c>
      <c r="Q2517" s="226">
        <v>0</v>
      </c>
      <c r="R2517" s="226">
        <f>Q2517*H2517</f>
        <v>0</v>
      </c>
      <c r="S2517" s="226">
        <v>0</v>
      </c>
      <c r="T2517" s="227">
        <f>S2517*H2517</f>
        <v>0</v>
      </c>
      <c r="U2517" s="41"/>
      <c r="V2517" s="41"/>
      <c r="W2517" s="41"/>
      <c r="X2517" s="41"/>
      <c r="Y2517" s="41"/>
      <c r="Z2517" s="41"/>
      <c r="AA2517" s="41"/>
      <c r="AB2517" s="41"/>
      <c r="AC2517" s="41"/>
      <c r="AD2517" s="41"/>
      <c r="AE2517" s="41"/>
      <c r="AR2517" s="228" t="s">
        <v>396</v>
      </c>
      <c r="AT2517" s="228" t="s">
        <v>268</v>
      </c>
      <c r="AU2517" s="228" t="s">
        <v>82</v>
      </c>
      <c r="AY2517" s="20" t="s">
        <v>266</v>
      </c>
      <c r="BE2517" s="229">
        <f>IF(N2517="základní",J2517,0)</f>
        <v>0</v>
      </c>
      <c r="BF2517" s="229">
        <f>IF(N2517="snížená",J2517,0)</f>
        <v>0</v>
      </c>
      <c r="BG2517" s="229">
        <f>IF(N2517="zákl. přenesená",J2517,0)</f>
        <v>0</v>
      </c>
      <c r="BH2517" s="229">
        <f>IF(N2517="sníž. přenesená",J2517,0)</f>
        <v>0</v>
      </c>
      <c r="BI2517" s="229">
        <f>IF(N2517="nulová",J2517,0)</f>
        <v>0</v>
      </c>
      <c r="BJ2517" s="20" t="s">
        <v>80</v>
      </c>
      <c r="BK2517" s="229">
        <f>ROUND(I2517*H2517,2)</f>
        <v>0</v>
      </c>
      <c r="BL2517" s="20" t="s">
        <v>396</v>
      </c>
      <c r="BM2517" s="228" t="s">
        <v>3146</v>
      </c>
    </row>
    <row r="2518" spans="1:47" s="2" customFormat="1" ht="12">
      <c r="A2518" s="41"/>
      <c r="B2518" s="42"/>
      <c r="C2518" s="43"/>
      <c r="D2518" s="230" t="s">
        <v>275</v>
      </c>
      <c r="E2518" s="43"/>
      <c r="F2518" s="231" t="s">
        <v>3147</v>
      </c>
      <c r="G2518" s="43"/>
      <c r="H2518" s="43"/>
      <c r="I2518" s="232"/>
      <c r="J2518" s="43"/>
      <c r="K2518" s="43"/>
      <c r="L2518" s="47"/>
      <c r="M2518" s="233"/>
      <c r="N2518" s="234"/>
      <c r="O2518" s="87"/>
      <c r="P2518" s="87"/>
      <c r="Q2518" s="87"/>
      <c r="R2518" s="87"/>
      <c r="S2518" s="87"/>
      <c r="T2518" s="88"/>
      <c r="U2518" s="41"/>
      <c r="V2518" s="41"/>
      <c r="W2518" s="41"/>
      <c r="X2518" s="41"/>
      <c r="Y2518" s="41"/>
      <c r="Z2518" s="41"/>
      <c r="AA2518" s="41"/>
      <c r="AB2518" s="41"/>
      <c r="AC2518" s="41"/>
      <c r="AD2518" s="41"/>
      <c r="AE2518" s="41"/>
      <c r="AT2518" s="20" t="s">
        <v>275</v>
      </c>
      <c r="AU2518" s="20" t="s">
        <v>82</v>
      </c>
    </row>
    <row r="2519" spans="1:47" s="2" customFormat="1" ht="12">
      <c r="A2519" s="41"/>
      <c r="B2519" s="42"/>
      <c r="C2519" s="43"/>
      <c r="D2519" s="235" t="s">
        <v>277</v>
      </c>
      <c r="E2519" s="43"/>
      <c r="F2519" s="236" t="s">
        <v>3148</v>
      </c>
      <c r="G2519" s="43"/>
      <c r="H2519" s="43"/>
      <c r="I2519" s="232"/>
      <c r="J2519" s="43"/>
      <c r="K2519" s="43"/>
      <c r="L2519" s="47"/>
      <c r="M2519" s="233"/>
      <c r="N2519" s="234"/>
      <c r="O2519" s="87"/>
      <c r="P2519" s="87"/>
      <c r="Q2519" s="87"/>
      <c r="R2519" s="87"/>
      <c r="S2519" s="87"/>
      <c r="T2519" s="88"/>
      <c r="U2519" s="41"/>
      <c r="V2519" s="41"/>
      <c r="W2519" s="41"/>
      <c r="X2519" s="41"/>
      <c r="Y2519" s="41"/>
      <c r="Z2519" s="41"/>
      <c r="AA2519" s="41"/>
      <c r="AB2519" s="41"/>
      <c r="AC2519" s="41"/>
      <c r="AD2519" s="41"/>
      <c r="AE2519" s="41"/>
      <c r="AT2519" s="20" t="s">
        <v>277</v>
      </c>
      <c r="AU2519" s="20" t="s">
        <v>82</v>
      </c>
    </row>
    <row r="2520" spans="1:51" s="14" customFormat="1" ht="12">
      <c r="A2520" s="14"/>
      <c r="B2520" s="247"/>
      <c r="C2520" s="248"/>
      <c r="D2520" s="230" t="s">
        <v>279</v>
      </c>
      <c r="E2520" s="249" t="s">
        <v>19</v>
      </c>
      <c r="F2520" s="250" t="s">
        <v>156</v>
      </c>
      <c r="G2520" s="248"/>
      <c r="H2520" s="251">
        <v>218.36</v>
      </c>
      <c r="I2520" s="252"/>
      <c r="J2520" s="248"/>
      <c r="K2520" s="248"/>
      <c r="L2520" s="253"/>
      <c r="M2520" s="254"/>
      <c r="N2520" s="255"/>
      <c r="O2520" s="255"/>
      <c r="P2520" s="255"/>
      <c r="Q2520" s="255"/>
      <c r="R2520" s="255"/>
      <c r="S2520" s="255"/>
      <c r="T2520" s="256"/>
      <c r="U2520" s="14"/>
      <c r="V2520" s="14"/>
      <c r="W2520" s="14"/>
      <c r="X2520" s="14"/>
      <c r="Y2520" s="14"/>
      <c r="Z2520" s="14"/>
      <c r="AA2520" s="14"/>
      <c r="AB2520" s="14"/>
      <c r="AC2520" s="14"/>
      <c r="AD2520" s="14"/>
      <c r="AE2520" s="14"/>
      <c r="AT2520" s="257" t="s">
        <v>279</v>
      </c>
      <c r="AU2520" s="257" t="s">
        <v>82</v>
      </c>
      <c r="AV2520" s="14" t="s">
        <v>82</v>
      </c>
      <c r="AW2520" s="14" t="s">
        <v>33</v>
      </c>
      <c r="AX2520" s="14" t="s">
        <v>80</v>
      </c>
      <c r="AY2520" s="257" t="s">
        <v>266</v>
      </c>
    </row>
    <row r="2521" spans="1:65" s="2" customFormat="1" ht="24.15" customHeight="1">
      <c r="A2521" s="41"/>
      <c r="B2521" s="42"/>
      <c r="C2521" s="217" t="s">
        <v>3149</v>
      </c>
      <c r="D2521" s="217" t="s">
        <v>268</v>
      </c>
      <c r="E2521" s="218" t="s">
        <v>3150</v>
      </c>
      <c r="F2521" s="219" t="s">
        <v>3151</v>
      </c>
      <c r="G2521" s="220" t="s">
        <v>271</v>
      </c>
      <c r="H2521" s="221">
        <v>218.36</v>
      </c>
      <c r="I2521" s="222"/>
      <c r="J2521" s="223">
        <f>ROUND(I2521*H2521,2)</f>
        <v>0</v>
      </c>
      <c r="K2521" s="219" t="s">
        <v>272</v>
      </c>
      <c r="L2521" s="47"/>
      <c r="M2521" s="224" t="s">
        <v>19</v>
      </c>
      <c r="N2521" s="225" t="s">
        <v>43</v>
      </c>
      <c r="O2521" s="87"/>
      <c r="P2521" s="226">
        <f>O2521*H2521</f>
        <v>0</v>
      </c>
      <c r="Q2521" s="226">
        <v>3E-05</v>
      </c>
      <c r="R2521" s="226">
        <f>Q2521*H2521</f>
        <v>0.006550800000000001</v>
      </c>
      <c r="S2521" s="226">
        <v>0</v>
      </c>
      <c r="T2521" s="227">
        <f>S2521*H2521</f>
        <v>0</v>
      </c>
      <c r="U2521" s="41"/>
      <c r="V2521" s="41"/>
      <c r="W2521" s="41"/>
      <c r="X2521" s="41"/>
      <c r="Y2521" s="41"/>
      <c r="Z2521" s="41"/>
      <c r="AA2521" s="41"/>
      <c r="AB2521" s="41"/>
      <c r="AC2521" s="41"/>
      <c r="AD2521" s="41"/>
      <c r="AE2521" s="41"/>
      <c r="AR2521" s="228" t="s">
        <v>396</v>
      </c>
      <c r="AT2521" s="228" t="s">
        <v>268</v>
      </c>
      <c r="AU2521" s="228" t="s">
        <v>82</v>
      </c>
      <c r="AY2521" s="20" t="s">
        <v>266</v>
      </c>
      <c r="BE2521" s="229">
        <f>IF(N2521="základní",J2521,0)</f>
        <v>0</v>
      </c>
      <c r="BF2521" s="229">
        <f>IF(N2521="snížená",J2521,0)</f>
        <v>0</v>
      </c>
      <c r="BG2521" s="229">
        <f>IF(N2521="zákl. přenesená",J2521,0)</f>
        <v>0</v>
      </c>
      <c r="BH2521" s="229">
        <f>IF(N2521="sníž. přenesená",J2521,0)</f>
        <v>0</v>
      </c>
      <c r="BI2521" s="229">
        <f>IF(N2521="nulová",J2521,0)</f>
        <v>0</v>
      </c>
      <c r="BJ2521" s="20" t="s">
        <v>80</v>
      </c>
      <c r="BK2521" s="229">
        <f>ROUND(I2521*H2521,2)</f>
        <v>0</v>
      </c>
      <c r="BL2521" s="20" t="s">
        <v>396</v>
      </c>
      <c r="BM2521" s="228" t="s">
        <v>3152</v>
      </c>
    </row>
    <row r="2522" spans="1:47" s="2" customFormat="1" ht="12">
      <c r="A2522" s="41"/>
      <c r="B2522" s="42"/>
      <c r="C2522" s="43"/>
      <c r="D2522" s="230" t="s">
        <v>275</v>
      </c>
      <c r="E2522" s="43"/>
      <c r="F2522" s="231" t="s">
        <v>3153</v>
      </c>
      <c r="G2522" s="43"/>
      <c r="H2522" s="43"/>
      <c r="I2522" s="232"/>
      <c r="J2522" s="43"/>
      <c r="K2522" s="43"/>
      <c r="L2522" s="47"/>
      <c r="M2522" s="233"/>
      <c r="N2522" s="234"/>
      <c r="O2522" s="87"/>
      <c r="P2522" s="87"/>
      <c r="Q2522" s="87"/>
      <c r="R2522" s="87"/>
      <c r="S2522" s="87"/>
      <c r="T2522" s="88"/>
      <c r="U2522" s="41"/>
      <c r="V2522" s="41"/>
      <c r="W2522" s="41"/>
      <c r="X2522" s="41"/>
      <c r="Y2522" s="41"/>
      <c r="Z2522" s="41"/>
      <c r="AA2522" s="41"/>
      <c r="AB2522" s="41"/>
      <c r="AC2522" s="41"/>
      <c r="AD2522" s="41"/>
      <c r="AE2522" s="41"/>
      <c r="AT2522" s="20" t="s">
        <v>275</v>
      </c>
      <c r="AU2522" s="20" t="s">
        <v>82</v>
      </c>
    </row>
    <row r="2523" spans="1:47" s="2" customFormat="1" ht="12">
      <c r="A2523" s="41"/>
      <c r="B2523" s="42"/>
      <c r="C2523" s="43"/>
      <c r="D2523" s="235" t="s">
        <v>277</v>
      </c>
      <c r="E2523" s="43"/>
      <c r="F2523" s="236" t="s">
        <v>3154</v>
      </c>
      <c r="G2523" s="43"/>
      <c r="H2523" s="43"/>
      <c r="I2523" s="232"/>
      <c r="J2523" s="43"/>
      <c r="K2523" s="43"/>
      <c r="L2523" s="47"/>
      <c r="M2523" s="233"/>
      <c r="N2523" s="234"/>
      <c r="O2523" s="87"/>
      <c r="P2523" s="87"/>
      <c r="Q2523" s="87"/>
      <c r="R2523" s="87"/>
      <c r="S2523" s="87"/>
      <c r="T2523" s="88"/>
      <c r="U2523" s="41"/>
      <c r="V2523" s="41"/>
      <c r="W2523" s="41"/>
      <c r="X2523" s="41"/>
      <c r="Y2523" s="41"/>
      <c r="Z2523" s="41"/>
      <c r="AA2523" s="41"/>
      <c r="AB2523" s="41"/>
      <c r="AC2523" s="41"/>
      <c r="AD2523" s="41"/>
      <c r="AE2523" s="41"/>
      <c r="AT2523" s="20" t="s">
        <v>277</v>
      </c>
      <c r="AU2523" s="20" t="s">
        <v>82</v>
      </c>
    </row>
    <row r="2524" spans="1:51" s="14" customFormat="1" ht="12">
      <c r="A2524" s="14"/>
      <c r="B2524" s="247"/>
      <c r="C2524" s="248"/>
      <c r="D2524" s="230" t="s">
        <v>279</v>
      </c>
      <c r="E2524" s="249" t="s">
        <v>19</v>
      </c>
      <c r="F2524" s="250" t="s">
        <v>156</v>
      </c>
      <c r="G2524" s="248"/>
      <c r="H2524" s="251">
        <v>218.36</v>
      </c>
      <c r="I2524" s="252"/>
      <c r="J2524" s="248"/>
      <c r="K2524" s="248"/>
      <c r="L2524" s="253"/>
      <c r="M2524" s="254"/>
      <c r="N2524" s="255"/>
      <c r="O2524" s="255"/>
      <c r="P2524" s="255"/>
      <c r="Q2524" s="255"/>
      <c r="R2524" s="255"/>
      <c r="S2524" s="255"/>
      <c r="T2524" s="256"/>
      <c r="U2524" s="14"/>
      <c r="V2524" s="14"/>
      <c r="W2524" s="14"/>
      <c r="X2524" s="14"/>
      <c r="Y2524" s="14"/>
      <c r="Z2524" s="14"/>
      <c r="AA2524" s="14"/>
      <c r="AB2524" s="14"/>
      <c r="AC2524" s="14"/>
      <c r="AD2524" s="14"/>
      <c r="AE2524" s="14"/>
      <c r="AT2524" s="257" t="s">
        <v>279</v>
      </c>
      <c r="AU2524" s="257" t="s">
        <v>82</v>
      </c>
      <c r="AV2524" s="14" t="s">
        <v>82</v>
      </c>
      <c r="AW2524" s="14" t="s">
        <v>33</v>
      </c>
      <c r="AX2524" s="14" t="s">
        <v>80</v>
      </c>
      <c r="AY2524" s="257" t="s">
        <v>266</v>
      </c>
    </row>
    <row r="2525" spans="1:65" s="2" customFormat="1" ht="24.15" customHeight="1">
      <c r="A2525" s="41"/>
      <c r="B2525" s="42"/>
      <c r="C2525" s="217" t="s">
        <v>3155</v>
      </c>
      <c r="D2525" s="217" t="s">
        <v>268</v>
      </c>
      <c r="E2525" s="218" t="s">
        <v>3156</v>
      </c>
      <c r="F2525" s="219" t="s">
        <v>3157</v>
      </c>
      <c r="G2525" s="220" t="s">
        <v>271</v>
      </c>
      <c r="H2525" s="221">
        <v>91.91</v>
      </c>
      <c r="I2525" s="222"/>
      <c r="J2525" s="223">
        <f>ROUND(I2525*H2525,2)</f>
        <v>0</v>
      </c>
      <c r="K2525" s="219" t="s">
        <v>272</v>
      </c>
      <c r="L2525" s="47"/>
      <c r="M2525" s="224" t="s">
        <v>19</v>
      </c>
      <c r="N2525" s="225" t="s">
        <v>43</v>
      </c>
      <c r="O2525" s="87"/>
      <c r="P2525" s="226">
        <f>O2525*H2525</f>
        <v>0</v>
      </c>
      <c r="Q2525" s="226">
        <v>0</v>
      </c>
      <c r="R2525" s="226">
        <f>Q2525*H2525</f>
        <v>0</v>
      </c>
      <c r="S2525" s="226">
        <v>0.003</v>
      </c>
      <c r="T2525" s="227">
        <f>S2525*H2525</f>
        <v>0.27573</v>
      </c>
      <c r="U2525" s="41"/>
      <c r="V2525" s="41"/>
      <c r="W2525" s="41"/>
      <c r="X2525" s="41"/>
      <c r="Y2525" s="41"/>
      <c r="Z2525" s="41"/>
      <c r="AA2525" s="41"/>
      <c r="AB2525" s="41"/>
      <c r="AC2525" s="41"/>
      <c r="AD2525" s="41"/>
      <c r="AE2525" s="41"/>
      <c r="AR2525" s="228" t="s">
        <v>396</v>
      </c>
      <c r="AT2525" s="228" t="s">
        <v>268</v>
      </c>
      <c r="AU2525" s="228" t="s">
        <v>82</v>
      </c>
      <c r="AY2525" s="20" t="s">
        <v>266</v>
      </c>
      <c r="BE2525" s="229">
        <f>IF(N2525="základní",J2525,0)</f>
        <v>0</v>
      </c>
      <c r="BF2525" s="229">
        <f>IF(N2525="snížená",J2525,0)</f>
        <v>0</v>
      </c>
      <c r="BG2525" s="229">
        <f>IF(N2525="zákl. přenesená",J2525,0)</f>
        <v>0</v>
      </c>
      <c r="BH2525" s="229">
        <f>IF(N2525="sníž. přenesená",J2525,0)</f>
        <v>0</v>
      </c>
      <c r="BI2525" s="229">
        <f>IF(N2525="nulová",J2525,0)</f>
        <v>0</v>
      </c>
      <c r="BJ2525" s="20" t="s">
        <v>80</v>
      </c>
      <c r="BK2525" s="229">
        <f>ROUND(I2525*H2525,2)</f>
        <v>0</v>
      </c>
      <c r="BL2525" s="20" t="s">
        <v>396</v>
      </c>
      <c r="BM2525" s="228" t="s">
        <v>3158</v>
      </c>
    </row>
    <row r="2526" spans="1:47" s="2" customFormat="1" ht="12">
      <c r="A2526" s="41"/>
      <c r="B2526" s="42"/>
      <c r="C2526" s="43"/>
      <c r="D2526" s="230" t="s">
        <v>275</v>
      </c>
      <c r="E2526" s="43"/>
      <c r="F2526" s="231" t="s">
        <v>3159</v>
      </c>
      <c r="G2526" s="43"/>
      <c r="H2526" s="43"/>
      <c r="I2526" s="232"/>
      <c r="J2526" s="43"/>
      <c r="K2526" s="43"/>
      <c r="L2526" s="47"/>
      <c r="M2526" s="233"/>
      <c r="N2526" s="234"/>
      <c r="O2526" s="87"/>
      <c r="P2526" s="87"/>
      <c r="Q2526" s="87"/>
      <c r="R2526" s="87"/>
      <c r="S2526" s="87"/>
      <c r="T2526" s="88"/>
      <c r="U2526" s="41"/>
      <c r="V2526" s="41"/>
      <c r="W2526" s="41"/>
      <c r="X2526" s="41"/>
      <c r="Y2526" s="41"/>
      <c r="Z2526" s="41"/>
      <c r="AA2526" s="41"/>
      <c r="AB2526" s="41"/>
      <c r="AC2526" s="41"/>
      <c r="AD2526" s="41"/>
      <c r="AE2526" s="41"/>
      <c r="AT2526" s="20" t="s">
        <v>275</v>
      </c>
      <c r="AU2526" s="20" t="s">
        <v>82</v>
      </c>
    </row>
    <row r="2527" spans="1:47" s="2" customFormat="1" ht="12">
      <c r="A2527" s="41"/>
      <c r="B2527" s="42"/>
      <c r="C2527" s="43"/>
      <c r="D2527" s="235" t="s">
        <v>277</v>
      </c>
      <c r="E2527" s="43"/>
      <c r="F2527" s="236" t="s">
        <v>3160</v>
      </c>
      <c r="G2527" s="43"/>
      <c r="H2527" s="43"/>
      <c r="I2527" s="232"/>
      <c r="J2527" s="43"/>
      <c r="K2527" s="43"/>
      <c r="L2527" s="47"/>
      <c r="M2527" s="233"/>
      <c r="N2527" s="234"/>
      <c r="O2527" s="87"/>
      <c r="P2527" s="87"/>
      <c r="Q2527" s="87"/>
      <c r="R2527" s="87"/>
      <c r="S2527" s="87"/>
      <c r="T2527" s="88"/>
      <c r="U2527" s="41"/>
      <c r="V2527" s="41"/>
      <c r="W2527" s="41"/>
      <c r="X2527" s="41"/>
      <c r="Y2527" s="41"/>
      <c r="Z2527" s="41"/>
      <c r="AA2527" s="41"/>
      <c r="AB2527" s="41"/>
      <c r="AC2527" s="41"/>
      <c r="AD2527" s="41"/>
      <c r="AE2527" s="41"/>
      <c r="AT2527" s="20" t="s">
        <v>277</v>
      </c>
      <c r="AU2527" s="20" t="s">
        <v>82</v>
      </c>
    </row>
    <row r="2528" spans="1:51" s="14" customFormat="1" ht="12">
      <c r="A2528" s="14"/>
      <c r="B2528" s="247"/>
      <c r="C2528" s="248"/>
      <c r="D2528" s="230" t="s">
        <v>279</v>
      </c>
      <c r="E2528" s="249" t="s">
        <v>19</v>
      </c>
      <c r="F2528" s="250" t="s">
        <v>193</v>
      </c>
      <c r="G2528" s="248"/>
      <c r="H2528" s="251">
        <v>91.91</v>
      </c>
      <c r="I2528" s="252"/>
      <c r="J2528" s="248"/>
      <c r="K2528" s="248"/>
      <c r="L2528" s="253"/>
      <c r="M2528" s="254"/>
      <c r="N2528" s="255"/>
      <c r="O2528" s="255"/>
      <c r="P2528" s="255"/>
      <c r="Q2528" s="255"/>
      <c r="R2528" s="255"/>
      <c r="S2528" s="255"/>
      <c r="T2528" s="256"/>
      <c r="U2528" s="14"/>
      <c r="V2528" s="14"/>
      <c r="W2528" s="14"/>
      <c r="X2528" s="14"/>
      <c r="Y2528" s="14"/>
      <c r="Z2528" s="14"/>
      <c r="AA2528" s="14"/>
      <c r="AB2528" s="14"/>
      <c r="AC2528" s="14"/>
      <c r="AD2528" s="14"/>
      <c r="AE2528" s="14"/>
      <c r="AT2528" s="257" t="s">
        <v>279</v>
      </c>
      <c r="AU2528" s="257" t="s">
        <v>82</v>
      </c>
      <c r="AV2528" s="14" t="s">
        <v>82</v>
      </c>
      <c r="AW2528" s="14" t="s">
        <v>33</v>
      </c>
      <c r="AX2528" s="14" t="s">
        <v>80</v>
      </c>
      <c r="AY2528" s="257" t="s">
        <v>266</v>
      </c>
    </row>
    <row r="2529" spans="1:65" s="2" customFormat="1" ht="24.15" customHeight="1">
      <c r="A2529" s="41"/>
      <c r="B2529" s="42"/>
      <c r="C2529" s="217" t="s">
        <v>3161</v>
      </c>
      <c r="D2529" s="217" t="s">
        <v>268</v>
      </c>
      <c r="E2529" s="218" t="s">
        <v>3162</v>
      </c>
      <c r="F2529" s="219" t="s">
        <v>3163</v>
      </c>
      <c r="G2529" s="220" t="s">
        <v>271</v>
      </c>
      <c r="H2529" s="221">
        <v>218.36</v>
      </c>
      <c r="I2529" s="222"/>
      <c r="J2529" s="223">
        <f>ROUND(I2529*H2529,2)</f>
        <v>0</v>
      </c>
      <c r="K2529" s="219" t="s">
        <v>272</v>
      </c>
      <c r="L2529" s="47"/>
      <c r="M2529" s="224" t="s">
        <v>19</v>
      </c>
      <c r="N2529" s="225" t="s">
        <v>43</v>
      </c>
      <c r="O2529" s="87"/>
      <c r="P2529" s="226">
        <f>O2529*H2529</f>
        <v>0</v>
      </c>
      <c r="Q2529" s="226">
        <v>0.0004</v>
      </c>
      <c r="R2529" s="226">
        <f>Q2529*H2529</f>
        <v>0.087344</v>
      </c>
      <c r="S2529" s="226">
        <v>0</v>
      </c>
      <c r="T2529" s="227">
        <f>S2529*H2529</f>
        <v>0</v>
      </c>
      <c r="U2529" s="41"/>
      <c r="V2529" s="41"/>
      <c r="W2529" s="41"/>
      <c r="X2529" s="41"/>
      <c r="Y2529" s="41"/>
      <c r="Z2529" s="41"/>
      <c r="AA2529" s="41"/>
      <c r="AB2529" s="41"/>
      <c r="AC2529" s="41"/>
      <c r="AD2529" s="41"/>
      <c r="AE2529" s="41"/>
      <c r="AR2529" s="228" t="s">
        <v>396</v>
      </c>
      <c r="AT2529" s="228" t="s">
        <v>268</v>
      </c>
      <c r="AU2529" s="228" t="s">
        <v>82</v>
      </c>
      <c r="AY2529" s="20" t="s">
        <v>266</v>
      </c>
      <c r="BE2529" s="229">
        <f>IF(N2529="základní",J2529,0)</f>
        <v>0</v>
      </c>
      <c r="BF2529" s="229">
        <f>IF(N2529="snížená",J2529,0)</f>
        <v>0</v>
      </c>
      <c r="BG2529" s="229">
        <f>IF(N2529="zákl. přenesená",J2529,0)</f>
        <v>0</v>
      </c>
      <c r="BH2529" s="229">
        <f>IF(N2529="sníž. přenesená",J2529,0)</f>
        <v>0</v>
      </c>
      <c r="BI2529" s="229">
        <f>IF(N2529="nulová",J2529,0)</f>
        <v>0</v>
      </c>
      <c r="BJ2529" s="20" t="s">
        <v>80</v>
      </c>
      <c r="BK2529" s="229">
        <f>ROUND(I2529*H2529,2)</f>
        <v>0</v>
      </c>
      <c r="BL2529" s="20" t="s">
        <v>396</v>
      </c>
      <c r="BM2529" s="228" t="s">
        <v>3164</v>
      </c>
    </row>
    <row r="2530" spans="1:47" s="2" customFormat="1" ht="12">
      <c r="A2530" s="41"/>
      <c r="B2530" s="42"/>
      <c r="C2530" s="43"/>
      <c r="D2530" s="230" t="s">
        <v>275</v>
      </c>
      <c r="E2530" s="43"/>
      <c r="F2530" s="231" t="s">
        <v>3165</v>
      </c>
      <c r="G2530" s="43"/>
      <c r="H2530" s="43"/>
      <c r="I2530" s="232"/>
      <c r="J2530" s="43"/>
      <c r="K2530" s="43"/>
      <c r="L2530" s="47"/>
      <c r="M2530" s="233"/>
      <c r="N2530" s="234"/>
      <c r="O2530" s="87"/>
      <c r="P2530" s="87"/>
      <c r="Q2530" s="87"/>
      <c r="R2530" s="87"/>
      <c r="S2530" s="87"/>
      <c r="T2530" s="88"/>
      <c r="U2530" s="41"/>
      <c r="V2530" s="41"/>
      <c r="W2530" s="41"/>
      <c r="X2530" s="41"/>
      <c r="Y2530" s="41"/>
      <c r="Z2530" s="41"/>
      <c r="AA2530" s="41"/>
      <c r="AB2530" s="41"/>
      <c r="AC2530" s="41"/>
      <c r="AD2530" s="41"/>
      <c r="AE2530" s="41"/>
      <c r="AT2530" s="20" t="s">
        <v>275</v>
      </c>
      <c r="AU2530" s="20" t="s">
        <v>82</v>
      </c>
    </row>
    <row r="2531" spans="1:47" s="2" customFormat="1" ht="12">
      <c r="A2531" s="41"/>
      <c r="B2531" s="42"/>
      <c r="C2531" s="43"/>
      <c r="D2531" s="235" t="s">
        <v>277</v>
      </c>
      <c r="E2531" s="43"/>
      <c r="F2531" s="236" t="s">
        <v>3166</v>
      </c>
      <c r="G2531" s="43"/>
      <c r="H2531" s="43"/>
      <c r="I2531" s="232"/>
      <c r="J2531" s="43"/>
      <c r="K2531" s="43"/>
      <c r="L2531" s="47"/>
      <c r="M2531" s="233"/>
      <c r="N2531" s="234"/>
      <c r="O2531" s="87"/>
      <c r="P2531" s="87"/>
      <c r="Q2531" s="87"/>
      <c r="R2531" s="87"/>
      <c r="S2531" s="87"/>
      <c r="T2531" s="88"/>
      <c r="U2531" s="41"/>
      <c r="V2531" s="41"/>
      <c r="W2531" s="41"/>
      <c r="X2531" s="41"/>
      <c r="Y2531" s="41"/>
      <c r="Z2531" s="41"/>
      <c r="AA2531" s="41"/>
      <c r="AB2531" s="41"/>
      <c r="AC2531" s="41"/>
      <c r="AD2531" s="41"/>
      <c r="AE2531" s="41"/>
      <c r="AT2531" s="20" t="s">
        <v>277</v>
      </c>
      <c r="AU2531" s="20" t="s">
        <v>82</v>
      </c>
    </row>
    <row r="2532" spans="1:51" s="14" customFormat="1" ht="12">
      <c r="A2532" s="14"/>
      <c r="B2532" s="247"/>
      <c r="C2532" s="248"/>
      <c r="D2532" s="230" t="s">
        <v>279</v>
      </c>
      <c r="E2532" s="249" t="s">
        <v>19</v>
      </c>
      <c r="F2532" s="250" t="s">
        <v>156</v>
      </c>
      <c r="G2532" s="248"/>
      <c r="H2532" s="251">
        <v>218.36</v>
      </c>
      <c r="I2532" s="252"/>
      <c r="J2532" s="248"/>
      <c r="K2532" s="248"/>
      <c r="L2532" s="253"/>
      <c r="M2532" s="254"/>
      <c r="N2532" s="255"/>
      <c r="O2532" s="255"/>
      <c r="P2532" s="255"/>
      <c r="Q2532" s="255"/>
      <c r="R2532" s="255"/>
      <c r="S2532" s="255"/>
      <c r="T2532" s="256"/>
      <c r="U2532" s="14"/>
      <c r="V2532" s="14"/>
      <c r="W2532" s="14"/>
      <c r="X2532" s="14"/>
      <c r="Y2532" s="14"/>
      <c r="Z2532" s="14"/>
      <c r="AA2532" s="14"/>
      <c r="AB2532" s="14"/>
      <c r="AC2532" s="14"/>
      <c r="AD2532" s="14"/>
      <c r="AE2532" s="14"/>
      <c r="AT2532" s="257" t="s">
        <v>279</v>
      </c>
      <c r="AU2532" s="257" t="s">
        <v>82</v>
      </c>
      <c r="AV2532" s="14" t="s">
        <v>82</v>
      </c>
      <c r="AW2532" s="14" t="s">
        <v>33</v>
      </c>
      <c r="AX2532" s="14" t="s">
        <v>80</v>
      </c>
      <c r="AY2532" s="257" t="s">
        <v>266</v>
      </c>
    </row>
    <row r="2533" spans="1:65" s="2" customFormat="1" ht="33" customHeight="1">
      <c r="A2533" s="41"/>
      <c r="B2533" s="42"/>
      <c r="C2533" s="269" t="s">
        <v>3167</v>
      </c>
      <c r="D2533" s="269" t="s">
        <v>430</v>
      </c>
      <c r="E2533" s="270" t="s">
        <v>3168</v>
      </c>
      <c r="F2533" s="271" t="s">
        <v>3169</v>
      </c>
      <c r="G2533" s="272" t="s">
        <v>271</v>
      </c>
      <c r="H2533" s="273">
        <v>251.114</v>
      </c>
      <c r="I2533" s="274"/>
      <c r="J2533" s="275">
        <f>ROUND(I2533*H2533,2)</f>
        <v>0</v>
      </c>
      <c r="K2533" s="271" t="s">
        <v>272</v>
      </c>
      <c r="L2533" s="276"/>
      <c r="M2533" s="277" t="s">
        <v>19</v>
      </c>
      <c r="N2533" s="278" t="s">
        <v>43</v>
      </c>
      <c r="O2533" s="87"/>
      <c r="P2533" s="226">
        <f>O2533*H2533</f>
        <v>0</v>
      </c>
      <c r="Q2533" s="226">
        <v>0.0035</v>
      </c>
      <c r="R2533" s="226">
        <f>Q2533*H2533</f>
        <v>0.878899</v>
      </c>
      <c r="S2533" s="226">
        <v>0</v>
      </c>
      <c r="T2533" s="227">
        <f>S2533*H2533</f>
        <v>0</v>
      </c>
      <c r="U2533" s="41"/>
      <c r="V2533" s="41"/>
      <c r="W2533" s="41"/>
      <c r="X2533" s="41"/>
      <c r="Y2533" s="41"/>
      <c r="Z2533" s="41"/>
      <c r="AA2533" s="41"/>
      <c r="AB2533" s="41"/>
      <c r="AC2533" s="41"/>
      <c r="AD2533" s="41"/>
      <c r="AE2533" s="41"/>
      <c r="AR2533" s="228" t="s">
        <v>517</v>
      </c>
      <c r="AT2533" s="228" t="s">
        <v>430</v>
      </c>
      <c r="AU2533" s="228" t="s">
        <v>82</v>
      </c>
      <c r="AY2533" s="20" t="s">
        <v>266</v>
      </c>
      <c r="BE2533" s="229">
        <f>IF(N2533="základní",J2533,0)</f>
        <v>0</v>
      </c>
      <c r="BF2533" s="229">
        <f>IF(N2533="snížená",J2533,0)</f>
        <v>0</v>
      </c>
      <c r="BG2533" s="229">
        <f>IF(N2533="zákl. přenesená",J2533,0)</f>
        <v>0</v>
      </c>
      <c r="BH2533" s="229">
        <f>IF(N2533="sníž. přenesená",J2533,0)</f>
        <v>0</v>
      </c>
      <c r="BI2533" s="229">
        <f>IF(N2533="nulová",J2533,0)</f>
        <v>0</v>
      </c>
      <c r="BJ2533" s="20" t="s">
        <v>80</v>
      </c>
      <c r="BK2533" s="229">
        <f>ROUND(I2533*H2533,2)</f>
        <v>0</v>
      </c>
      <c r="BL2533" s="20" t="s">
        <v>396</v>
      </c>
      <c r="BM2533" s="228" t="s">
        <v>3170</v>
      </c>
    </row>
    <row r="2534" spans="1:47" s="2" customFormat="1" ht="12">
      <c r="A2534" s="41"/>
      <c r="B2534" s="42"/>
      <c r="C2534" s="43"/>
      <c r="D2534" s="230" t="s">
        <v>275</v>
      </c>
      <c r="E2534" s="43"/>
      <c r="F2534" s="231" t="s">
        <v>3169</v>
      </c>
      <c r="G2534" s="43"/>
      <c r="H2534" s="43"/>
      <c r="I2534" s="232"/>
      <c r="J2534" s="43"/>
      <c r="K2534" s="43"/>
      <c r="L2534" s="47"/>
      <c r="M2534" s="233"/>
      <c r="N2534" s="234"/>
      <c r="O2534" s="87"/>
      <c r="P2534" s="87"/>
      <c r="Q2534" s="87"/>
      <c r="R2534" s="87"/>
      <c r="S2534" s="87"/>
      <c r="T2534" s="88"/>
      <c r="U2534" s="41"/>
      <c r="V2534" s="41"/>
      <c r="W2534" s="41"/>
      <c r="X2534" s="41"/>
      <c r="Y2534" s="41"/>
      <c r="Z2534" s="41"/>
      <c r="AA2534" s="41"/>
      <c r="AB2534" s="41"/>
      <c r="AC2534" s="41"/>
      <c r="AD2534" s="41"/>
      <c r="AE2534" s="41"/>
      <c r="AT2534" s="20" t="s">
        <v>275</v>
      </c>
      <c r="AU2534" s="20" t="s">
        <v>82</v>
      </c>
    </row>
    <row r="2535" spans="1:51" s="14" customFormat="1" ht="12">
      <c r="A2535" s="14"/>
      <c r="B2535" s="247"/>
      <c r="C2535" s="248"/>
      <c r="D2535" s="230" t="s">
        <v>279</v>
      </c>
      <c r="E2535" s="248"/>
      <c r="F2535" s="250" t="s">
        <v>3171</v>
      </c>
      <c r="G2535" s="248"/>
      <c r="H2535" s="251">
        <v>251.114</v>
      </c>
      <c r="I2535" s="252"/>
      <c r="J2535" s="248"/>
      <c r="K2535" s="248"/>
      <c r="L2535" s="253"/>
      <c r="M2535" s="254"/>
      <c r="N2535" s="255"/>
      <c r="O2535" s="255"/>
      <c r="P2535" s="255"/>
      <c r="Q2535" s="255"/>
      <c r="R2535" s="255"/>
      <c r="S2535" s="255"/>
      <c r="T2535" s="256"/>
      <c r="U2535" s="14"/>
      <c r="V2535" s="14"/>
      <c r="W2535" s="14"/>
      <c r="X2535" s="14"/>
      <c r="Y2535" s="14"/>
      <c r="Z2535" s="14"/>
      <c r="AA2535" s="14"/>
      <c r="AB2535" s="14"/>
      <c r="AC2535" s="14"/>
      <c r="AD2535" s="14"/>
      <c r="AE2535" s="14"/>
      <c r="AT2535" s="257" t="s">
        <v>279</v>
      </c>
      <c r="AU2535" s="257" t="s">
        <v>82</v>
      </c>
      <c r="AV2535" s="14" t="s">
        <v>82</v>
      </c>
      <c r="AW2535" s="14" t="s">
        <v>4</v>
      </c>
      <c r="AX2535" s="14" t="s">
        <v>80</v>
      </c>
      <c r="AY2535" s="257" t="s">
        <v>266</v>
      </c>
    </row>
    <row r="2536" spans="1:65" s="2" customFormat="1" ht="24.15" customHeight="1">
      <c r="A2536" s="41"/>
      <c r="B2536" s="42"/>
      <c r="C2536" s="217" t="s">
        <v>3172</v>
      </c>
      <c r="D2536" s="217" t="s">
        <v>268</v>
      </c>
      <c r="E2536" s="218" t="s">
        <v>3173</v>
      </c>
      <c r="F2536" s="219" t="s">
        <v>3174</v>
      </c>
      <c r="G2536" s="220" t="s">
        <v>423</v>
      </c>
      <c r="H2536" s="221">
        <v>150.01</v>
      </c>
      <c r="I2536" s="222"/>
      <c r="J2536" s="223">
        <f>ROUND(I2536*H2536,2)</f>
        <v>0</v>
      </c>
      <c r="K2536" s="219" t="s">
        <v>272</v>
      </c>
      <c r="L2536" s="47"/>
      <c r="M2536" s="224" t="s">
        <v>19</v>
      </c>
      <c r="N2536" s="225" t="s">
        <v>43</v>
      </c>
      <c r="O2536" s="87"/>
      <c r="P2536" s="226">
        <f>O2536*H2536</f>
        <v>0</v>
      </c>
      <c r="Q2536" s="226">
        <v>5E-05</v>
      </c>
      <c r="R2536" s="226">
        <f>Q2536*H2536</f>
        <v>0.0075005</v>
      </c>
      <c r="S2536" s="226">
        <v>0</v>
      </c>
      <c r="T2536" s="227">
        <f>S2536*H2536</f>
        <v>0</v>
      </c>
      <c r="U2536" s="41"/>
      <c r="V2536" s="41"/>
      <c r="W2536" s="41"/>
      <c r="X2536" s="41"/>
      <c r="Y2536" s="41"/>
      <c r="Z2536" s="41"/>
      <c r="AA2536" s="41"/>
      <c r="AB2536" s="41"/>
      <c r="AC2536" s="41"/>
      <c r="AD2536" s="41"/>
      <c r="AE2536" s="41"/>
      <c r="AR2536" s="228" t="s">
        <v>396</v>
      </c>
      <c r="AT2536" s="228" t="s">
        <v>268</v>
      </c>
      <c r="AU2536" s="228" t="s">
        <v>82</v>
      </c>
      <c r="AY2536" s="20" t="s">
        <v>266</v>
      </c>
      <c r="BE2536" s="229">
        <f>IF(N2536="základní",J2536,0)</f>
        <v>0</v>
      </c>
      <c r="BF2536" s="229">
        <f>IF(N2536="snížená",J2536,0)</f>
        <v>0</v>
      </c>
      <c r="BG2536" s="229">
        <f>IF(N2536="zákl. přenesená",J2536,0)</f>
        <v>0</v>
      </c>
      <c r="BH2536" s="229">
        <f>IF(N2536="sníž. přenesená",J2536,0)</f>
        <v>0</v>
      </c>
      <c r="BI2536" s="229">
        <f>IF(N2536="nulová",J2536,0)</f>
        <v>0</v>
      </c>
      <c r="BJ2536" s="20" t="s">
        <v>80</v>
      </c>
      <c r="BK2536" s="229">
        <f>ROUND(I2536*H2536,2)</f>
        <v>0</v>
      </c>
      <c r="BL2536" s="20" t="s">
        <v>396</v>
      </c>
      <c r="BM2536" s="228" t="s">
        <v>3175</v>
      </c>
    </row>
    <row r="2537" spans="1:47" s="2" customFormat="1" ht="12">
      <c r="A2537" s="41"/>
      <c r="B2537" s="42"/>
      <c r="C2537" s="43"/>
      <c r="D2537" s="230" t="s">
        <v>275</v>
      </c>
      <c r="E2537" s="43"/>
      <c r="F2537" s="231" t="s">
        <v>3176</v>
      </c>
      <c r="G2537" s="43"/>
      <c r="H2537" s="43"/>
      <c r="I2537" s="232"/>
      <c r="J2537" s="43"/>
      <c r="K2537" s="43"/>
      <c r="L2537" s="47"/>
      <c r="M2537" s="233"/>
      <c r="N2537" s="234"/>
      <c r="O2537" s="87"/>
      <c r="P2537" s="87"/>
      <c r="Q2537" s="87"/>
      <c r="R2537" s="87"/>
      <c r="S2537" s="87"/>
      <c r="T2537" s="88"/>
      <c r="U2537" s="41"/>
      <c r="V2537" s="41"/>
      <c r="W2537" s="41"/>
      <c r="X2537" s="41"/>
      <c r="Y2537" s="41"/>
      <c r="Z2537" s="41"/>
      <c r="AA2537" s="41"/>
      <c r="AB2537" s="41"/>
      <c r="AC2537" s="41"/>
      <c r="AD2537" s="41"/>
      <c r="AE2537" s="41"/>
      <c r="AT2537" s="20" t="s">
        <v>275</v>
      </c>
      <c r="AU2537" s="20" t="s">
        <v>82</v>
      </c>
    </row>
    <row r="2538" spans="1:47" s="2" customFormat="1" ht="12">
      <c r="A2538" s="41"/>
      <c r="B2538" s="42"/>
      <c r="C2538" s="43"/>
      <c r="D2538" s="235" t="s">
        <v>277</v>
      </c>
      <c r="E2538" s="43"/>
      <c r="F2538" s="236" t="s">
        <v>3177</v>
      </c>
      <c r="G2538" s="43"/>
      <c r="H2538" s="43"/>
      <c r="I2538" s="232"/>
      <c r="J2538" s="43"/>
      <c r="K2538" s="43"/>
      <c r="L2538" s="47"/>
      <c r="M2538" s="233"/>
      <c r="N2538" s="234"/>
      <c r="O2538" s="87"/>
      <c r="P2538" s="87"/>
      <c r="Q2538" s="87"/>
      <c r="R2538" s="87"/>
      <c r="S2538" s="87"/>
      <c r="T2538" s="88"/>
      <c r="U2538" s="41"/>
      <c r="V2538" s="41"/>
      <c r="W2538" s="41"/>
      <c r="X2538" s="41"/>
      <c r="Y2538" s="41"/>
      <c r="Z2538" s="41"/>
      <c r="AA2538" s="41"/>
      <c r="AB2538" s="41"/>
      <c r="AC2538" s="41"/>
      <c r="AD2538" s="41"/>
      <c r="AE2538" s="41"/>
      <c r="AT2538" s="20" t="s">
        <v>277</v>
      </c>
      <c r="AU2538" s="20" t="s">
        <v>82</v>
      </c>
    </row>
    <row r="2539" spans="1:51" s="13" customFormat="1" ht="12">
      <c r="A2539" s="13"/>
      <c r="B2539" s="237"/>
      <c r="C2539" s="238"/>
      <c r="D2539" s="230" t="s">
        <v>279</v>
      </c>
      <c r="E2539" s="239" t="s">
        <v>19</v>
      </c>
      <c r="F2539" s="240" t="s">
        <v>3178</v>
      </c>
      <c r="G2539" s="238"/>
      <c r="H2539" s="239" t="s">
        <v>19</v>
      </c>
      <c r="I2539" s="241"/>
      <c r="J2539" s="238"/>
      <c r="K2539" s="238"/>
      <c r="L2539" s="242"/>
      <c r="M2539" s="243"/>
      <c r="N2539" s="244"/>
      <c r="O2539" s="244"/>
      <c r="P2539" s="244"/>
      <c r="Q2539" s="244"/>
      <c r="R2539" s="244"/>
      <c r="S2539" s="244"/>
      <c r="T2539" s="245"/>
      <c r="U2539" s="13"/>
      <c r="V2539" s="13"/>
      <c r="W2539" s="13"/>
      <c r="X2539" s="13"/>
      <c r="Y2539" s="13"/>
      <c r="Z2539" s="13"/>
      <c r="AA2539" s="13"/>
      <c r="AB2539" s="13"/>
      <c r="AC2539" s="13"/>
      <c r="AD2539" s="13"/>
      <c r="AE2539" s="13"/>
      <c r="AT2539" s="246" t="s">
        <v>279</v>
      </c>
      <c r="AU2539" s="246" t="s">
        <v>82</v>
      </c>
      <c r="AV2539" s="13" t="s">
        <v>80</v>
      </c>
      <c r="AW2539" s="13" t="s">
        <v>33</v>
      </c>
      <c r="AX2539" s="13" t="s">
        <v>72</v>
      </c>
      <c r="AY2539" s="246" t="s">
        <v>266</v>
      </c>
    </row>
    <row r="2540" spans="1:51" s="14" customFormat="1" ht="12">
      <c r="A2540" s="14"/>
      <c r="B2540" s="247"/>
      <c r="C2540" s="248"/>
      <c r="D2540" s="230" t="s">
        <v>279</v>
      </c>
      <c r="E2540" s="249" t="s">
        <v>19</v>
      </c>
      <c r="F2540" s="250" t="s">
        <v>484</v>
      </c>
      <c r="G2540" s="248"/>
      <c r="H2540" s="251">
        <v>28</v>
      </c>
      <c r="I2540" s="252"/>
      <c r="J2540" s="248"/>
      <c r="K2540" s="248"/>
      <c r="L2540" s="253"/>
      <c r="M2540" s="254"/>
      <c r="N2540" s="255"/>
      <c r="O2540" s="255"/>
      <c r="P2540" s="255"/>
      <c r="Q2540" s="255"/>
      <c r="R2540" s="255"/>
      <c r="S2540" s="255"/>
      <c r="T2540" s="256"/>
      <c r="U2540" s="14"/>
      <c r="V2540" s="14"/>
      <c r="W2540" s="14"/>
      <c r="X2540" s="14"/>
      <c r="Y2540" s="14"/>
      <c r="Z2540" s="14"/>
      <c r="AA2540" s="14"/>
      <c r="AB2540" s="14"/>
      <c r="AC2540" s="14"/>
      <c r="AD2540" s="14"/>
      <c r="AE2540" s="14"/>
      <c r="AT2540" s="257" t="s">
        <v>279</v>
      </c>
      <c r="AU2540" s="257" t="s">
        <v>82</v>
      </c>
      <c r="AV2540" s="14" t="s">
        <v>82</v>
      </c>
      <c r="AW2540" s="14" t="s">
        <v>33</v>
      </c>
      <c r="AX2540" s="14" t="s">
        <v>72</v>
      </c>
      <c r="AY2540" s="257" t="s">
        <v>266</v>
      </c>
    </row>
    <row r="2541" spans="1:51" s="13" customFormat="1" ht="12">
      <c r="A2541" s="13"/>
      <c r="B2541" s="237"/>
      <c r="C2541" s="238"/>
      <c r="D2541" s="230" t="s">
        <v>279</v>
      </c>
      <c r="E2541" s="239" t="s">
        <v>19</v>
      </c>
      <c r="F2541" s="240" t="s">
        <v>3179</v>
      </c>
      <c r="G2541" s="238"/>
      <c r="H2541" s="239" t="s">
        <v>19</v>
      </c>
      <c r="I2541" s="241"/>
      <c r="J2541" s="238"/>
      <c r="K2541" s="238"/>
      <c r="L2541" s="242"/>
      <c r="M2541" s="243"/>
      <c r="N2541" s="244"/>
      <c r="O2541" s="244"/>
      <c r="P2541" s="244"/>
      <c r="Q2541" s="244"/>
      <c r="R2541" s="244"/>
      <c r="S2541" s="244"/>
      <c r="T2541" s="245"/>
      <c r="U2541" s="13"/>
      <c r="V2541" s="13"/>
      <c r="W2541" s="13"/>
      <c r="X2541" s="13"/>
      <c r="Y2541" s="13"/>
      <c r="Z2541" s="13"/>
      <c r="AA2541" s="13"/>
      <c r="AB2541" s="13"/>
      <c r="AC2541" s="13"/>
      <c r="AD2541" s="13"/>
      <c r="AE2541" s="13"/>
      <c r="AT2541" s="246" t="s">
        <v>279</v>
      </c>
      <c r="AU2541" s="246" t="s">
        <v>82</v>
      </c>
      <c r="AV2541" s="13" t="s">
        <v>80</v>
      </c>
      <c r="AW2541" s="13" t="s">
        <v>33</v>
      </c>
      <c r="AX2541" s="13" t="s">
        <v>72</v>
      </c>
      <c r="AY2541" s="246" t="s">
        <v>266</v>
      </c>
    </row>
    <row r="2542" spans="1:51" s="14" customFormat="1" ht="12">
      <c r="A2542" s="14"/>
      <c r="B2542" s="247"/>
      <c r="C2542" s="248"/>
      <c r="D2542" s="230" t="s">
        <v>279</v>
      </c>
      <c r="E2542" s="249" t="s">
        <v>19</v>
      </c>
      <c r="F2542" s="250" t="s">
        <v>3180</v>
      </c>
      <c r="G2542" s="248"/>
      <c r="H2542" s="251">
        <v>30.76</v>
      </c>
      <c r="I2542" s="252"/>
      <c r="J2542" s="248"/>
      <c r="K2542" s="248"/>
      <c r="L2542" s="253"/>
      <c r="M2542" s="254"/>
      <c r="N2542" s="255"/>
      <c r="O2542" s="255"/>
      <c r="P2542" s="255"/>
      <c r="Q2542" s="255"/>
      <c r="R2542" s="255"/>
      <c r="S2542" s="255"/>
      <c r="T2542" s="256"/>
      <c r="U2542" s="14"/>
      <c r="V2542" s="14"/>
      <c r="W2542" s="14"/>
      <c r="X2542" s="14"/>
      <c r="Y2542" s="14"/>
      <c r="Z2542" s="14"/>
      <c r="AA2542" s="14"/>
      <c r="AB2542" s="14"/>
      <c r="AC2542" s="14"/>
      <c r="AD2542" s="14"/>
      <c r="AE2542" s="14"/>
      <c r="AT2542" s="257" t="s">
        <v>279</v>
      </c>
      <c r="AU2542" s="257" t="s">
        <v>82</v>
      </c>
      <c r="AV2542" s="14" t="s">
        <v>82</v>
      </c>
      <c r="AW2542" s="14" t="s">
        <v>33</v>
      </c>
      <c r="AX2542" s="14" t="s">
        <v>72</v>
      </c>
      <c r="AY2542" s="257" t="s">
        <v>266</v>
      </c>
    </row>
    <row r="2543" spans="1:51" s="13" customFormat="1" ht="12">
      <c r="A2543" s="13"/>
      <c r="B2543" s="237"/>
      <c r="C2543" s="238"/>
      <c r="D2543" s="230" t="s">
        <v>279</v>
      </c>
      <c r="E2543" s="239" t="s">
        <v>19</v>
      </c>
      <c r="F2543" s="240" t="s">
        <v>3181</v>
      </c>
      <c r="G2543" s="238"/>
      <c r="H2543" s="239" t="s">
        <v>19</v>
      </c>
      <c r="I2543" s="241"/>
      <c r="J2543" s="238"/>
      <c r="K2543" s="238"/>
      <c r="L2543" s="242"/>
      <c r="M2543" s="243"/>
      <c r="N2543" s="244"/>
      <c r="O2543" s="244"/>
      <c r="P2543" s="244"/>
      <c r="Q2543" s="244"/>
      <c r="R2543" s="244"/>
      <c r="S2543" s="244"/>
      <c r="T2543" s="245"/>
      <c r="U2543" s="13"/>
      <c r="V2543" s="13"/>
      <c r="W2543" s="13"/>
      <c r="X2543" s="13"/>
      <c r="Y2543" s="13"/>
      <c r="Z2543" s="13"/>
      <c r="AA2543" s="13"/>
      <c r="AB2543" s="13"/>
      <c r="AC2543" s="13"/>
      <c r="AD2543" s="13"/>
      <c r="AE2543" s="13"/>
      <c r="AT2543" s="246" t="s">
        <v>279</v>
      </c>
      <c r="AU2543" s="246" t="s">
        <v>82</v>
      </c>
      <c r="AV2543" s="13" t="s">
        <v>80</v>
      </c>
      <c r="AW2543" s="13" t="s">
        <v>33</v>
      </c>
      <c r="AX2543" s="13" t="s">
        <v>72</v>
      </c>
      <c r="AY2543" s="246" t="s">
        <v>266</v>
      </c>
    </row>
    <row r="2544" spans="1:51" s="14" customFormat="1" ht="12">
      <c r="A2544" s="14"/>
      <c r="B2544" s="247"/>
      <c r="C2544" s="248"/>
      <c r="D2544" s="230" t="s">
        <v>279</v>
      </c>
      <c r="E2544" s="249" t="s">
        <v>19</v>
      </c>
      <c r="F2544" s="250" t="s">
        <v>3182</v>
      </c>
      <c r="G2544" s="248"/>
      <c r="H2544" s="251">
        <v>14.4</v>
      </c>
      <c r="I2544" s="252"/>
      <c r="J2544" s="248"/>
      <c r="K2544" s="248"/>
      <c r="L2544" s="253"/>
      <c r="M2544" s="254"/>
      <c r="N2544" s="255"/>
      <c r="O2544" s="255"/>
      <c r="P2544" s="255"/>
      <c r="Q2544" s="255"/>
      <c r="R2544" s="255"/>
      <c r="S2544" s="255"/>
      <c r="T2544" s="256"/>
      <c r="U2544" s="14"/>
      <c r="V2544" s="14"/>
      <c r="W2544" s="14"/>
      <c r="X2544" s="14"/>
      <c r="Y2544" s="14"/>
      <c r="Z2544" s="14"/>
      <c r="AA2544" s="14"/>
      <c r="AB2544" s="14"/>
      <c r="AC2544" s="14"/>
      <c r="AD2544" s="14"/>
      <c r="AE2544" s="14"/>
      <c r="AT2544" s="257" t="s">
        <v>279</v>
      </c>
      <c r="AU2544" s="257" t="s">
        <v>82</v>
      </c>
      <c r="AV2544" s="14" t="s">
        <v>82</v>
      </c>
      <c r="AW2544" s="14" t="s">
        <v>33</v>
      </c>
      <c r="AX2544" s="14" t="s">
        <v>72</v>
      </c>
      <c r="AY2544" s="257" t="s">
        <v>266</v>
      </c>
    </row>
    <row r="2545" spans="1:51" s="13" customFormat="1" ht="12">
      <c r="A2545" s="13"/>
      <c r="B2545" s="237"/>
      <c r="C2545" s="238"/>
      <c r="D2545" s="230" t="s">
        <v>279</v>
      </c>
      <c r="E2545" s="239" t="s">
        <v>19</v>
      </c>
      <c r="F2545" s="240" t="s">
        <v>3183</v>
      </c>
      <c r="G2545" s="238"/>
      <c r="H2545" s="239" t="s">
        <v>19</v>
      </c>
      <c r="I2545" s="241"/>
      <c r="J2545" s="238"/>
      <c r="K2545" s="238"/>
      <c r="L2545" s="242"/>
      <c r="M2545" s="243"/>
      <c r="N2545" s="244"/>
      <c r="O2545" s="244"/>
      <c r="P2545" s="244"/>
      <c r="Q2545" s="244"/>
      <c r="R2545" s="244"/>
      <c r="S2545" s="244"/>
      <c r="T2545" s="245"/>
      <c r="U2545" s="13"/>
      <c r="V2545" s="13"/>
      <c r="W2545" s="13"/>
      <c r="X2545" s="13"/>
      <c r="Y2545" s="13"/>
      <c r="Z2545" s="13"/>
      <c r="AA2545" s="13"/>
      <c r="AB2545" s="13"/>
      <c r="AC2545" s="13"/>
      <c r="AD2545" s="13"/>
      <c r="AE2545" s="13"/>
      <c r="AT2545" s="246" t="s">
        <v>279</v>
      </c>
      <c r="AU2545" s="246" t="s">
        <v>82</v>
      </c>
      <c r="AV2545" s="13" t="s">
        <v>80</v>
      </c>
      <c r="AW2545" s="13" t="s">
        <v>33</v>
      </c>
      <c r="AX2545" s="13" t="s">
        <v>72</v>
      </c>
      <c r="AY2545" s="246" t="s">
        <v>266</v>
      </c>
    </row>
    <row r="2546" spans="1:51" s="14" customFormat="1" ht="12">
      <c r="A2546" s="14"/>
      <c r="B2546" s="247"/>
      <c r="C2546" s="248"/>
      <c r="D2546" s="230" t="s">
        <v>279</v>
      </c>
      <c r="E2546" s="249" t="s">
        <v>19</v>
      </c>
      <c r="F2546" s="250" t="s">
        <v>3184</v>
      </c>
      <c r="G2546" s="248"/>
      <c r="H2546" s="251">
        <v>28.2</v>
      </c>
      <c r="I2546" s="252"/>
      <c r="J2546" s="248"/>
      <c r="K2546" s="248"/>
      <c r="L2546" s="253"/>
      <c r="M2546" s="254"/>
      <c r="N2546" s="255"/>
      <c r="O2546" s="255"/>
      <c r="P2546" s="255"/>
      <c r="Q2546" s="255"/>
      <c r="R2546" s="255"/>
      <c r="S2546" s="255"/>
      <c r="T2546" s="256"/>
      <c r="U2546" s="14"/>
      <c r="V2546" s="14"/>
      <c r="W2546" s="14"/>
      <c r="X2546" s="14"/>
      <c r="Y2546" s="14"/>
      <c r="Z2546" s="14"/>
      <c r="AA2546" s="14"/>
      <c r="AB2546" s="14"/>
      <c r="AC2546" s="14"/>
      <c r="AD2546" s="14"/>
      <c r="AE2546" s="14"/>
      <c r="AT2546" s="257" t="s">
        <v>279</v>
      </c>
      <c r="AU2546" s="257" t="s">
        <v>82</v>
      </c>
      <c r="AV2546" s="14" t="s">
        <v>82</v>
      </c>
      <c r="AW2546" s="14" t="s">
        <v>33</v>
      </c>
      <c r="AX2546" s="14" t="s">
        <v>72</v>
      </c>
      <c r="AY2546" s="257" t="s">
        <v>266</v>
      </c>
    </row>
    <row r="2547" spans="1:51" s="13" customFormat="1" ht="12">
      <c r="A2547" s="13"/>
      <c r="B2547" s="237"/>
      <c r="C2547" s="238"/>
      <c r="D2547" s="230" t="s">
        <v>279</v>
      </c>
      <c r="E2547" s="239" t="s">
        <v>19</v>
      </c>
      <c r="F2547" s="240" t="s">
        <v>3185</v>
      </c>
      <c r="G2547" s="238"/>
      <c r="H2547" s="239" t="s">
        <v>19</v>
      </c>
      <c r="I2547" s="241"/>
      <c r="J2547" s="238"/>
      <c r="K2547" s="238"/>
      <c r="L2547" s="242"/>
      <c r="M2547" s="243"/>
      <c r="N2547" s="244"/>
      <c r="O2547" s="244"/>
      <c r="P2547" s="244"/>
      <c r="Q2547" s="244"/>
      <c r="R2547" s="244"/>
      <c r="S2547" s="244"/>
      <c r="T2547" s="245"/>
      <c r="U2547" s="13"/>
      <c r="V2547" s="13"/>
      <c r="W2547" s="13"/>
      <c r="X2547" s="13"/>
      <c r="Y2547" s="13"/>
      <c r="Z2547" s="13"/>
      <c r="AA2547" s="13"/>
      <c r="AB2547" s="13"/>
      <c r="AC2547" s="13"/>
      <c r="AD2547" s="13"/>
      <c r="AE2547" s="13"/>
      <c r="AT2547" s="246" t="s">
        <v>279</v>
      </c>
      <c r="AU2547" s="246" t="s">
        <v>82</v>
      </c>
      <c r="AV2547" s="13" t="s">
        <v>80</v>
      </c>
      <c r="AW2547" s="13" t="s">
        <v>33</v>
      </c>
      <c r="AX2547" s="13" t="s">
        <v>72</v>
      </c>
      <c r="AY2547" s="246" t="s">
        <v>266</v>
      </c>
    </row>
    <row r="2548" spans="1:51" s="14" customFormat="1" ht="12">
      <c r="A2548" s="14"/>
      <c r="B2548" s="247"/>
      <c r="C2548" s="248"/>
      <c r="D2548" s="230" t="s">
        <v>279</v>
      </c>
      <c r="E2548" s="249" t="s">
        <v>19</v>
      </c>
      <c r="F2548" s="250" t="s">
        <v>3186</v>
      </c>
      <c r="G2548" s="248"/>
      <c r="H2548" s="251">
        <v>30.5</v>
      </c>
      <c r="I2548" s="252"/>
      <c r="J2548" s="248"/>
      <c r="K2548" s="248"/>
      <c r="L2548" s="253"/>
      <c r="M2548" s="254"/>
      <c r="N2548" s="255"/>
      <c r="O2548" s="255"/>
      <c r="P2548" s="255"/>
      <c r="Q2548" s="255"/>
      <c r="R2548" s="255"/>
      <c r="S2548" s="255"/>
      <c r="T2548" s="256"/>
      <c r="U2548" s="14"/>
      <c r="V2548" s="14"/>
      <c r="W2548" s="14"/>
      <c r="X2548" s="14"/>
      <c r="Y2548" s="14"/>
      <c r="Z2548" s="14"/>
      <c r="AA2548" s="14"/>
      <c r="AB2548" s="14"/>
      <c r="AC2548" s="14"/>
      <c r="AD2548" s="14"/>
      <c r="AE2548" s="14"/>
      <c r="AT2548" s="257" t="s">
        <v>279</v>
      </c>
      <c r="AU2548" s="257" t="s">
        <v>82</v>
      </c>
      <c r="AV2548" s="14" t="s">
        <v>82</v>
      </c>
      <c r="AW2548" s="14" t="s">
        <v>33</v>
      </c>
      <c r="AX2548" s="14" t="s">
        <v>72</v>
      </c>
      <c r="AY2548" s="257" t="s">
        <v>266</v>
      </c>
    </row>
    <row r="2549" spans="1:51" s="13" customFormat="1" ht="12">
      <c r="A2549" s="13"/>
      <c r="B2549" s="237"/>
      <c r="C2549" s="238"/>
      <c r="D2549" s="230" t="s">
        <v>279</v>
      </c>
      <c r="E2549" s="239" t="s">
        <v>19</v>
      </c>
      <c r="F2549" s="240" t="s">
        <v>3187</v>
      </c>
      <c r="G2549" s="238"/>
      <c r="H2549" s="239" t="s">
        <v>19</v>
      </c>
      <c r="I2549" s="241"/>
      <c r="J2549" s="238"/>
      <c r="K2549" s="238"/>
      <c r="L2549" s="242"/>
      <c r="M2549" s="243"/>
      <c r="N2549" s="244"/>
      <c r="O2549" s="244"/>
      <c r="P2549" s="244"/>
      <c r="Q2549" s="244"/>
      <c r="R2549" s="244"/>
      <c r="S2549" s="244"/>
      <c r="T2549" s="245"/>
      <c r="U2549" s="13"/>
      <c r="V2549" s="13"/>
      <c r="W2549" s="13"/>
      <c r="X2549" s="13"/>
      <c r="Y2549" s="13"/>
      <c r="Z2549" s="13"/>
      <c r="AA2549" s="13"/>
      <c r="AB2549" s="13"/>
      <c r="AC2549" s="13"/>
      <c r="AD2549" s="13"/>
      <c r="AE2549" s="13"/>
      <c r="AT2549" s="246" t="s">
        <v>279</v>
      </c>
      <c r="AU2549" s="246" t="s">
        <v>82</v>
      </c>
      <c r="AV2549" s="13" t="s">
        <v>80</v>
      </c>
      <c r="AW2549" s="13" t="s">
        <v>33</v>
      </c>
      <c r="AX2549" s="13" t="s">
        <v>72</v>
      </c>
      <c r="AY2549" s="246" t="s">
        <v>266</v>
      </c>
    </row>
    <row r="2550" spans="1:51" s="14" customFormat="1" ht="12">
      <c r="A2550" s="14"/>
      <c r="B2550" s="247"/>
      <c r="C2550" s="248"/>
      <c r="D2550" s="230" t="s">
        <v>279</v>
      </c>
      <c r="E2550" s="249" t="s">
        <v>19</v>
      </c>
      <c r="F2550" s="250" t="s">
        <v>3188</v>
      </c>
      <c r="G2550" s="248"/>
      <c r="H2550" s="251">
        <v>18.15</v>
      </c>
      <c r="I2550" s="252"/>
      <c r="J2550" s="248"/>
      <c r="K2550" s="248"/>
      <c r="L2550" s="253"/>
      <c r="M2550" s="254"/>
      <c r="N2550" s="255"/>
      <c r="O2550" s="255"/>
      <c r="P2550" s="255"/>
      <c r="Q2550" s="255"/>
      <c r="R2550" s="255"/>
      <c r="S2550" s="255"/>
      <c r="T2550" s="256"/>
      <c r="U2550" s="14"/>
      <c r="V2550" s="14"/>
      <c r="W2550" s="14"/>
      <c r="X2550" s="14"/>
      <c r="Y2550" s="14"/>
      <c r="Z2550" s="14"/>
      <c r="AA2550" s="14"/>
      <c r="AB2550" s="14"/>
      <c r="AC2550" s="14"/>
      <c r="AD2550" s="14"/>
      <c r="AE2550" s="14"/>
      <c r="AT2550" s="257" t="s">
        <v>279</v>
      </c>
      <c r="AU2550" s="257" t="s">
        <v>82</v>
      </c>
      <c r="AV2550" s="14" t="s">
        <v>82</v>
      </c>
      <c r="AW2550" s="14" t="s">
        <v>33</v>
      </c>
      <c r="AX2550" s="14" t="s">
        <v>72</v>
      </c>
      <c r="AY2550" s="257" t="s">
        <v>266</v>
      </c>
    </row>
    <row r="2551" spans="1:51" s="15" customFormat="1" ht="12">
      <c r="A2551" s="15"/>
      <c r="B2551" s="258"/>
      <c r="C2551" s="259"/>
      <c r="D2551" s="230" t="s">
        <v>279</v>
      </c>
      <c r="E2551" s="260" t="s">
        <v>19</v>
      </c>
      <c r="F2551" s="261" t="s">
        <v>282</v>
      </c>
      <c r="G2551" s="259"/>
      <c r="H2551" s="262">
        <v>150.01</v>
      </c>
      <c r="I2551" s="263"/>
      <c r="J2551" s="259"/>
      <c r="K2551" s="259"/>
      <c r="L2551" s="264"/>
      <c r="M2551" s="265"/>
      <c r="N2551" s="266"/>
      <c r="O2551" s="266"/>
      <c r="P2551" s="266"/>
      <c r="Q2551" s="266"/>
      <c r="R2551" s="266"/>
      <c r="S2551" s="266"/>
      <c r="T2551" s="267"/>
      <c r="U2551" s="15"/>
      <c r="V2551" s="15"/>
      <c r="W2551" s="15"/>
      <c r="X2551" s="15"/>
      <c r="Y2551" s="15"/>
      <c r="Z2551" s="15"/>
      <c r="AA2551" s="15"/>
      <c r="AB2551" s="15"/>
      <c r="AC2551" s="15"/>
      <c r="AD2551" s="15"/>
      <c r="AE2551" s="15"/>
      <c r="AT2551" s="268" t="s">
        <v>279</v>
      </c>
      <c r="AU2551" s="268" t="s">
        <v>82</v>
      </c>
      <c r="AV2551" s="15" t="s">
        <v>273</v>
      </c>
      <c r="AW2551" s="15" t="s">
        <v>33</v>
      </c>
      <c r="AX2551" s="15" t="s">
        <v>80</v>
      </c>
      <c r="AY2551" s="268" t="s">
        <v>266</v>
      </c>
    </row>
    <row r="2552" spans="1:65" s="2" customFormat="1" ht="24.15" customHeight="1">
      <c r="A2552" s="41"/>
      <c r="B2552" s="42"/>
      <c r="C2552" s="217" t="s">
        <v>3189</v>
      </c>
      <c r="D2552" s="217" t="s">
        <v>268</v>
      </c>
      <c r="E2552" s="218" t="s">
        <v>3190</v>
      </c>
      <c r="F2552" s="219" t="s">
        <v>3191</v>
      </c>
      <c r="G2552" s="220" t="s">
        <v>327</v>
      </c>
      <c r="H2552" s="221">
        <v>0.98</v>
      </c>
      <c r="I2552" s="222"/>
      <c r="J2552" s="223">
        <f>ROUND(I2552*H2552,2)</f>
        <v>0</v>
      </c>
      <c r="K2552" s="219" t="s">
        <v>272</v>
      </c>
      <c r="L2552" s="47"/>
      <c r="M2552" s="224" t="s">
        <v>19</v>
      </c>
      <c r="N2552" s="225" t="s">
        <v>43</v>
      </c>
      <c r="O2552" s="87"/>
      <c r="P2552" s="226">
        <f>O2552*H2552</f>
        <v>0</v>
      </c>
      <c r="Q2552" s="226">
        <v>0</v>
      </c>
      <c r="R2552" s="226">
        <f>Q2552*H2552</f>
        <v>0</v>
      </c>
      <c r="S2552" s="226">
        <v>0</v>
      </c>
      <c r="T2552" s="227">
        <f>S2552*H2552</f>
        <v>0</v>
      </c>
      <c r="U2552" s="41"/>
      <c r="V2552" s="41"/>
      <c r="W2552" s="41"/>
      <c r="X2552" s="41"/>
      <c r="Y2552" s="41"/>
      <c r="Z2552" s="41"/>
      <c r="AA2552" s="41"/>
      <c r="AB2552" s="41"/>
      <c r="AC2552" s="41"/>
      <c r="AD2552" s="41"/>
      <c r="AE2552" s="41"/>
      <c r="AR2552" s="228" t="s">
        <v>396</v>
      </c>
      <c r="AT2552" s="228" t="s">
        <v>268</v>
      </c>
      <c r="AU2552" s="228" t="s">
        <v>82</v>
      </c>
      <c r="AY2552" s="20" t="s">
        <v>266</v>
      </c>
      <c r="BE2552" s="229">
        <f>IF(N2552="základní",J2552,0)</f>
        <v>0</v>
      </c>
      <c r="BF2552" s="229">
        <f>IF(N2552="snížená",J2552,0)</f>
        <v>0</v>
      </c>
      <c r="BG2552" s="229">
        <f>IF(N2552="zákl. přenesená",J2552,0)</f>
        <v>0</v>
      </c>
      <c r="BH2552" s="229">
        <f>IF(N2552="sníž. přenesená",J2552,0)</f>
        <v>0</v>
      </c>
      <c r="BI2552" s="229">
        <f>IF(N2552="nulová",J2552,0)</f>
        <v>0</v>
      </c>
      <c r="BJ2552" s="20" t="s">
        <v>80</v>
      </c>
      <c r="BK2552" s="229">
        <f>ROUND(I2552*H2552,2)</f>
        <v>0</v>
      </c>
      <c r="BL2552" s="20" t="s">
        <v>396</v>
      </c>
      <c r="BM2552" s="228" t="s">
        <v>3192</v>
      </c>
    </row>
    <row r="2553" spans="1:47" s="2" customFormat="1" ht="12">
      <c r="A2553" s="41"/>
      <c r="B2553" s="42"/>
      <c r="C2553" s="43"/>
      <c r="D2553" s="230" t="s">
        <v>275</v>
      </c>
      <c r="E2553" s="43"/>
      <c r="F2553" s="231" t="s">
        <v>3193</v>
      </c>
      <c r="G2553" s="43"/>
      <c r="H2553" s="43"/>
      <c r="I2553" s="232"/>
      <c r="J2553" s="43"/>
      <c r="K2553" s="43"/>
      <c r="L2553" s="47"/>
      <c r="M2553" s="233"/>
      <c r="N2553" s="234"/>
      <c r="O2553" s="87"/>
      <c r="P2553" s="87"/>
      <c r="Q2553" s="87"/>
      <c r="R2553" s="87"/>
      <c r="S2553" s="87"/>
      <c r="T2553" s="88"/>
      <c r="U2553" s="41"/>
      <c r="V2553" s="41"/>
      <c r="W2553" s="41"/>
      <c r="X2553" s="41"/>
      <c r="Y2553" s="41"/>
      <c r="Z2553" s="41"/>
      <c r="AA2553" s="41"/>
      <c r="AB2553" s="41"/>
      <c r="AC2553" s="41"/>
      <c r="AD2553" s="41"/>
      <c r="AE2553" s="41"/>
      <c r="AT2553" s="20" t="s">
        <v>275</v>
      </c>
      <c r="AU2553" s="20" t="s">
        <v>82</v>
      </c>
    </row>
    <row r="2554" spans="1:47" s="2" customFormat="1" ht="12">
      <c r="A2554" s="41"/>
      <c r="B2554" s="42"/>
      <c r="C2554" s="43"/>
      <c r="D2554" s="235" t="s">
        <v>277</v>
      </c>
      <c r="E2554" s="43"/>
      <c r="F2554" s="236" t="s">
        <v>3194</v>
      </c>
      <c r="G2554" s="43"/>
      <c r="H2554" s="43"/>
      <c r="I2554" s="232"/>
      <c r="J2554" s="43"/>
      <c r="K2554" s="43"/>
      <c r="L2554" s="47"/>
      <c r="M2554" s="233"/>
      <c r="N2554" s="234"/>
      <c r="O2554" s="87"/>
      <c r="P2554" s="87"/>
      <c r="Q2554" s="87"/>
      <c r="R2554" s="87"/>
      <c r="S2554" s="87"/>
      <c r="T2554" s="88"/>
      <c r="U2554" s="41"/>
      <c r="V2554" s="41"/>
      <c r="W2554" s="41"/>
      <c r="X2554" s="41"/>
      <c r="Y2554" s="41"/>
      <c r="Z2554" s="41"/>
      <c r="AA2554" s="41"/>
      <c r="AB2554" s="41"/>
      <c r="AC2554" s="41"/>
      <c r="AD2554" s="41"/>
      <c r="AE2554" s="41"/>
      <c r="AT2554" s="20" t="s">
        <v>277</v>
      </c>
      <c r="AU2554" s="20" t="s">
        <v>82</v>
      </c>
    </row>
    <row r="2555" spans="1:63" s="12" customFormat="1" ht="22.8" customHeight="1">
      <c r="A2555" s="12"/>
      <c r="B2555" s="201"/>
      <c r="C2555" s="202"/>
      <c r="D2555" s="203" t="s">
        <v>71</v>
      </c>
      <c r="E2555" s="215" t="s">
        <v>3195</v>
      </c>
      <c r="F2555" s="215" t="s">
        <v>3196</v>
      </c>
      <c r="G2555" s="202"/>
      <c r="H2555" s="202"/>
      <c r="I2555" s="205"/>
      <c r="J2555" s="216">
        <f>BK2555</f>
        <v>0</v>
      </c>
      <c r="K2555" s="202"/>
      <c r="L2555" s="207"/>
      <c r="M2555" s="208"/>
      <c r="N2555" s="209"/>
      <c r="O2555" s="209"/>
      <c r="P2555" s="210">
        <f>SUM(P2556:P2581)</f>
        <v>0</v>
      </c>
      <c r="Q2555" s="209"/>
      <c r="R2555" s="210">
        <f>SUM(R2556:R2581)</f>
        <v>0.484485</v>
      </c>
      <c r="S2555" s="209"/>
      <c r="T2555" s="211">
        <f>SUM(T2556:T2581)</f>
        <v>0</v>
      </c>
      <c r="U2555" s="12"/>
      <c r="V2555" s="12"/>
      <c r="W2555" s="12"/>
      <c r="X2555" s="12"/>
      <c r="Y2555" s="12"/>
      <c r="Z2555" s="12"/>
      <c r="AA2555" s="12"/>
      <c r="AB2555" s="12"/>
      <c r="AC2555" s="12"/>
      <c r="AD2555" s="12"/>
      <c r="AE2555" s="12"/>
      <c r="AR2555" s="212" t="s">
        <v>82</v>
      </c>
      <c r="AT2555" s="213" t="s">
        <v>71</v>
      </c>
      <c r="AU2555" s="213" t="s">
        <v>80</v>
      </c>
      <c r="AY2555" s="212" t="s">
        <v>266</v>
      </c>
      <c r="BK2555" s="214">
        <f>SUM(BK2556:BK2581)</f>
        <v>0</v>
      </c>
    </row>
    <row r="2556" spans="1:65" s="2" customFormat="1" ht="16.5" customHeight="1">
      <c r="A2556" s="41"/>
      <c r="B2556" s="42"/>
      <c r="C2556" s="217" t="s">
        <v>3197</v>
      </c>
      <c r="D2556" s="217" t="s">
        <v>268</v>
      </c>
      <c r="E2556" s="218" t="s">
        <v>3198</v>
      </c>
      <c r="F2556" s="219" t="s">
        <v>3199</v>
      </c>
      <c r="G2556" s="220" t="s">
        <v>271</v>
      </c>
      <c r="H2556" s="221">
        <v>84.42</v>
      </c>
      <c r="I2556" s="222"/>
      <c r="J2556" s="223">
        <f>ROUND(I2556*H2556,2)</f>
        <v>0</v>
      </c>
      <c r="K2556" s="219" t="s">
        <v>272</v>
      </c>
      <c r="L2556" s="47"/>
      <c r="M2556" s="224" t="s">
        <v>19</v>
      </c>
      <c r="N2556" s="225" t="s">
        <v>43</v>
      </c>
      <c r="O2556" s="87"/>
      <c r="P2556" s="226">
        <f>O2556*H2556</f>
        <v>0</v>
      </c>
      <c r="Q2556" s="226">
        <v>0</v>
      </c>
      <c r="R2556" s="226">
        <f>Q2556*H2556</f>
        <v>0</v>
      </c>
      <c r="S2556" s="226">
        <v>0</v>
      </c>
      <c r="T2556" s="227">
        <f>S2556*H2556</f>
        <v>0</v>
      </c>
      <c r="U2556" s="41"/>
      <c r="V2556" s="41"/>
      <c r="W2556" s="41"/>
      <c r="X2556" s="41"/>
      <c r="Y2556" s="41"/>
      <c r="Z2556" s="41"/>
      <c r="AA2556" s="41"/>
      <c r="AB2556" s="41"/>
      <c r="AC2556" s="41"/>
      <c r="AD2556" s="41"/>
      <c r="AE2556" s="41"/>
      <c r="AR2556" s="228" t="s">
        <v>396</v>
      </c>
      <c r="AT2556" s="228" t="s">
        <v>268</v>
      </c>
      <c r="AU2556" s="228" t="s">
        <v>82</v>
      </c>
      <c r="AY2556" s="20" t="s">
        <v>266</v>
      </c>
      <c r="BE2556" s="229">
        <f>IF(N2556="základní",J2556,0)</f>
        <v>0</v>
      </c>
      <c r="BF2556" s="229">
        <f>IF(N2556="snížená",J2556,0)</f>
        <v>0</v>
      </c>
      <c r="BG2556" s="229">
        <f>IF(N2556="zákl. přenesená",J2556,0)</f>
        <v>0</v>
      </c>
      <c r="BH2556" s="229">
        <f>IF(N2556="sníž. přenesená",J2556,0)</f>
        <v>0</v>
      </c>
      <c r="BI2556" s="229">
        <f>IF(N2556="nulová",J2556,0)</f>
        <v>0</v>
      </c>
      <c r="BJ2556" s="20" t="s">
        <v>80</v>
      </c>
      <c r="BK2556" s="229">
        <f>ROUND(I2556*H2556,2)</f>
        <v>0</v>
      </c>
      <c r="BL2556" s="20" t="s">
        <v>396</v>
      </c>
      <c r="BM2556" s="228" t="s">
        <v>3200</v>
      </c>
    </row>
    <row r="2557" spans="1:47" s="2" customFormat="1" ht="12">
      <c r="A2557" s="41"/>
      <c r="B2557" s="42"/>
      <c r="C2557" s="43"/>
      <c r="D2557" s="230" t="s">
        <v>275</v>
      </c>
      <c r="E2557" s="43"/>
      <c r="F2557" s="231" t="s">
        <v>3201</v>
      </c>
      <c r="G2557" s="43"/>
      <c r="H2557" s="43"/>
      <c r="I2557" s="232"/>
      <c r="J2557" s="43"/>
      <c r="K2557" s="43"/>
      <c r="L2557" s="47"/>
      <c r="M2557" s="233"/>
      <c r="N2557" s="234"/>
      <c r="O2557" s="87"/>
      <c r="P2557" s="87"/>
      <c r="Q2557" s="87"/>
      <c r="R2557" s="87"/>
      <c r="S2557" s="87"/>
      <c r="T2557" s="88"/>
      <c r="U2557" s="41"/>
      <c r="V2557" s="41"/>
      <c r="W2557" s="41"/>
      <c r="X2557" s="41"/>
      <c r="Y2557" s="41"/>
      <c r="Z2557" s="41"/>
      <c r="AA2557" s="41"/>
      <c r="AB2557" s="41"/>
      <c r="AC2557" s="41"/>
      <c r="AD2557" s="41"/>
      <c r="AE2557" s="41"/>
      <c r="AT2557" s="20" t="s">
        <v>275</v>
      </c>
      <c r="AU2557" s="20" t="s">
        <v>82</v>
      </c>
    </row>
    <row r="2558" spans="1:47" s="2" customFormat="1" ht="12">
      <c r="A2558" s="41"/>
      <c r="B2558" s="42"/>
      <c r="C2558" s="43"/>
      <c r="D2558" s="235" t="s">
        <v>277</v>
      </c>
      <c r="E2558" s="43"/>
      <c r="F2558" s="236" t="s">
        <v>3202</v>
      </c>
      <c r="G2558" s="43"/>
      <c r="H2558" s="43"/>
      <c r="I2558" s="232"/>
      <c r="J2558" s="43"/>
      <c r="K2558" s="43"/>
      <c r="L2558" s="47"/>
      <c r="M2558" s="233"/>
      <c r="N2558" s="234"/>
      <c r="O2558" s="87"/>
      <c r="P2558" s="87"/>
      <c r="Q2558" s="87"/>
      <c r="R2558" s="87"/>
      <c r="S2558" s="87"/>
      <c r="T2558" s="88"/>
      <c r="U2558" s="41"/>
      <c r="V2558" s="41"/>
      <c r="W2558" s="41"/>
      <c r="X2558" s="41"/>
      <c r="Y2558" s="41"/>
      <c r="Z2558" s="41"/>
      <c r="AA2558" s="41"/>
      <c r="AB2558" s="41"/>
      <c r="AC2558" s="41"/>
      <c r="AD2558" s="41"/>
      <c r="AE2558" s="41"/>
      <c r="AT2558" s="20" t="s">
        <v>277</v>
      </c>
      <c r="AU2558" s="20" t="s">
        <v>82</v>
      </c>
    </row>
    <row r="2559" spans="1:51" s="14" customFormat="1" ht="12">
      <c r="A2559" s="14"/>
      <c r="B2559" s="247"/>
      <c r="C2559" s="248"/>
      <c r="D2559" s="230" t="s">
        <v>279</v>
      </c>
      <c r="E2559" s="249" t="s">
        <v>19</v>
      </c>
      <c r="F2559" s="250" t="s">
        <v>3203</v>
      </c>
      <c r="G2559" s="248"/>
      <c r="H2559" s="251">
        <v>84.42</v>
      </c>
      <c r="I2559" s="252"/>
      <c r="J2559" s="248"/>
      <c r="K2559" s="248"/>
      <c r="L2559" s="253"/>
      <c r="M2559" s="254"/>
      <c r="N2559" s="255"/>
      <c r="O2559" s="255"/>
      <c r="P2559" s="255"/>
      <c r="Q2559" s="255"/>
      <c r="R2559" s="255"/>
      <c r="S2559" s="255"/>
      <c r="T2559" s="256"/>
      <c r="U2559" s="14"/>
      <c r="V2559" s="14"/>
      <c r="W2559" s="14"/>
      <c r="X2559" s="14"/>
      <c r="Y2559" s="14"/>
      <c r="Z2559" s="14"/>
      <c r="AA2559" s="14"/>
      <c r="AB2559" s="14"/>
      <c r="AC2559" s="14"/>
      <c r="AD2559" s="14"/>
      <c r="AE2559" s="14"/>
      <c r="AT2559" s="257" t="s">
        <v>279</v>
      </c>
      <c r="AU2559" s="257" t="s">
        <v>82</v>
      </c>
      <c r="AV2559" s="14" t="s">
        <v>82</v>
      </c>
      <c r="AW2559" s="14" t="s">
        <v>33</v>
      </c>
      <c r="AX2559" s="14" t="s">
        <v>80</v>
      </c>
      <c r="AY2559" s="257" t="s">
        <v>266</v>
      </c>
    </row>
    <row r="2560" spans="1:65" s="2" customFormat="1" ht="24.15" customHeight="1">
      <c r="A2560" s="41"/>
      <c r="B2560" s="42"/>
      <c r="C2560" s="217" t="s">
        <v>3204</v>
      </c>
      <c r="D2560" s="217" t="s">
        <v>268</v>
      </c>
      <c r="E2560" s="218" t="s">
        <v>3205</v>
      </c>
      <c r="F2560" s="219" t="s">
        <v>3206</v>
      </c>
      <c r="G2560" s="220" t="s">
        <v>271</v>
      </c>
      <c r="H2560" s="221">
        <v>84.42</v>
      </c>
      <c r="I2560" s="222"/>
      <c r="J2560" s="223">
        <f>ROUND(I2560*H2560,2)</f>
        <v>0</v>
      </c>
      <c r="K2560" s="219" t="s">
        <v>272</v>
      </c>
      <c r="L2560" s="47"/>
      <c r="M2560" s="224" t="s">
        <v>19</v>
      </c>
      <c r="N2560" s="225" t="s">
        <v>43</v>
      </c>
      <c r="O2560" s="87"/>
      <c r="P2560" s="226">
        <f>O2560*H2560</f>
        <v>0</v>
      </c>
      <c r="Q2560" s="226">
        <v>0.00071</v>
      </c>
      <c r="R2560" s="226">
        <f>Q2560*H2560</f>
        <v>0.059938200000000004</v>
      </c>
      <c r="S2560" s="226">
        <v>0</v>
      </c>
      <c r="T2560" s="227">
        <f>S2560*H2560</f>
        <v>0</v>
      </c>
      <c r="U2560" s="41"/>
      <c r="V2560" s="41"/>
      <c r="W2560" s="41"/>
      <c r="X2560" s="41"/>
      <c r="Y2560" s="41"/>
      <c r="Z2560" s="41"/>
      <c r="AA2560" s="41"/>
      <c r="AB2560" s="41"/>
      <c r="AC2560" s="41"/>
      <c r="AD2560" s="41"/>
      <c r="AE2560" s="41"/>
      <c r="AR2560" s="228" t="s">
        <v>396</v>
      </c>
      <c r="AT2560" s="228" t="s">
        <v>268</v>
      </c>
      <c r="AU2560" s="228" t="s">
        <v>82</v>
      </c>
      <c r="AY2560" s="20" t="s">
        <v>266</v>
      </c>
      <c r="BE2560" s="229">
        <f>IF(N2560="základní",J2560,0)</f>
        <v>0</v>
      </c>
      <c r="BF2560" s="229">
        <f>IF(N2560="snížená",J2560,0)</f>
        <v>0</v>
      </c>
      <c r="BG2560" s="229">
        <f>IF(N2560="zákl. přenesená",J2560,0)</f>
        <v>0</v>
      </c>
      <c r="BH2560" s="229">
        <f>IF(N2560="sníž. přenesená",J2560,0)</f>
        <v>0</v>
      </c>
      <c r="BI2560" s="229">
        <f>IF(N2560="nulová",J2560,0)</f>
        <v>0</v>
      </c>
      <c r="BJ2560" s="20" t="s">
        <v>80</v>
      </c>
      <c r="BK2560" s="229">
        <f>ROUND(I2560*H2560,2)</f>
        <v>0</v>
      </c>
      <c r="BL2560" s="20" t="s">
        <v>396</v>
      </c>
      <c r="BM2560" s="228" t="s">
        <v>3207</v>
      </c>
    </row>
    <row r="2561" spans="1:47" s="2" customFormat="1" ht="12">
      <c r="A2561" s="41"/>
      <c r="B2561" s="42"/>
      <c r="C2561" s="43"/>
      <c r="D2561" s="230" t="s">
        <v>275</v>
      </c>
      <c r="E2561" s="43"/>
      <c r="F2561" s="231" t="s">
        <v>3208</v>
      </c>
      <c r="G2561" s="43"/>
      <c r="H2561" s="43"/>
      <c r="I2561" s="232"/>
      <c r="J2561" s="43"/>
      <c r="K2561" s="43"/>
      <c r="L2561" s="47"/>
      <c r="M2561" s="233"/>
      <c r="N2561" s="234"/>
      <c r="O2561" s="87"/>
      <c r="P2561" s="87"/>
      <c r="Q2561" s="87"/>
      <c r="R2561" s="87"/>
      <c r="S2561" s="87"/>
      <c r="T2561" s="88"/>
      <c r="U2561" s="41"/>
      <c r="V2561" s="41"/>
      <c r="W2561" s="41"/>
      <c r="X2561" s="41"/>
      <c r="Y2561" s="41"/>
      <c r="Z2561" s="41"/>
      <c r="AA2561" s="41"/>
      <c r="AB2561" s="41"/>
      <c r="AC2561" s="41"/>
      <c r="AD2561" s="41"/>
      <c r="AE2561" s="41"/>
      <c r="AT2561" s="20" t="s">
        <v>275</v>
      </c>
      <c r="AU2561" s="20" t="s">
        <v>82</v>
      </c>
    </row>
    <row r="2562" spans="1:47" s="2" customFormat="1" ht="12">
      <c r="A2562" s="41"/>
      <c r="B2562" s="42"/>
      <c r="C2562" s="43"/>
      <c r="D2562" s="235" t="s">
        <v>277</v>
      </c>
      <c r="E2562" s="43"/>
      <c r="F2562" s="236" t="s">
        <v>3209</v>
      </c>
      <c r="G2562" s="43"/>
      <c r="H2562" s="43"/>
      <c r="I2562" s="232"/>
      <c r="J2562" s="43"/>
      <c r="K2562" s="43"/>
      <c r="L2562" s="47"/>
      <c r="M2562" s="233"/>
      <c r="N2562" s="234"/>
      <c r="O2562" s="87"/>
      <c r="P2562" s="87"/>
      <c r="Q2562" s="87"/>
      <c r="R2562" s="87"/>
      <c r="S2562" s="87"/>
      <c r="T2562" s="88"/>
      <c r="U2562" s="41"/>
      <c r="V2562" s="41"/>
      <c r="W2562" s="41"/>
      <c r="X2562" s="41"/>
      <c r="Y2562" s="41"/>
      <c r="Z2562" s="41"/>
      <c r="AA2562" s="41"/>
      <c r="AB2562" s="41"/>
      <c r="AC2562" s="41"/>
      <c r="AD2562" s="41"/>
      <c r="AE2562" s="41"/>
      <c r="AT2562" s="20" t="s">
        <v>277</v>
      </c>
      <c r="AU2562" s="20" t="s">
        <v>82</v>
      </c>
    </row>
    <row r="2563" spans="1:51" s="14" customFormat="1" ht="12">
      <c r="A2563" s="14"/>
      <c r="B2563" s="247"/>
      <c r="C2563" s="248"/>
      <c r="D2563" s="230" t="s">
        <v>279</v>
      </c>
      <c r="E2563" s="249" t="s">
        <v>19</v>
      </c>
      <c r="F2563" s="250" t="s">
        <v>3203</v>
      </c>
      <c r="G2563" s="248"/>
      <c r="H2563" s="251">
        <v>84.42</v>
      </c>
      <c r="I2563" s="252"/>
      <c r="J2563" s="248"/>
      <c r="K2563" s="248"/>
      <c r="L2563" s="253"/>
      <c r="M2563" s="254"/>
      <c r="N2563" s="255"/>
      <c r="O2563" s="255"/>
      <c r="P2563" s="255"/>
      <c r="Q2563" s="255"/>
      <c r="R2563" s="255"/>
      <c r="S2563" s="255"/>
      <c r="T2563" s="256"/>
      <c r="U2563" s="14"/>
      <c r="V2563" s="14"/>
      <c r="W2563" s="14"/>
      <c r="X2563" s="14"/>
      <c r="Y2563" s="14"/>
      <c r="Z2563" s="14"/>
      <c r="AA2563" s="14"/>
      <c r="AB2563" s="14"/>
      <c r="AC2563" s="14"/>
      <c r="AD2563" s="14"/>
      <c r="AE2563" s="14"/>
      <c r="AT2563" s="257" t="s">
        <v>279</v>
      </c>
      <c r="AU2563" s="257" t="s">
        <v>82</v>
      </c>
      <c r="AV2563" s="14" t="s">
        <v>82</v>
      </c>
      <c r="AW2563" s="14" t="s">
        <v>33</v>
      </c>
      <c r="AX2563" s="14" t="s">
        <v>80</v>
      </c>
      <c r="AY2563" s="257" t="s">
        <v>266</v>
      </c>
    </row>
    <row r="2564" spans="1:65" s="2" customFormat="1" ht="24.15" customHeight="1">
      <c r="A2564" s="41"/>
      <c r="B2564" s="42"/>
      <c r="C2564" s="217" t="s">
        <v>3210</v>
      </c>
      <c r="D2564" s="217" t="s">
        <v>268</v>
      </c>
      <c r="E2564" s="218" t="s">
        <v>3211</v>
      </c>
      <c r="F2564" s="219" t="s">
        <v>3212</v>
      </c>
      <c r="G2564" s="220" t="s">
        <v>271</v>
      </c>
      <c r="H2564" s="221">
        <v>84.42</v>
      </c>
      <c r="I2564" s="222"/>
      <c r="J2564" s="223">
        <f>ROUND(I2564*H2564,2)</f>
        <v>0</v>
      </c>
      <c r="K2564" s="219" t="s">
        <v>272</v>
      </c>
      <c r="L2564" s="47"/>
      <c r="M2564" s="224" t="s">
        <v>19</v>
      </c>
      <c r="N2564" s="225" t="s">
        <v>43</v>
      </c>
      <c r="O2564" s="87"/>
      <c r="P2564" s="226">
        <f>O2564*H2564</f>
        <v>0</v>
      </c>
      <c r="Q2564" s="226">
        <v>0.0023</v>
      </c>
      <c r="R2564" s="226">
        <f>Q2564*H2564</f>
        <v>0.194166</v>
      </c>
      <c r="S2564" s="226">
        <v>0</v>
      </c>
      <c r="T2564" s="227">
        <f>S2564*H2564</f>
        <v>0</v>
      </c>
      <c r="U2564" s="41"/>
      <c r="V2564" s="41"/>
      <c r="W2564" s="41"/>
      <c r="X2564" s="41"/>
      <c r="Y2564" s="41"/>
      <c r="Z2564" s="41"/>
      <c r="AA2564" s="41"/>
      <c r="AB2564" s="41"/>
      <c r="AC2564" s="41"/>
      <c r="AD2564" s="41"/>
      <c r="AE2564" s="41"/>
      <c r="AR2564" s="228" t="s">
        <v>396</v>
      </c>
      <c r="AT2564" s="228" t="s">
        <v>268</v>
      </c>
      <c r="AU2564" s="228" t="s">
        <v>82</v>
      </c>
      <c r="AY2564" s="20" t="s">
        <v>266</v>
      </c>
      <c r="BE2564" s="229">
        <f>IF(N2564="základní",J2564,0)</f>
        <v>0</v>
      </c>
      <c r="BF2564" s="229">
        <f>IF(N2564="snížená",J2564,0)</f>
        <v>0</v>
      </c>
      <c r="BG2564" s="229">
        <f>IF(N2564="zákl. přenesená",J2564,0)</f>
        <v>0</v>
      </c>
      <c r="BH2564" s="229">
        <f>IF(N2564="sníž. přenesená",J2564,0)</f>
        <v>0</v>
      </c>
      <c r="BI2564" s="229">
        <f>IF(N2564="nulová",J2564,0)</f>
        <v>0</v>
      </c>
      <c r="BJ2564" s="20" t="s">
        <v>80</v>
      </c>
      <c r="BK2564" s="229">
        <f>ROUND(I2564*H2564,2)</f>
        <v>0</v>
      </c>
      <c r="BL2564" s="20" t="s">
        <v>396</v>
      </c>
      <c r="BM2564" s="228" t="s">
        <v>3213</v>
      </c>
    </row>
    <row r="2565" spans="1:47" s="2" customFormat="1" ht="12">
      <c r="A2565" s="41"/>
      <c r="B2565" s="42"/>
      <c r="C2565" s="43"/>
      <c r="D2565" s="230" t="s">
        <v>275</v>
      </c>
      <c r="E2565" s="43"/>
      <c r="F2565" s="231" t="s">
        <v>3214</v>
      </c>
      <c r="G2565" s="43"/>
      <c r="H2565" s="43"/>
      <c r="I2565" s="232"/>
      <c r="J2565" s="43"/>
      <c r="K2565" s="43"/>
      <c r="L2565" s="47"/>
      <c r="M2565" s="233"/>
      <c r="N2565" s="234"/>
      <c r="O2565" s="87"/>
      <c r="P2565" s="87"/>
      <c r="Q2565" s="87"/>
      <c r="R2565" s="87"/>
      <c r="S2565" s="87"/>
      <c r="T2565" s="88"/>
      <c r="U2565" s="41"/>
      <c r="V2565" s="41"/>
      <c r="W2565" s="41"/>
      <c r="X2565" s="41"/>
      <c r="Y2565" s="41"/>
      <c r="Z2565" s="41"/>
      <c r="AA2565" s="41"/>
      <c r="AB2565" s="41"/>
      <c r="AC2565" s="41"/>
      <c r="AD2565" s="41"/>
      <c r="AE2565" s="41"/>
      <c r="AT2565" s="20" t="s">
        <v>275</v>
      </c>
      <c r="AU2565" s="20" t="s">
        <v>82</v>
      </c>
    </row>
    <row r="2566" spans="1:47" s="2" customFormat="1" ht="12">
      <c r="A2566" s="41"/>
      <c r="B2566" s="42"/>
      <c r="C2566" s="43"/>
      <c r="D2566" s="235" t="s">
        <v>277</v>
      </c>
      <c r="E2566" s="43"/>
      <c r="F2566" s="236" t="s">
        <v>3215</v>
      </c>
      <c r="G2566" s="43"/>
      <c r="H2566" s="43"/>
      <c r="I2566" s="232"/>
      <c r="J2566" s="43"/>
      <c r="K2566" s="43"/>
      <c r="L2566" s="47"/>
      <c r="M2566" s="233"/>
      <c r="N2566" s="234"/>
      <c r="O2566" s="87"/>
      <c r="P2566" s="87"/>
      <c r="Q2566" s="87"/>
      <c r="R2566" s="87"/>
      <c r="S2566" s="87"/>
      <c r="T2566" s="88"/>
      <c r="U2566" s="41"/>
      <c r="V2566" s="41"/>
      <c r="W2566" s="41"/>
      <c r="X2566" s="41"/>
      <c r="Y2566" s="41"/>
      <c r="Z2566" s="41"/>
      <c r="AA2566" s="41"/>
      <c r="AB2566" s="41"/>
      <c r="AC2566" s="41"/>
      <c r="AD2566" s="41"/>
      <c r="AE2566" s="41"/>
      <c r="AT2566" s="20" t="s">
        <v>277</v>
      </c>
      <c r="AU2566" s="20" t="s">
        <v>82</v>
      </c>
    </row>
    <row r="2567" spans="1:51" s="14" customFormat="1" ht="12">
      <c r="A2567" s="14"/>
      <c r="B2567" s="247"/>
      <c r="C2567" s="248"/>
      <c r="D2567" s="230" t="s">
        <v>279</v>
      </c>
      <c r="E2567" s="249" t="s">
        <v>19</v>
      </c>
      <c r="F2567" s="250" t="s">
        <v>3203</v>
      </c>
      <c r="G2567" s="248"/>
      <c r="H2567" s="251">
        <v>84.42</v>
      </c>
      <c r="I2567" s="252"/>
      <c r="J2567" s="248"/>
      <c r="K2567" s="248"/>
      <c r="L2567" s="253"/>
      <c r="M2567" s="254"/>
      <c r="N2567" s="255"/>
      <c r="O2567" s="255"/>
      <c r="P2567" s="255"/>
      <c r="Q2567" s="255"/>
      <c r="R2567" s="255"/>
      <c r="S2567" s="255"/>
      <c r="T2567" s="256"/>
      <c r="U2567" s="14"/>
      <c r="V2567" s="14"/>
      <c r="W2567" s="14"/>
      <c r="X2567" s="14"/>
      <c r="Y2567" s="14"/>
      <c r="Z2567" s="14"/>
      <c r="AA2567" s="14"/>
      <c r="AB2567" s="14"/>
      <c r="AC2567" s="14"/>
      <c r="AD2567" s="14"/>
      <c r="AE2567" s="14"/>
      <c r="AT2567" s="257" t="s">
        <v>279</v>
      </c>
      <c r="AU2567" s="257" t="s">
        <v>82</v>
      </c>
      <c r="AV2567" s="14" t="s">
        <v>82</v>
      </c>
      <c r="AW2567" s="14" t="s">
        <v>33</v>
      </c>
      <c r="AX2567" s="14" t="s">
        <v>80</v>
      </c>
      <c r="AY2567" s="257" t="s">
        <v>266</v>
      </c>
    </row>
    <row r="2568" spans="1:65" s="2" customFormat="1" ht="16.5" customHeight="1">
      <c r="A2568" s="41"/>
      <c r="B2568" s="42"/>
      <c r="C2568" s="217" t="s">
        <v>3216</v>
      </c>
      <c r="D2568" s="217" t="s">
        <v>268</v>
      </c>
      <c r="E2568" s="218" t="s">
        <v>3217</v>
      </c>
      <c r="F2568" s="219" t="s">
        <v>3218</v>
      </c>
      <c r="G2568" s="220" t="s">
        <v>423</v>
      </c>
      <c r="H2568" s="221">
        <v>73.84</v>
      </c>
      <c r="I2568" s="222"/>
      <c r="J2568" s="223">
        <f>ROUND(I2568*H2568,2)</f>
        <v>0</v>
      </c>
      <c r="K2568" s="219" t="s">
        <v>272</v>
      </c>
      <c r="L2568" s="47"/>
      <c r="M2568" s="224" t="s">
        <v>19</v>
      </c>
      <c r="N2568" s="225" t="s">
        <v>43</v>
      </c>
      <c r="O2568" s="87"/>
      <c r="P2568" s="226">
        <f>O2568*H2568</f>
        <v>0</v>
      </c>
      <c r="Q2568" s="226">
        <v>0.00312</v>
      </c>
      <c r="R2568" s="226">
        <f>Q2568*H2568</f>
        <v>0.2303808</v>
      </c>
      <c r="S2568" s="226">
        <v>0</v>
      </c>
      <c r="T2568" s="227">
        <f>S2568*H2568</f>
        <v>0</v>
      </c>
      <c r="U2568" s="41"/>
      <c r="V2568" s="41"/>
      <c r="W2568" s="41"/>
      <c r="X2568" s="41"/>
      <c r="Y2568" s="41"/>
      <c r="Z2568" s="41"/>
      <c r="AA2568" s="41"/>
      <c r="AB2568" s="41"/>
      <c r="AC2568" s="41"/>
      <c r="AD2568" s="41"/>
      <c r="AE2568" s="41"/>
      <c r="AR2568" s="228" t="s">
        <v>396</v>
      </c>
      <c r="AT2568" s="228" t="s">
        <v>268</v>
      </c>
      <c r="AU2568" s="228" t="s">
        <v>82</v>
      </c>
      <c r="AY2568" s="20" t="s">
        <v>266</v>
      </c>
      <c r="BE2568" s="229">
        <f>IF(N2568="základní",J2568,0)</f>
        <v>0</v>
      </c>
      <c r="BF2568" s="229">
        <f>IF(N2568="snížená",J2568,0)</f>
        <v>0</v>
      </c>
      <c r="BG2568" s="229">
        <f>IF(N2568="zákl. přenesená",J2568,0)</f>
        <v>0</v>
      </c>
      <c r="BH2568" s="229">
        <f>IF(N2568="sníž. přenesená",J2568,0)</f>
        <v>0</v>
      </c>
      <c r="BI2568" s="229">
        <f>IF(N2568="nulová",J2568,0)</f>
        <v>0</v>
      </c>
      <c r="BJ2568" s="20" t="s">
        <v>80</v>
      </c>
      <c r="BK2568" s="229">
        <f>ROUND(I2568*H2568,2)</f>
        <v>0</v>
      </c>
      <c r="BL2568" s="20" t="s">
        <v>396</v>
      </c>
      <c r="BM2568" s="228" t="s">
        <v>3219</v>
      </c>
    </row>
    <row r="2569" spans="1:47" s="2" customFormat="1" ht="12">
      <c r="A2569" s="41"/>
      <c r="B2569" s="42"/>
      <c r="C2569" s="43"/>
      <c r="D2569" s="230" t="s">
        <v>275</v>
      </c>
      <c r="E2569" s="43"/>
      <c r="F2569" s="231" t="s">
        <v>3220</v>
      </c>
      <c r="G2569" s="43"/>
      <c r="H2569" s="43"/>
      <c r="I2569" s="232"/>
      <c r="J2569" s="43"/>
      <c r="K2569" s="43"/>
      <c r="L2569" s="47"/>
      <c r="M2569" s="233"/>
      <c r="N2569" s="234"/>
      <c r="O2569" s="87"/>
      <c r="P2569" s="87"/>
      <c r="Q2569" s="87"/>
      <c r="R2569" s="87"/>
      <c r="S2569" s="87"/>
      <c r="T2569" s="88"/>
      <c r="U2569" s="41"/>
      <c r="V2569" s="41"/>
      <c r="W2569" s="41"/>
      <c r="X2569" s="41"/>
      <c r="Y2569" s="41"/>
      <c r="Z2569" s="41"/>
      <c r="AA2569" s="41"/>
      <c r="AB2569" s="41"/>
      <c r="AC2569" s="41"/>
      <c r="AD2569" s="41"/>
      <c r="AE2569" s="41"/>
      <c r="AT2569" s="20" t="s">
        <v>275</v>
      </c>
      <c r="AU2569" s="20" t="s">
        <v>82</v>
      </c>
    </row>
    <row r="2570" spans="1:47" s="2" customFormat="1" ht="12">
      <c r="A2570" s="41"/>
      <c r="B2570" s="42"/>
      <c r="C2570" s="43"/>
      <c r="D2570" s="235" t="s">
        <v>277</v>
      </c>
      <c r="E2570" s="43"/>
      <c r="F2570" s="236" t="s">
        <v>3221</v>
      </c>
      <c r="G2570" s="43"/>
      <c r="H2570" s="43"/>
      <c r="I2570" s="232"/>
      <c r="J2570" s="43"/>
      <c r="K2570" s="43"/>
      <c r="L2570" s="47"/>
      <c r="M2570" s="233"/>
      <c r="N2570" s="234"/>
      <c r="O2570" s="87"/>
      <c r="P2570" s="87"/>
      <c r="Q2570" s="87"/>
      <c r="R2570" s="87"/>
      <c r="S2570" s="87"/>
      <c r="T2570" s="88"/>
      <c r="U2570" s="41"/>
      <c r="V2570" s="41"/>
      <c r="W2570" s="41"/>
      <c r="X2570" s="41"/>
      <c r="Y2570" s="41"/>
      <c r="Z2570" s="41"/>
      <c r="AA2570" s="41"/>
      <c r="AB2570" s="41"/>
      <c r="AC2570" s="41"/>
      <c r="AD2570" s="41"/>
      <c r="AE2570" s="41"/>
      <c r="AT2570" s="20" t="s">
        <v>277</v>
      </c>
      <c r="AU2570" s="20" t="s">
        <v>82</v>
      </c>
    </row>
    <row r="2571" spans="1:51" s="13" customFormat="1" ht="12">
      <c r="A2571" s="13"/>
      <c r="B2571" s="237"/>
      <c r="C2571" s="238"/>
      <c r="D2571" s="230" t="s">
        <v>279</v>
      </c>
      <c r="E2571" s="239" t="s">
        <v>19</v>
      </c>
      <c r="F2571" s="240" t="s">
        <v>3222</v>
      </c>
      <c r="G2571" s="238"/>
      <c r="H2571" s="239" t="s">
        <v>19</v>
      </c>
      <c r="I2571" s="241"/>
      <c r="J2571" s="238"/>
      <c r="K2571" s="238"/>
      <c r="L2571" s="242"/>
      <c r="M2571" s="243"/>
      <c r="N2571" s="244"/>
      <c r="O2571" s="244"/>
      <c r="P2571" s="244"/>
      <c r="Q2571" s="244"/>
      <c r="R2571" s="244"/>
      <c r="S2571" s="244"/>
      <c r="T2571" s="245"/>
      <c r="U2571" s="13"/>
      <c r="V2571" s="13"/>
      <c r="W2571" s="13"/>
      <c r="X2571" s="13"/>
      <c r="Y2571" s="13"/>
      <c r="Z2571" s="13"/>
      <c r="AA2571" s="13"/>
      <c r="AB2571" s="13"/>
      <c r="AC2571" s="13"/>
      <c r="AD2571" s="13"/>
      <c r="AE2571" s="13"/>
      <c r="AT2571" s="246" t="s">
        <v>279</v>
      </c>
      <c r="AU2571" s="246" t="s">
        <v>82</v>
      </c>
      <c r="AV2571" s="13" t="s">
        <v>80</v>
      </c>
      <c r="AW2571" s="13" t="s">
        <v>33</v>
      </c>
      <c r="AX2571" s="13" t="s">
        <v>72</v>
      </c>
      <c r="AY2571" s="246" t="s">
        <v>266</v>
      </c>
    </row>
    <row r="2572" spans="1:51" s="14" customFormat="1" ht="12">
      <c r="A2572" s="14"/>
      <c r="B2572" s="247"/>
      <c r="C2572" s="248"/>
      <c r="D2572" s="230" t="s">
        <v>279</v>
      </c>
      <c r="E2572" s="249" t="s">
        <v>19</v>
      </c>
      <c r="F2572" s="250" t="s">
        <v>3223</v>
      </c>
      <c r="G2572" s="248"/>
      <c r="H2572" s="251">
        <v>4.44</v>
      </c>
      <c r="I2572" s="252"/>
      <c r="J2572" s="248"/>
      <c r="K2572" s="248"/>
      <c r="L2572" s="253"/>
      <c r="M2572" s="254"/>
      <c r="N2572" s="255"/>
      <c r="O2572" s="255"/>
      <c r="P2572" s="255"/>
      <c r="Q2572" s="255"/>
      <c r="R2572" s="255"/>
      <c r="S2572" s="255"/>
      <c r="T2572" s="256"/>
      <c r="U2572" s="14"/>
      <c r="V2572" s="14"/>
      <c r="W2572" s="14"/>
      <c r="X2572" s="14"/>
      <c r="Y2572" s="14"/>
      <c r="Z2572" s="14"/>
      <c r="AA2572" s="14"/>
      <c r="AB2572" s="14"/>
      <c r="AC2572" s="14"/>
      <c r="AD2572" s="14"/>
      <c r="AE2572" s="14"/>
      <c r="AT2572" s="257" t="s">
        <v>279</v>
      </c>
      <c r="AU2572" s="257" t="s">
        <v>82</v>
      </c>
      <c r="AV2572" s="14" t="s">
        <v>82</v>
      </c>
      <c r="AW2572" s="14" t="s">
        <v>33</v>
      </c>
      <c r="AX2572" s="14" t="s">
        <v>72</v>
      </c>
      <c r="AY2572" s="257" t="s">
        <v>266</v>
      </c>
    </row>
    <row r="2573" spans="1:51" s="13" customFormat="1" ht="12">
      <c r="A2573" s="13"/>
      <c r="B2573" s="237"/>
      <c r="C2573" s="238"/>
      <c r="D2573" s="230" t="s">
        <v>279</v>
      </c>
      <c r="E2573" s="239" t="s">
        <v>19</v>
      </c>
      <c r="F2573" s="240" t="s">
        <v>3224</v>
      </c>
      <c r="G2573" s="238"/>
      <c r="H2573" s="239" t="s">
        <v>19</v>
      </c>
      <c r="I2573" s="241"/>
      <c r="J2573" s="238"/>
      <c r="K2573" s="238"/>
      <c r="L2573" s="242"/>
      <c r="M2573" s="243"/>
      <c r="N2573" s="244"/>
      <c r="O2573" s="244"/>
      <c r="P2573" s="244"/>
      <c r="Q2573" s="244"/>
      <c r="R2573" s="244"/>
      <c r="S2573" s="244"/>
      <c r="T2573" s="245"/>
      <c r="U2573" s="13"/>
      <c r="V2573" s="13"/>
      <c r="W2573" s="13"/>
      <c r="X2573" s="13"/>
      <c r="Y2573" s="13"/>
      <c r="Z2573" s="13"/>
      <c r="AA2573" s="13"/>
      <c r="AB2573" s="13"/>
      <c r="AC2573" s="13"/>
      <c r="AD2573" s="13"/>
      <c r="AE2573" s="13"/>
      <c r="AT2573" s="246" t="s">
        <v>279</v>
      </c>
      <c r="AU2573" s="246" t="s">
        <v>82</v>
      </c>
      <c r="AV2573" s="13" t="s">
        <v>80</v>
      </c>
      <c r="AW2573" s="13" t="s">
        <v>33</v>
      </c>
      <c r="AX2573" s="13" t="s">
        <v>72</v>
      </c>
      <c r="AY2573" s="246" t="s">
        <v>266</v>
      </c>
    </row>
    <row r="2574" spans="1:51" s="14" customFormat="1" ht="12">
      <c r="A2574" s="14"/>
      <c r="B2574" s="247"/>
      <c r="C2574" s="248"/>
      <c r="D2574" s="230" t="s">
        <v>279</v>
      </c>
      <c r="E2574" s="249" t="s">
        <v>19</v>
      </c>
      <c r="F2574" s="250" t="s">
        <v>3225</v>
      </c>
      <c r="G2574" s="248"/>
      <c r="H2574" s="251">
        <v>16.9</v>
      </c>
      <c r="I2574" s="252"/>
      <c r="J2574" s="248"/>
      <c r="K2574" s="248"/>
      <c r="L2574" s="253"/>
      <c r="M2574" s="254"/>
      <c r="N2574" s="255"/>
      <c r="O2574" s="255"/>
      <c r="P2574" s="255"/>
      <c r="Q2574" s="255"/>
      <c r="R2574" s="255"/>
      <c r="S2574" s="255"/>
      <c r="T2574" s="256"/>
      <c r="U2574" s="14"/>
      <c r="V2574" s="14"/>
      <c r="W2574" s="14"/>
      <c r="X2574" s="14"/>
      <c r="Y2574" s="14"/>
      <c r="Z2574" s="14"/>
      <c r="AA2574" s="14"/>
      <c r="AB2574" s="14"/>
      <c r="AC2574" s="14"/>
      <c r="AD2574" s="14"/>
      <c r="AE2574" s="14"/>
      <c r="AT2574" s="257" t="s">
        <v>279</v>
      </c>
      <c r="AU2574" s="257" t="s">
        <v>82</v>
      </c>
      <c r="AV2574" s="14" t="s">
        <v>82</v>
      </c>
      <c r="AW2574" s="14" t="s">
        <v>33</v>
      </c>
      <c r="AX2574" s="14" t="s">
        <v>72</v>
      </c>
      <c r="AY2574" s="257" t="s">
        <v>266</v>
      </c>
    </row>
    <row r="2575" spans="1:51" s="13" customFormat="1" ht="12">
      <c r="A2575" s="13"/>
      <c r="B2575" s="237"/>
      <c r="C2575" s="238"/>
      <c r="D2575" s="230" t="s">
        <v>279</v>
      </c>
      <c r="E2575" s="239" t="s">
        <v>19</v>
      </c>
      <c r="F2575" s="240" t="s">
        <v>3226</v>
      </c>
      <c r="G2575" s="238"/>
      <c r="H2575" s="239" t="s">
        <v>19</v>
      </c>
      <c r="I2575" s="241"/>
      <c r="J2575" s="238"/>
      <c r="K2575" s="238"/>
      <c r="L2575" s="242"/>
      <c r="M2575" s="243"/>
      <c r="N2575" s="244"/>
      <c r="O2575" s="244"/>
      <c r="P2575" s="244"/>
      <c r="Q2575" s="244"/>
      <c r="R2575" s="244"/>
      <c r="S2575" s="244"/>
      <c r="T2575" s="245"/>
      <c r="U2575" s="13"/>
      <c r="V2575" s="13"/>
      <c r="W2575" s="13"/>
      <c r="X2575" s="13"/>
      <c r="Y2575" s="13"/>
      <c r="Z2575" s="13"/>
      <c r="AA2575" s="13"/>
      <c r="AB2575" s="13"/>
      <c r="AC2575" s="13"/>
      <c r="AD2575" s="13"/>
      <c r="AE2575" s="13"/>
      <c r="AT2575" s="246" t="s">
        <v>279</v>
      </c>
      <c r="AU2575" s="246" t="s">
        <v>82</v>
      </c>
      <c r="AV2575" s="13" t="s">
        <v>80</v>
      </c>
      <c r="AW2575" s="13" t="s">
        <v>33</v>
      </c>
      <c r="AX2575" s="13" t="s">
        <v>72</v>
      </c>
      <c r="AY2575" s="246" t="s">
        <v>266</v>
      </c>
    </row>
    <row r="2576" spans="1:51" s="14" customFormat="1" ht="12">
      <c r="A2576" s="14"/>
      <c r="B2576" s="247"/>
      <c r="C2576" s="248"/>
      <c r="D2576" s="230" t="s">
        <v>279</v>
      </c>
      <c r="E2576" s="249" t="s">
        <v>19</v>
      </c>
      <c r="F2576" s="250" t="s">
        <v>338</v>
      </c>
      <c r="G2576" s="248"/>
      <c r="H2576" s="251">
        <v>10</v>
      </c>
      <c r="I2576" s="252"/>
      <c r="J2576" s="248"/>
      <c r="K2576" s="248"/>
      <c r="L2576" s="253"/>
      <c r="M2576" s="254"/>
      <c r="N2576" s="255"/>
      <c r="O2576" s="255"/>
      <c r="P2576" s="255"/>
      <c r="Q2576" s="255"/>
      <c r="R2576" s="255"/>
      <c r="S2576" s="255"/>
      <c r="T2576" s="256"/>
      <c r="U2576" s="14"/>
      <c r="V2576" s="14"/>
      <c r="W2576" s="14"/>
      <c r="X2576" s="14"/>
      <c r="Y2576" s="14"/>
      <c r="Z2576" s="14"/>
      <c r="AA2576" s="14"/>
      <c r="AB2576" s="14"/>
      <c r="AC2576" s="14"/>
      <c r="AD2576" s="14"/>
      <c r="AE2576" s="14"/>
      <c r="AT2576" s="257" t="s">
        <v>279</v>
      </c>
      <c r="AU2576" s="257" t="s">
        <v>82</v>
      </c>
      <c r="AV2576" s="14" t="s">
        <v>82</v>
      </c>
      <c r="AW2576" s="14" t="s">
        <v>33</v>
      </c>
      <c r="AX2576" s="14" t="s">
        <v>72</v>
      </c>
      <c r="AY2576" s="257" t="s">
        <v>266</v>
      </c>
    </row>
    <row r="2577" spans="1:51" s="13" customFormat="1" ht="12">
      <c r="A2577" s="13"/>
      <c r="B2577" s="237"/>
      <c r="C2577" s="238"/>
      <c r="D2577" s="230" t="s">
        <v>279</v>
      </c>
      <c r="E2577" s="239" t="s">
        <v>19</v>
      </c>
      <c r="F2577" s="240" t="s">
        <v>3227</v>
      </c>
      <c r="G2577" s="238"/>
      <c r="H2577" s="239" t="s">
        <v>19</v>
      </c>
      <c r="I2577" s="241"/>
      <c r="J2577" s="238"/>
      <c r="K2577" s="238"/>
      <c r="L2577" s="242"/>
      <c r="M2577" s="243"/>
      <c r="N2577" s="244"/>
      <c r="O2577" s="244"/>
      <c r="P2577" s="244"/>
      <c r="Q2577" s="244"/>
      <c r="R2577" s="244"/>
      <c r="S2577" s="244"/>
      <c r="T2577" s="245"/>
      <c r="U2577" s="13"/>
      <c r="V2577" s="13"/>
      <c r="W2577" s="13"/>
      <c r="X2577" s="13"/>
      <c r="Y2577" s="13"/>
      <c r="Z2577" s="13"/>
      <c r="AA2577" s="13"/>
      <c r="AB2577" s="13"/>
      <c r="AC2577" s="13"/>
      <c r="AD2577" s="13"/>
      <c r="AE2577" s="13"/>
      <c r="AT2577" s="246" t="s">
        <v>279</v>
      </c>
      <c r="AU2577" s="246" t="s">
        <v>82</v>
      </c>
      <c r="AV2577" s="13" t="s">
        <v>80</v>
      </c>
      <c r="AW2577" s="13" t="s">
        <v>33</v>
      </c>
      <c r="AX2577" s="13" t="s">
        <v>72</v>
      </c>
      <c r="AY2577" s="246" t="s">
        <v>266</v>
      </c>
    </row>
    <row r="2578" spans="1:51" s="14" customFormat="1" ht="12">
      <c r="A2578" s="14"/>
      <c r="B2578" s="247"/>
      <c r="C2578" s="248"/>
      <c r="D2578" s="230" t="s">
        <v>279</v>
      </c>
      <c r="E2578" s="249" t="s">
        <v>19</v>
      </c>
      <c r="F2578" s="250" t="s">
        <v>3228</v>
      </c>
      <c r="G2578" s="248"/>
      <c r="H2578" s="251">
        <v>32.5</v>
      </c>
      <c r="I2578" s="252"/>
      <c r="J2578" s="248"/>
      <c r="K2578" s="248"/>
      <c r="L2578" s="253"/>
      <c r="M2578" s="254"/>
      <c r="N2578" s="255"/>
      <c r="O2578" s="255"/>
      <c r="P2578" s="255"/>
      <c r="Q2578" s="255"/>
      <c r="R2578" s="255"/>
      <c r="S2578" s="255"/>
      <c r="T2578" s="256"/>
      <c r="U2578" s="14"/>
      <c r="V2578" s="14"/>
      <c r="W2578" s="14"/>
      <c r="X2578" s="14"/>
      <c r="Y2578" s="14"/>
      <c r="Z2578" s="14"/>
      <c r="AA2578" s="14"/>
      <c r="AB2578" s="14"/>
      <c r="AC2578" s="14"/>
      <c r="AD2578" s="14"/>
      <c r="AE2578" s="14"/>
      <c r="AT2578" s="257" t="s">
        <v>279</v>
      </c>
      <c r="AU2578" s="257" t="s">
        <v>82</v>
      </c>
      <c r="AV2578" s="14" t="s">
        <v>82</v>
      </c>
      <c r="AW2578" s="14" t="s">
        <v>33</v>
      </c>
      <c r="AX2578" s="14" t="s">
        <v>72</v>
      </c>
      <c r="AY2578" s="257" t="s">
        <v>266</v>
      </c>
    </row>
    <row r="2579" spans="1:51" s="13" customFormat="1" ht="12">
      <c r="A2579" s="13"/>
      <c r="B2579" s="237"/>
      <c r="C2579" s="238"/>
      <c r="D2579" s="230" t="s">
        <v>279</v>
      </c>
      <c r="E2579" s="239" t="s">
        <v>19</v>
      </c>
      <c r="F2579" s="240" t="s">
        <v>3229</v>
      </c>
      <c r="G2579" s="238"/>
      <c r="H2579" s="239" t="s">
        <v>19</v>
      </c>
      <c r="I2579" s="241"/>
      <c r="J2579" s="238"/>
      <c r="K2579" s="238"/>
      <c r="L2579" s="242"/>
      <c r="M2579" s="243"/>
      <c r="N2579" s="244"/>
      <c r="O2579" s="244"/>
      <c r="P2579" s="244"/>
      <c r="Q2579" s="244"/>
      <c r="R2579" s="244"/>
      <c r="S2579" s="244"/>
      <c r="T2579" s="245"/>
      <c r="U2579" s="13"/>
      <c r="V2579" s="13"/>
      <c r="W2579" s="13"/>
      <c r="X2579" s="13"/>
      <c r="Y2579" s="13"/>
      <c r="Z2579" s="13"/>
      <c r="AA2579" s="13"/>
      <c r="AB2579" s="13"/>
      <c r="AC2579" s="13"/>
      <c r="AD2579" s="13"/>
      <c r="AE2579" s="13"/>
      <c r="AT2579" s="246" t="s">
        <v>279</v>
      </c>
      <c r="AU2579" s="246" t="s">
        <v>82</v>
      </c>
      <c r="AV2579" s="13" t="s">
        <v>80</v>
      </c>
      <c r="AW2579" s="13" t="s">
        <v>33</v>
      </c>
      <c r="AX2579" s="13" t="s">
        <v>72</v>
      </c>
      <c r="AY2579" s="246" t="s">
        <v>266</v>
      </c>
    </row>
    <row r="2580" spans="1:51" s="14" customFormat="1" ht="12">
      <c r="A2580" s="14"/>
      <c r="B2580" s="247"/>
      <c r="C2580" s="248"/>
      <c r="D2580" s="230" t="s">
        <v>279</v>
      </c>
      <c r="E2580" s="249" t="s">
        <v>19</v>
      </c>
      <c r="F2580" s="250" t="s">
        <v>338</v>
      </c>
      <c r="G2580" s="248"/>
      <c r="H2580" s="251">
        <v>10</v>
      </c>
      <c r="I2580" s="252"/>
      <c r="J2580" s="248"/>
      <c r="K2580" s="248"/>
      <c r="L2580" s="253"/>
      <c r="M2580" s="254"/>
      <c r="N2580" s="255"/>
      <c r="O2580" s="255"/>
      <c r="P2580" s="255"/>
      <c r="Q2580" s="255"/>
      <c r="R2580" s="255"/>
      <c r="S2580" s="255"/>
      <c r="T2580" s="256"/>
      <c r="U2580" s="14"/>
      <c r="V2580" s="14"/>
      <c r="W2580" s="14"/>
      <c r="X2580" s="14"/>
      <c r="Y2580" s="14"/>
      <c r="Z2580" s="14"/>
      <c r="AA2580" s="14"/>
      <c r="AB2580" s="14"/>
      <c r="AC2580" s="14"/>
      <c r="AD2580" s="14"/>
      <c r="AE2580" s="14"/>
      <c r="AT2580" s="257" t="s">
        <v>279</v>
      </c>
      <c r="AU2580" s="257" t="s">
        <v>82</v>
      </c>
      <c r="AV2580" s="14" t="s">
        <v>82</v>
      </c>
      <c r="AW2580" s="14" t="s">
        <v>33</v>
      </c>
      <c r="AX2580" s="14" t="s">
        <v>72</v>
      </c>
      <c r="AY2580" s="257" t="s">
        <v>266</v>
      </c>
    </row>
    <row r="2581" spans="1:51" s="15" customFormat="1" ht="12">
      <c r="A2581" s="15"/>
      <c r="B2581" s="258"/>
      <c r="C2581" s="259"/>
      <c r="D2581" s="230" t="s">
        <v>279</v>
      </c>
      <c r="E2581" s="260" t="s">
        <v>19</v>
      </c>
      <c r="F2581" s="261" t="s">
        <v>282</v>
      </c>
      <c r="G2581" s="259"/>
      <c r="H2581" s="262">
        <v>73.84</v>
      </c>
      <c r="I2581" s="263"/>
      <c r="J2581" s="259"/>
      <c r="K2581" s="259"/>
      <c r="L2581" s="264"/>
      <c r="M2581" s="265"/>
      <c r="N2581" s="266"/>
      <c r="O2581" s="266"/>
      <c r="P2581" s="266"/>
      <c r="Q2581" s="266"/>
      <c r="R2581" s="266"/>
      <c r="S2581" s="266"/>
      <c r="T2581" s="267"/>
      <c r="U2581" s="15"/>
      <c r="V2581" s="15"/>
      <c r="W2581" s="15"/>
      <c r="X2581" s="15"/>
      <c r="Y2581" s="15"/>
      <c r="Z2581" s="15"/>
      <c r="AA2581" s="15"/>
      <c r="AB2581" s="15"/>
      <c r="AC2581" s="15"/>
      <c r="AD2581" s="15"/>
      <c r="AE2581" s="15"/>
      <c r="AT2581" s="268" t="s">
        <v>279</v>
      </c>
      <c r="AU2581" s="268" t="s">
        <v>82</v>
      </c>
      <c r="AV2581" s="15" t="s">
        <v>273</v>
      </c>
      <c r="AW2581" s="15" t="s">
        <v>33</v>
      </c>
      <c r="AX2581" s="15" t="s">
        <v>80</v>
      </c>
      <c r="AY2581" s="268" t="s">
        <v>266</v>
      </c>
    </row>
    <row r="2582" spans="1:63" s="12" customFormat="1" ht="22.8" customHeight="1">
      <c r="A2582" s="12"/>
      <c r="B2582" s="201"/>
      <c r="C2582" s="202"/>
      <c r="D2582" s="203" t="s">
        <v>71</v>
      </c>
      <c r="E2582" s="215" t="s">
        <v>3230</v>
      </c>
      <c r="F2582" s="215" t="s">
        <v>3231</v>
      </c>
      <c r="G2582" s="202"/>
      <c r="H2582" s="202"/>
      <c r="I2582" s="205"/>
      <c r="J2582" s="216">
        <f>BK2582</f>
        <v>0</v>
      </c>
      <c r="K2582" s="202"/>
      <c r="L2582" s="207"/>
      <c r="M2582" s="208"/>
      <c r="N2582" s="209"/>
      <c r="O2582" s="209"/>
      <c r="P2582" s="210">
        <f>SUM(P2583:P2611)</f>
        <v>0</v>
      </c>
      <c r="Q2582" s="209"/>
      <c r="R2582" s="210">
        <f>SUM(R2583:R2611)</f>
        <v>1.294482</v>
      </c>
      <c r="S2582" s="209"/>
      <c r="T2582" s="211">
        <f>SUM(T2583:T2611)</f>
        <v>0</v>
      </c>
      <c r="U2582" s="12"/>
      <c r="V2582" s="12"/>
      <c r="W2582" s="12"/>
      <c r="X2582" s="12"/>
      <c r="Y2582" s="12"/>
      <c r="Z2582" s="12"/>
      <c r="AA2582" s="12"/>
      <c r="AB2582" s="12"/>
      <c r="AC2582" s="12"/>
      <c r="AD2582" s="12"/>
      <c r="AE2582" s="12"/>
      <c r="AR2582" s="212" t="s">
        <v>82</v>
      </c>
      <c r="AT2582" s="213" t="s">
        <v>71</v>
      </c>
      <c r="AU2582" s="213" t="s">
        <v>80</v>
      </c>
      <c r="AY2582" s="212" t="s">
        <v>266</v>
      </c>
      <c r="BK2582" s="214">
        <f>SUM(BK2583:BK2611)</f>
        <v>0</v>
      </c>
    </row>
    <row r="2583" spans="1:65" s="2" customFormat="1" ht="16.5" customHeight="1">
      <c r="A2583" s="41"/>
      <c r="B2583" s="42"/>
      <c r="C2583" s="217" t="s">
        <v>3232</v>
      </c>
      <c r="D2583" s="217" t="s">
        <v>268</v>
      </c>
      <c r="E2583" s="218" t="s">
        <v>3233</v>
      </c>
      <c r="F2583" s="219" t="s">
        <v>3234</v>
      </c>
      <c r="G2583" s="220" t="s">
        <v>271</v>
      </c>
      <c r="H2583" s="221">
        <v>66.864</v>
      </c>
      <c r="I2583" s="222"/>
      <c r="J2583" s="223">
        <f>ROUND(I2583*H2583,2)</f>
        <v>0</v>
      </c>
      <c r="K2583" s="219" t="s">
        <v>272</v>
      </c>
      <c r="L2583" s="47"/>
      <c r="M2583" s="224" t="s">
        <v>19</v>
      </c>
      <c r="N2583" s="225" t="s">
        <v>43</v>
      </c>
      <c r="O2583" s="87"/>
      <c r="P2583" s="226">
        <f>O2583*H2583</f>
        <v>0</v>
      </c>
      <c r="Q2583" s="226">
        <v>0.0003</v>
      </c>
      <c r="R2583" s="226">
        <f>Q2583*H2583</f>
        <v>0.0200592</v>
      </c>
      <c r="S2583" s="226">
        <v>0</v>
      </c>
      <c r="T2583" s="227">
        <f>S2583*H2583</f>
        <v>0</v>
      </c>
      <c r="U2583" s="41"/>
      <c r="V2583" s="41"/>
      <c r="W2583" s="41"/>
      <c r="X2583" s="41"/>
      <c r="Y2583" s="41"/>
      <c r="Z2583" s="41"/>
      <c r="AA2583" s="41"/>
      <c r="AB2583" s="41"/>
      <c r="AC2583" s="41"/>
      <c r="AD2583" s="41"/>
      <c r="AE2583" s="41"/>
      <c r="AR2583" s="228" t="s">
        <v>396</v>
      </c>
      <c r="AT2583" s="228" t="s">
        <v>268</v>
      </c>
      <c r="AU2583" s="228" t="s">
        <v>82</v>
      </c>
      <c r="AY2583" s="20" t="s">
        <v>266</v>
      </c>
      <c r="BE2583" s="229">
        <f>IF(N2583="základní",J2583,0)</f>
        <v>0</v>
      </c>
      <c r="BF2583" s="229">
        <f>IF(N2583="snížená",J2583,0)</f>
        <v>0</v>
      </c>
      <c r="BG2583" s="229">
        <f>IF(N2583="zákl. přenesená",J2583,0)</f>
        <v>0</v>
      </c>
      <c r="BH2583" s="229">
        <f>IF(N2583="sníž. přenesená",J2583,0)</f>
        <v>0</v>
      </c>
      <c r="BI2583" s="229">
        <f>IF(N2583="nulová",J2583,0)</f>
        <v>0</v>
      </c>
      <c r="BJ2583" s="20" t="s">
        <v>80</v>
      </c>
      <c r="BK2583" s="229">
        <f>ROUND(I2583*H2583,2)</f>
        <v>0</v>
      </c>
      <c r="BL2583" s="20" t="s">
        <v>396</v>
      </c>
      <c r="BM2583" s="228" t="s">
        <v>3235</v>
      </c>
    </row>
    <row r="2584" spans="1:47" s="2" customFormat="1" ht="12">
      <c r="A2584" s="41"/>
      <c r="B2584" s="42"/>
      <c r="C2584" s="43"/>
      <c r="D2584" s="230" t="s">
        <v>275</v>
      </c>
      <c r="E2584" s="43"/>
      <c r="F2584" s="231" t="s">
        <v>3236</v>
      </c>
      <c r="G2584" s="43"/>
      <c r="H2584" s="43"/>
      <c r="I2584" s="232"/>
      <c r="J2584" s="43"/>
      <c r="K2584" s="43"/>
      <c r="L2584" s="47"/>
      <c r="M2584" s="233"/>
      <c r="N2584" s="234"/>
      <c r="O2584" s="87"/>
      <c r="P2584" s="87"/>
      <c r="Q2584" s="87"/>
      <c r="R2584" s="87"/>
      <c r="S2584" s="87"/>
      <c r="T2584" s="88"/>
      <c r="U2584" s="41"/>
      <c r="V2584" s="41"/>
      <c r="W2584" s="41"/>
      <c r="X2584" s="41"/>
      <c r="Y2584" s="41"/>
      <c r="Z2584" s="41"/>
      <c r="AA2584" s="41"/>
      <c r="AB2584" s="41"/>
      <c r="AC2584" s="41"/>
      <c r="AD2584" s="41"/>
      <c r="AE2584" s="41"/>
      <c r="AT2584" s="20" t="s">
        <v>275</v>
      </c>
      <c r="AU2584" s="20" t="s">
        <v>82</v>
      </c>
    </row>
    <row r="2585" spans="1:47" s="2" customFormat="1" ht="12">
      <c r="A2585" s="41"/>
      <c r="B2585" s="42"/>
      <c r="C2585" s="43"/>
      <c r="D2585" s="235" t="s">
        <v>277</v>
      </c>
      <c r="E2585" s="43"/>
      <c r="F2585" s="236" t="s">
        <v>3237</v>
      </c>
      <c r="G2585" s="43"/>
      <c r="H2585" s="43"/>
      <c r="I2585" s="232"/>
      <c r="J2585" s="43"/>
      <c r="K2585" s="43"/>
      <c r="L2585" s="47"/>
      <c r="M2585" s="233"/>
      <c r="N2585" s="234"/>
      <c r="O2585" s="87"/>
      <c r="P2585" s="87"/>
      <c r="Q2585" s="87"/>
      <c r="R2585" s="87"/>
      <c r="S2585" s="87"/>
      <c r="T2585" s="88"/>
      <c r="U2585" s="41"/>
      <c r="V2585" s="41"/>
      <c r="W2585" s="41"/>
      <c r="X2585" s="41"/>
      <c r="Y2585" s="41"/>
      <c r="Z2585" s="41"/>
      <c r="AA2585" s="41"/>
      <c r="AB2585" s="41"/>
      <c r="AC2585" s="41"/>
      <c r="AD2585" s="41"/>
      <c r="AE2585" s="41"/>
      <c r="AT2585" s="20" t="s">
        <v>277</v>
      </c>
      <c r="AU2585" s="20" t="s">
        <v>82</v>
      </c>
    </row>
    <row r="2586" spans="1:51" s="14" customFormat="1" ht="12">
      <c r="A2586" s="14"/>
      <c r="B2586" s="247"/>
      <c r="C2586" s="248"/>
      <c r="D2586" s="230" t="s">
        <v>279</v>
      </c>
      <c r="E2586" s="249" t="s">
        <v>19</v>
      </c>
      <c r="F2586" s="250" t="s">
        <v>117</v>
      </c>
      <c r="G2586" s="248"/>
      <c r="H2586" s="251">
        <v>66.864</v>
      </c>
      <c r="I2586" s="252"/>
      <c r="J2586" s="248"/>
      <c r="K2586" s="248"/>
      <c r="L2586" s="253"/>
      <c r="M2586" s="254"/>
      <c r="N2586" s="255"/>
      <c r="O2586" s="255"/>
      <c r="P2586" s="255"/>
      <c r="Q2586" s="255"/>
      <c r="R2586" s="255"/>
      <c r="S2586" s="255"/>
      <c r="T2586" s="256"/>
      <c r="U2586" s="14"/>
      <c r="V2586" s="14"/>
      <c r="W2586" s="14"/>
      <c r="X2586" s="14"/>
      <c r="Y2586" s="14"/>
      <c r="Z2586" s="14"/>
      <c r="AA2586" s="14"/>
      <c r="AB2586" s="14"/>
      <c r="AC2586" s="14"/>
      <c r="AD2586" s="14"/>
      <c r="AE2586" s="14"/>
      <c r="AT2586" s="257" t="s">
        <v>279</v>
      </c>
      <c r="AU2586" s="257" t="s">
        <v>82</v>
      </c>
      <c r="AV2586" s="14" t="s">
        <v>82</v>
      </c>
      <c r="AW2586" s="14" t="s">
        <v>33</v>
      </c>
      <c r="AX2586" s="14" t="s">
        <v>80</v>
      </c>
      <c r="AY2586" s="257" t="s">
        <v>266</v>
      </c>
    </row>
    <row r="2587" spans="1:65" s="2" customFormat="1" ht="33" customHeight="1">
      <c r="A2587" s="41"/>
      <c r="B2587" s="42"/>
      <c r="C2587" s="217" t="s">
        <v>3238</v>
      </c>
      <c r="D2587" s="217" t="s">
        <v>268</v>
      </c>
      <c r="E2587" s="218" t="s">
        <v>3239</v>
      </c>
      <c r="F2587" s="219" t="s">
        <v>3240</v>
      </c>
      <c r="G2587" s="220" t="s">
        <v>271</v>
      </c>
      <c r="H2587" s="221">
        <v>66.864</v>
      </c>
      <c r="I2587" s="222"/>
      <c r="J2587" s="223">
        <f>ROUND(I2587*H2587,2)</f>
        <v>0</v>
      </c>
      <c r="K2587" s="219" t="s">
        <v>272</v>
      </c>
      <c r="L2587" s="47"/>
      <c r="M2587" s="224" t="s">
        <v>19</v>
      </c>
      <c r="N2587" s="225" t="s">
        <v>43</v>
      </c>
      <c r="O2587" s="87"/>
      <c r="P2587" s="226">
        <f>O2587*H2587</f>
        <v>0</v>
      </c>
      <c r="Q2587" s="226">
        <v>0.0052</v>
      </c>
      <c r="R2587" s="226">
        <f>Q2587*H2587</f>
        <v>0.3476928</v>
      </c>
      <c r="S2587" s="226">
        <v>0</v>
      </c>
      <c r="T2587" s="227">
        <f>S2587*H2587</f>
        <v>0</v>
      </c>
      <c r="U2587" s="41"/>
      <c r="V2587" s="41"/>
      <c r="W2587" s="41"/>
      <c r="X2587" s="41"/>
      <c r="Y2587" s="41"/>
      <c r="Z2587" s="41"/>
      <c r="AA2587" s="41"/>
      <c r="AB2587" s="41"/>
      <c r="AC2587" s="41"/>
      <c r="AD2587" s="41"/>
      <c r="AE2587" s="41"/>
      <c r="AR2587" s="228" t="s">
        <v>396</v>
      </c>
      <c r="AT2587" s="228" t="s">
        <v>268</v>
      </c>
      <c r="AU2587" s="228" t="s">
        <v>82</v>
      </c>
      <c r="AY2587" s="20" t="s">
        <v>266</v>
      </c>
      <c r="BE2587" s="229">
        <f>IF(N2587="základní",J2587,0)</f>
        <v>0</v>
      </c>
      <c r="BF2587" s="229">
        <f>IF(N2587="snížená",J2587,0)</f>
        <v>0</v>
      </c>
      <c r="BG2587" s="229">
        <f>IF(N2587="zákl. přenesená",J2587,0)</f>
        <v>0</v>
      </c>
      <c r="BH2587" s="229">
        <f>IF(N2587="sníž. přenesená",J2587,0)</f>
        <v>0</v>
      </c>
      <c r="BI2587" s="229">
        <f>IF(N2587="nulová",J2587,0)</f>
        <v>0</v>
      </c>
      <c r="BJ2587" s="20" t="s">
        <v>80</v>
      </c>
      <c r="BK2587" s="229">
        <f>ROUND(I2587*H2587,2)</f>
        <v>0</v>
      </c>
      <c r="BL2587" s="20" t="s">
        <v>396</v>
      </c>
      <c r="BM2587" s="228" t="s">
        <v>3241</v>
      </c>
    </row>
    <row r="2588" spans="1:47" s="2" customFormat="1" ht="12">
      <c r="A2588" s="41"/>
      <c r="B2588" s="42"/>
      <c r="C2588" s="43"/>
      <c r="D2588" s="230" t="s">
        <v>275</v>
      </c>
      <c r="E2588" s="43"/>
      <c r="F2588" s="231" t="s">
        <v>3242</v>
      </c>
      <c r="G2588" s="43"/>
      <c r="H2588" s="43"/>
      <c r="I2588" s="232"/>
      <c r="J2588" s="43"/>
      <c r="K2588" s="43"/>
      <c r="L2588" s="47"/>
      <c r="M2588" s="233"/>
      <c r="N2588" s="234"/>
      <c r="O2588" s="87"/>
      <c r="P2588" s="87"/>
      <c r="Q2588" s="87"/>
      <c r="R2588" s="87"/>
      <c r="S2588" s="87"/>
      <c r="T2588" s="88"/>
      <c r="U2588" s="41"/>
      <c r="V2588" s="41"/>
      <c r="W2588" s="41"/>
      <c r="X2588" s="41"/>
      <c r="Y2588" s="41"/>
      <c r="Z2588" s="41"/>
      <c r="AA2588" s="41"/>
      <c r="AB2588" s="41"/>
      <c r="AC2588" s="41"/>
      <c r="AD2588" s="41"/>
      <c r="AE2588" s="41"/>
      <c r="AT2588" s="20" t="s">
        <v>275</v>
      </c>
      <c r="AU2588" s="20" t="s">
        <v>82</v>
      </c>
    </row>
    <row r="2589" spans="1:47" s="2" customFormat="1" ht="12">
      <c r="A2589" s="41"/>
      <c r="B2589" s="42"/>
      <c r="C2589" s="43"/>
      <c r="D2589" s="235" t="s">
        <v>277</v>
      </c>
      <c r="E2589" s="43"/>
      <c r="F2589" s="236" t="s">
        <v>3243</v>
      </c>
      <c r="G2589" s="43"/>
      <c r="H2589" s="43"/>
      <c r="I2589" s="232"/>
      <c r="J2589" s="43"/>
      <c r="K2589" s="43"/>
      <c r="L2589" s="47"/>
      <c r="M2589" s="233"/>
      <c r="N2589" s="234"/>
      <c r="O2589" s="87"/>
      <c r="P2589" s="87"/>
      <c r="Q2589" s="87"/>
      <c r="R2589" s="87"/>
      <c r="S2589" s="87"/>
      <c r="T2589" s="88"/>
      <c r="U2589" s="41"/>
      <c r="V2589" s="41"/>
      <c r="W2589" s="41"/>
      <c r="X2589" s="41"/>
      <c r="Y2589" s="41"/>
      <c r="Z2589" s="41"/>
      <c r="AA2589" s="41"/>
      <c r="AB2589" s="41"/>
      <c r="AC2589" s="41"/>
      <c r="AD2589" s="41"/>
      <c r="AE2589" s="41"/>
      <c r="AT2589" s="20" t="s">
        <v>277</v>
      </c>
      <c r="AU2589" s="20" t="s">
        <v>82</v>
      </c>
    </row>
    <row r="2590" spans="1:51" s="13" customFormat="1" ht="12">
      <c r="A2590" s="13"/>
      <c r="B2590" s="237"/>
      <c r="C2590" s="238"/>
      <c r="D2590" s="230" t="s">
        <v>279</v>
      </c>
      <c r="E2590" s="239" t="s">
        <v>19</v>
      </c>
      <c r="F2590" s="240" t="s">
        <v>690</v>
      </c>
      <c r="G2590" s="238"/>
      <c r="H2590" s="239" t="s">
        <v>19</v>
      </c>
      <c r="I2590" s="241"/>
      <c r="J2590" s="238"/>
      <c r="K2590" s="238"/>
      <c r="L2590" s="242"/>
      <c r="M2590" s="243"/>
      <c r="N2590" s="244"/>
      <c r="O2590" s="244"/>
      <c r="P2590" s="244"/>
      <c r="Q2590" s="244"/>
      <c r="R2590" s="244"/>
      <c r="S2590" s="244"/>
      <c r="T2590" s="245"/>
      <c r="U2590" s="13"/>
      <c r="V2590" s="13"/>
      <c r="W2590" s="13"/>
      <c r="X2590" s="13"/>
      <c r="Y2590" s="13"/>
      <c r="Z2590" s="13"/>
      <c r="AA2590" s="13"/>
      <c r="AB2590" s="13"/>
      <c r="AC2590" s="13"/>
      <c r="AD2590" s="13"/>
      <c r="AE2590" s="13"/>
      <c r="AT2590" s="246" t="s">
        <v>279</v>
      </c>
      <c r="AU2590" s="246" t="s">
        <v>82</v>
      </c>
      <c r="AV2590" s="13" t="s">
        <v>80</v>
      </c>
      <c r="AW2590" s="13" t="s">
        <v>33</v>
      </c>
      <c r="AX2590" s="13" t="s">
        <v>72</v>
      </c>
      <c r="AY2590" s="246" t="s">
        <v>266</v>
      </c>
    </row>
    <row r="2591" spans="1:51" s="14" customFormat="1" ht="12">
      <c r="A2591" s="14"/>
      <c r="B2591" s="247"/>
      <c r="C2591" s="248"/>
      <c r="D2591" s="230" t="s">
        <v>279</v>
      </c>
      <c r="E2591" s="249" t="s">
        <v>19</v>
      </c>
      <c r="F2591" s="250" t="s">
        <v>3244</v>
      </c>
      <c r="G2591" s="248"/>
      <c r="H2591" s="251">
        <v>10.5</v>
      </c>
      <c r="I2591" s="252"/>
      <c r="J2591" s="248"/>
      <c r="K2591" s="248"/>
      <c r="L2591" s="253"/>
      <c r="M2591" s="254"/>
      <c r="N2591" s="255"/>
      <c r="O2591" s="255"/>
      <c r="P2591" s="255"/>
      <c r="Q2591" s="255"/>
      <c r="R2591" s="255"/>
      <c r="S2591" s="255"/>
      <c r="T2591" s="256"/>
      <c r="U2591" s="14"/>
      <c r="V2591" s="14"/>
      <c r="W2591" s="14"/>
      <c r="X2591" s="14"/>
      <c r="Y2591" s="14"/>
      <c r="Z2591" s="14"/>
      <c r="AA2591" s="14"/>
      <c r="AB2591" s="14"/>
      <c r="AC2591" s="14"/>
      <c r="AD2591" s="14"/>
      <c r="AE2591" s="14"/>
      <c r="AT2591" s="257" t="s">
        <v>279</v>
      </c>
      <c r="AU2591" s="257" t="s">
        <v>82</v>
      </c>
      <c r="AV2591" s="14" t="s">
        <v>82</v>
      </c>
      <c r="AW2591" s="14" t="s">
        <v>33</v>
      </c>
      <c r="AX2591" s="14" t="s">
        <v>72</v>
      </c>
      <c r="AY2591" s="257" t="s">
        <v>266</v>
      </c>
    </row>
    <row r="2592" spans="1:51" s="13" customFormat="1" ht="12">
      <c r="A2592" s="13"/>
      <c r="B2592" s="237"/>
      <c r="C2592" s="238"/>
      <c r="D2592" s="230" t="s">
        <v>279</v>
      </c>
      <c r="E2592" s="239" t="s">
        <v>19</v>
      </c>
      <c r="F2592" s="240" t="s">
        <v>692</v>
      </c>
      <c r="G2592" s="238"/>
      <c r="H2592" s="239" t="s">
        <v>19</v>
      </c>
      <c r="I2592" s="241"/>
      <c r="J2592" s="238"/>
      <c r="K2592" s="238"/>
      <c r="L2592" s="242"/>
      <c r="M2592" s="243"/>
      <c r="N2592" s="244"/>
      <c r="O2592" s="244"/>
      <c r="P2592" s="244"/>
      <c r="Q2592" s="244"/>
      <c r="R2592" s="244"/>
      <c r="S2592" s="244"/>
      <c r="T2592" s="245"/>
      <c r="U2592" s="13"/>
      <c r="V2592" s="13"/>
      <c r="W2592" s="13"/>
      <c r="X2592" s="13"/>
      <c r="Y2592" s="13"/>
      <c r="Z2592" s="13"/>
      <c r="AA2592" s="13"/>
      <c r="AB2592" s="13"/>
      <c r="AC2592" s="13"/>
      <c r="AD2592" s="13"/>
      <c r="AE2592" s="13"/>
      <c r="AT2592" s="246" t="s">
        <v>279</v>
      </c>
      <c r="AU2592" s="246" t="s">
        <v>82</v>
      </c>
      <c r="AV2592" s="13" t="s">
        <v>80</v>
      </c>
      <c r="AW2592" s="13" t="s">
        <v>33</v>
      </c>
      <c r="AX2592" s="13" t="s">
        <v>72</v>
      </c>
      <c r="AY2592" s="246" t="s">
        <v>266</v>
      </c>
    </row>
    <row r="2593" spans="1:51" s="14" customFormat="1" ht="12">
      <c r="A2593" s="14"/>
      <c r="B2593" s="247"/>
      <c r="C2593" s="248"/>
      <c r="D2593" s="230" t="s">
        <v>279</v>
      </c>
      <c r="E2593" s="249" t="s">
        <v>19</v>
      </c>
      <c r="F2593" s="250" t="s">
        <v>3245</v>
      </c>
      <c r="G2593" s="248"/>
      <c r="H2593" s="251">
        <v>8.925</v>
      </c>
      <c r="I2593" s="252"/>
      <c r="J2593" s="248"/>
      <c r="K2593" s="248"/>
      <c r="L2593" s="253"/>
      <c r="M2593" s="254"/>
      <c r="N2593" s="255"/>
      <c r="O2593" s="255"/>
      <c r="P2593" s="255"/>
      <c r="Q2593" s="255"/>
      <c r="R2593" s="255"/>
      <c r="S2593" s="255"/>
      <c r="T2593" s="256"/>
      <c r="U2593" s="14"/>
      <c r="V2593" s="14"/>
      <c r="W2593" s="14"/>
      <c r="X2593" s="14"/>
      <c r="Y2593" s="14"/>
      <c r="Z2593" s="14"/>
      <c r="AA2593" s="14"/>
      <c r="AB2593" s="14"/>
      <c r="AC2593" s="14"/>
      <c r="AD2593" s="14"/>
      <c r="AE2593" s="14"/>
      <c r="AT2593" s="257" t="s">
        <v>279</v>
      </c>
      <c r="AU2593" s="257" t="s">
        <v>82</v>
      </c>
      <c r="AV2593" s="14" t="s">
        <v>82</v>
      </c>
      <c r="AW2593" s="14" t="s">
        <v>33</v>
      </c>
      <c r="AX2593" s="14" t="s">
        <v>72</v>
      </c>
      <c r="AY2593" s="257" t="s">
        <v>266</v>
      </c>
    </row>
    <row r="2594" spans="1:51" s="13" customFormat="1" ht="12">
      <c r="A2594" s="13"/>
      <c r="B2594" s="237"/>
      <c r="C2594" s="238"/>
      <c r="D2594" s="230" t="s">
        <v>279</v>
      </c>
      <c r="E2594" s="239" t="s">
        <v>19</v>
      </c>
      <c r="F2594" s="240" t="s">
        <v>714</v>
      </c>
      <c r="G2594" s="238"/>
      <c r="H2594" s="239" t="s">
        <v>19</v>
      </c>
      <c r="I2594" s="241"/>
      <c r="J2594" s="238"/>
      <c r="K2594" s="238"/>
      <c r="L2594" s="242"/>
      <c r="M2594" s="243"/>
      <c r="N2594" s="244"/>
      <c r="O2594" s="244"/>
      <c r="P2594" s="244"/>
      <c r="Q2594" s="244"/>
      <c r="R2594" s="244"/>
      <c r="S2594" s="244"/>
      <c r="T2594" s="245"/>
      <c r="U2594" s="13"/>
      <c r="V2594" s="13"/>
      <c r="W2594" s="13"/>
      <c r="X2594" s="13"/>
      <c r="Y2594" s="13"/>
      <c r="Z2594" s="13"/>
      <c r="AA2594" s="13"/>
      <c r="AB2594" s="13"/>
      <c r="AC2594" s="13"/>
      <c r="AD2594" s="13"/>
      <c r="AE2594" s="13"/>
      <c r="AT2594" s="246" t="s">
        <v>279</v>
      </c>
      <c r="AU2594" s="246" t="s">
        <v>82</v>
      </c>
      <c r="AV2594" s="13" t="s">
        <v>80</v>
      </c>
      <c r="AW2594" s="13" t="s">
        <v>33</v>
      </c>
      <c r="AX2594" s="13" t="s">
        <v>72</v>
      </c>
      <c r="AY2594" s="246" t="s">
        <v>266</v>
      </c>
    </row>
    <row r="2595" spans="1:51" s="14" customFormat="1" ht="12">
      <c r="A2595" s="14"/>
      <c r="B2595" s="247"/>
      <c r="C2595" s="248"/>
      <c r="D2595" s="230" t="s">
        <v>279</v>
      </c>
      <c r="E2595" s="249" t="s">
        <v>19</v>
      </c>
      <c r="F2595" s="250" t="s">
        <v>3246</v>
      </c>
      <c r="G2595" s="248"/>
      <c r="H2595" s="251">
        <v>10.248</v>
      </c>
      <c r="I2595" s="252"/>
      <c r="J2595" s="248"/>
      <c r="K2595" s="248"/>
      <c r="L2595" s="253"/>
      <c r="M2595" s="254"/>
      <c r="N2595" s="255"/>
      <c r="O2595" s="255"/>
      <c r="P2595" s="255"/>
      <c r="Q2595" s="255"/>
      <c r="R2595" s="255"/>
      <c r="S2595" s="255"/>
      <c r="T2595" s="256"/>
      <c r="U2595" s="14"/>
      <c r="V2595" s="14"/>
      <c r="W2595" s="14"/>
      <c r="X2595" s="14"/>
      <c r="Y2595" s="14"/>
      <c r="Z2595" s="14"/>
      <c r="AA2595" s="14"/>
      <c r="AB2595" s="14"/>
      <c r="AC2595" s="14"/>
      <c r="AD2595" s="14"/>
      <c r="AE2595" s="14"/>
      <c r="AT2595" s="257" t="s">
        <v>279</v>
      </c>
      <c r="AU2595" s="257" t="s">
        <v>82</v>
      </c>
      <c r="AV2595" s="14" t="s">
        <v>82</v>
      </c>
      <c r="AW2595" s="14" t="s">
        <v>33</v>
      </c>
      <c r="AX2595" s="14" t="s">
        <v>72</v>
      </c>
      <c r="AY2595" s="257" t="s">
        <v>266</v>
      </c>
    </row>
    <row r="2596" spans="1:51" s="13" customFormat="1" ht="12">
      <c r="A2596" s="13"/>
      <c r="B2596" s="237"/>
      <c r="C2596" s="238"/>
      <c r="D2596" s="230" t="s">
        <v>279</v>
      </c>
      <c r="E2596" s="239" t="s">
        <v>19</v>
      </c>
      <c r="F2596" s="240" t="s">
        <v>716</v>
      </c>
      <c r="G2596" s="238"/>
      <c r="H2596" s="239" t="s">
        <v>19</v>
      </c>
      <c r="I2596" s="241"/>
      <c r="J2596" s="238"/>
      <c r="K2596" s="238"/>
      <c r="L2596" s="242"/>
      <c r="M2596" s="243"/>
      <c r="N2596" s="244"/>
      <c r="O2596" s="244"/>
      <c r="P2596" s="244"/>
      <c r="Q2596" s="244"/>
      <c r="R2596" s="244"/>
      <c r="S2596" s="244"/>
      <c r="T2596" s="245"/>
      <c r="U2596" s="13"/>
      <c r="V2596" s="13"/>
      <c r="W2596" s="13"/>
      <c r="X2596" s="13"/>
      <c r="Y2596" s="13"/>
      <c r="Z2596" s="13"/>
      <c r="AA2596" s="13"/>
      <c r="AB2596" s="13"/>
      <c r="AC2596" s="13"/>
      <c r="AD2596" s="13"/>
      <c r="AE2596" s="13"/>
      <c r="AT2596" s="246" t="s">
        <v>279</v>
      </c>
      <c r="AU2596" s="246" t="s">
        <v>82</v>
      </c>
      <c r="AV2596" s="13" t="s">
        <v>80</v>
      </c>
      <c r="AW2596" s="13" t="s">
        <v>33</v>
      </c>
      <c r="AX2596" s="13" t="s">
        <v>72</v>
      </c>
      <c r="AY2596" s="246" t="s">
        <v>266</v>
      </c>
    </row>
    <row r="2597" spans="1:51" s="14" customFormat="1" ht="12">
      <c r="A2597" s="14"/>
      <c r="B2597" s="247"/>
      <c r="C2597" s="248"/>
      <c r="D2597" s="230" t="s">
        <v>279</v>
      </c>
      <c r="E2597" s="249" t="s">
        <v>19</v>
      </c>
      <c r="F2597" s="250" t="s">
        <v>3247</v>
      </c>
      <c r="G2597" s="248"/>
      <c r="H2597" s="251">
        <v>9.03</v>
      </c>
      <c r="I2597" s="252"/>
      <c r="J2597" s="248"/>
      <c r="K2597" s="248"/>
      <c r="L2597" s="253"/>
      <c r="M2597" s="254"/>
      <c r="N2597" s="255"/>
      <c r="O2597" s="255"/>
      <c r="P2597" s="255"/>
      <c r="Q2597" s="255"/>
      <c r="R2597" s="255"/>
      <c r="S2597" s="255"/>
      <c r="T2597" s="256"/>
      <c r="U2597" s="14"/>
      <c r="V2597" s="14"/>
      <c r="W2597" s="14"/>
      <c r="X2597" s="14"/>
      <c r="Y2597" s="14"/>
      <c r="Z2597" s="14"/>
      <c r="AA2597" s="14"/>
      <c r="AB2597" s="14"/>
      <c r="AC2597" s="14"/>
      <c r="AD2597" s="14"/>
      <c r="AE2597" s="14"/>
      <c r="AT2597" s="257" t="s">
        <v>279</v>
      </c>
      <c r="AU2597" s="257" t="s">
        <v>82</v>
      </c>
      <c r="AV2597" s="14" t="s">
        <v>82</v>
      </c>
      <c r="AW2597" s="14" t="s">
        <v>33</v>
      </c>
      <c r="AX2597" s="14" t="s">
        <v>72</v>
      </c>
      <c r="AY2597" s="257" t="s">
        <v>266</v>
      </c>
    </row>
    <row r="2598" spans="1:51" s="13" customFormat="1" ht="12">
      <c r="A2598" s="13"/>
      <c r="B2598" s="237"/>
      <c r="C2598" s="238"/>
      <c r="D2598" s="230" t="s">
        <v>279</v>
      </c>
      <c r="E2598" s="239" t="s">
        <v>19</v>
      </c>
      <c r="F2598" s="240" t="s">
        <v>726</v>
      </c>
      <c r="G2598" s="238"/>
      <c r="H2598" s="239" t="s">
        <v>19</v>
      </c>
      <c r="I2598" s="241"/>
      <c r="J2598" s="238"/>
      <c r="K2598" s="238"/>
      <c r="L2598" s="242"/>
      <c r="M2598" s="243"/>
      <c r="N2598" s="244"/>
      <c r="O2598" s="244"/>
      <c r="P2598" s="244"/>
      <c r="Q2598" s="244"/>
      <c r="R2598" s="244"/>
      <c r="S2598" s="244"/>
      <c r="T2598" s="245"/>
      <c r="U2598" s="13"/>
      <c r="V2598" s="13"/>
      <c r="W2598" s="13"/>
      <c r="X2598" s="13"/>
      <c r="Y2598" s="13"/>
      <c r="Z2598" s="13"/>
      <c r="AA2598" s="13"/>
      <c r="AB2598" s="13"/>
      <c r="AC2598" s="13"/>
      <c r="AD2598" s="13"/>
      <c r="AE2598" s="13"/>
      <c r="AT2598" s="246" t="s">
        <v>279</v>
      </c>
      <c r="AU2598" s="246" t="s">
        <v>82</v>
      </c>
      <c r="AV2598" s="13" t="s">
        <v>80</v>
      </c>
      <c r="AW2598" s="13" t="s">
        <v>33</v>
      </c>
      <c r="AX2598" s="13" t="s">
        <v>72</v>
      </c>
      <c r="AY2598" s="246" t="s">
        <v>266</v>
      </c>
    </row>
    <row r="2599" spans="1:51" s="14" customFormat="1" ht="12">
      <c r="A2599" s="14"/>
      <c r="B2599" s="247"/>
      <c r="C2599" s="248"/>
      <c r="D2599" s="230" t="s">
        <v>279</v>
      </c>
      <c r="E2599" s="249" t="s">
        <v>19</v>
      </c>
      <c r="F2599" s="250" t="s">
        <v>3247</v>
      </c>
      <c r="G2599" s="248"/>
      <c r="H2599" s="251">
        <v>9.03</v>
      </c>
      <c r="I2599" s="252"/>
      <c r="J2599" s="248"/>
      <c r="K2599" s="248"/>
      <c r="L2599" s="253"/>
      <c r="M2599" s="254"/>
      <c r="N2599" s="255"/>
      <c r="O2599" s="255"/>
      <c r="P2599" s="255"/>
      <c r="Q2599" s="255"/>
      <c r="R2599" s="255"/>
      <c r="S2599" s="255"/>
      <c r="T2599" s="256"/>
      <c r="U2599" s="14"/>
      <c r="V2599" s="14"/>
      <c r="W2599" s="14"/>
      <c r="X2599" s="14"/>
      <c r="Y2599" s="14"/>
      <c r="Z2599" s="14"/>
      <c r="AA2599" s="14"/>
      <c r="AB2599" s="14"/>
      <c r="AC2599" s="14"/>
      <c r="AD2599" s="14"/>
      <c r="AE2599" s="14"/>
      <c r="AT2599" s="257" t="s">
        <v>279</v>
      </c>
      <c r="AU2599" s="257" t="s">
        <v>82</v>
      </c>
      <c r="AV2599" s="14" t="s">
        <v>82</v>
      </c>
      <c r="AW2599" s="14" t="s">
        <v>33</v>
      </c>
      <c r="AX2599" s="14" t="s">
        <v>72</v>
      </c>
      <c r="AY2599" s="257" t="s">
        <v>266</v>
      </c>
    </row>
    <row r="2600" spans="1:51" s="13" customFormat="1" ht="12">
      <c r="A2600" s="13"/>
      <c r="B2600" s="237"/>
      <c r="C2600" s="238"/>
      <c r="D2600" s="230" t="s">
        <v>279</v>
      </c>
      <c r="E2600" s="239" t="s">
        <v>19</v>
      </c>
      <c r="F2600" s="240" t="s">
        <v>735</v>
      </c>
      <c r="G2600" s="238"/>
      <c r="H2600" s="239" t="s">
        <v>19</v>
      </c>
      <c r="I2600" s="241"/>
      <c r="J2600" s="238"/>
      <c r="K2600" s="238"/>
      <c r="L2600" s="242"/>
      <c r="M2600" s="243"/>
      <c r="N2600" s="244"/>
      <c r="O2600" s="244"/>
      <c r="P2600" s="244"/>
      <c r="Q2600" s="244"/>
      <c r="R2600" s="244"/>
      <c r="S2600" s="244"/>
      <c r="T2600" s="245"/>
      <c r="U2600" s="13"/>
      <c r="V2600" s="13"/>
      <c r="W2600" s="13"/>
      <c r="X2600" s="13"/>
      <c r="Y2600" s="13"/>
      <c r="Z2600" s="13"/>
      <c r="AA2600" s="13"/>
      <c r="AB2600" s="13"/>
      <c r="AC2600" s="13"/>
      <c r="AD2600" s="13"/>
      <c r="AE2600" s="13"/>
      <c r="AT2600" s="246" t="s">
        <v>279</v>
      </c>
      <c r="AU2600" s="246" t="s">
        <v>82</v>
      </c>
      <c r="AV2600" s="13" t="s">
        <v>80</v>
      </c>
      <c r="AW2600" s="13" t="s">
        <v>33</v>
      </c>
      <c r="AX2600" s="13" t="s">
        <v>72</v>
      </c>
      <c r="AY2600" s="246" t="s">
        <v>266</v>
      </c>
    </row>
    <row r="2601" spans="1:51" s="14" customFormat="1" ht="12">
      <c r="A2601" s="14"/>
      <c r="B2601" s="247"/>
      <c r="C2601" s="248"/>
      <c r="D2601" s="230" t="s">
        <v>279</v>
      </c>
      <c r="E2601" s="249" t="s">
        <v>19</v>
      </c>
      <c r="F2601" s="250" t="s">
        <v>3248</v>
      </c>
      <c r="G2601" s="248"/>
      <c r="H2601" s="251">
        <v>10.08</v>
      </c>
      <c r="I2601" s="252"/>
      <c r="J2601" s="248"/>
      <c r="K2601" s="248"/>
      <c r="L2601" s="253"/>
      <c r="M2601" s="254"/>
      <c r="N2601" s="255"/>
      <c r="O2601" s="255"/>
      <c r="P2601" s="255"/>
      <c r="Q2601" s="255"/>
      <c r="R2601" s="255"/>
      <c r="S2601" s="255"/>
      <c r="T2601" s="256"/>
      <c r="U2601" s="14"/>
      <c r="V2601" s="14"/>
      <c r="W2601" s="14"/>
      <c r="X2601" s="14"/>
      <c r="Y2601" s="14"/>
      <c r="Z2601" s="14"/>
      <c r="AA2601" s="14"/>
      <c r="AB2601" s="14"/>
      <c r="AC2601" s="14"/>
      <c r="AD2601" s="14"/>
      <c r="AE2601" s="14"/>
      <c r="AT2601" s="257" t="s">
        <v>279</v>
      </c>
      <c r="AU2601" s="257" t="s">
        <v>82</v>
      </c>
      <c r="AV2601" s="14" t="s">
        <v>82</v>
      </c>
      <c r="AW2601" s="14" t="s">
        <v>33</v>
      </c>
      <c r="AX2601" s="14" t="s">
        <v>72</v>
      </c>
      <c r="AY2601" s="257" t="s">
        <v>266</v>
      </c>
    </row>
    <row r="2602" spans="1:51" s="13" customFormat="1" ht="12">
      <c r="A2602" s="13"/>
      <c r="B2602" s="237"/>
      <c r="C2602" s="238"/>
      <c r="D2602" s="230" t="s">
        <v>279</v>
      </c>
      <c r="E2602" s="239" t="s">
        <v>19</v>
      </c>
      <c r="F2602" s="240" t="s">
        <v>737</v>
      </c>
      <c r="G2602" s="238"/>
      <c r="H2602" s="239" t="s">
        <v>19</v>
      </c>
      <c r="I2602" s="241"/>
      <c r="J2602" s="238"/>
      <c r="K2602" s="238"/>
      <c r="L2602" s="242"/>
      <c r="M2602" s="243"/>
      <c r="N2602" s="244"/>
      <c r="O2602" s="244"/>
      <c r="P2602" s="244"/>
      <c r="Q2602" s="244"/>
      <c r="R2602" s="244"/>
      <c r="S2602" s="244"/>
      <c r="T2602" s="245"/>
      <c r="U2602" s="13"/>
      <c r="V2602" s="13"/>
      <c r="W2602" s="13"/>
      <c r="X2602" s="13"/>
      <c r="Y2602" s="13"/>
      <c r="Z2602" s="13"/>
      <c r="AA2602" s="13"/>
      <c r="AB2602" s="13"/>
      <c r="AC2602" s="13"/>
      <c r="AD2602" s="13"/>
      <c r="AE2602" s="13"/>
      <c r="AT2602" s="246" t="s">
        <v>279</v>
      </c>
      <c r="AU2602" s="246" t="s">
        <v>82</v>
      </c>
      <c r="AV2602" s="13" t="s">
        <v>80</v>
      </c>
      <c r="AW2602" s="13" t="s">
        <v>33</v>
      </c>
      <c r="AX2602" s="13" t="s">
        <v>72</v>
      </c>
      <c r="AY2602" s="246" t="s">
        <v>266</v>
      </c>
    </row>
    <row r="2603" spans="1:51" s="14" customFormat="1" ht="12">
      <c r="A2603" s="14"/>
      <c r="B2603" s="247"/>
      <c r="C2603" s="248"/>
      <c r="D2603" s="230" t="s">
        <v>279</v>
      </c>
      <c r="E2603" s="249" t="s">
        <v>19</v>
      </c>
      <c r="F2603" s="250" t="s">
        <v>3249</v>
      </c>
      <c r="G2603" s="248"/>
      <c r="H2603" s="251">
        <v>9.051</v>
      </c>
      <c r="I2603" s="252"/>
      <c r="J2603" s="248"/>
      <c r="K2603" s="248"/>
      <c r="L2603" s="253"/>
      <c r="M2603" s="254"/>
      <c r="N2603" s="255"/>
      <c r="O2603" s="255"/>
      <c r="P2603" s="255"/>
      <c r="Q2603" s="255"/>
      <c r="R2603" s="255"/>
      <c r="S2603" s="255"/>
      <c r="T2603" s="256"/>
      <c r="U2603" s="14"/>
      <c r="V2603" s="14"/>
      <c r="W2603" s="14"/>
      <c r="X2603" s="14"/>
      <c r="Y2603" s="14"/>
      <c r="Z2603" s="14"/>
      <c r="AA2603" s="14"/>
      <c r="AB2603" s="14"/>
      <c r="AC2603" s="14"/>
      <c r="AD2603" s="14"/>
      <c r="AE2603" s="14"/>
      <c r="AT2603" s="257" t="s">
        <v>279</v>
      </c>
      <c r="AU2603" s="257" t="s">
        <v>82</v>
      </c>
      <c r="AV2603" s="14" t="s">
        <v>82</v>
      </c>
      <c r="AW2603" s="14" t="s">
        <v>33</v>
      </c>
      <c r="AX2603" s="14" t="s">
        <v>72</v>
      </c>
      <c r="AY2603" s="257" t="s">
        <v>266</v>
      </c>
    </row>
    <row r="2604" spans="1:51" s="15" customFormat="1" ht="12">
      <c r="A2604" s="15"/>
      <c r="B2604" s="258"/>
      <c r="C2604" s="259"/>
      <c r="D2604" s="230" t="s">
        <v>279</v>
      </c>
      <c r="E2604" s="260" t="s">
        <v>117</v>
      </c>
      <c r="F2604" s="261" t="s">
        <v>282</v>
      </c>
      <c r="G2604" s="259"/>
      <c r="H2604" s="262">
        <v>66.864</v>
      </c>
      <c r="I2604" s="263"/>
      <c r="J2604" s="259"/>
      <c r="K2604" s="259"/>
      <c r="L2604" s="264"/>
      <c r="M2604" s="265"/>
      <c r="N2604" s="266"/>
      <c r="O2604" s="266"/>
      <c r="P2604" s="266"/>
      <c r="Q2604" s="266"/>
      <c r="R2604" s="266"/>
      <c r="S2604" s="266"/>
      <c r="T2604" s="267"/>
      <c r="U2604" s="15"/>
      <c r="V2604" s="15"/>
      <c r="W2604" s="15"/>
      <c r="X2604" s="15"/>
      <c r="Y2604" s="15"/>
      <c r="Z2604" s="15"/>
      <c r="AA2604" s="15"/>
      <c r="AB2604" s="15"/>
      <c r="AC2604" s="15"/>
      <c r="AD2604" s="15"/>
      <c r="AE2604" s="15"/>
      <c r="AT2604" s="268" t="s">
        <v>279</v>
      </c>
      <c r="AU2604" s="268" t="s">
        <v>82</v>
      </c>
      <c r="AV2604" s="15" t="s">
        <v>273</v>
      </c>
      <c r="AW2604" s="15" t="s">
        <v>33</v>
      </c>
      <c r="AX2604" s="15" t="s">
        <v>80</v>
      </c>
      <c r="AY2604" s="268" t="s">
        <v>266</v>
      </c>
    </row>
    <row r="2605" spans="1:65" s="2" customFormat="1" ht="16.5" customHeight="1">
      <c r="A2605" s="41"/>
      <c r="B2605" s="42"/>
      <c r="C2605" s="269" t="s">
        <v>3250</v>
      </c>
      <c r="D2605" s="269" t="s">
        <v>430</v>
      </c>
      <c r="E2605" s="270" t="s">
        <v>3251</v>
      </c>
      <c r="F2605" s="271" t="s">
        <v>3252</v>
      </c>
      <c r="G2605" s="272" t="s">
        <v>271</v>
      </c>
      <c r="H2605" s="273">
        <v>73.55</v>
      </c>
      <c r="I2605" s="274"/>
      <c r="J2605" s="275">
        <f>ROUND(I2605*H2605,2)</f>
        <v>0</v>
      </c>
      <c r="K2605" s="271" t="s">
        <v>272</v>
      </c>
      <c r="L2605" s="276"/>
      <c r="M2605" s="277" t="s">
        <v>19</v>
      </c>
      <c r="N2605" s="278" t="s">
        <v>43</v>
      </c>
      <c r="O2605" s="87"/>
      <c r="P2605" s="226">
        <f>O2605*H2605</f>
        <v>0</v>
      </c>
      <c r="Q2605" s="226">
        <v>0.0126</v>
      </c>
      <c r="R2605" s="226">
        <f>Q2605*H2605</f>
        <v>0.9267299999999999</v>
      </c>
      <c r="S2605" s="226">
        <v>0</v>
      </c>
      <c r="T2605" s="227">
        <f>S2605*H2605</f>
        <v>0</v>
      </c>
      <c r="U2605" s="41"/>
      <c r="V2605" s="41"/>
      <c r="W2605" s="41"/>
      <c r="X2605" s="41"/>
      <c r="Y2605" s="41"/>
      <c r="Z2605" s="41"/>
      <c r="AA2605" s="41"/>
      <c r="AB2605" s="41"/>
      <c r="AC2605" s="41"/>
      <c r="AD2605" s="41"/>
      <c r="AE2605" s="41"/>
      <c r="AR2605" s="228" t="s">
        <v>517</v>
      </c>
      <c r="AT2605" s="228" t="s">
        <v>430</v>
      </c>
      <c r="AU2605" s="228" t="s">
        <v>82</v>
      </c>
      <c r="AY2605" s="20" t="s">
        <v>266</v>
      </c>
      <c r="BE2605" s="229">
        <f>IF(N2605="základní",J2605,0)</f>
        <v>0</v>
      </c>
      <c r="BF2605" s="229">
        <f>IF(N2605="snížená",J2605,0)</f>
        <v>0</v>
      </c>
      <c r="BG2605" s="229">
        <f>IF(N2605="zákl. přenesená",J2605,0)</f>
        <v>0</v>
      </c>
      <c r="BH2605" s="229">
        <f>IF(N2605="sníž. přenesená",J2605,0)</f>
        <v>0</v>
      </c>
      <c r="BI2605" s="229">
        <f>IF(N2605="nulová",J2605,0)</f>
        <v>0</v>
      </c>
      <c r="BJ2605" s="20" t="s">
        <v>80</v>
      </c>
      <c r="BK2605" s="229">
        <f>ROUND(I2605*H2605,2)</f>
        <v>0</v>
      </c>
      <c r="BL2605" s="20" t="s">
        <v>396</v>
      </c>
      <c r="BM2605" s="228" t="s">
        <v>3253</v>
      </c>
    </row>
    <row r="2606" spans="1:47" s="2" customFormat="1" ht="12">
      <c r="A2606" s="41"/>
      <c r="B2606" s="42"/>
      <c r="C2606" s="43"/>
      <c r="D2606" s="230" t="s">
        <v>275</v>
      </c>
      <c r="E2606" s="43"/>
      <c r="F2606" s="231" t="s">
        <v>3252</v>
      </c>
      <c r="G2606" s="43"/>
      <c r="H2606" s="43"/>
      <c r="I2606" s="232"/>
      <c r="J2606" s="43"/>
      <c r="K2606" s="43"/>
      <c r="L2606" s="47"/>
      <c r="M2606" s="233"/>
      <c r="N2606" s="234"/>
      <c r="O2606" s="87"/>
      <c r="P2606" s="87"/>
      <c r="Q2606" s="87"/>
      <c r="R2606" s="87"/>
      <c r="S2606" s="87"/>
      <c r="T2606" s="88"/>
      <c r="U2606" s="41"/>
      <c r="V2606" s="41"/>
      <c r="W2606" s="41"/>
      <c r="X2606" s="41"/>
      <c r="Y2606" s="41"/>
      <c r="Z2606" s="41"/>
      <c r="AA2606" s="41"/>
      <c r="AB2606" s="41"/>
      <c r="AC2606" s="41"/>
      <c r="AD2606" s="41"/>
      <c r="AE2606" s="41"/>
      <c r="AT2606" s="20" t="s">
        <v>275</v>
      </c>
      <c r="AU2606" s="20" t="s">
        <v>82</v>
      </c>
    </row>
    <row r="2607" spans="1:51" s="14" customFormat="1" ht="12">
      <c r="A2607" s="14"/>
      <c r="B2607" s="247"/>
      <c r="C2607" s="248"/>
      <c r="D2607" s="230" t="s">
        <v>279</v>
      </c>
      <c r="E2607" s="249" t="s">
        <v>19</v>
      </c>
      <c r="F2607" s="250" t="s">
        <v>117</v>
      </c>
      <c r="G2607" s="248"/>
      <c r="H2607" s="251">
        <v>66.864</v>
      </c>
      <c r="I2607" s="252"/>
      <c r="J2607" s="248"/>
      <c r="K2607" s="248"/>
      <c r="L2607" s="253"/>
      <c r="M2607" s="254"/>
      <c r="N2607" s="255"/>
      <c r="O2607" s="255"/>
      <c r="P2607" s="255"/>
      <c r="Q2607" s="255"/>
      <c r="R2607" s="255"/>
      <c r="S2607" s="255"/>
      <c r="T2607" s="256"/>
      <c r="U2607" s="14"/>
      <c r="V2607" s="14"/>
      <c r="W2607" s="14"/>
      <c r="X2607" s="14"/>
      <c r="Y2607" s="14"/>
      <c r="Z2607" s="14"/>
      <c r="AA2607" s="14"/>
      <c r="AB2607" s="14"/>
      <c r="AC2607" s="14"/>
      <c r="AD2607" s="14"/>
      <c r="AE2607" s="14"/>
      <c r="AT2607" s="257" t="s">
        <v>279</v>
      </c>
      <c r="AU2607" s="257" t="s">
        <v>82</v>
      </c>
      <c r="AV2607" s="14" t="s">
        <v>82</v>
      </c>
      <c r="AW2607" s="14" t="s">
        <v>33</v>
      </c>
      <c r="AX2607" s="14" t="s">
        <v>80</v>
      </c>
      <c r="AY2607" s="257" t="s">
        <v>266</v>
      </c>
    </row>
    <row r="2608" spans="1:51" s="14" customFormat="1" ht="12">
      <c r="A2608" s="14"/>
      <c r="B2608" s="247"/>
      <c r="C2608" s="248"/>
      <c r="D2608" s="230" t="s">
        <v>279</v>
      </c>
      <c r="E2608" s="248"/>
      <c r="F2608" s="250" t="s">
        <v>3254</v>
      </c>
      <c r="G2608" s="248"/>
      <c r="H2608" s="251">
        <v>73.55</v>
      </c>
      <c r="I2608" s="252"/>
      <c r="J2608" s="248"/>
      <c r="K2608" s="248"/>
      <c r="L2608" s="253"/>
      <c r="M2608" s="254"/>
      <c r="N2608" s="255"/>
      <c r="O2608" s="255"/>
      <c r="P2608" s="255"/>
      <c r="Q2608" s="255"/>
      <c r="R2608" s="255"/>
      <c r="S2608" s="255"/>
      <c r="T2608" s="256"/>
      <c r="U2608" s="14"/>
      <c r="V2608" s="14"/>
      <c r="W2608" s="14"/>
      <c r="X2608" s="14"/>
      <c r="Y2608" s="14"/>
      <c r="Z2608" s="14"/>
      <c r="AA2608" s="14"/>
      <c r="AB2608" s="14"/>
      <c r="AC2608" s="14"/>
      <c r="AD2608" s="14"/>
      <c r="AE2608" s="14"/>
      <c r="AT2608" s="257" t="s">
        <v>279</v>
      </c>
      <c r="AU2608" s="257" t="s">
        <v>82</v>
      </c>
      <c r="AV2608" s="14" t="s">
        <v>82</v>
      </c>
      <c r="AW2608" s="14" t="s">
        <v>4</v>
      </c>
      <c r="AX2608" s="14" t="s">
        <v>80</v>
      </c>
      <c r="AY2608" s="257" t="s">
        <v>266</v>
      </c>
    </row>
    <row r="2609" spans="1:65" s="2" customFormat="1" ht="24.15" customHeight="1">
      <c r="A2609" s="41"/>
      <c r="B2609" s="42"/>
      <c r="C2609" s="217" t="s">
        <v>3255</v>
      </c>
      <c r="D2609" s="217" t="s">
        <v>268</v>
      </c>
      <c r="E2609" s="218" t="s">
        <v>3256</v>
      </c>
      <c r="F2609" s="219" t="s">
        <v>3257</v>
      </c>
      <c r="G2609" s="220" t="s">
        <v>327</v>
      </c>
      <c r="H2609" s="221">
        <v>1.294</v>
      </c>
      <c r="I2609" s="222"/>
      <c r="J2609" s="223">
        <f>ROUND(I2609*H2609,2)</f>
        <v>0</v>
      </c>
      <c r="K2609" s="219" t="s">
        <v>272</v>
      </c>
      <c r="L2609" s="47"/>
      <c r="M2609" s="224" t="s">
        <v>19</v>
      </c>
      <c r="N2609" s="225" t="s">
        <v>43</v>
      </c>
      <c r="O2609" s="87"/>
      <c r="P2609" s="226">
        <f>O2609*H2609</f>
        <v>0</v>
      </c>
      <c r="Q2609" s="226">
        <v>0</v>
      </c>
      <c r="R2609" s="226">
        <f>Q2609*H2609</f>
        <v>0</v>
      </c>
      <c r="S2609" s="226">
        <v>0</v>
      </c>
      <c r="T2609" s="227">
        <f>S2609*H2609</f>
        <v>0</v>
      </c>
      <c r="U2609" s="41"/>
      <c r="V2609" s="41"/>
      <c r="W2609" s="41"/>
      <c r="X2609" s="41"/>
      <c r="Y2609" s="41"/>
      <c r="Z2609" s="41"/>
      <c r="AA2609" s="41"/>
      <c r="AB2609" s="41"/>
      <c r="AC2609" s="41"/>
      <c r="AD2609" s="41"/>
      <c r="AE2609" s="41"/>
      <c r="AR2609" s="228" t="s">
        <v>396</v>
      </c>
      <c r="AT2609" s="228" t="s">
        <v>268</v>
      </c>
      <c r="AU2609" s="228" t="s">
        <v>82</v>
      </c>
      <c r="AY2609" s="20" t="s">
        <v>266</v>
      </c>
      <c r="BE2609" s="229">
        <f>IF(N2609="základní",J2609,0)</f>
        <v>0</v>
      </c>
      <c r="BF2609" s="229">
        <f>IF(N2609="snížená",J2609,0)</f>
        <v>0</v>
      </c>
      <c r="BG2609" s="229">
        <f>IF(N2609="zákl. přenesená",J2609,0)</f>
        <v>0</v>
      </c>
      <c r="BH2609" s="229">
        <f>IF(N2609="sníž. přenesená",J2609,0)</f>
        <v>0</v>
      </c>
      <c r="BI2609" s="229">
        <f>IF(N2609="nulová",J2609,0)</f>
        <v>0</v>
      </c>
      <c r="BJ2609" s="20" t="s">
        <v>80</v>
      </c>
      <c r="BK2609" s="229">
        <f>ROUND(I2609*H2609,2)</f>
        <v>0</v>
      </c>
      <c r="BL2609" s="20" t="s">
        <v>396</v>
      </c>
      <c r="BM2609" s="228" t="s">
        <v>3258</v>
      </c>
    </row>
    <row r="2610" spans="1:47" s="2" customFormat="1" ht="12">
      <c r="A2610" s="41"/>
      <c r="B2610" s="42"/>
      <c r="C2610" s="43"/>
      <c r="D2610" s="230" t="s">
        <v>275</v>
      </c>
      <c r="E2610" s="43"/>
      <c r="F2610" s="231" t="s">
        <v>3259</v>
      </c>
      <c r="G2610" s="43"/>
      <c r="H2610" s="43"/>
      <c r="I2610" s="232"/>
      <c r="J2610" s="43"/>
      <c r="K2610" s="43"/>
      <c r="L2610" s="47"/>
      <c r="M2610" s="233"/>
      <c r="N2610" s="234"/>
      <c r="O2610" s="87"/>
      <c r="P2610" s="87"/>
      <c r="Q2610" s="87"/>
      <c r="R2610" s="87"/>
      <c r="S2610" s="87"/>
      <c r="T2610" s="88"/>
      <c r="U2610" s="41"/>
      <c r="V2610" s="41"/>
      <c r="W2610" s="41"/>
      <c r="X2610" s="41"/>
      <c r="Y2610" s="41"/>
      <c r="Z2610" s="41"/>
      <c r="AA2610" s="41"/>
      <c r="AB2610" s="41"/>
      <c r="AC2610" s="41"/>
      <c r="AD2610" s="41"/>
      <c r="AE2610" s="41"/>
      <c r="AT2610" s="20" t="s">
        <v>275</v>
      </c>
      <c r="AU2610" s="20" t="s">
        <v>82</v>
      </c>
    </row>
    <row r="2611" spans="1:47" s="2" customFormat="1" ht="12">
      <c r="A2611" s="41"/>
      <c r="B2611" s="42"/>
      <c r="C2611" s="43"/>
      <c r="D2611" s="235" t="s">
        <v>277</v>
      </c>
      <c r="E2611" s="43"/>
      <c r="F2611" s="236" t="s">
        <v>3260</v>
      </c>
      <c r="G2611" s="43"/>
      <c r="H2611" s="43"/>
      <c r="I2611" s="232"/>
      <c r="J2611" s="43"/>
      <c r="K2611" s="43"/>
      <c r="L2611" s="47"/>
      <c r="M2611" s="233"/>
      <c r="N2611" s="234"/>
      <c r="O2611" s="87"/>
      <c r="P2611" s="87"/>
      <c r="Q2611" s="87"/>
      <c r="R2611" s="87"/>
      <c r="S2611" s="87"/>
      <c r="T2611" s="88"/>
      <c r="U2611" s="41"/>
      <c r="V2611" s="41"/>
      <c r="W2611" s="41"/>
      <c r="X2611" s="41"/>
      <c r="Y2611" s="41"/>
      <c r="Z2611" s="41"/>
      <c r="AA2611" s="41"/>
      <c r="AB2611" s="41"/>
      <c r="AC2611" s="41"/>
      <c r="AD2611" s="41"/>
      <c r="AE2611" s="41"/>
      <c r="AT2611" s="20" t="s">
        <v>277</v>
      </c>
      <c r="AU2611" s="20" t="s">
        <v>82</v>
      </c>
    </row>
    <row r="2612" spans="1:63" s="12" customFormat="1" ht="22.8" customHeight="1">
      <c r="A2612" s="12"/>
      <c r="B2612" s="201"/>
      <c r="C2612" s="202"/>
      <c r="D2612" s="203" t="s">
        <v>71</v>
      </c>
      <c r="E2612" s="215" t="s">
        <v>3261</v>
      </c>
      <c r="F2612" s="215" t="s">
        <v>3262</v>
      </c>
      <c r="G2612" s="202"/>
      <c r="H2612" s="202"/>
      <c r="I2612" s="205"/>
      <c r="J2612" s="216">
        <f>BK2612</f>
        <v>0</v>
      </c>
      <c r="K2612" s="202"/>
      <c r="L2612" s="207"/>
      <c r="M2612" s="208"/>
      <c r="N2612" s="209"/>
      <c r="O2612" s="209"/>
      <c r="P2612" s="210">
        <f>SUM(P2613:P2623)</f>
        <v>0</v>
      </c>
      <c r="Q2612" s="209"/>
      <c r="R2612" s="210">
        <f>SUM(R2613:R2623)</f>
        <v>0.35277</v>
      </c>
      <c r="S2612" s="209"/>
      <c r="T2612" s="211">
        <f>SUM(T2613:T2623)</f>
        <v>0</v>
      </c>
      <c r="U2612" s="12"/>
      <c r="V2612" s="12"/>
      <c r="W2612" s="12"/>
      <c r="X2612" s="12"/>
      <c r="Y2612" s="12"/>
      <c r="Z2612" s="12"/>
      <c r="AA2612" s="12"/>
      <c r="AB2612" s="12"/>
      <c r="AC2612" s="12"/>
      <c r="AD2612" s="12"/>
      <c r="AE2612" s="12"/>
      <c r="AR2612" s="212" t="s">
        <v>82</v>
      </c>
      <c r="AT2612" s="213" t="s">
        <v>71</v>
      </c>
      <c r="AU2612" s="213" t="s">
        <v>80</v>
      </c>
      <c r="AY2612" s="212" t="s">
        <v>266</v>
      </c>
      <c r="BK2612" s="214">
        <f>SUM(BK2613:BK2623)</f>
        <v>0</v>
      </c>
    </row>
    <row r="2613" spans="1:65" s="2" customFormat="1" ht="37.8" customHeight="1">
      <c r="A2613" s="41"/>
      <c r="B2613" s="42"/>
      <c r="C2613" s="217" t="s">
        <v>3263</v>
      </c>
      <c r="D2613" s="217" t="s">
        <v>268</v>
      </c>
      <c r="E2613" s="218" t="s">
        <v>3264</v>
      </c>
      <c r="F2613" s="219" t="s">
        <v>3265</v>
      </c>
      <c r="G2613" s="220" t="s">
        <v>271</v>
      </c>
      <c r="H2613" s="221">
        <v>10.69</v>
      </c>
      <c r="I2613" s="222"/>
      <c r="J2613" s="223">
        <f>ROUND(I2613*H2613,2)</f>
        <v>0</v>
      </c>
      <c r="K2613" s="219" t="s">
        <v>520</v>
      </c>
      <c r="L2613" s="47"/>
      <c r="M2613" s="224" t="s">
        <v>19</v>
      </c>
      <c r="N2613" s="225" t="s">
        <v>43</v>
      </c>
      <c r="O2613" s="87"/>
      <c r="P2613" s="226">
        <f>O2613*H2613</f>
        <v>0</v>
      </c>
      <c r="Q2613" s="226">
        <v>0.033</v>
      </c>
      <c r="R2613" s="226">
        <f>Q2613*H2613</f>
        <v>0.35277</v>
      </c>
      <c r="S2613" s="226">
        <v>0</v>
      </c>
      <c r="T2613" s="227">
        <f>S2613*H2613</f>
        <v>0</v>
      </c>
      <c r="U2613" s="41"/>
      <c r="V2613" s="41"/>
      <c r="W2613" s="41"/>
      <c r="X2613" s="41"/>
      <c r="Y2613" s="41"/>
      <c r="Z2613" s="41"/>
      <c r="AA2613" s="41"/>
      <c r="AB2613" s="41"/>
      <c r="AC2613" s="41"/>
      <c r="AD2613" s="41"/>
      <c r="AE2613" s="41"/>
      <c r="AR2613" s="228" t="s">
        <v>396</v>
      </c>
      <c r="AT2613" s="228" t="s">
        <v>268</v>
      </c>
      <c r="AU2613" s="228" t="s">
        <v>82</v>
      </c>
      <c r="AY2613" s="20" t="s">
        <v>266</v>
      </c>
      <c r="BE2613" s="229">
        <f>IF(N2613="základní",J2613,0)</f>
        <v>0</v>
      </c>
      <c r="BF2613" s="229">
        <f>IF(N2613="snížená",J2613,0)</f>
        <v>0</v>
      </c>
      <c r="BG2613" s="229">
        <f>IF(N2613="zákl. přenesená",J2613,0)</f>
        <v>0</v>
      </c>
      <c r="BH2613" s="229">
        <f>IF(N2613="sníž. přenesená",J2613,0)</f>
        <v>0</v>
      </c>
      <c r="BI2613" s="229">
        <f>IF(N2613="nulová",J2613,0)</f>
        <v>0</v>
      </c>
      <c r="BJ2613" s="20" t="s">
        <v>80</v>
      </c>
      <c r="BK2613" s="229">
        <f>ROUND(I2613*H2613,2)</f>
        <v>0</v>
      </c>
      <c r="BL2613" s="20" t="s">
        <v>396</v>
      </c>
      <c r="BM2613" s="228" t="s">
        <v>3266</v>
      </c>
    </row>
    <row r="2614" spans="1:47" s="2" customFormat="1" ht="12">
      <c r="A2614" s="41"/>
      <c r="B2614" s="42"/>
      <c r="C2614" s="43"/>
      <c r="D2614" s="230" t="s">
        <v>275</v>
      </c>
      <c r="E2614" s="43"/>
      <c r="F2614" s="231" t="s">
        <v>3265</v>
      </c>
      <c r="G2614" s="43"/>
      <c r="H2614" s="43"/>
      <c r="I2614" s="232"/>
      <c r="J2614" s="43"/>
      <c r="K2614" s="43"/>
      <c r="L2614" s="47"/>
      <c r="M2614" s="233"/>
      <c r="N2614" s="234"/>
      <c r="O2614" s="87"/>
      <c r="P2614" s="87"/>
      <c r="Q2614" s="87"/>
      <c r="R2614" s="87"/>
      <c r="S2614" s="87"/>
      <c r="T2614" s="88"/>
      <c r="U2614" s="41"/>
      <c r="V2614" s="41"/>
      <c r="W2614" s="41"/>
      <c r="X2614" s="41"/>
      <c r="Y2614" s="41"/>
      <c r="Z2614" s="41"/>
      <c r="AA2614" s="41"/>
      <c r="AB2614" s="41"/>
      <c r="AC2614" s="41"/>
      <c r="AD2614" s="41"/>
      <c r="AE2614" s="41"/>
      <c r="AT2614" s="20" t="s">
        <v>275</v>
      </c>
      <c r="AU2614" s="20" t="s">
        <v>82</v>
      </c>
    </row>
    <row r="2615" spans="1:51" s="13" customFormat="1" ht="12">
      <c r="A2615" s="13"/>
      <c r="B2615" s="237"/>
      <c r="C2615" s="238"/>
      <c r="D2615" s="230" t="s">
        <v>279</v>
      </c>
      <c r="E2615" s="239" t="s">
        <v>19</v>
      </c>
      <c r="F2615" s="240" t="s">
        <v>2572</v>
      </c>
      <c r="G2615" s="238"/>
      <c r="H2615" s="239" t="s">
        <v>19</v>
      </c>
      <c r="I2615" s="241"/>
      <c r="J2615" s="238"/>
      <c r="K2615" s="238"/>
      <c r="L2615" s="242"/>
      <c r="M2615" s="243"/>
      <c r="N2615" s="244"/>
      <c r="O2615" s="244"/>
      <c r="P2615" s="244"/>
      <c r="Q2615" s="244"/>
      <c r="R2615" s="244"/>
      <c r="S2615" s="244"/>
      <c r="T2615" s="245"/>
      <c r="U2615" s="13"/>
      <c r="V2615" s="13"/>
      <c r="W2615" s="13"/>
      <c r="X2615" s="13"/>
      <c r="Y2615" s="13"/>
      <c r="Z2615" s="13"/>
      <c r="AA2615" s="13"/>
      <c r="AB2615" s="13"/>
      <c r="AC2615" s="13"/>
      <c r="AD2615" s="13"/>
      <c r="AE2615" s="13"/>
      <c r="AT2615" s="246" t="s">
        <v>279</v>
      </c>
      <c r="AU2615" s="246" t="s">
        <v>82</v>
      </c>
      <c r="AV2615" s="13" t="s">
        <v>80</v>
      </c>
      <c r="AW2615" s="13" t="s">
        <v>33</v>
      </c>
      <c r="AX2615" s="13" t="s">
        <v>72</v>
      </c>
      <c r="AY2615" s="246" t="s">
        <v>266</v>
      </c>
    </row>
    <row r="2616" spans="1:51" s="14" customFormat="1" ht="12">
      <c r="A2616" s="14"/>
      <c r="B2616" s="247"/>
      <c r="C2616" s="248"/>
      <c r="D2616" s="230" t="s">
        <v>279</v>
      </c>
      <c r="E2616" s="249" t="s">
        <v>19</v>
      </c>
      <c r="F2616" s="250" t="s">
        <v>3267</v>
      </c>
      <c r="G2616" s="248"/>
      <c r="H2616" s="251">
        <v>0.675</v>
      </c>
      <c r="I2616" s="252"/>
      <c r="J2616" s="248"/>
      <c r="K2616" s="248"/>
      <c r="L2616" s="253"/>
      <c r="M2616" s="254"/>
      <c r="N2616" s="255"/>
      <c r="O2616" s="255"/>
      <c r="P2616" s="255"/>
      <c r="Q2616" s="255"/>
      <c r="R2616" s="255"/>
      <c r="S2616" s="255"/>
      <c r="T2616" s="256"/>
      <c r="U2616" s="14"/>
      <c r="V2616" s="14"/>
      <c r="W2616" s="14"/>
      <c r="X2616" s="14"/>
      <c r="Y2616" s="14"/>
      <c r="Z2616" s="14"/>
      <c r="AA2616" s="14"/>
      <c r="AB2616" s="14"/>
      <c r="AC2616" s="14"/>
      <c r="AD2616" s="14"/>
      <c r="AE2616" s="14"/>
      <c r="AT2616" s="257" t="s">
        <v>279</v>
      </c>
      <c r="AU2616" s="257" t="s">
        <v>82</v>
      </c>
      <c r="AV2616" s="14" t="s">
        <v>82</v>
      </c>
      <c r="AW2616" s="14" t="s">
        <v>33</v>
      </c>
      <c r="AX2616" s="14" t="s">
        <v>72</v>
      </c>
      <c r="AY2616" s="257" t="s">
        <v>266</v>
      </c>
    </row>
    <row r="2617" spans="1:51" s="13" customFormat="1" ht="12">
      <c r="A2617" s="13"/>
      <c r="B2617" s="237"/>
      <c r="C2617" s="238"/>
      <c r="D2617" s="230" t="s">
        <v>279</v>
      </c>
      <c r="E2617" s="239" t="s">
        <v>19</v>
      </c>
      <c r="F2617" s="240" t="s">
        <v>2576</v>
      </c>
      <c r="G2617" s="238"/>
      <c r="H2617" s="239" t="s">
        <v>19</v>
      </c>
      <c r="I2617" s="241"/>
      <c r="J2617" s="238"/>
      <c r="K2617" s="238"/>
      <c r="L2617" s="242"/>
      <c r="M2617" s="243"/>
      <c r="N2617" s="244"/>
      <c r="O2617" s="244"/>
      <c r="P2617" s="244"/>
      <c r="Q2617" s="244"/>
      <c r="R2617" s="244"/>
      <c r="S2617" s="244"/>
      <c r="T2617" s="245"/>
      <c r="U2617" s="13"/>
      <c r="V2617" s="13"/>
      <c r="W2617" s="13"/>
      <c r="X2617" s="13"/>
      <c r="Y2617" s="13"/>
      <c r="Z2617" s="13"/>
      <c r="AA2617" s="13"/>
      <c r="AB2617" s="13"/>
      <c r="AC2617" s="13"/>
      <c r="AD2617" s="13"/>
      <c r="AE2617" s="13"/>
      <c r="AT2617" s="246" t="s">
        <v>279</v>
      </c>
      <c r="AU2617" s="246" t="s">
        <v>82</v>
      </c>
      <c r="AV2617" s="13" t="s">
        <v>80</v>
      </c>
      <c r="AW2617" s="13" t="s">
        <v>33</v>
      </c>
      <c r="AX2617" s="13" t="s">
        <v>72</v>
      </c>
      <c r="AY2617" s="246" t="s">
        <v>266</v>
      </c>
    </row>
    <row r="2618" spans="1:51" s="14" customFormat="1" ht="12">
      <c r="A2618" s="14"/>
      <c r="B2618" s="247"/>
      <c r="C2618" s="248"/>
      <c r="D2618" s="230" t="s">
        <v>279</v>
      </c>
      <c r="E2618" s="249" t="s">
        <v>19</v>
      </c>
      <c r="F2618" s="250" t="s">
        <v>3268</v>
      </c>
      <c r="G2618" s="248"/>
      <c r="H2618" s="251">
        <v>7.315</v>
      </c>
      <c r="I2618" s="252"/>
      <c r="J2618" s="248"/>
      <c r="K2618" s="248"/>
      <c r="L2618" s="253"/>
      <c r="M2618" s="254"/>
      <c r="N2618" s="255"/>
      <c r="O2618" s="255"/>
      <c r="P2618" s="255"/>
      <c r="Q2618" s="255"/>
      <c r="R2618" s="255"/>
      <c r="S2618" s="255"/>
      <c r="T2618" s="256"/>
      <c r="U2618" s="14"/>
      <c r="V2618" s="14"/>
      <c r="W2618" s="14"/>
      <c r="X2618" s="14"/>
      <c r="Y2618" s="14"/>
      <c r="Z2618" s="14"/>
      <c r="AA2618" s="14"/>
      <c r="AB2618" s="14"/>
      <c r="AC2618" s="14"/>
      <c r="AD2618" s="14"/>
      <c r="AE2618" s="14"/>
      <c r="AT2618" s="257" t="s">
        <v>279</v>
      </c>
      <c r="AU2618" s="257" t="s">
        <v>82</v>
      </c>
      <c r="AV2618" s="14" t="s">
        <v>82</v>
      </c>
      <c r="AW2618" s="14" t="s">
        <v>33</v>
      </c>
      <c r="AX2618" s="14" t="s">
        <v>72</v>
      </c>
      <c r="AY2618" s="257" t="s">
        <v>266</v>
      </c>
    </row>
    <row r="2619" spans="1:51" s="13" customFormat="1" ht="12">
      <c r="A2619" s="13"/>
      <c r="B2619" s="237"/>
      <c r="C2619" s="238"/>
      <c r="D2619" s="230" t="s">
        <v>279</v>
      </c>
      <c r="E2619" s="239" t="s">
        <v>19</v>
      </c>
      <c r="F2619" s="240" t="s">
        <v>2580</v>
      </c>
      <c r="G2619" s="238"/>
      <c r="H2619" s="239" t="s">
        <v>19</v>
      </c>
      <c r="I2619" s="241"/>
      <c r="J2619" s="238"/>
      <c r="K2619" s="238"/>
      <c r="L2619" s="242"/>
      <c r="M2619" s="243"/>
      <c r="N2619" s="244"/>
      <c r="O2619" s="244"/>
      <c r="P2619" s="244"/>
      <c r="Q2619" s="244"/>
      <c r="R2619" s="244"/>
      <c r="S2619" s="244"/>
      <c r="T2619" s="245"/>
      <c r="U2619" s="13"/>
      <c r="V2619" s="13"/>
      <c r="W2619" s="13"/>
      <c r="X2619" s="13"/>
      <c r="Y2619" s="13"/>
      <c r="Z2619" s="13"/>
      <c r="AA2619" s="13"/>
      <c r="AB2619" s="13"/>
      <c r="AC2619" s="13"/>
      <c r="AD2619" s="13"/>
      <c r="AE2619" s="13"/>
      <c r="AT2619" s="246" t="s">
        <v>279</v>
      </c>
      <c r="AU2619" s="246" t="s">
        <v>82</v>
      </c>
      <c r="AV2619" s="13" t="s">
        <v>80</v>
      </c>
      <c r="AW2619" s="13" t="s">
        <v>33</v>
      </c>
      <c r="AX2619" s="13" t="s">
        <v>72</v>
      </c>
      <c r="AY2619" s="246" t="s">
        <v>266</v>
      </c>
    </row>
    <row r="2620" spans="1:51" s="14" customFormat="1" ht="12">
      <c r="A2620" s="14"/>
      <c r="B2620" s="247"/>
      <c r="C2620" s="248"/>
      <c r="D2620" s="230" t="s">
        <v>279</v>
      </c>
      <c r="E2620" s="249" t="s">
        <v>19</v>
      </c>
      <c r="F2620" s="250" t="s">
        <v>3269</v>
      </c>
      <c r="G2620" s="248"/>
      <c r="H2620" s="251">
        <v>1.8</v>
      </c>
      <c r="I2620" s="252"/>
      <c r="J2620" s="248"/>
      <c r="K2620" s="248"/>
      <c r="L2620" s="253"/>
      <c r="M2620" s="254"/>
      <c r="N2620" s="255"/>
      <c r="O2620" s="255"/>
      <c r="P2620" s="255"/>
      <c r="Q2620" s="255"/>
      <c r="R2620" s="255"/>
      <c r="S2620" s="255"/>
      <c r="T2620" s="256"/>
      <c r="U2620" s="14"/>
      <c r="V2620" s="14"/>
      <c r="W2620" s="14"/>
      <c r="X2620" s="14"/>
      <c r="Y2620" s="14"/>
      <c r="Z2620" s="14"/>
      <c r="AA2620" s="14"/>
      <c r="AB2620" s="14"/>
      <c r="AC2620" s="14"/>
      <c r="AD2620" s="14"/>
      <c r="AE2620" s="14"/>
      <c r="AT2620" s="257" t="s">
        <v>279</v>
      </c>
      <c r="AU2620" s="257" t="s">
        <v>82</v>
      </c>
      <c r="AV2620" s="14" t="s">
        <v>82</v>
      </c>
      <c r="AW2620" s="14" t="s">
        <v>33</v>
      </c>
      <c r="AX2620" s="14" t="s">
        <v>72</v>
      </c>
      <c r="AY2620" s="257" t="s">
        <v>266</v>
      </c>
    </row>
    <row r="2621" spans="1:51" s="13" customFormat="1" ht="12">
      <c r="A2621" s="13"/>
      <c r="B2621" s="237"/>
      <c r="C2621" s="238"/>
      <c r="D2621" s="230" t="s">
        <v>279</v>
      </c>
      <c r="E2621" s="239" t="s">
        <v>19</v>
      </c>
      <c r="F2621" s="240" t="s">
        <v>2584</v>
      </c>
      <c r="G2621" s="238"/>
      <c r="H2621" s="239" t="s">
        <v>19</v>
      </c>
      <c r="I2621" s="241"/>
      <c r="J2621" s="238"/>
      <c r="K2621" s="238"/>
      <c r="L2621" s="242"/>
      <c r="M2621" s="243"/>
      <c r="N2621" s="244"/>
      <c r="O2621" s="244"/>
      <c r="P2621" s="244"/>
      <c r="Q2621" s="244"/>
      <c r="R2621" s="244"/>
      <c r="S2621" s="244"/>
      <c r="T2621" s="245"/>
      <c r="U2621" s="13"/>
      <c r="V2621" s="13"/>
      <c r="W2621" s="13"/>
      <c r="X2621" s="13"/>
      <c r="Y2621" s="13"/>
      <c r="Z2621" s="13"/>
      <c r="AA2621" s="13"/>
      <c r="AB2621" s="13"/>
      <c r="AC2621" s="13"/>
      <c r="AD2621" s="13"/>
      <c r="AE2621" s="13"/>
      <c r="AT2621" s="246" t="s">
        <v>279</v>
      </c>
      <c r="AU2621" s="246" t="s">
        <v>82</v>
      </c>
      <c r="AV2621" s="13" t="s">
        <v>80</v>
      </c>
      <c r="AW2621" s="13" t="s">
        <v>33</v>
      </c>
      <c r="AX2621" s="13" t="s">
        <v>72</v>
      </c>
      <c r="AY2621" s="246" t="s">
        <v>266</v>
      </c>
    </row>
    <row r="2622" spans="1:51" s="14" customFormat="1" ht="12">
      <c r="A2622" s="14"/>
      <c r="B2622" s="247"/>
      <c r="C2622" s="248"/>
      <c r="D2622" s="230" t="s">
        <v>279</v>
      </c>
      <c r="E2622" s="249" t="s">
        <v>19</v>
      </c>
      <c r="F2622" s="250" t="s">
        <v>3270</v>
      </c>
      <c r="G2622" s="248"/>
      <c r="H2622" s="251">
        <v>0.9</v>
      </c>
      <c r="I2622" s="252"/>
      <c r="J2622" s="248"/>
      <c r="K2622" s="248"/>
      <c r="L2622" s="253"/>
      <c r="M2622" s="254"/>
      <c r="N2622" s="255"/>
      <c r="O2622" s="255"/>
      <c r="P2622" s="255"/>
      <c r="Q2622" s="255"/>
      <c r="R2622" s="255"/>
      <c r="S2622" s="255"/>
      <c r="T2622" s="256"/>
      <c r="U2622" s="14"/>
      <c r="V2622" s="14"/>
      <c r="W2622" s="14"/>
      <c r="X2622" s="14"/>
      <c r="Y2622" s="14"/>
      <c r="Z2622" s="14"/>
      <c r="AA2622" s="14"/>
      <c r="AB2622" s="14"/>
      <c r="AC2622" s="14"/>
      <c r="AD2622" s="14"/>
      <c r="AE2622" s="14"/>
      <c r="AT2622" s="257" t="s">
        <v>279</v>
      </c>
      <c r="AU2622" s="257" t="s">
        <v>82</v>
      </c>
      <c r="AV2622" s="14" t="s">
        <v>82</v>
      </c>
      <c r="AW2622" s="14" t="s">
        <v>33</v>
      </c>
      <c r="AX2622" s="14" t="s">
        <v>72</v>
      </c>
      <c r="AY2622" s="257" t="s">
        <v>266</v>
      </c>
    </row>
    <row r="2623" spans="1:51" s="15" customFormat="1" ht="12">
      <c r="A2623" s="15"/>
      <c r="B2623" s="258"/>
      <c r="C2623" s="259"/>
      <c r="D2623" s="230" t="s">
        <v>279</v>
      </c>
      <c r="E2623" s="260" t="s">
        <v>19</v>
      </c>
      <c r="F2623" s="261" t="s">
        <v>282</v>
      </c>
      <c r="G2623" s="259"/>
      <c r="H2623" s="262">
        <v>10.69</v>
      </c>
      <c r="I2623" s="263"/>
      <c r="J2623" s="259"/>
      <c r="K2623" s="259"/>
      <c r="L2623" s="264"/>
      <c r="M2623" s="265"/>
      <c r="N2623" s="266"/>
      <c r="O2623" s="266"/>
      <c r="P2623" s="266"/>
      <c r="Q2623" s="266"/>
      <c r="R2623" s="266"/>
      <c r="S2623" s="266"/>
      <c r="T2623" s="267"/>
      <c r="U2623" s="15"/>
      <c r="V2623" s="15"/>
      <c r="W2623" s="15"/>
      <c r="X2623" s="15"/>
      <c r="Y2623" s="15"/>
      <c r="Z2623" s="15"/>
      <c r="AA2623" s="15"/>
      <c r="AB2623" s="15"/>
      <c r="AC2623" s="15"/>
      <c r="AD2623" s="15"/>
      <c r="AE2623" s="15"/>
      <c r="AT2623" s="268" t="s">
        <v>279</v>
      </c>
      <c r="AU2623" s="268" t="s">
        <v>82</v>
      </c>
      <c r="AV2623" s="15" t="s">
        <v>273</v>
      </c>
      <c r="AW2623" s="15" t="s">
        <v>33</v>
      </c>
      <c r="AX2623" s="15" t="s">
        <v>80</v>
      </c>
      <c r="AY2623" s="268" t="s">
        <v>266</v>
      </c>
    </row>
    <row r="2624" spans="1:63" s="12" customFormat="1" ht="22.8" customHeight="1">
      <c r="A2624" s="12"/>
      <c r="B2624" s="201"/>
      <c r="C2624" s="202"/>
      <c r="D2624" s="203" t="s">
        <v>71</v>
      </c>
      <c r="E2624" s="215" t="s">
        <v>3271</v>
      </c>
      <c r="F2624" s="215" t="s">
        <v>3272</v>
      </c>
      <c r="G2624" s="202"/>
      <c r="H2624" s="202"/>
      <c r="I2624" s="205"/>
      <c r="J2624" s="216">
        <f>BK2624</f>
        <v>0</v>
      </c>
      <c r="K2624" s="202"/>
      <c r="L2624" s="207"/>
      <c r="M2624" s="208"/>
      <c r="N2624" s="209"/>
      <c r="O2624" s="209"/>
      <c r="P2624" s="210">
        <f>SUM(P2625:P2679)</f>
        <v>0</v>
      </c>
      <c r="Q2624" s="209"/>
      <c r="R2624" s="210">
        <f>SUM(R2625:R2679)</f>
        <v>0.12509196</v>
      </c>
      <c r="S2624" s="209"/>
      <c r="T2624" s="211">
        <f>SUM(T2625:T2679)</f>
        <v>0</v>
      </c>
      <c r="U2624" s="12"/>
      <c r="V2624" s="12"/>
      <c r="W2624" s="12"/>
      <c r="X2624" s="12"/>
      <c r="Y2624" s="12"/>
      <c r="Z2624" s="12"/>
      <c r="AA2624" s="12"/>
      <c r="AB2624" s="12"/>
      <c r="AC2624" s="12"/>
      <c r="AD2624" s="12"/>
      <c r="AE2624" s="12"/>
      <c r="AR2624" s="212" t="s">
        <v>82</v>
      </c>
      <c r="AT2624" s="213" t="s">
        <v>71</v>
      </c>
      <c r="AU2624" s="213" t="s">
        <v>80</v>
      </c>
      <c r="AY2624" s="212" t="s">
        <v>266</v>
      </c>
      <c r="BK2624" s="214">
        <f>SUM(BK2625:BK2679)</f>
        <v>0</v>
      </c>
    </row>
    <row r="2625" spans="1:65" s="2" customFormat="1" ht="24.15" customHeight="1">
      <c r="A2625" s="41"/>
      <c r="B2625" s="42"/>
      <c r="C2625" s="217" t="s">
        <v>3273</v>
      </c>
      <c r="D2625" s="217" t="s">
        <v>268</v>
      </c>
      <c r="E2625" s="218" t="s">
        <v>3274</v>
      </c>
      <c r="F2625" s="219" t="s">
        <v>3275</v>
      </c>
      <c r="G2625" s="220" t="s">
        <v>271</v>
      </c>
      <c r="H2625" s="221">
        <v>28.653</v>
      </c>
      <c r="I2625" s="222"/>
      <c r="J2625" s="223">
        <f>ROUND(I2625*H2625,2)</f>
        <v>0</v>
      </c>
      <c r="K2625" s="219" t="s">
        <v>272</v>
      </c>
      <c r="L2625" s="47"/>
      <c r="M2625" s="224" t="s">
        <v>19</v>
      </c>
      <c r="N2625" s="225" t="s">
        <v>43</v>
      </c>
      <c r="O2625" s="87"/>
      <c r="P2625" s="226">
        <f>O2625*H2625</f>
        <v>0</v>
      </c>
      <c r="Q2625" s="226">
        <v>8E-05</v>
      </c>
      <c r="R2625" s="226">
        <f>Q2625*H2625</f>
        <v>0.00229224</v>
      </c>
      <c r="S2625" s="226">
        <v>0</v>
      </c>
      <c r="T2625" s="227">
        <f>S2625*H2625</f>
        <v>0</v>
      </c>
      <c r="U2625" s="41"/>
      <c r="V2625" s="41"/>
      <c r="W2625" s="41"/>
      <c r="X2625" s="41"/>
      <c r="Y2625" s="41"/>
      <c r="Z2625" s="41"/>
      <c r="AA2625" s="41"/>
      <c r="AB2625" s="41"/>
      <c r="AC2625" s="41"/>
      <c r="AD2625" s="41"/>
      <c r="AE2625" s="41"/>
      <c r="AR2625" s="228" t="s">
        <v>396</v>
      </c>
      <c r="AT2625" s="228" t="s">
        <v>268</v>
      </c>
      <c r="AU2625" s="228" t="s">
        <v>82</v>
      </c>
      <c r="AY2625" s="20" t="s">
        <v>266</v>
      </c>
      <c r="BE2625" s="229">
        <f>IF(N2625="základní",J2625,0)</f>
        <v>0</v>
      </c>
      <c r="BF2625" s="229">
        <f>IF(N2625="snížená",J2625,0)</f>
        <v>0</v>
      </c>
      <c r="BG2625" s="229">
        <f>IF(N2625="zákl. přenesená",J2625,0)</f>
        <v>0</v>
      </c>
      <c r="BH2625" s="229">
        <f>IF(N2625="sníž. přenesená",J2625,0)</f>
        <v>0</v>
      </c>
      <c r="BI2625" s="229">
        <f>IF(N2625="nulová",J2625,0)</f>
        <v>0</v>
      </c>
      <c r="BJ2625" s="20" t="s">
        <v>80</v>
      </c>
      <c r="BK2625" s="229">
        <f>ROUND(I2625*H2625,2)</f>
        <v>0</v>
      </c>
      <c r="BL2625" s="20" t="s">
        <v>396</v>
      </c>
      <c r="BM2625" s="228" t="s">
        <v>3276</v>
      </c>
    </row>
    <row r="2626" spans="1:47" s="2" customFormat="1" ht="12">
      <c r="A2626" s="41"/>
      <c r="B2626" s="42"/>
      <c r="C2626" s="43"/>
      <c r="D2626" s="230" t="s">
        <v>275</v>
      </c>
      <c r="E2626" s="43"/>
      <c r="F2626" s="231" t="s">
        <v>3277</v>
      </c>
      <c r="G2626" s="43"/>
      <c r="H2626" s="43"/>
      <c r="I2626" s="232"/>
      <c r="J2626" s="43"/>
      <c r="K2626" s="43"/>
      <c r="L2626" s="47"/>
      <c r="M2626" s="233"/>
      <c r="N2626" s="234"/>
      <c r="O2626" s="87"/>
      <c r="P2626" s="87"/>
      <c r="Q2626" s="87"/>
      <c r="R2626" s="87"/>
      <c r="S2626" s="87"/>
      <c r="T2626" s="88"/>
      <c r="U2626" s="41"/>
      <c r="V2626" s="41"/>
      <c r="W2626" s="41"/>
      <c r="X2626" s="41"/>
      <c r="Y2626" s="41"/>
      <c r="Z2626" s="41"/>
      <c r="AA2626" s="41"/>
      <c r="AB2626" s="41"/>
      <c r="AC2626" s="41"/>
      <c r="AD2626" s="41"/>
      <c r="AE2626" s="41"/>
      <c r="AT2626" s="20" t="s">
        <v>275</v>
      </c>
      <c r="AU2626" s="20" t="s">
        <v>82</v>
      </c>
    </row>
    <row r="2627" spans="1:47" s="2" customFormat="1" ht="12">
      <c r="A2627" s="41"/>
      <c r="B2627" s="42"/>
      <c r="C2627" s="43"/>
      <c r="D2627" s="235" t="s">
        <v>277</v>
      </c>
      <c r="E2627" s="43"/>
      <c r="F2627" s="236" t="s">
        <v>3278</v>
      </c>
      <c r="G2627" s="43"/>
      <c r="H2627" s="43"/>
      <c r="I2627" s="232"/>
      <c r="J2627" s="43"/>
      <c r="K2627" s="43"/>
      <c r="L2627" s="47"/>
      <c r="M2627" s="233"/>
      <c r="N2627" s="234"/>
      <c r="O2627" s="87"/>
      <c r="P2627" s="87"/>
      <c r="Q2627" s="87"/>
      <c r="R2627" s="87"/>
      <c r="S2627" s="87"/>
      <c r="T2627" s="88"/>
      <c r="U2627" s="41"/>
      <c r="V2627" s="41"/>
      <c r="W2627" s="41"/>
      <c r="X2627" s="41"/>
      <c r="Y2627" s="41"/>
      <c r="Z2627" s="41"/>
      <c r="AA2627" s="41"/>
      <c r="AB2627" s="41"/>
      <c r="AC2627" s="41"/>
      <c r="AD2627" s="41"/>
      <c r="AE2627" s="41"/>
      <c r="AT2627" s="20" t="s">
        <v>277</v>
      </c>
      <c r="AU2627" s="20" t="s">
        <v>82</v>
      </c>
    </row>
    <row r="2628" spans="1:51" s="14" customFormat="1" ht="12">
      <c r="A2628" s="14"/>
      <c r="B2628" s="247"/>
      <c r="C2628" s="248"/>
      <c r="D2628" s="230" t="s">
        <v>279</v>
      </c>
      <c r="E2628" s="249" t="s">
        <v>19</v>
      </c>
      <c r="F2628" s="250" t="s">
        <v>3279</v>
      </c>
      <c r="G2628" s="248"/>
      <c r="H2628" s="251">
        <v>1.325</v>
      </c>
      <c r="I2628" s="252"/>
      <c r="J2628" s="248"/>
      <c r="K2628" s="248"/>
      <c r="L2628" s="253"/>
      <c r="M2628" s="254"/>
      <c r="N2628" s="255"/>
      <c r="O2628" s="255"/>
      <c r="P2628" s="255"/>
      <c r="Q2628" s="255"/>
      <c r="R2628" s="255"/>
      <c r="S2628" s="255"/>
      <c r="T2628" s="256"/>
      <c r="U2628" s="14"/>
      <c r="V2628" s="14"/>
      <c r="W2628" s="14"/>
      <c r="X2628" s="14"/>
      <c r="Y2628" s="14"/>
      <c r="Z2628" s="14"/>
      <c r="AA2628" s="14"/>
      <c r="AB2628" s="14"/>
      <c r="AC2628" s="14"/>
      <c r="AD2628" s="14"/>
      <c r="AE2628" s="14"/>
      <c r="AT2628" s="257" t="s">
        <v>279</v>
      </c>
      <c r="AU2628" s="257" t="s">
        <v>82</v>
      </c>
      <c r="AV2628" s="14" t="s">
        <v>82</v>
      </c>
      <c r="AW2628" s="14" t="s">
        <v>33</v>
      </c>
      <c r="AX2628" s="14" t="s">
        <v>72</v>
      </c>
      <c r="AY2628" s="257" t="s">
        <v>266</v>
      </c>
    </row>
    <row r="2629" spans="1:51" s="14" customFormat="1" ht="12">
      <c r="A2629" s="14"/>
      <c r="B2629" s="247"/>
      <c r="C2629" s="248"/>
      <c r="D2629" s="230" t="s">
        <v>279</v>
      </c>
      <c r="E2629" s="249" t="s">
        <v>19</v>
      </c>
      <c r="F2629" s="250" t="s">
        <v>3280</v>
      </c>
      <c r="G2629" s="248"/>
      <c r="H2629" s="251">
        <v>3.405</v>
      </c>
      <c r="I2629" s="252"/>
      <c r="J2629" s="248"/>
      <c r="K2629" s="248"/>
      <c r="L2629" s="253"/>
      <c r="M2629" s="254"/>
      <c r="N2629" s="255"/>
      <c r="O2629" s="255"/>
      <c r="P2629" s="255"/>
      <c r="Q2629" s="255"/>
      <c r="R2629" s="255"/>
      <c r="S2629" s="255"/>
      <c r="T2629" s="256"/>
      <c r="U2629" s="14"/>
      <c r="V2629" s="14"/>
      <c r="W2629" s="14"/>
      <c r="X2629" s="14"/>
      <c r="Y2629" s="14"/>
      <c r="Z2629" s="14"/>
      <c r="AA2629" s="14"/>
      <c r="AB2629" s="14"/>
      <c r="AC2629" s="14"/>
      <c r="AD2629" s="14"/>
      <c r="AE2629" s="14"/>
      <c r="AT2629" s="257" t="s">
        <v>279</v>
      </c>
      <c r="AU2629" s="257" t="s">
        <v>82</v>
      </c>
      <c r="AV2629" s="14" t="s">
        <v>82</v>
      </c>
      <c r="AW2629" s="14" t="s">
        <v>33</v>
      </c>
      <c r="AX2629" s="14" t="s">
        <v>72</v>
      </c>
      <c r="AY2629" s="257" t="s">
        <v>266</v>
      </c>
    </row>
    <row r="2630" spans="1:51" s="14" customFormat="1" ht="12">
      <c r="A2630" s="14"/>
      <c r="B2630" s="247"/>
      <c r="C2630" s="248"/>
      <c r="D2630" s="230" t="s">
        <v>279</v>
      </c>
      <c r="E2630" s="249" t="s">
        <v>19</v>
      </c>
      <c r="F2630" s="250" t="s">
        <v>3281</v>
      </c>
      <c r="G2630" s="248"/>
      <c r="H2630" s="251">
        <v>0.928</v>
      </c>
      <c r="I2630" s="252"/>
      <c r="J2630" s="248"/>
      <c r="K2630" s="248"/>
      <c r="L2630" s="253"/>
      <c r="M2630" s="254"/>
      <c r="N2630" s="255"/>
      <c r="O2630" s="255"/>
      <c r="P2630" s="255"/>
      <c r="Q2630" s="255"/>
      <c r="R2630" s="255"/>
      <c r="S2630" s="255"/>
      <c r="T2630" s="256"/>
      <c r="U2630" s="14"/>
      <c r="V2630" s="14"/>
      <c r="W2630" s="14"/>
      <c r="X2630" s="14"/>
      <c r="Y2630" s="14"/>
      <c r="Z2630" s="14"/>
      <c r="AA2630" s="14"/>
      <c r="AB2630" s="14"/>
      <c r="AC2630" s="14"/>
      <c r="AD2630" s="14"/>
      <c r="AE2630" s="14"/>
      <c r="AT2630" s="257" t="s">
        <v>279</v>
      </c>
      <c r="AU2630" s="257" t="s">
        <v>82</v>
      </c>
      <c r="AV2630" s="14" t="s">
        <v>82</v>
      </c>
      <c r="AW2630" s="14" t="s">
        <v>33</v>
      </c>
      <c r="AX2630" s="14" t="s">
        <v>72</v>
      </c>
      <c r="AY2630" s="257" t="s">
        <v>266</v>
      </c>
    </row>
    <row r="2631" spans="1:51" s="14" customFormat="1" ht="12">
      <c r="A2631" s="14"/>
      <c r="B2631" s="247"/>
      <c r="C2631" s="248"/>
      <c r="D2631" s="230" t="s">
        <v>279</v>
      </c>
      <c r="E2631" s="249" t="s">
        <v>19</v>
      </c>
      <c r="F2631" s="250" t="s">
        <v>3282</v>
      </c>
      <c r="G2631" s="248"/>
      <c r="H2631" s="251">
        <v>0.948</v>
      </c>
      <c r="I2631" s="252"/>
      <c r="J2631" s="248"/>
      <c r="K2631" s="248"/>
      <c r="L2631" s="253"/>
      <c r="M2631" s="254"/>
      <c r="N2631" s="255"/>
      <c r="O2631" s="255"/>
      <c r="P2631" s="255"/>
      <c r="Q2631" s="255"/>
      <c r="R2631" s="255"/>
      <c r="S2631" s="255"/>
      <c r="T2631" s="256"/>
      <c r="U2631" s="14"/>
      <c r="V2631" s="14"/>
      <c r="W2631" s="14"/>
      <c r="X2631" s="14"/>
      <c r="Y2631" s="14"/>
      <c r="Z2631" s="14"/>
      <c r="AA2631" s="14"/>
      <c r="AB2631" s="14"/>
      <c r="AC2631" s="14"/>
      <c r="AD2631" s="14"/>
      <c r="AE2631" s="14"/>
      <c r="AT2631" s="257" t="s">
        <v>279</v>
      </c>
      <c r="AU2631" s="257" t="s">
        <v>82</v>
      </c>
      <c r="AV2631" s="14" t="s">
        <v>82</v>
      </c>
      <c r="AW2631" s="14" t="s">
        <v>33</v>
      </c>
      <c r="AX2631" s="14" t="s">
        <v>72</v>
      </c>
      <c r="AY2631" s="257" t="s">
        <v>266</v>
      </c>
    </row>
    <row r="2632" spans="1:51" s="14" customFormat="1" ht="12">
      <c r="A2632" s="14"/>
      <c r="B2632" s="247"/>
      <c r="C2632" s="248"/>
      <c r="D2632" s="230" t="s">
        <v>279</v>
      </c>
      <c r="E2632" s="249" t="s">
        <v>19</v>
      </c>
      <c r="F2632" s="250" t="s">
        <v>3283</v>
      </c>
      <c r="G2632" s="248"/>
      <c r="H2632" s="251">
        <v>2.37</v>
      </c>
      <c r="I2632" s="252"/>
      <c r="J2632" s="248"/>
      <c r="K2632" s="248"/>
      <c r="L2632" s="253"/>
      <c r="M2632" s="254"/>
      <c r="N2632" s="255"/>
      <c r="O2632" s="255"/>
      <c r="P2632" s="255"/>
      <c r="Q2632" s="255"/>
      <c r="R2632" s="255"/>
      <c r="S2632" s="255"/>
      <c r="T2632" s="256"/>
      <c r="U2632" s="14"/>
      <c r="V2632" s="14"/>
      <c r="W2632" s="14"/>
      <c r="X2632" s="14"/>
      <c r="Y2632" s="14"/>
      <c r="Z2632" s="14"/>
      <c r="AA2632" s="14"/>
      <c r="AB2632" s="14"/>
      <c r="AC2632" s="14"/>
      <c r="AD2632" s="14"/>
      <c r="AE2632" s="14"/>
      <c r="AT2632" s="257" t="s">
        <v>279</v>
      </c>
      <c r="AU2632" s="257" t="s">
        <v>82</v>
      </c>
      <c r="AV2632" s="14" t="s">
        <v>82</v>
      </c>
      <c r="AW2632" s="14" t="s">
        <v>33</v>
      </c>
      <c r="AX2632" s="14" t="s">
        <v>72</v>
      </c>
      <c r="AY2632" s="257" t="s">
        <v>266</v>
      </c>
    </row>
    <row r="2633" spans="1:51" s="14" customFormat="1" ht="12">
      <c r="A2633" s="14"/>
      <c r="B2633" s="247"/>
      <c r="C2633" s="248"/>
      <c r="D2633" s="230" t="s">
        <v>279</v>
      </c>
      <c r="E2633" s="249" t="s">
        <v>19</v>
      </c>
      <c r="F2633" s="250" t="s">
        <v>3284</v>
      </c>
      <c r="G2633" s="248"/>
      <c r="H2633" s="251">
        <v>2.016</v>
      </c>
      <c r="I2633" s="252"/>
      <c r="J2633" s="248"/>
      <c r="K2633" s="248"/>
      <c r="L2633" s="253"/>
      <c r="M2633" s="254"/>
      <c r="N2633" s="255"/>
      <c r="O2633" s="255"/>
      <c r="P2633" s="255"/>
      <c r="Q2633" s="255"/>
      <c r="R2633" s="255"/>
      <c r="S2633" s="255"/>
      <c r="T2633" s="256"/>
      <c r="U2633" s="14"/>
      <c r="V2633" s="14"/>
      <c r="W2633" s="14"/>
      <c r="X2633" s="14"/>
      <c r="Y2633" s="14"/>
      <c r="Z2633" s="14"/>
      <c r="AA2633" s="14"/>
      <c r="AB2633" s="14"/>
      <c r="AC2633" s="14"/>
      <c r="AD2633" s="14"/>
      <c r="AE2633" s="14"/>
      <c r="AT2633" s="257" t="s">
        <v>279</v>
      </c>
      <c r="AU2633" s="257" t="s">
        <v>82</v>
      </c>
      <c r="AV2633" s="14" t="s">
        <v>82</v>
      </c>
      <c r="AW2633" s="14" t="s">
        <v>33</v>
      </c>
      <c r="AX2633" s="14" t="s">
        <v>72</v>
      </c>
      <c r="AY2633" s="257" t="s">
        <v>266</v>
      </c>
    </row>
    <row r="2634" spans="1:51" s="16" customFormat="1" ht="12">
      <c r="A2634" s="16"/>
      <c r="B2634" s="279"/>
      <c r="C2634" s="280"/>
      <c r="D2634" s="230" t="s">
        <v>279</v>
      </c>
      <c r="E2634" s="281" t="s">
        <v>19</v>
      </c>
      <c r="F2634" s="282" t="s">
        <v>705</v>
      </c>
      <c r="G2634" s="280"/>
      <c r="H2634" s="283">
        <v>10.992</v>
      </c>
      <c r="I2634" s="284"/>
      <c r="J2634" s="280"/>
      <c r="K2634" s="280"/>
      <c r="L2634" s="285"/>
      <c r="M2634" s="286"/>
      <c r="N2634" s="287"/>
      <c r="O2634" s="287"/>
      <c r="P2634" s="287"/>
      <c r="Q2634" s="287"/>
      <c r="R2634" s="287"/>
      <c r="S2634" s="287"/>
      <c r="T2634" s="288"/>
      <c r="U2634" s="16"/>
      <c r="V2634" s="16"/>
      <c r="W2634" s="16"/>
      <c r="X2634" s="16"/>
      <c r="Y2634" s="16"/>
      <c r="Z2634" s="16"/>
      <c r="AA2634" s="16"/>
      <c r="AB2634" s="16"/>
      <c r="AC2634" s="16"/>
      <c r="AD2634" s="16"/>
      <c r="AE2634" s="16"/>
      <c r="AT2634" s="289" t="s">
        <v>279</v>
      </c>
      <c r="AU2634" s="289" t="s">
        <v>82</v>
      </c>
      <c r="AV2634" s="16" t="s">
        <v>291</v>
      </c>
      <c r="AW2634" s="16" t="s">
        <v>33</v>
      </c>
      <c r="AX2634" s="16" t="s">
        <v>72</v>
      </c>
      <c r="AY2634" s="289" t="s">
        <v>266</v>
      </c>
    </row>
    <row r="2635" spans="1:51" s="14" customFormat="1" ht="12">
      <c r="A2635" s="14"/>
      <c r="B2635" s="247"/>
      <c r="C2635" s="248"/>
      <c r="D2635" s="230" t="s">
        <v>279</v>
      </c>
      <c r="E2635" s="249" t="s">
        <v>19</v>
      </c>
      <c r="F2635" s="250" t="s">
        <v>3285</v>
      </c>
      <c r="G2635" s="248"/>
      <c r="H2635" s="251">
        <v>1.185</v>
      </c>
      <c r="I2635" s="252"/>
      <c r="J2635" s="248"/>
      <c r="K2635" s="248"/>
      <c r="L2635" s="253"/>
      <c r="M2635" s="254"/>
      <c r="N2635" s="255"/>
      <c r="O2635" s="255"/>
      <c r="P2635" s="255"/>
      <c r="Q2635" s="255"/>
      <c r="R2635" s="255"/>
      <c r="S2635" s="255"/>
      <c r="T2635" s="256"/>
      <c r="U2635" s="14"/>
      <c r="V2635" s="14"/>
      <c r="W2635" s="14"/>
      <c r="X2635" s="14"/>
      <c r="Y2635" s="14"/>
      <c r="Z2635" s="14"/>
      <c r="AA2635" s="14"/>
      <c r="AB2635" s="14"/>
      <c r="AC2635" s="14"/>
      <c r="AD2635" s="14"/>
      <c r="AE2635" s="14"/>
      <c r="AT2635" s="257" t="s">
        <v>279</v>
      </c>
      <c r="AU2635" s="257" t="s">
        <v>82</v>
      </c>
      <c r="AV2635" s="14" t="s">
        <v>82</v>
      </c>
      <c r="AW2635" s="14" t="s">
        <v>33</v>
      </c>
      <c r="AX2635" s="14" t="s">
        <v>72</v>
      </c>
      <c r="AY2635" s="257" t="s">
        <v>266</v>
      </c>
    </row>
    <row r="2636" spans="1:51" s="14" customFormat="1" ht="12">
      <c r="A2636" s="14"/>
      <c r="B2636" s="247"/>
      <c r="C2636" s="248"/>
      <c r="D2636" s="230" t="s">
        <v>279</v>
      </c>
      <c r="E2636" s="249" t="s">
        <v>19</v>
      </c>
      <c r="F2636" s="250" t="s">
        <v>3286</v>
      </c>
      <c r="G2636" s="248"/>
      <c r="H2636" s="251">
        <v>1.325</v>
      </c>
      <c r="I2636" s="252"/>
      <c r="J2636" s="248"/>
      <c r="K2636" s="248"/>
      <c r="L2636" s="253"/>
      <c r="M2636" s="254"/>
      <c r="N2636" s="255"/>
      <c r="O2636" s="255"/>
      <c r="P2636" s="255"/>
      <c r="Q2636" s="255"/>
      <c r="R2636" s="255"/>
      <c r="S2636" s="255"/>
      <c r="T2636" s="256"/>
      <c r="U2636" s="14"/>
      <c r="V2636" s="14"/>
      <c r="W2636" s="14"/>
      <c r="X2636" s="14"/>
      <c r="Y2636" s="14"/>
      <c r="Z2636" s="14"/>
      <c r="AA2636" s="14"/>
      <c r="AB2636" s="14"/>
      <c r="AC2636" s="14"/>
      <c r="AD2636" s="14"/>
      <c r="AE2636" s="14"/>
      <c r="AT2636" s="257" t="s">
        <v>279</v>
      </c>
      <c r="AU2636" s="257" t="s">
        <v>82</v>
      </c>
      <c r="AV2636" s="14" t="s">
        <v>82</v>
      </c>
      <c r="AW2636" s="14" t="s">
        <v>33</v>
      </c>
      <c r="AX2636" s="14" t="s">
        <v>72</v>
      </c>
      <c r="AY2636" s="257" t="s">
        <v>266</v>
      </c>
    </row>
    <row r="2637" spans="1:51" s="14" customFormat="1" ht="12">
      <c r="A2637" s="14"/>
      <c r="B2637" s="247"/>
      <c r="C2637" s="248"/>
      <c r="D2637" s="230" t="s">
        <v>279</v>
      </c>
      <c r="E2637" s="249" t="s">
        <v>19</v>
      </c>
      <c r="F2637" s="250" t="s">
        <v>3287</v>
      </c>
      <c r="G2637" s="248"/>
      <c r="H2637" s="251">
        <v>1.325</v>
      </c>
      <c r="I2637" s="252"/>
      <c r="J2637" s="248"/>
      <c r="K2637" s="248"/>
      <c r="L2637" s="253"/>
      <c r="M2637" s="254"/>
      <c r="N2637" s="255"/>
      <c r="O2637" s="255"/>
      <c r="P2637" s="255"/>
      <c r="Q2637" s="255"/>
      <c r="R2637" s="255"/>
      <c r="S2637" s="255"/>
      <c r="T2637" s="256"/>
      <c r="U2637" s="14"/>
      <c r="V2637" s="14"/>
      <c r="W2637" s="14"/>
      <c r="X2637" s="14"/>
      <c r="Y2637" s="14"/>
      <c r="Z2637" s="14"/>
      <c r="AA2637" s="14"/>
      <c r="AB2637" s="14"/>
      <c r="AC2637" s="14"/>
      <c r="AD2637" s="14"/>
      <c r="AE2637" s="14"/>
      <c r="AT2637" s="257" t="s">
        <v>279</v>
      </c>
      <c r="AU2637" s="257" t="s">
        <v>82</v>
      </c>
      <c r="AV2637" s="14" t="s">
        <v>82</v>
      </c>
      <c r="AW2637" s="14" t="s">
        <v>33</v>
      </c>
      <c r="AX2637" s="14" t="s">
        <v>72</v>
      </c>
      <c r="AY2637" s="257" t="s">
        <v>266</v>
      </c>
    </row>
    <row r="2638" spans="1:51" s="14" customFormat="1" ht="12">
      <c r="A2638" s="14"/>
      <c r="B2638" s="247"/>
      <c r="C2638" s="248"/>
      <c r="D2638" s="230" t="s">
        <v>279</v>
      </c>
      <c r="E2638" s="249" t="s">
        <v>19</v>
      </c>
      <c r="F2638" s="250" t="s">
        <v>3288</v>
      </c>
      <c r="G2638" s="248"/>
      <c r="H2638" s="251">
        <v>1.325</v>
      </c>
      <c r="I2638" s="252"/>
      <c r="J2638" s="248"/>
      <c r="K2638" s="248"/>
      <c r="L2638" s="253"/>
      <c r="M2638" s="254"/>
      <c r="N2638" s="255"/>
      <c r="O2638" s="255"/>
      <c r="P2638" s="255"/>
      <c r="Q2638" s="255"/>
      <c r="R2638" s="255"/>
      <c r="S2638" s="255"/>
      <c r="T2638" s="256"/>
      <c r="U2638" s="14"/>
      <c r="V2638" s="14"/>
      <c r="W2638" s="14"/>
      <c r="X2638" s="14"/>
      <c r="Y2638" s="14"/>
      <c r="Z2638" s="14"/>
      <c r="AA2638" s="14"/>
      <c r="AB2638" s="14"/>
      <c r="AC2638" s="14"/>
      <c r="AD2638" s="14"/>
      <c r="AE2638" s="14"/>
      <c r="AT2638" s="257" t="s">
        <v>279</v>
      </c>
      <c r="AU2638" s="257" t="s">
        <v>82</v>
      </c>
      <c r="AV2638" s="14" t="s">
        <v>82</v>
      </c>
      <c r="AW2638" s="14" t="s">
        <v>33</v>
      </c>
      <c r="AX2638" s="14" t="s">
        <v>72</v>
      </c>
      <c r="AY2638" s="257" t="s">
        <v>266</v>
      </c>
    </row>
    <row r="2639" spans="1:51" s="14" customFormat="1" ht="12">
      <c r="A2639" s="14"/>
      <c r="B2639" s="247"/>
      <c r="C2639" s="248"/>
      <c r="D2639" s="230" t="s">
        <v>279</v>
      </c>
      <c r="E2639" s="249" t="s">
        <v>19</v>
      </c>
      <c r="F2639" s="250" t="s">
        <v>3289</v>
      </c>
      <c r="G2639" s="248"/>
      <c r="H2639" s="251">
        <v>1.896</v>
      </c>
      <c r="I2639" s="252"/>
      <c r="J2639" s="248"/>
      <c r="K2639" s="248"/>
      <c r="L2639" s="253"/>
      <c r="M2639" s="254"/>
      <c r="N2639" s="255"/>
      <c r="O2639" s="255"/>
      <c r="P2639" s="255"/>
      <c r="Q2639" s="255"/>
      <c r="R2639" s="255"/>
      <c r="S2639" s="255"/>
      <c r="T2639" s="256"/>
      <c r="U2639" s="14"/>
      <c r="V2639" s="14"/>
      <c r="W2639" s="14"/>
      <c r="X2639" s="14"/>
      <c r="Y2639" s="14"/>
      <c r="Z2639" s="14"/>
      <c r="AA2639" s="14"/>
      <c r="AB2639" s="14"/>
      <c r="AC2639" s="14"/>
      <c r="AD2639" s="14"/>
      <c r="AE2639" s="14"/>
      <c r="AT2639" s="257" t="s">
        <v>279</v>
      </c>
      <c r="AU2639" s="257" t="s">
        <v>82</v>
      </c>
      <c r="AV2639" s="14" t="s">
        <v>82</v>
      </c>
      <c r="AW2639" s="14" t="s">
        <v>33</v>
      </c>
      <c r="AX2639" s="14" t="s">
        <v>72</v>
      </c>
      <c r="AY2639" s="257" t="s">
        <v>266</v>
      </c>
    </row>
    <row r="2640" spans="1:51" s="14" customFormat="1" ht="12">
      <c r="A2640" s="14"/>
      <c r="B2640" s="247"/>
      <c r="C2640" s="248"/>
      <c r="D2640" s="230" t="s">
        <v>279</v>
      </c>
      <c r="E2640" s="249" t="s">
        <v>19</v>
      </c>
      <c r="F2640" s="250" t="s">
        <v>3290</v>
      </c>
      <c r="G2640" s="248"/>
      <c r="H2640" s="251">
        <v>0.948</v>
      </c>
      <c r="I2640" s="252"/>
      <c r="J2640" s="248"/>
      <c r="K2640" s="248"/>
      <c r="L2640" s="253"/>
      <c r="M2640" s="254"/>
      <c r="N2640" s="255"/>
      <c r="O2640" s="255"/>
      <c r="P2640" s="255"/>
      <c r="Q2640" s="255"/>
      <c r="R2640" s="255"/>
      <c r="S2640" s="255"/>
      <c r="T2640" s="256"/>
      <c r="U2640" s="14"/>
      <c r="V2640" s="14"/>
      <c r="W2640" s="14"/>
      <c r="X2640" s="14"/>
      <c r="Y2640" s="14"/>
      <c r="Z2640" s="14"/>
      <c r="AA2640" s="14"/>
      <c r="AB2640" s="14"/>
      <c r="AC2640" s="14"/>
      <c r="AD2640" s="14"/>
      <c r="AE2640" s="14"/>
      <c r="AT2640" s="257" t="s">
        <v>279</v>
      </c>
      <c r="AU2640" s="257" t="s">
        <v>82</v>
      </c>
      <c r="AV2640" s="14" t="s">
        <v>82</v>
      </c>
      <c r="AW2640" s="14" t="s">
        <v>33</v>
      </c>
      <c r="AX2640" s="14" t="s">
        <v>72</v>
      </c>
      <c r="AY2640" s="257" t="s">
        <v>266</v>
      </c>
    </row>
    <row r="2641" spans="1:51" s="14" customFormat="1" ht="12">
      <c r="A2641" s="14"/>
      <c r="B2641" s="247"/>
      <c r="C2641" s="248"/>
      <c r="D2641" s="230" t="s">
        <v>279</v>
      </c>
      <c r="E2641" s="249" t="s">
        <v>19</v>
      </c>
      <c r="F2641" s="250" t="s">
        <v>3291</v>
      </c>
      <c r="G2641" s="248"/>
      <c r="H2641" s="251">
        <v>2.784</v>
      </c>
      <c r="I2641" s="252"/>
      <c r="J2641" s="248"/>
      <c r="K2641" s="248"/>
      <c r="L2641" s="253"/>
      <c r="M2641" s="254"/>
      <c r="N2641" s="255"/>
      <c r="O2641" s="255"/>
      <c r="P2641" s="255"/>
      <c r="Q2641" s="255"/>
      <c r="R2641" s="255"/>
      <c r="S2641" s="255"/>
      <c r="T2641" s="256"/>
      <c r="U2641" s="14"/>
      <c r="V2641" s="14"/>
      <c r="W2641" s="14"/>
      <c r="X2641" s="14"/>
      <c r="Y2641" s="14"/>
      <c r="Z2641" s="14"/>
      <c r="AA2641" s="14"/>
      <c r="AB2641" s="14"/>
      <c r="AC2641" s="14"/>
      <c r="AD2641" s="14"/>
      <c r="AE2641" s="14"/>
      <c r="AT2641" s="257" t="s">
        <v>279</v>
      </c>
      <c r="AU2641" s="257" t="s">
        <v>82</v>
      </c>
      <c r="AV2641" s="14" t="s">
        <v>82</v>
      </c>
      <c r="AW2641" s="14" t="s">
        <v>33</v>
      </c>
      <c r="AX2641" s="14" t="s">
        <v>72</v>
      </c>
      <c r="AY2641" s="257" t="s">
        <v>266</v>
      </c>
    </row>
    <row r="2642" spans="1:51" s="14" customFormat="1" ht="12">
      <c r="A2642" s="14"/>
      <c r="B2642" s="247"/>
      <c r="C2642" s="248"/>
      <c r="D2642" s="230" t="s">
        <v>279</v>
      </c>
      <c r="E2642" s="249" t="s">
        <v>19</v>
      </c>
      <c r="F2642" s="250" t="s">
        <v>3292</v>
      </c>
      <c r="G2642" s="248"/>
      <c r="H2642" s="251">
        <v>1.185</v>
      </c>
      <c r="I2642" s="252"/>
      <c r="J2642" s="248"/>
      <c r="K2642" s="248"/>
      <c r="L2642" s="253"/>
      <c r="M2642" s="254"/>
      <c r="N2642" s="255"/>
      <c r="O2642" s="255"/>
      <c r="P2642" s="255"/>
      <c r="Q2642" s="255"/>
      <c r="R2642" s="255"/>
      <c r="S2642" s="255"/>
      <c r="T2642" s="256"/>
      <c r="U2642" s="14"/>
      <c r="V2642" s="14"/>
      <c r="W2642" s="14"/>
      <c r="X2642" s="14"/>
      <c r="Y2642" s="14"/>
      <c r="Z2642" s="14"/>
      <c r="AA2642" s="14"/>
      <c r="AB2642" s="14"/>
      <c r="AC2642" s="14"/>
      <c r="AD2642" s="14"/>
      <c r="AE2642" s="14"/>
      <c r="AT2642" s="257" t="s">
        <v>279</v>
      </c>
      <c r="AU2642" s="257" t="s">
        <v>82</v>
      </c>
      <c r="AV2642" s="14" t="s">
        <v>82</v>
      </c>
      <c r="AW2642" s="14" t="s">
        <v>33</v>
      </c>
      <c r="AX2642" s="14" t="s">
        <v>72</v>
      </c>
      <c r="AY2642" s="257" t="s">
        <v>266</v>
      </c>
    </row>
    <row r="2643" spans="1:51" s="14" customFormat="1" ht="12">
      <c r="A2643" s="14"/>
      <c r="B2643" s="247"/>
      <c r="C2643" s="248"/>
      <c r="D2643" s="230" t="s">
        <v>279</v>
      </c>
      <c r="E2643" s="249" t="s">
        <v>19</v>
      </c>
      <c r="F2643" s="250" t="s">
        <v>3293</v>
      </c>
      <c r="G2643" s="248"/>
      <c r="H2643" s="251">
        <v>5.688</v>
      </c>
      <c r="I2643" s="252"/>
      <c r="J2643" s="248"/>
      <c r="K2643" s="248"/>
      <c r="L2643" s="253"/>
      <c r="M2643" s="254"/>
      <c r="N2643" s="255"/>
      <c r="O2643" s="255"/>
      <c r="P2643" s="255"/>
      <c r="Q2643" s="255"/>
      <c r="R2643" s="255"/>
      <c r="S2643" s="255"/>
      <c r="T2643" s="256"/>
      <c r="U2643" s="14"/>
      <c r="V2643" s="14"/>
      <c r="W2643" s="14"/>
      <c r="X2643" s="14"/>
      <c r="Y2643" s="14"/>
      <c r="Z2643" s="14"/>
      <c r="AA2643" s="14"/>
      <c r="AB2643" s="14"/>
      <c r="AC2643" s="14"/>
      <c r="AD2643" s="14"/>
      <c r="AE2643" s="14"/>
      <c r="AT2643" s="257" t="s">
        <v>279</v>
      </c>
      <c r="AU2643" s="257" t="s">
        <v>82</v>
      </c>
      <c r="AV2643" s="14" t="s">
        <v>82</v>
      </c>
      <c r="AW2643" s="14" t="s">
        <v>33</v>
      </c>
      <c r="AX2643" s="14" t="s">
        <v>72</v>
      </c>
      <c r="AY2643" s="257" t="s">
        <v>266</v>
      </c>
    </row>
    <row r="2644" spans="1:51" s="16" customFormat="1" ht="12">
      <c r="A2644" s="16"/>
      <c r="B2644" s="279"/>
      <c r="C2644" s="280"/>
      <c r="D2644" s="230" t="s">
        <v>279</v>
      </c>
      <c r="E2644" s="281" t="s">
        <v>19</v>
      </c>
      <c r="F2644" s="282" t="s">
        <v>705</v>
      </c>
      <c r="G2644" s="280"/>
      <c r="H2644" s="283">
        <v>17.661</v>
      </c>
      <c r="I2644" s="284"/>
      <c r="J2644" s="280"/>
      <c r="K2644" s="280"/>
      <c r="L2644" s="285"/>
      <c r="M2644" s="286"/>
      <c r="N2644" s="287"/>
      <c r="O2644" s="287"/>
      <c r="P2644" s="287"/>
      <c r="Q2644" s="287"/>
      <c r="R2644" s="287"/>
      <c r="S2644" s="287"/>
      <c r="T2644" s="288"/>
      <c r="U2644" s="16"/>
      <c r="V2644" s="16"/>
      <c r="W2644" s="16"/>
      <c r="X2644" s="16"/>
      <c r="Y2644" s="16"/>
      <c r="Z2644" s="16"/>
      <c r="AA2644" s="16"/>
      <c r="AB2644" s="16"/>
      <c r="AC2644" s="16"/>
      <c r="AD2644" s="16"/>
      <c r="AE2644" s="16"/>
      <c r="AT2644" s="289" t="s">
        <v>279</v>
      </c>
      <c r="AU2644" s="289" t="s">
        <v>82</v>
      </c>
      <c r="AV2644" s="16" t="s">
        <v>291</v>
      </c>
      <c r="AW2644" s="16" t="s">
        <v>33</v>
      </c>
      <c r="AX2644" s="16" t="s">
        <v>72</v>
      </c>
      <c r="AY2644" s="289" t="s">
        <v>266</v>
      </c>
    </row>
    <row r="2645" spans="1:51" s="15" customFormat="1" ht="12">
      <c r="A2645" s="15"/>
      <c r="B2645" s="258"/>
      <c r="C2645" s="259"/>
      <c r="D2645" s="230" t="s">
        <v>279</v>
      </c>
      <c r="E2645" s="260" t="s">
        <v>131</v>
      </c>
      <c r="F2645" s="261" t="s">
        <v>282</v>
      </c>
      <c r="G2645" s="259"/>
      <c r="H2645" s="262">
        <v>28.653</v>
      </c>
      <c r="I2645" s="263"/>
      <c r="J2645" s="259"/>
      <c r="K2645" s="259"/>
      <c r="L2645" s="264"/>
      <c r="M2645" s="265"/>
      <c r="N2645" s="266"/>
      <c r="O2645" s="266"/>
      <c r="P2645" s="266"/>
      <c r="Q2645" s="266"/>
      <c r="R2645" s="266"/>
      <c r="S2645" s="266"/>
      <c r="T2645" s="267"/>
      <c r="U2645" s="15"/>
      <c r="V2645" s="15"/>
      <c r="W2645" s="15"/>
      <c r="X2645" s="15"/>
      <c r="Y2645" s="15"/>
      <c r="Z2645" s="15"/>
      <c r="AA2645" s="15"/>
      <c r="AB2645" s="15"/>
      <c r="AC2645" s="15"/>
      <c r="AD2645" s="15"/>
      <c r="AE2645" s="15"/>
      <c r="AT2645" s="268" t="s">
        <v>279</v>
      </c>
      <c r="AU2645" s="268" t="s">
        <v>82</v>
      </c>
      <c r="AV2645" s="15" t="s">
        <v>273</v>
      </c>
      <c r="AW2645" s="15" t="s">
        <v>33</v>
      </c>
      <c r="AX2645" s="15" t="s">
        <v>80</v>
      </c>
      <c r="AY2645" s="268" t="s">
        <v>266</v>
      </c>
    </row>
    <row r="2646" spans="1:65" s="2" customFormat="1" ht="24.15" customHeight="1">
      <c r="A2646" s="41"/>
      <c r="B2646" s="42"/>
      <c r="C2646" s="217" t="s">
        <v>3294</v>
      </c>
      <c r="D2646" s="217" t="s">
        <v>268</v>
      </c>
      <c r="E2646" s="218" t="s">
        <v>3295</v>
      </c>
      <c r="F2646" s="219" t="s">
        <v>3296</v>
      </c>
      <c r="G2646" s="220" t="s">
        <v>271</v>
      </c>
      <c r="H2646" s="221">
        <v>28.653</v>
      </c>
      <c r="I2646" s="222"/>
      <c r="J2646" s="223">
        <f>ROUND(I2646*H2646,2)</f>
        <v>0</v>
      </c>
      <c r="K2646" s="219" t="s">
        <v>272</v>
      </c>
      <c r="L2646" s="47"/>
      <c r="M2646" s="224" t="s">
        <v>19</v>
      </c>
      <c r="N2646" s="225" t="s">
        <v>43</v>
      </c>
      <c r="O2646" s="87"/>
      <c r="P2646" s="226">
        <f>O2646*H2646</f>
        <v>0</v>
      </c>
      <c r="Q2646" s="226">
        <v>0.00012</v>
      </c>
      <c r="R2646" s="226">
        <f>Q2646*H2646</f>
        <v>0.00343836</v>
      </c>
      <c r="S2646" s="226">
        <v>0</v>
      </c>
      <c r="T2646" s="227">
        <f>S2646*H2646</f>
        <v>0</v>
      </c>
      <c r="U2646" s="41"/>
      <c r="V2646" s="41"/>
      <c r="W2646" s="41"/>
      <c r="X2646" s="41"/>
      <c r="Y2646" s="41"/>
      <c r="Z2646" s="41"/>
      <c r="AA2646" s="41"/>
      <c r="AB2646" s="41"/>
      <c r="AC2646" s="41"/>
      <c r="AD2646" s="41"/>
      <c r="AE2646" s="41"/>
      <c r="AR2646" s="228" t="s">
        <v>396</v>
      </c>
      <c r="AT2646" s="228" t="s">
        <v>268</v>
      </c>
      <c r="AU2646" s="228" t="s">
        <v>82</v>
      </c>
      <c r="AY2646" s="20" t="s">
        <v>266</v>
      </c>
      <c r="BE2646" s="229">
        <f>IF(N2646="základní",J2646,0)</f>
        <v>0</v>
      </c>
      <c r="BF2646" s="229">
        <f>IF(N2646="snížená",J2646,0)</f>
        <v>0</v>
      </c>
      <c r="BG2646" s="229">
        <f>IF(N2646="zákl. přenesená",J2646,0)</f>
        <v>0</v>
      </c>
      <c r="BH2646" s="229">
        <f>IF(N2646="sníž. přenesená",J2646,0)</f>
        <v>0</v>
      </c>
      <c r="BI2646" s="229">
        <f>IF(N2646="nulová",J2646,0)</f>
        <v>0</v>
      </c>
      <c r="BJ2646" s="20" t="s">
        <v>80</v>
      </c>
      <c r="BK2646" s="229">
        <f>ROUND(I2646*H2646,2)</f>
        <v>0</v>
      </c>
      <c r="BL2646" s="20" t="s">
        <v>396</v>
      </c>
      <c r="BM2646" s="228" t="s">
        <v>3297</v>
      </c>
    </row>
    <row r="2647" spans="1:47" s="2" customFormat="1" ht="12">
      <c r="A2647" s="41"/>
      <c r="B2647" s="42"/>
      <c r="C2647" s="43"/>
      <c r="D2647" s="230" t="s">
        <v>275</v>
      </c>
      <c r="E2647" s="43"/>
      <c r="F2647" s="231" t="s">
        <v>3298</v>
      </c>
      <c r="G2647" s="43"/>
      <c r="H2647" s="43"/>
      <c r="I2647" s="232"/>
      <c r="J2647" s="43"/>
      <c r="K2647" s="43"/>
      <c r="L2647" s="47"/>
      <c r="M2647" s="233"/>
      <c r="N2647" s="234"/>
      <c r="O2647" s="87"/>
      <c r="P2647" s="87"/>
      <c r="Q2647" s="87"/>
      <c r="R2647" s="87"/>
      <c r="S2647" s="87"/>
      <c r="T2647" s="88"/>
      <c r="U2647" s="41"/>
      <c r="V2647" s="41"/>
      <c r="W2647" s="41"/>
      <c r="X2647" s="41"/>
      <c r="Y2647" s="41"/>
      <c r="Z2647" s="41"/>
      <c r="AA2647" s="41"/>
      <c r="AB2647" s="41"/>
      <c r="AC2647" s="41"/>
      <c r="AD2647" s="41"/>
      <c r="AE2647" s="41"/>
      <c r="AT2647" s="20" t="s">
        <v>275</v>
      </c>
      <c r="AU2647" s="20" t="s">
        <v>82</v>
      </c>
    </row>
    <row r="2648" spans="1:47" s="2" customFormat="1" ht="12">
      <c r="A2648" s="41"/>
      <c r="B2648" s="42"/>
      <c r="C2648" s="43"/>
      <c r="D2648" s="235" t="s">
        <v>277</v>
      </c>
      <c r="E2648" s="43"/>
      <c r="F2648" s="236" t="s">
        <v>3299</v>
      </c>
      <c r="G2648" s="43"/>
      <c r="H2648" s="43"/>
      <c r="I2648" s="232"/>
      <c r="J2648" s="43"/>
      <c r="K2648" s="43"/>
      <c r="L2648" s="47"/>
      <c r="M2648" s="233"/>
      <c r="N2648" s="234"/>
      <c r="O2648" s="87"/>
      <c r="P2648" s="87"/>
      <c r="Q2648" s="87"/>
      <c r="R2648" s="87"/>
      <c r="S2648" s="87"/>
      <c r="T2648" s="88"/>
      <c r="U2648" s="41"/>
      <c r="V2648" s="41"/>
      <c r="W2648" s="41"/>
      <c r="X2648" s="41"/>
      <c r="Y2648" s="41"/>
      <c r="Z2648" s="41"/>
      <c r="AA2648" s="41"/>
      <c r="AB2648" s="41"/>
      <c r="AC2648" s="41"/>
      <c r="AD2648" s="41"/>
      <c r="AE2648" s="41"/>
      <c r="AT2648" s="20" t="s">
        <v>277</v>
      </c>
      <c r="AU2648" s="20" t="s">
        <v>82</v>
      </c>
    </row>
    <row r="2649" spans="1:51" s="14" customFormat="1" ht="12">
      <c r="A2649" s="14"/>
      <c r="B2649" s="247"/>
      <c r="C2649" s="248"/>
      <c r="D2649" s="230" t="s">
        <v>279</v>
      </c>
      <c r="E2649" s="249" t="s">
        <v>19</v>
      </c>
      <c r="F2649" s="250" t="s">
        <v>131</v>
      </c>
      <c r="G2649" s="248"/>
      <c r="H2649" s="251">
        <v>28.653</v>
      </c>
      <c r="I2649" s="252"/>
      <c r="J2649" s="248"/>
      <c r="K2649" s="248"/>
      <c r="L2649" s="253"/>
      <c r="M2649" s="254"/>
      <c r="N2649" s="255"/>
      <c r="O2649" s="255"/>
      <c r="P2649" s="255"/>
      <c r="Q2649" s="255"/>
      <c r="R2649" s="255"/>
      <c r="S2649" s="255"/>
      <c r="T2649" s="256"/>
      <c r="U2649" s="14"/>
      <c r="V2649" s="14"/>
      <c r="W2649" s="14"/>
      <c r="X2649" s="14"/>
      <c r="Y2649" s="14"/>
      <c r="Z2649" s="14"/>
      <c r="AA2649" s="14"/>
      <c r="AB2649" s="14"/>
      <c r="AC2649" s="14"/>
      <c r="AD2649" s="14"/>
      <c r="AE2649" s="14"/>
      <c r="AT2649" s="257" t="s">
        <v>279</v>
      </c>
      <c r="AU2649" s="257" t="s">
        <v>82</v>
      </c>
      <c r="AV2649" s="14" t="s">
        <v>82</v>
      </c>
      <c r="AW2649" s="14" t="s">
        <v>33</v>
      </c>
      <c r="AX2649" s="14" t="s">
        <v>80</v>
      </c>
      <c r="AY2649" s="257" t="s">
        <v>266</v>
      </c>
    </row>
    <row r="2650" spans="1:65" s="2" customFormat="1" ht="24.15" customHeight="1">
      <c r="A2650" s="41"/>
      <c r="B2650" s="42"/>
      <c r="C2650" s="217" t="s">
        <v>3300</v>
      </c>
      <c r="D2650" s="217" t="s">
        <v>268</v>
      </c>
      <c r="E2650" s="218" t="s">
        <v>3301</v>
      </c>
      <c r="F2650" s="219" t="s">
        <v>3302</v>
      </c>
      <c r="G2650" s="220" t="s">
        <v>271</v>
      </c>
      <c r="H2650" s="221">
        <v>28.653</v>
      </c>
      <c r="I2650" s="222"/>
      <c r="J2650" s="223">
        <f>ROUND(I2650*H2650,2)</f>
        <v>0</v>
      </c>
      <c r="K2650" s="219" t="s">
        <v>272</v>
      </c>
      <c r="L2650" s="47"/>
      <c r="M2650" s="224" t="s">
        <v>19</v>
      </c>
      <c r="N2650" s="225" t="s">
        <v>43</v>
      </c>
      <c r="O2650" s="87"/>
      <c r="P2650" s="226">
        <f>O2650*H2650</f>
        <v>0</v>
      </c>
      <c r="Q2650" s="226">
        <v>0.00012</v>
      </c>
      <c r="R2650" s="226">
        <f>Q2650*H2650</f>
        <v>0.00343836</v>
      </c>
      <c r="S2650" s="226">
        <v>0</v>
      </c>
      <c r="T2650" s="227">
        <f>S2650*H2650</f>
        <v>0</v>
      </c>
      <c r="U2650" s="41"/>
      <c r="V2650" s="41"/>
      <c r="W2650" s="41"/>
      <c r="X2650" s="41"/>
      <c r="Y2650" s="41"/>
      <c r="Z2650" s="41"/>
      <c r="AA2650" s="41"/>
      <c r="AB2650" s="41"/>
      <c r="AC2650" s="41"/>
      <c r="AD2650" s="41"/>
      <c r="AE2650" s="41"/>
      <c r="AR2650" s="228" t="s">
        <v>396</v>
      </c>
      <c r="AT2650" s="228" t="s">
        <v>268</v>
      </c>
      <c r="AU2650" s="228" t="s">
        <v>82</v>
      </c>
      <c r="AY2650" s="20" t="s">
        <v>266</v>
      </c>
      <c r="BE2650" s="229">
        <f>IF(N2650="základní",J2650,0)</f>
        <v>0</v>
      </c>
      <c r="BF2650" s="229">
        <f>IF(N2650="snížená",J2650,0)</f>
        <v>0</v>
      </c>
      <c r="BG2650" s="229">
        <f>IF(N2650="zákl. přenesená",J2650,0)</f>
        <v>0</v>
      </c>
      <c r="BH2650" s="229">
        <f>IF(N2650="sníž. přenesená",J2650,0)</f>
        <v>0</v>
      </c>
      <c r="BI2650" s="229">
        <f>IF(N2650="nulová",J2650,0)</f>
        <v>0</v>
      </c>
      <c r="BJ2650" s="20" t="s">
        <v>80</v>
      </c>
      <c r="BK2650" s="229">
        <f>ROUND(I2650*H2650,2)</f>
        <v>0</v>
      </c>
      <c r="BL2650" s="20" t="s">
        <v>396</v>
      </c>
      <c r="BM2650" s="228" t="s">
        <v>3303</v>
      </c>
    </row>
    <row r="2651" spans="1:47" s="2" customFormat="1" ht="12">
      <c r="A2651" s="41"/>
      <c r="B2651" s="42"/>
      <c r="C2651" s="43"/>
      <c r="D2651" s="230" t="s">
        <v>275</v>
      </c>
      <c r="E2651" s="43"/>
      <c r="F2651" s="231" t="s">
        <v>3304</v>
      </c>
      <c r="G2651" s="43"/>
      <c r="H2651" s="43"/>
      <c r="I2651" s="232"/>
      <c r="J2651" s="43"/>
      <c r="K2651" s="43"/>
      <c r="L2651" s="47"/>
      <c r="M2651" s="233"/>
      <c r="N2651" s="234"/>
      <c r="O2651" s="87"/>
      <c r="P2651" s="87"/>
      <c r="Q2651" s="87"/>
      <c r="R2651" s="87"/>
      <c r="S2651" s="87"/>
      <c r="T2651" s="88"/>
      <c r="U2651" s="41"/>
      <c r="V2651" s="41"/>
      <c r="W2651" s="41"/>
      <c r="X2651" s="41"/>
      <c r="Y2651" s="41"/>
      <c r="Z2651" s="41"/>
      <c r="AA2651" s="41"/>
      <c r="AB2651" s="41"/>
      <c r="AC2651" s="41"/>
      <c r="AD2651" s="41"/>
      <c r="AE2651" s="41"/>
      <c r="AT2651" s="20" t="s">
        <v>275</v>
      </c>
      <c r="AU2651" s="20" t="s">
        <v>82</v>
      </c>
    </row>
    <row r="2652" spans="1:47" s="2" customFormat="1" ht="12">
      <c r="A2652" s="41"/>
      <c r="B2652" s="42"/>
      <c r="C2652" s="43"/>
      <c r="D2652" s="235" t="s">
        <v>277</v>
      </c>
      <c r="E2652" s="43"/>
      <c r="F2652" s="236" t="s">
        <v>3305</v>
      </c>
      <c r="G2652" s="43"/>
      <c r="H2652" s="43"/>
      <c r="I2652" s="232"/>
      <c r="J2652" s="43"/>
      <c r="K2652" s="43"/>
      <c r="L2652" s="47"/>
      <c r="M2652" s="233"/>
      <c r="N2652" s="234"/>
      <c r="O2652" s="87"/>
      <c r="P2652" s="87"/>
      <c r="Q2652" s="87"/>
      <c r="R2652" s="87"/>
      <c r="S2652" s="87"/>
      <c r="T2652" s="88"/>
      <c r="U2652" s="41"/>
      <c r="V2652" s="41"/>
      <c r="W2652" s="41"/>
      <c r="X2652" s="41"/>
      <c r="Y2652" s="41"/>
      <c r="Z2652" s="41"/>
      <c r="AA2652" s="41"/>
      <c r="AB2652" s="41"/>
      <c r="AC2652" s="41"/>
      <c r="AD2652" s="41"/>
      <c r="AE2652" s="41"/>
      <c r="AT2652" s="20" t="s">
        <v>277</v>
      </c>
      <c r="AU2652" s="20" t="s">
        <v>82</v>
      </c>
    </row>
    <row r="2653" spans="1:51" s="14" customFormat="1" ht="12">
      <c r="A2653" s="14"/>
      <c r="B2653" s="247"/>
      <c r="C2653" s="248"/>
      <c r="D2653" s="230" t="s">
        <v>279</v>
      </c>
      <c r="E2653" s="249" t="s">
        <v>19</v>
      </c>
      <c r="F2653" s="250" t="s">
        <v>131</v>
      </c>
      <c r="G2653" s="248"/>
      <c r="H2653" s="251">
        <v>28.653</v>
      </c>
      <c r="I2653" s="252"/>
      <c r="J2653" s="248"/>
      <c r="K2653" s="248"/>
      <c r="L2653" s="253"/>
      <c r="M2653" s="254"/>
      <c r="N2653" s="255"/>
      <c r="O2653" s="255"/>
      <c r="P2653" s="255"/>
      <c r="Q2653" s="255"/>
      <c r="R2653" s="255"/>
      <c r="S2653" s="255"/>
      <c r="T2653" s="256"/>
      <c r="U2653" s="14"/>
      <c r="V2653" s="14"/>
      <c r="W2653" s="14"/>
      <c r="X2653" s="14"/>
      <c r="Y2653" s="14"/>
      <c r="Z2653" s="14"/>
      <c r="AA2653" s="14"/>
      <c r="AB2653" s="14"/>
      <c r="AC2653" s="14"/>
      <c r="AD2653" s="14"/>
      <c r="AE2653" s="14"/>
      <c r="AT2653" s="257" t="s">
        <v>279</v>
      </c>
      <c r="AU2653" s="257" t="s">
        <v>82</v>
      </c>
      <c r="AV2653" s="14" t="s">
        <v>82</v>
      </c>
      <c r="AW2653" s="14" t="s">
        <v>33</v>
      </c>
      <c r="AX2653" s="14" t="s">
        <v>80</v>
      </c>
      <c r="AY2653" s="257" t="s">
        <v>266</v>
      </c>
    </row>
    <row r="2654" spans="1:65" s="2" customFormat="1" ht="37.8" customHeight="1">
      <c r="A2654" s="41"/>
      <c r="B2654" s="42"/>
      <c r="C2654" s="217" t="s">
        <v>3306</v>
      </c>
      <c r="D2654" s="217" t="s">
        <v>268</v>
      </c>
      <c r="E2654" s="218" t="s">
        <v>3307</v>
      </c>
      <c r="F2654" s="219" t="s">
        <v>3308</v>
      </c>
      <c r="G2654" s="220" t="s">
        <v>423</v>
      </c>
      <c r="H2654" s="221">
        <v>129.8</v>
      </c>
      <c r="I2654" s="222"/>
      <c r="J2654" s="223">
        <f>ROUND(I2654*H2654,2)</f>
        <v>0</v>
      </c>
      <c r="K2654" s="219" t="s">
        <v>272</v>
      </c>
      <c r="L2654" s="47"/>
      <c r="M2654" s="224" t="s">
        <v>19</v>
      </c>
      <c r="N2654" s="225" t="s">
        <v>43</v>
      </c>
      <c r="O2654" s="87"/>
      <c r="P2654" s="226">
        <f>O2654*H2654</f>
        <v>0</v>
      </c>
      <c r="Q2654" s="226">
        <v>0.00048</v>
      </c>
      <c r="R2654" s="226">
        <f>Q2654*H2654</f>
        <v>0.062304000000000005</v>
      </c>
      <c r="S2654" s="226">
        <v>0</v>
      </c>
      <c r="T2654" s="227">
        <f>S2654*H2654</f>
        <v>0</v>
      </c>
      <c r="U2654" s="41"/>
      <c r="V2654" s="41"/>
      <c r="W2654" s="41"/>
      <c r="X2654" s="41"/>
      <c r="Y2654" s="41"/>
      <c r="Z2654" s="41"/>
      <c r="AA2654" s="41"/>
      <c r="AB2654" s="41"/>
      <c r="AC2654" s="41"/>
      <c r="AD2654" s="41"/>
      <c r="AE2654" s="41"/>
      <c r="AR2654" s="228" t="s">
        <v>396</v>
      </c>
      <c r="AT2654" s="228" t="s">
        <v>268</v>
      </c>
      <c r="AU2654" s="228" t="s">
        <v>82</v>
      </c>
      <c r="AY2654" s="20" t="s">
        <v>266</v>
      </c>
      <c r="BE2654" s="229">
        <f>IF(N2654="základní",J2654,0)</f>
        <v>0</v>
      </c>
      <c r="BF2654" s="229">
        <f>IF(N2654="snížená",J2654,0)</f>
        <v>0</v>
      </c>
      <c r="BG2654" s="229">
        <f>IF(N2654="zákl. přenesená",J2654,0)</f>
        <v>0</v>
      </c>
      <c r="BH2654" s="229">
        <f>IF(N2654="sníž. přenesená",J2654,0)</f>
        <v>0</v>
      </c>
      <c r="BI2654" s="229">
        <f>IF(N2654="nulová",J2654,0)</f>
        <v>0</v>
      </c>
      <c r="BJ2654" s="20" t="s">
        <v>80</v>
      </c>
      <c r="BK2654" s="229">
        <f>ROUND(I2654*H2654,2)</f>
        <v>0</v>
      </c>
      <c r="BL2654" s="20" t="s">
        <v>396</v>
      </c>
      <c r="BM2654" s="228" t="s">
        <v>3309</v>
      </c>
    </row>
    <row r="2655" spans="1:47" s="2" customFormat="1" ht="12">
      <c r="A2655" s="41"/>
      <c r="B2655" s="42"/>
      <c r="C2655" s="43"/>
      <c r="D2655" s="230" t="s">
        <v>275</v>
      </c>
      <c r="E2655" s="43"/>
      <c r="F2655" s="231" t="s">
        <v>3310</v>
      </c>
      <c r="G2655" s="43"/>
      <c r="H2655" s="43"/>
      <c r="I2655" s="232"/>
      <c r="J2655" s="43"/>
      <c r="K2655" s="43"/>
      <c r="L2655" s="47"/>
      <c r="M2655" s="233"/>
      <c r="N2655" s="234"/>
      <c r="O2655" s="87"/>
      <c r="P2655" s="87"/>
      <c r="Q2655" s="87"/>
      <c r="R2655" s="87"/>
      <c r="S2655" s="87"/>
      <c r="T2655" s="88"/>
      <c r="U2655" s="41"/>
      <c r="V2655" s="41"/>
      <c r="W2655" s="41"/>
      <c r="X2655" s="41"/>
      <c r="Y2655" s="41"/>
      <c r="Z2655" s="41"/>
      <c r="AA2655" s="41"/>
      <c r="AB2655" s="41"/>
      <c r="AC2655" s="41"/>
      <c r="AD2655" s="41"/>
      <c r="AE2655" s="41"/>
      <c r="AT2655" s="20" t="s">
        <v>275</v>
      </c>
      <c r="AU2655" s="20" t="s">
        <v>82</v>
      </c>
    </row>
    <row r="2656" spans="1:47" s="2" customFormat="1" ht="12">
      <c r="A2656" s="41"/>
      <c r="B2656" s="42"/>
      <c r="C2656" s="43"/>
      <c r="D2656" s="235" t="s">
        <v>277</v>
      </c>
      <c r="E2656" s="43"/>
      <c r="F2656" s="236" t="s">
        <v>3311</v>
      </c>
      <c r="G2656" s="43"/>
      <c r="H2656" s="43"/>
      <c r="I2656" s="232"/>
      <c r="J2656" s="43"/>
      <c r="K2656" s="43"/>
      <c r="L2656" s="47"/>
      <c r="M2656" s="233"/>
      <c r="N2656" s="234"/>
      <c r="O2656" s="87"/>
      <c r="P2656" s="87"/>
      <c r="Q2656" s="87"/>
      <c r="R2656" s="87"/>
      <c r="S2656" s="87"/>
      <c r="T2656" s="88"/>
      <c r="U2656" s="41"/>
      <c r="V2656" s="41"/>
      <c r="W2656" s="41"/>
      <c r="X2656" s="41"/>
      <c r="Y2656" s="41"/>
      <c r="Z2656" s="41"/>
      <c r="AA2656" s="41"/>
      <c r="AB2656" s="41"/>
      <c r="AC2656" s="41"/>
      <c r="AD2656" s="41"/>
      <c r="AE2656" s="41"/>
      <c r="AT2656" s="20" t="s">
        <v>277</v>
      </c>
      <c r="AU2656" s="20" t="s">
        <v>82</v>
      </c>
    </row>
    <row r="2657" spans="1:51" s="14" customFormat="1" ht="12">
      <c r="A2657" s="14"/>
      <c r="B2657" s="247"/>
      <c r="C2657" s="248"/>
      <c r="D2657" s="230" t="s">
        <v>279</v>
      </c>
      <c r="E2657" s="249" t="s">
        <v>19</v>
      </c>
      <c r="F2657" s="250" t="s">
        <v>3312</v>
      </c>
      <c r="G2657" s="248"/>
      <c r="H2657" s="251">
        <v>119.7</v>
      </c>
      <c r="I2657" s="252"/>
      <c r="J2657" s="248"/>
      <c r="K2657" s="248"/>
      <c r="L2657" s="253"/>
      <c r="M2657" s="254"/>
      <c r="N2657" s="255"/>
      <c r="O2657" s="255"/>
      <c r="P2657" s="255"/>
      <c r="Q2657" s="255"/>
      <c r="R2657" s="255"/>
      <c r="S2657" s="255"/>
      <c r="T2657" s="256"/>
      <c r="U2657" s="14"/>
      <c r="V2657" s="14"/>
      <c r="W2657" s="14"/>
      <c r="X2657" s="14"/>
      <c r="Y2657" s="14"/>
      <c r="Z2657" s="14"/>
      <c r="AA2657" s="14"/>
      <c r="AB2657" s="14"/>
      <c r="AC2657" s="14"/>
      <c r="AD2657" s="14"/>
      <c r="AE2657" s="14"/>
      <c r="AT2657" s="257" t="s">
        <v>279</v>
      </c>
      <c r="AU2657" s="257" t="s">
        <v>82</v>
      </c>
      <c r="AV2657" s="14" t="s">
        <v>82</v>
      </c>
      <c r="AW2657" s="14" t="s">
        <v>33</v>
      </c>
      <c r="AX2657" s="14" t="s">
        <v>72</v>
      </c>
      <c r="AY2657" s="257" t="s">
        <v>266</v>
      </c>
    </row>
    <row r="2658" spans="1:51" s="14" customFormat="1" ht="12">
      <c r="A2658" s="14"/>
      <c r="B2658" s="247"/>
      <c r="C2658" s="248"/>
      <c r="D2658" s="230" t="s">
        <v>279</v>
      </c>
      <c r="E2658" s="249" t="s">
        <v>19</v>
      </c>
      <c r="F2658" s="250" t="s">
        <v>3313</v>
      </c>
      <c r="G2658" s="248"/>
      <c r="H2658" s="251">
        <v>10.1</v>
      </c>
      <c r="I2658" s="252"/>
      <c r="J2658" s="248"/>
      <c r="K2658" s="248"/>
      <c r="L2658" s="253"/>
      <c r="M2658" s="254"/>
      <c r="N2658" s="255"/>
      <c r="O2658" s="255"/>
      <c r="P2658" s="255"/>
      <c r="Q2658" s="255"/>
      <c r="R2658" s="255"/>
      <c r="S2658" s="255"/>
      <c r="T2658" s="256"/>
      <c r="U2658" s="14"/>
      <c r="V2658" s="14"/>
      <c r="W2658" s="14"/>
      <c r="X2658" s="14"/>
      <c r="Y2658" s="14"/>
      <c r="Z2658" s="14"/>
      <c r="AA2658" s="14"/>
      <c r="AB2658" s="14"/>
      <c r="AC2658" s="14"/>
      <c r="AD2658" s="14"/>
      <c r="AE2658" s="14"/>
      <c r="AT2658" s="257" t="s">
        <v>279</v>
      </c>
      <c r="AU2658" s="257" t="s">
        <v>82</v>
      </c>
      <c r="AV2658" s="14" t="s">
        <v>82</v>
      </c>
      <c r="AW2658" s="14" t="s">
        <v>33</v>
      </c>
      <c r="AX2658" s="14" t="s">
        <v>72</v>
      </c>
      <c r="AY2658" s="257" t="s">
        <v>266</v>
      </c>
    </row>
    <row r="2659" spans="1:51" s="15" customFormat="1" ht="12">
      <c r="A2659" s="15"/>
      <c r="B2659" s="258"/>
      <c r="C2659" s="259"/>
      <c r="D2659" s="230" t="s">
        <v>279</v>
      </c>
      <c r="E2659" s="260" t="s">
        <v>19</v>
      </c>
      <c r="F2659" s="261" t="s">
        <v>282</v>
      </c>
      <c r="G2659" s="259"/>
      <c r="H2659" s="262">
        <v>129.8</v>
      </c>
      <c r="I2659" s="263"/>
      <c r="J2659" s="259"/>
      <c r="K2659" s="259"/>
      <c r="L2659" s="264"/>
      <c r="M2659" s="265"/>
      <c r="N2659" s="266"/>
      <c r="O2659" s="266"/>
      <c r="P2659" s="266"/>
      <c r="Q2659" s="266"/>
      <c r="R2659" s="266"/>
      <c r="S2659" s="266"/>
      <c r="T2659" s="267"/>
      <c r="U2659" s="15"/>
      <c r="V2659" s="15"/>
      <c r="W2659" s="15"/>
      <c r="X2659" s="15"/>
      <c r="Y2659" s="15"/>
      <c r="Z2659" s="15"/>
      <c r="AA2659" s="15"/>
      <c r="AB2659" s="15"/>
      <c r="AC2659" s="15"/>
      <c r="AD2659" s="15"/>
      <c r="AE2659" s="15"/>
      <c r="AT2659" s="268" t="s">
        <v>279</v>
      </c>
      <c r="AU2659" s="268" t="s">
        <v>82</v>
      </c>
      <c r="AV2659" s="15" t="s">
        <v>273</v>
      </c>
      <c r="AW2659" s="15" t="s">
        <v>33</v>
      </c>
      <c r="AX2659" s="15" t="s">
        <v>80</v>
      </c>
      <c r="AY2659" s="268" t="s">
        <v>266</v>
      </c>
    </row>
    <row r="2660" spans="1:65" s="2" customFormat="1" ht="21.75" customHeight="1">
      <c r="A2660" s="41"/>
      <c r="B2660" s="42"/>
      <c r="C2660" s="217" t="s">
        <v>3314</v>
      </c>
      <c r="D2660" s="217" t="s">
        <v>268</v>
      </c>
      <c r="E2660" s="218" t="s">
        <v>3315</v>
      </c>
      <c r="F2660" s="219" t="s">
        <v>3316</v>
      </c>
      <c r="G2660" s="220" t="s">
        <v>271</v>
      </c>
      <c r="H2660" s="221">
        <v>18.3</v>
      </c>
      <c r="I2660" s="222"/>
      <c r="J2660" s="223">
        <f>ROUND(I2660*H2660,2)</f>
        <v>0</v>
      </c>
      <c r="K2660" s="219" t="s">
        <v>272</v>
      </c>
      <c r="L2660" s="47"/>
      <c r="M2660" s="224" t="s">
        <v>19</v>
      </c>
      <c r="N2660" s="225" t="s">
        <v>43</v>
      </c>
      <c r="O2660" s="87"/>
      <c r="P2660" s="226">
        <f>O2660*H2660</f>
        <v>0</v>
      </c>
      <c r="Q2660" s="226">
        <v>0</v>
      </c>
      <c r="R2660" s="226">
        <f>Q2660*H2660</f>
        <v>0</v>
      </c>
      <c r="S2660" s="226">
        <v>0</v>
      </c>
      <c r="T2660" s="227">
        <f>S2660*H2660</f>
        <v>0</v>
      </c>
      <c r="U2660" s="41"/>
      <c r="V2660" s="41"/>
      <c r="W2660" s="41"/>
      <c r="X2660" s="41"/>
      <c r="Y2660" s="41"/>
      <c r="Z2660" s="41"/>
      <c r="AA2660" s="41"/>
      <c r="AB2660" s="41"/>
      <c r="AC2660" s="41"/>
      <c r="AD2660" s="41"/>
      <c r="AE2660" s="41"/>
      <c r="AR2660" s="228" t="s">
        <v>396</v>
      </c>
      <c r="AT2660" s="228" t="s">
        <v>268</v>
      </c>
      <c r="AU2660" s="228" t="s">
        <v>82</v>
      </c>
      <c r="AY2660" s="20" t="s">
        <v>266</v>
      </c>
      <c r="BE2660" s="229">
        <f>IF(N2660="základní",J2660,0)</f>
        <v>0</v>
      </c>
      <c r="BF2660" s="229">
        <f>IF(N2660="snížená",J2660,0)</f>
        <v>0</v>
      </c>
      <c r="BG2660" s="229">
        <f>IF(N2660="zákl. přenesená",J2660,0)</f>
        <v>0</v>
      </c>
      <c r="BH2660" s="229">
        <f>IF(N2660="sníž. přenesená",J2660,0)</f>
        <v>0</v>
      </c>
      <c r="BI2660" s="229">
        <f>IF(N2660="nulová",J2660,0)</f>
        <v>0</v>
      </c>
      <c r="BJ2660" s="20" t="s">
        <v>80</v>
      </c>
      <c r="BK2660" s="229">
        <f>ROUND(I2660*H2660,2)</f>
        <v>0</v>
      </c>
      <c r="BL2660" s="20" t="s">
        <v>396</v>
      </c>
      <c r="BM2660" s="228" t="s">
        <v>3317</v>
      </c>
    </row>
    <row r="2661" spans="1:47" s="2" customFormat="1" ht="12">
      <c r="A2661" s="41"/>
      <c r="B2661" s="42"/>
      <c r="C2661" s="43"/>
      <c r="D2661" s="230" t="s">
        <v>275</v>
      </c>
      <c r="E2661" s="43"/>
      <c r="F2661" s="231" t="s">
        <v>3318</v>
      </c>
      <c r="G2661" s="43"/>
      <c r="H2661" s="43"/>
      <c r="I2661" s="232"/>
      <c r="J2661" s="43"/>
      <c r="K2661" s="43"/>
      <c r="L2661" s="47"/>
      <c r="M2661" s="233"/>
      <c r="N2661" s="234"/>
      <c r="O2661" s="87"/>
      <c r="P2661" s="87"/>
      <c r="Q2661" s="87"/>
      <c r="R2661" s="87"/>
      <c r="S2661" s="87"/>
      <c r="T2661" s="88"/>
      <c r="U2661" s="41"/>
      <c r="V2661" s="41"/>
      <c r="W2661" s="41"/>
      <c r="X2661" s="41"/>
      <c r="Y2661" s="41"/>
      <c r="Z2661" s="41"/>
      <c r="AA2661" s="41"/>
      <c r="AB2661" s="41"/>
      <c r="AC2661" s="41"/>
      <c r="AD2661" s="41"/>
      <c r="AE2661" s="41"/>
      <c r="AT2661" s="20" t="s">
        <v>275</v>
      </c>
      <c r="AU2661" s="20" t="s">
        <v>82</v>
      </c>
    </row>
    <row r="2662" spans="1:47" s="2" customFormat="1" ht="12">
      <c r="A2662" s="41"/>
      <c r="B2662" s="42"/>
      <c r="C2662" s="43"/>
      <c r="D2662" s="235" t="s">
        <v>277</v>
      </c>
      <c r="E2662" s="43"/>
      <c r="F2662" s="236" t="s">
        <v>3319</v>
      </c>
      <c r="G2662" s="43"/>
      <c r="H2662" s="43"/>
      <c r="I2662" s="232"/>
      <c r="J2662" s="43"/>
      <c r="K2662" s="43"/>
      <c r="L2662" s="47"/>
      <c r="M2662" s="233"/>
      <c r="N2662" s="234"/>
      <c r="O2662" s="87"/>
      <c r="P2662" s="87"/>
      <c r="Q2662" s="87"/>
      <c r="R2662" s="87"/>
      <c r="S2662" s="87"/>
      <c r="T2662" s="88"/>
      <c r="U2662" s="41"/>
      <c r="V2662" s="41"/>
      <c r="W2662" s="41"/>
      <c r="X2662" s="41"/>
      <c r="Y2662" s="41"/>
      <c r="Z2662" s="41"/>
      <c r="AA2662" s="41"/>
      <c r="AB2662" s="41"/>
      <c r="AC2662" s="41"/>
      <c r="AD2662" s="41"/>
      <c r="AE2662" s="41"/>
      <c r="AT2662" s="20" t="s">
        <v>277</v>
      </c>
      <c r="AU2662" s="20" t="s">
        <v>82</v>
      </c>
    </row>
    <row r="2663" spans="1:51" s="14" customFormat="1" ht="12">
      <c r="A2663" s="14"/>
      <c r="B2663" s="247"/>
      <c r="C2663" s="248"/>
      <c r="D2663" s="230" t="s">
        <v>279</v>
      </c>
      <c r="E2663" s="249" t="s">
        <v>19</v>
      </c>
      <c r="F2663" s="250" t="s">
        <v>150</v>
      </c>
      <c r="G2663" s="248"/>
      <c r="H2663" s="251">
        <v>18.3</v>
      </c>
      <c r="I2663" s="252"/>
      <c r="J2663" s="248"/>
      <c r="K2663" s="248"/>
      <c r="L2663" s="253"/>
      <c r="M2663" s="254"/>
      <c r="N2663" s="255"/>
      <c r="O2663" s="255"/>
      <c r="P2663" s="255"/>
      <c r="Q2663" s="255"/>
      <c r="R2663" s="255"/>
      <c r="S2663" s="255"/>
      <c r="T2663" s="256"/>
      <c r="U2663" s="14"/>
      <c r="V2663" s="14"/>
      <c r="W2663" s="14"/>
      <c r="X2663" s="14"/>
      <c r="Y2663" s="14"/>
      <c r="Z2663" s="14"/>
      <c r="AA2663" s="14"/>
      <c r="AB2663" s="14"/>
      <c r="AC2663" s="14"/>
      <c r="AD2663" s="14"/>
      <c r="AE2663" s="14"/>
      <c r="AT2663" s="257" t="s">
        <v>279</v>
      </c>
      <c r="AU2663" s="257" t="s">
        <v>82</v>
      </c>
      <c r="AV2663" s="14" t="s">
        <v>82</v>
      </c>
      <c r="AW2663" s="14" t="s">
        <v>33</v>
      </c>
      <c r="AX2663" s="14" t="s">
        <v>80</v>
      </c>
      <c r="AY2663" s="257" t="s">
        <v>266</v>
      </c>
    </row>
    <row r="2664" spans="1:65" s="2" customFormat="1" ht="24.15" customHeight="1">
      <c r="A2664" s="41"/>
      <c r="B2664" s="42"/>
      <c r="C2664" s="217" t="s">
        <v>3320</v>
      </c>
      <c r="D2664" s="217" t="s">
        <v>268</v>
      </c>
      <c r="E2664" s="218" t="s">
        <v>3321</v>
      </c>
      <c r="F2664" s="219" t="s">
        <v>3322</v>
      </c>
      <c r="G2664" s="220" t="s">
        <v>271</v>
      </c>
      <c r="H2664" s="221">
        <v>18.3</v>
      </c>
      <c r="I2664" s="222"/>
      <c r="J2664" s="223">
        <f>ROUND(I2664*H2664,2)</f>
        <v>0</v>
      </c>
      <c r="K2664" s="219" t="s">
        <v>272</v>
      </c>
      <c r="L2664" s="47"/>
      <c r="M2664" s="224" t="s">
        <v>19</v>
      </c>
      <c r="N2664" s="225" t="s">
        <v>43</v>
      </c>
      <c r="O2664" s="87"/>
      <c r="P2664" s="226">
        <f>O2664*H2664</f>
        <v>0</v>
      </c>
      <c r="Q2664" s="226">
        <v>0.00012</v>
      </c>
      <c r="R2664" s="226">
        <f>Q2664*H2664</f>
        <v>0.002196</v>
      </c>
      <c r="S2664" s="226">
        <v>0</v>
      </c>
      <c r="T2664" s="227">
        <f>S2664*H2664</f>
        <v>0</v>
      </c>
      <c r="U2664" s="41"/>
      <c r="V2664" s="41"/>
      <c r="W2664" s="41"/>
      <c r="X2664" s="41"/>
      <c r="Y2664" s="41"/>
      <c r="Z2664" s="41"/>
      <c r="AA2664" s="41"/>
      <c r="AB2664" s="41"/>
      <c r="AC2664" s="41"/>
      <c r="AD2664" s="41"/>
      <c r="AE2664" s="41"/>
      <c r="AR2664" s="228" t="s">
        <v>396</v>
      </c>
      <c r="AT2664" s="228" t="s">
        <v>268</v>
      </c>
      <c r="AU2664" s="228" t="s">
        <v>82</v>
      </c>
      <c r="AY2664" s="20" t="s">
        <v>266</v>
      </c>
      <c r="BE2664" s="229">
        <f>IF(N2664="základní",J2664,0)</f>
        <v>0</v>
      </c>
      <c r="BF2664" s="229">
        <f>IF(N2664="snížená",J2664,0)</f>
        <v>0</v>
      </c>
      <c r="BG2664" s="229">
        <f>IF(N2664="zákl. přenesená",J2664,0)</f>
        <v>0</v>
      </c>
      <c r="BH2664" s="229">
        <f>IF(N2664="sníž. přenesená",J2664,0)</f>
        <v>0</v>
      </c>
      <c r="BI2664" s="229">
        <f>IF(N2664="nulová",J2664,0)</f>
        <v>0</v>
      </c>
      <c r="BJ2664" s="20" t="s">
        <v>80</v>
      </c>
      <c r="BK2664" s="229">
        <f>ROUND(I2664*H2664,2)</f>
        <v>0</v>
      </c>
      <c r="BL2664" s="20" t="s">
        <v>396</v>
      </c>
      <c r="BM2664" s="228" t="s">
        <v>3323</v>
      </c>
    </row>
    <row r="2665" spans="1:47" s="2" customFormat="1" ht="12">
      <c r="A2665" s="41"/>
      <c r="B2665" s="42"/>
      <c r="C2665" s="43"/>
      <c r="D2665" s="230" t="s">
        <v>275</v>
      </c>
      <c r="E2665" s="43"/>
      <c r="F2665" s="231" t="s">
        <v>3324</v>
      </c>
      <c r="G2665" s="43"/>
      <c r="H2665" s="43"/>
      <c r="I2665" s="232"/>
      <c r="J2665" s="43"/>
      <c r="K2665" s="43"/>
      <c r="L2665" s="47"/>
      <c r="M2665" s="233"/>
      <c r="N2665" s="234"/>
      <c r="O2665" s="87"/>
      <c r="P2665" s="87"/>
      <c r="Q2665" s="87"/>
      <c r="R2665" s="87"/>
      <c r="S2665" s="87"/>
      <c r="T2665" s="88"/>
      <c r="U2665" s="41"/>
      <c r="V2665" s="41"/>
      <c r="W2665" s="41"/>
      <c r="X2665" s="41"/>
      <c r="Y2665" s="41"/>
      <c r="Z2665" s="41"/>
      <c r="AA2665" s="41"/>
      <c r="AB2665" s="41"/>
      <c r="AC2665" s="41"/>
      <c r="AD2665" s="41"/>
      <c r="AE2665" s="41"/>
      <c r="AT2665" s="20" t="s">
        <v>275</v>
      </c>
      <c r="AU2665" s="20" t="s">
        <v>82</v>
      </c>
    </row>
    <row r="2666" spans="1:47" s="2" customFormat="1" ht="12">
      <c r="A2666" s="41"/>
      <c r="B2666" s="42"/>
      <c r="C2666" s="43"/>
      <c r="D2666" s="235" t="s">
        <v>277</v>
      </c>
      <c r="E2666" s="43"/>
      <c r="F2666" s="236" t="s">
        <v>3325</v>
      </c>
      <c r="G2666" s="43"/>
      <c r="H2666" s="43"/>
      <c r="I2666" s="232"/>
      <c r="J2666" s="43"/>
      <c r="K2666" s="43"/>
      <c r="L2666" s="47"/>
      <c r="M2666" s="233"/>
      <c r="N2666" s="234"/>
      <c r="O2666" s="87"/>
      <c r="P2666" s="87"/>
      <c r="Q2666" s="87"/>
      <c r="R2666" s="87"/>
      <c r="S2666" s="87"/>
      <c r="T2666" s="88"/>
      <c r="U2666" s="41"/>
      <c r="V2666" s="41"/>
      <c r="W2666" s="41"/>
      <c r="X2666" s="41"/>
      <c r="Y2666" s="41"/>
      <c r="Z2666" s="41"/>
      <c r="AA2666" s="41"/>
      <c r="AB2666" s="41"/>
      <c r="AC2666" s="41"/>
      <c r="AD2666" s="41"/>
      <c r="AE2666" s="41"/>
      <c r="AT2666" s="20" t="s">
        <v>277</v>
      </c>
      <c r="AU2666" s="20" t="s">
        <v>82</v>
      </c>
    </row>
    <row r="2667" spans="1:51" s="14" customFormat="1" ht="12">
      <c r="A2667" s="14"/>
      <c r="B2667" s="247"/>
      <c r="C2667" s="248"/>
      <c r="D2667" s="230" t="s">
        <v>279</v>
      </c>
      <c r="E2667" s="249" t="s">
        <v>19</v>
      </c>
      <c r="F2667" s="250" t="s">
        <v>150</v>
      </c>
      <c r="G2667" s="248"/>
      <c r="H2667" s="251">
        <v>18.3</v>
      </c>
      <c r="I2667" s="252"/>
      <c r="J2667" s="248"/>
      <c r="K2667" s="248"/>
      <c r="L2667" s="253"/>
      <c r="M2667" s="254"/>
      <c r="N2667" s="255"/>
      <c r="O2667" s="255"/>
      <c r="P2667" s="255"/>
      <c r="Q2667" s="255"/>
      <c r="R2667" s="255"/>
      <c r="S2667" s="255"/>
      <c r="T2667" s="256"/>
      <c r="U2667" s="14"/>
      <c r="V2667" s="14"/>
      <c r="W2667" s="14"/>
      <c r="X2667" s="14"/>
      <c r="Y2667" s="14"/>
      <c r="Z2667" s="14"/>
      <c r="AA2667" s="14"/>
      <c r="AB2667" s="14"/>
      <c r="AC2667" s="14"/>
      <c r="AD2667" s="14"/>
      <c r="AE2667" s="14"/>
      <c r="AT2667" s="257" t="s">
        <v>279</v>
      </c>
      <c r="AU2667" s="257" t="s">
        <v>82</v>
      </c>
      <c r="AV2667" s="14" t="s">
        <v>82</v>
      </c>
      <c r="AW2667" s="14" t="s">
        <v>33</v>
      </c>
      <c r="AX2667" s="14" t="s">
        <v>80</v>
      </c>
      <c r="AY2667" s="257" t="s">
        <v>266</v>
      </c>
    </row>
    <row r="2668" spans="1:65" s="2" customFormat="1" ht="24.15" customHeight="1">
      <c r="A2668" s="41"/>
      <c r="B2668" s="42"/>
      <c r="C2668" s="217" t="s">
        <v>3326</v>
      </c>
      <c r="D2668" s="217" t="s">
        <v>268</v>
      </c>
      <c r="E2668" s="218" t="s">
        <v>3327</v>
      </c>
      <c r="F2668" s="219" t="s">
        <v>3328</v>
      </c>
      <c r="G2668" s="220" t="s">
        <v>271</v>
      </c>
      <c r="H2668" s="221">
        <v>18.3</v>
      </c>
      <c r="I2668" s="222"/>
      <c r="J2668" s="223">
        <f>ROUND(I2668*H2668,2)</f>
        <v>0</v>
      </c>
      <c r="K2668" s="219" t="s">
        <v>272</v>
      </c>
      <c r="L2668" s="47"/>
      <c r="M2668" s="224" t="s">
        <v>19</v>
      </c>
      <c r="N2668" s="225" t="s">
        <v>43</v>
      </c>
      <c r="O2668" s="87"/>
      <c r="P2668" s="226">
        <f>O2668*H2668</f>
        <v>0</v>
      </c>
      <c r="Q2668" s="226">
        <v>0.00031</v>
      </c>
      <c r="R2668" s="226">
        <f>Q2668*H2668</f>
        <v>0.005673</v>
      </c>
      <c r="S2668" s="226">
        <v>0</v>
      </c>
      <c r="T2668" s="227">
        <f>S2668*H2668</f>
        <v>0</v>
      </c>
      <c r="U2668" s="41"/>
      <c r="V2668" s="41"/>
      <c r="W2668" s="41"/>
      <c r="X2668" s="41"/>
      <c r="Y2668" s="41"/>
      <c r="Z2668" s="41"/>
      <c r="AA2668" s="41"/>
      <c r="AB2668" s="41"/>
      <c r="AC2668" s="41"/>
      <c r="AD2668" s="41"/>
      <c r="AE2668" s="41"/>
      <c r="AR2668" s="228" t="s">
        <v>396</v>
      </c>
      <c r="AT2668" s="228" t="s">
        <v>268</v>
      </c>
      <c r="AU2668" s="228" t="s">
        <v>82</v>
      </c>
      <c r="AY2668" s="20" t="s">
        <v>266</v>
      </c>
      <c r="BE2668" s="229">
        <f>IF(N2668="základní",J2668,0)</f>
        <v>0</v>
      </c>
      <c r="BF2668" s="229">
        <f>IF(N2668="snížená",J2668,0)</f>
        <v>0</v>
      </c>
      <c r="BG2668" s="229">
        <f>IF(N2668="zákl. přenesená",J2668,0)</f>
        <v>0</v>
      </c>
      <c r="BH2668" s="229">
        <f>IF(N2668="sníž. přenesená",J2668,0)</f>
        <v>0</v>
      </c>
      <c r="BI2668" s="229">
        <f>IF(N2668="nulová",J2668,0)</f>
        <v>0</v>
      </c>
      <c r="BJ2668" s="20" t="s">
        <v>80</v>
      </c>
      <c r="BK2668" s="229">
        <f>ROUND(I2668*H2668,2)</f>
        <v>0</v>
      </c>
      <c r="BL2668" s="20" t="s">
        <v>396</v>
      </c>
      <c r="BM2668" s="228" t="s">
        <v>3329</v>
      </c>
    </row>
    <row r="2669" spans="1:47" s="2" customFormat="1" ht="12">
      <c r="A2669" s="41"/>
      <c r="B2669" s="42"/>
      <c r="C2669" s="43"/>
      <c r="D2669" s="230" t="s">
        <v>275</v>
      </c>
      <c r="E2669" s="43"/>
      <c r="F2669" s="231" t="s">
        <v>3330</v>
      </c>
      <c r="G2669" s="43"/>
      <c r="H2669" s="43"/>
      <c r="I2669" s="232"/>
      <c r="J2669" s="43"/>
      <c r="K2669" s="43"/>
      <c r="L2669" s="47"/>
      <c r="M2669" s="233"/>
      <c r="N2669" s="234"/>
      <c r="O2669" s="87"/>
      <c r="P2669" s="87"/>
      <c r="Q2669" s="87"/>
      <c r="R2669" s="87"/>
      <c r="S2669" s="87"/>
      <c r="T2669" s="88"/>
      <c r="U2669" s="41"/>
      <c r="V2669" s="41"/>
      <c r="W2669" s="41"/>
      <c r="X2669" s="41"/>
      <c r="Y2669" s="41"/>
      <c r="Z2669" s="41"/>
      <c r="AA2669" s="41"/>
      <c r="AB2669" s="41"/>
      <c r="AC2669" s="41"/>
      <c r="AD2669" s="41"/>
      <c r="AE2669" s="41"/>
      <c r="AT2669" s="20" t="s">
        <v>275</v>
      </c>
      <c r="AU2669" s="20" t="s">
        <v>82</v>
      </c>
    </row>
    <row r="2670" spans="1:47" s="2" customFormat="1" ht="12">
      <c r="A2670" s="41"/>
      <c r="B2670" s="42"/>
      <c r="C2670" s="43"/>
      <c r="D2670" s="235" t="s">
        <v>277</v>
      </c>
      <c r="E2670" s="43"/>
      <c r="F2670" s="236" t="s">
        <v>3331</v>
      </c>
      <c r="G2670" s="43"/>
      <c r="H2670" s="43"/>
      <c r="I2670" s="232"/>
      <c r="J2670" s="43"/>
      <c r="K2670" s="43"/>
      <c r="L2670" s="47"/>
      <c r="M2670" s="233"/>
      <c r="N2670" s="234"/>
      <c r="O2670" s="87"/>
      <c r="P2670" s="87"/>
      <c r="Q2670" s="87"/>
      <c r="R2670" s="87"/>
      <c r="S2670" s="87"/>
      <c r="T2670" s="88"/>
      <c r="U2670" s="41"/>
      <c r="V2670" s="41"/>
      <c r="W2670" s="41"/>
      <c r="X2670" s="41"/>
      <c r="Y2670" s="41"/>
      <c r="Z2670" s="41"/>
      <c r="AA2670" s="41"/>
      <c r="AB2670" s="41"/>
      <c r="AC2670" s="41"/>
      <c r="AD2670" s="41"/>
      <c r="AE2670" s="41"/>
      <c r="AT2670" s="20" t="s">
        <v>277</v>
      </c>
      <c r="AU2670" s="20" t="s">
        <v>82</v>
      </c>
    </row>
    <row r="2671" spans="1:51" s="14" customFormat="1" ht="12">
      <c r="A2671" s="14"/>
      <c r="B2671" s="247"/>
      <c r="C2671" s="248"/>
      <c r="D2671" s="230" t="s">
        <v>279</v>
      </c>
      <c r="E2671" s="249" t="s">
        <v>19</v>
      </c>
      <c r="F2671" s="250" t="s">
        <v>150</v>
      </c>
      <c r="G2671" s="248"/>
      <c r="H2671" s="251">
        <v>18.3</v>
      </c>
      <c r="I2671" s="252"/>
      <c r="J2671" s="248"/>
      <c r="K2671" s="248"/>
      <c r="L2671" s="253"/>
      <c r="M2671" s="254"/>
      <c r="N2671" s="255"/>
      <c r="O2671" s="255"/>
      <c r="P2671" s="255"/>
      <c r="Q2671" s="255"/>
      <c r="R2671" s="255"/>
      <c r="S2671" s="255"/>
      <c r="T2671" s="256"/>
      <c r="U2671" s="14"/>
      <c r="V2671" s="14"/>
      <c r="W2671" s="14"/>
      <c r="X2671" s="14"/>
      <c r="Y2671" s="14"/>
      <c r="Z2671" s="14"/>
      <c r="AA2671" s="14"/>
      <c r="AB2671" s="14"/>
      <c r="AC2671" s="14"/>
      <c r="AD2671" s="14"/>
      <c r="AE2671" s="14"/>
      <c r="AT2671" s="257" t="s">
        <v>279</v>
      </c>
      <c r="AU2671" s="257" t="s">
        <v>82</v>
      </c>
      <c r="AV2671" s="14" t="s">
        <v>82</v>
      </c>
      <c r="AW2671" s="14" t="s">
        <v>33</v>
      </c>
      <c r="AX2671" s="14" t="s">
        <v>80</v>
      </c>
      <c r="AY2671" s="257" t="s">
        <v>266</v>
      </c>
    </row>
    <row r="2672" spans="1:65" s="2" customFormat="1" ht="24.15" customHeight="1">
      <c r="A2672" s="41"/>
      <c r="B2672" s="42"/>
      <c r="C2672" s="217" t="s">
        <v>3332</v>
      </c>
      <c r="D2672" s="217" t="s">
        <v>268</v>
      </c>
      <c r="E2672" s="218" t="s">
        <v>3333</v>
      </c>
      <c r="F2672" s="219" t="s">
        <v>3334</v>
      </c>
      <c r="G2672" s="220" t="s">
        <v>271</v>
      </c>
      <c r="H2672" s="221">
        <v>18.3</v>
      </c>
      <c r="I2672" s="222"/>
      <c r="J2672" s="223">
        <f>ROUND(I2672*H2672,2)</f>
        <v>0</v>
      </c>
      <c r="K2672" s="219" t="s">
        <v>272</v>
      </c>
      <c r="L2672" s="47"/>
      <c r="M2672" s="224" t="s">
        <v>19</v>
      </c>
      <c r="N2672" s="225" t="s">
        <v>43</v>
      </c>
      <c r="O2672" s="87"/>
      <c r="P2672" s="226">
        <f>O2672*H2672</f>
        <v>0</v>
      </c>
      <c r="Q2672" s="226">
        <v>0.0025</v>
      </c>
      <c r="R2672" s="226">
        <f>Q2672*H2672</f>
        <v>0.045750000000000006</v>
      </c>
      <c r="S2672" s="226">
        <v>0</v>
      </c>
      <c r="T2672" s="227">
        <f>S2672*H2672</f>
        <v>0</v>
      </c>
      <c r="U2672" s="41"/>
      <c r="V2672" s="41"/>
      <c r="W2672" s="41"/>
      <c r="X2672" s="41"/>
      <c r="Y2672" s="41"/>
      <c r="Z2672" s="41"/>
      <c r="AA2672" s="41"/>
      <c r="AB2672" s="41"/>
      <c r="AC2672" s="41"/>
      <c r="AD2672" s="41"/>
      <c r="AE2672" s="41"/>
      <c r="AR2672" s="228" t="s">
        <v>396</v>
      </c>
      <c r="AT2672" s="228" t="s">
        <v>268</v>
      </c>
      <c r="AU2672" s="228" t="s">
        <v>82</v>
      </c>
      <c r="AY2672" s="20" t="s">
        <v>266</v>
      </c>
      <c r="BE2672" s="229">
        <f>IF(N2672="základní",J2672,0)</f>
        <v>0</v>
      </c>
      <c r="BF2672" s="229">
        <f>IF(N2672="snížená",J2672,0)</f>
        <v>0</v>
      </c>
      <c r="BG2672" s="229">
        <f>IF(N2672="zákl. přenesená",J2672,0)</f>
        <v>0</v>
      </c>
      <c r="BH2672" s="229">
        <f>IF(N2672="sníž. přenesená",J2672,0)</f>
        <v>0</v>
      </c>
      <c r="BI2672" s="229">
        <f>IF(N2672="nulová",J2672,0)</f>
        <v>0</v>
      </c>
      <c r="BJ2672" s="20" t="s">
        <v>80</v>
      </c>
      <c r="BK2672" s="229">
        <f>ROUND(I2672*H2672,2)</f>
        <v>0</v>
      </c>
      <c r="BL2672" s="20" t="s">
        <v>396</v>
      </c>
      <c r="BM2672" s="228" t="s">
        <v>3335</v>
      </c>
    </row>
    <row r="2673" spans="1:47" s="2" customFormat="1" ht="12">
      <c r="A2673" s="41"/>
      <c r="B2673" s="42"/>
      <c r="C2673" s="43"/>
      <c r="D2673" s="230" t="s">
        <v>275</v>
      </c>
      <c r="E2673" s="43"/>
      <c r="F2673" s="231" t="s">
        <v>3336</v>
      </c>
      <c r="G2673" s="43"/>
      <c r="H2673" s="43"/>
      <c r="I2673" s="232"/>
      <c r="J2673" s="43"/>
      <c r="K2673" s="43"/>
      <c r="L2673" s="47"/>
      <c r="M2673" s="233"/>
      <c r="N2673" s="234"/>
      <c r="O2673" s="87"/>
      <c r="P2673" s="87"/>
      <c r="Q2673" s="87"/>
      <c r="R2673" s="87"/>
      <c r="S2673" s="87"/>
      <c r="T2673" s="88"/>
      <c r="U2673" s="41"/>
      <c r="V2673" s="41"/>
      <c r="W2673" s="41"/>
      <c r="X2673" s="41"/>
      <c r="Y2673" s="41"/>
      <c r="Z2673" s="41"/>
      <c r="AA2673" s="41"/>
      <c r="AB2673" s="41"/>
      <c r="AC2673" s="41"/>
      <c r="AD2673" s="41"/>
      <c r="AE2673" s="41"/>
      <c r="AT2673" s="20" t="s">
        <v>275</v>
      </c>
      <c r="AU2673" s="20" t="s">
        <v>82</v>
      </c>
    </row>
    <row r="2674" spans="1:47" s="2" customFormat="1" ht="12">
      <c r="A2674" s="41"/>
      <c r="B2674" s="42"/>
      <c r="C2674" s="43"/>
      <c r="D2674" s="235" t="s">
        <v>277</v>
      </c>
      <c r="E2674" s="43"/>
      <c r="F2674" s="236" t="s">
        <v>3337</v>
      </c>
      <c r="G2674" s="43"/>
      <c r="H2674" s="43"/>
      <c r="I2674" s="232"/>
      <c r="J2674" s="43"/>
      <c r="K2674" s="43"/>
      <c r="L2674" s="47"/>
      <c r="M2674" s="233"/>
      <c r="N2674" s="234"/>
      <c r="O2674" s="87"/>
      <c r="P2674" s="87"/>
      <c r="Q2674" s="87"/>
      <c r="R2674" s="87"/>
      <c r="S2674" s="87"/>
      <c r="T2674" s="88"/>
      <c r="U2674" s="41"/>
      <c r="V2674" s="41"/>
      <c r="W2674" s="41"/>
      <c r="X2674" s="41"/>
      <c r="Y2674" s="41"/>
      <c r="Z2674" s="41"/>
      <c r="AA2674" s="41"/>
      <c r="AB2674" s="41"/>
      <c r="AC2674" s="41"/>
      <c r="AD2674" s="41"/>
      <c r="AE2674" s="41"/>
      <c r="AT2674" s="20" t="s">
        <v>277</v>
      </c>
      <c r="AU2674" s="20" t="s">
        <v>82</v>
      </c>
    </row>
    <row r="2675" spans="1:51" s="14" customFormat="1" ht="12">
      <c r="A2675" s="14"/>
      <c r="B2675" s="247"/>
      <c r="C2675" s="248"/>
      <c r="D2675" s="230" t="s">
        <v>279</v>
      </c>
      <c r="E2675" s="249" t="s">
        <v>19</v>
      </c>
      <c r="F2675" s="250" t="s">
        <v>150</v>
      </c>
      <c r="G2675" s="248"/>
      <c r="H2675" s="251">
        <v>18.3</v>
      </c>
      <c r="I2675" s="252"/>
      <c r="J2675" s="248"/>
      <c r="K2675" s="248"/>
      <c r="L2675" s="253"/>
      <c r="M2675" s="254"/>
      <c r="N2675" s="255"/>
      <c r="O2675" s="255"/>
      <c r="P2675" s="255"/>
      <c r="Q2675" s="255"/>
      <c r="R2675" s="255"/>
      <c r="S2675" s="255"/>
      <c r="T2675" s="256"/>
      <c r="U2675" s="14"/>
      <c r="V2675" s="14"/>
      <c r="W2675" s="14"/>
      <c r="X2675" s="14"/>
      <c r="Y2675" s="14"/>
      <c r="Z2675" s="14"/>
      <c r="AA2675" s="14"/>
      <c r="AB2675" s="14"/>
      <c r="AC2675" s="14"/>
      <c r="AD2675" s="14"/>
      <c r="AE2675" s="14"/>
      <c r="AT2675" s="257" t="s">
        <v>279</v>
      </c>
      <c r="AU2675" s="257" t="s">
        <v>82</v>
      </c>
      <c r="AV2675" s="14" t="s">
        <v>82</v>
      </c>
      <c r="AW2675" s="14" t="s">
        <v>33</v>
      </c>
      <c r="AX2675" s="14" t="s">
        <v>80</v>
      </c>
      <c r="AY2675" s="257" t="s">
        <v>266</v>
      </c>
    </row>
    <row r="2676" spans="1:65" s="2" customFormat="1" ht="62.7" customHeight="1">
      <c r="A2676" s="41"/>
      <c r="B2676" s="42"/>
      <c r="C2676" s="269" t="s">
        <v>3338</v>
      </c>
      <c r="D2676" s="269" t="s">
        <v>430</v>
      </c>
      <c r="E2676" s="270" t="s">
        <v>3339</v>
      </c>
      <c r="F2676" s="271" t="s">
        <v>3340</v>
      </c>
      <c r="G2676" s="272" t="s">
        <v>481</v>
      </c>
      <c r="H2676" s="273">
        <v>19</v>
      </c>
      <c r="I2676" s="274"/>
      <c r="J2676" s="275">
        <f>ROUND(I2676*H2676,2)</f>
        <v>0</v>
      </c>
      <c r="K2676" s="271" t="s">
        <v>520</v>
      </c>
      <c r="L2676" s="276"/>
      <c r="M2676" s="277" t="s">
        <v>19</v>
      </c>
      <c r="N2676" s="278" t="s">
        <v>43</v>
      </c>
      <c r="O2676" s="87"/>
      <c r="P2676" s="226">
        <f>O2676*H2676</f>
        <v>0</v>
      </c>
      <c r="Q2676" s="226">
        <v>0</v>
      </c>
      <c r="R2676" s="226">
        <f>Q2676*H2676</f>
        <v>0</v>
      </c>
      <c r="S2676" s="226">
        <v>0</v>
      </c>
      <c r="T2676" s="227">
        <f>S2676*H2676</f>
        <v>0</v>
      </c>
      <c r="U2676" s="41"/>
      <c r="V2676" s="41"/>
      <c r="W2676" s="41"/>
      <c r="X2676" s="41"/>
      <c r="Y2676" s="41"/>
      <c r="Z2676" s="41"/>
      <c r="AA2676" s="41"/>
      <c r="AB2676" s="41"/>
      <c r="AC2676" s="41"/>
      <c r="AD2676" s="41"/>
      <c r="AE2676" s="41"/>
      <c r="AR2676" s="228" t="s">
        <v>324</v>
      </c>
      <c r="AT2676" s="228" t="s">
        <v>430</v>
      </c>
      <c r="AU2676" s="228" t="s">
        <v>82</v>
      </c>
      <c r="AY2676" s="20" t="s">
        <v>266</v>
      </c>
      <c r="BE2676" s="229">
        <f>IF(N2676="základní",J2676,0)</f>
        <v>0</v>
      </c>
      <c r="BF2676" s="229">
        <f>IF(N2676="snížená",J2676,0)</f>
        <v>0</v>
      </c>
      <c r="BG2676" s="229">
        <f>IF(N2676="zákl. přenesená",J2676,0)</f>
        <v>0</v>
      </c>
      <c r="BH2676" s="229">
        <f>IF(N2676="sníž. přenesená",J2676,0)</f>
        <v>0</v>
      </c>
      <c r="BI2676" s="229">
        <f>IF(N2676="nulová",J2676,0)</f>
        <v>0</v>
      </c>
      <c r="BJ2676" s="20" t="s">
        <v>80</v>
      </c>
      <c r="BK2676" s="229">
        <f>ROUND(I2676*H2676,2)</f>
        <v>0</v>
      </c>
      <c r="BL2676" s="20" t="s">
        <v>273</v>
      </c>
      <c r="BM2676" s="228" t="s">
        <v>3341</v>
      </c>
    </row>
    <row r="2677" spans="1:47" s="2" customFormat="1" ht="12">
      <c r="A2677" s="41"/>
      <c r="B2677" s="42"/>
      <c r="C2677" s="43"/>
      <c r="D2677" s="230" t="s">
        <v>275</v>
      </c>
      <c r="E2677" s="43"/>
      <c r="F2677" s="231" t="s">
        <v>3340</v>
      </c>
      <c r="G2677" s="43"/>
      <c r="H2677" s="43"/>
      <c r="I2677" s="232"/>
      <c r="J2677" s="43"/>
      <c r="K2677" s="43"/>
      <c r="L2677" s="47"/>
      <c r="M2677" s="233"/>
      <c r="N2677" s="234"/>
      <c r="O2677" s="87"/>
      <c r="P2677" s="87"/>
      <c r="Q2677" s="87"/>
      <c r="R2677" s="87"/>
      <c r="S2677" s="87"/>
      <c r="T2677" s="88"/>
      <c r="U2677" s="41"/>
      <c r="V2677" s="41"/>
      <c r="W2677" s="41"/>
      <c r="X2677" s="41"/>
      <c r="Y2677" s="41"/>
      <c r="Z2677" s="41"/>
      <c r="AA2677" s="41"/>
      <c r="AB2677" s="41"/>
      <c r="AC2677" s="41"/>
      <c r="AD2677" s="41"/>
      <c r="AE2677" s="41"/>
      <c r="AT2677" s="20" t="s">
        <v>275</v>
      </c>
      <c r="AU2677" s="20" t="s">
        <v>82</v>
      </c>
    </row>
    <row r="2678" spans="1:65" s="2" customFormat="1" ht="62.7" customHeight="1">
      <c r="A2678" s="41"/>
      <c r="B2678" s="42"/>
      <c r="C2678" s="269" t="s">
        <v>3342</v>
      </c>
      <c r="D2678" s="269" t="s">
        <v>430</v>
      </c>
      <c r="E2678" s="270" t="s">
        <v>3343</v>
      </c>
      <c r="F2678" s="271" t="s">
        <v>3344</v>
      </c>
      <c r="G2678" s="272" t="s">
        <v>481</v>
      </c>
      <c r="H2678" s="273">
        <v>1</v>
      </c>
      <c r="I2678" s="274"/>
      <c r="J2678" s="275">
        <f>ROUND(I2678*H2678,2)</f>
        <v>0</v>
      </c>
      <c r="K2678" s="271" t="s">
        <v>520</v>
      </c>
      <c r="L2678" s="276"/>
      <c r="M2678" s="277" t="s">
        <v>19</v>
      </c>
      <c r="N2678" s="278" t="s">
        <v>43</v>
      </c>
      <c r="O2678" s="87"/>
      <c r="P2678" s="226">
        <f>O2678*H2678</f>
        <v>0</v>
      </c>
      <c r="Q2678" s="226">
        <v>0</v>
      </c>
      <c r="R2678" s="226">
        <f>Q2678*H2678</f>
        <v>0</v>
      </c>
      <c r="S2678" s="226">
        <v>0</v>
      </c>
      <c r="T2678" s="227">
        <f>S2678*H2678</f>
        <v>0</v>
      </c>
      <c r="U2678" s="41"/>
      <c r="V2678" s="41"/>
      <c r="W2678" s="41"/>
      <c r="X2678" s="41"/>
      <c r="Y2678" s="41"/>
      <c r="Z2678" s="41"/>
      <c r="AA2678" s="41"/>
      <c r="AB2678" s="41"/>
      <c r="AC2678" s="41"/>
      <c r="AD2678" s="41"/>
      <c r="AE2678" s="41"/>
      <c r="AR2678" s="228" t="s">
        <v>324</v>
      </c>
      <c r="AT2678" s="228" t="s">
        <v>430</v>
      </c>
      <c r="AU2678" s="228" t="s">
        <v>82</v>
      </c>
      <c r="AY2678" s="20" t="s">
        <v>266</v>
      </c>
      <c r="BE2678" s="229">
        <f>IF(N2678="základní",J2678,0)</f>
        <v>0</v>
      </c>
      <c r="BF2678" s="229">
        <f>IF(N2678="snížená",J2678,0)</f>
        <v>0</v>
      </c>
      <c r="BG2678" s="229">
        <f>IF(N2678="zákl. přenesená",J2678,0)</f>
        <v>0</v>
      </c>
      <c r="BH2678" s="229">
        <f>IF(N2678="sníž. přenesená",J2678,0)</f>
        <v>0</v>
      </c>
      <c r="BI2678" s="229">
        <f>IF(N2678="nulová",J2678,0)</f>
        <v>0</v>
      </c>
      <c r="BJ2678" s="20" t="s">
        <v>80</v>
      </c>
      <c r="BK2678" s="229">
        <f>ROUND(I2678*H2678,2)</f>
        <v>0</v>
      </c>
      <c r="BL2678" s="20" t="s">
        <v>273</v>
      </c>
      <c r="BM2678" s="228" t="s">
        <v>3345</v>
      </c>
    </row>
    <row r="2679" spans="1:47" s="2" customFormat="1" ht="12">
      <c r="A2679" s="41"/>
      <c r="B2679" s="42"/>
      <c r="C2679" s="43"/>
      <c r="D2679" s="230" t="s">
        <v>275</v>
      </c>
      <c r="E2679" s="43"/>
      <c r="F2679" s="231" t="s">
        <v>3344</v>
      </c>
      <c r="G2679" s="43"/>
      <c r="H2679" s="43"/>
      <c r="I2679" s="232"/>
      <c r="J2679" s="43"/>
      <c r="K2679" s="43"/>
      <c r="L2679" s="47"/>
      <c r="M2679" s="233"/>
      <c r="N2679" s="234"/>
      <c r="O2679" s="87"/>
      <c r="P2679" s="87"/>
      <c r="Q2679" s="87"/>
      <c r="R2679" s="87"/>
      <c r="S2679" s="87"/>
      <c r="T2679" s="88"/>
      <c r="U2679" s="41"/>
      <c r="V2679" s="41"/>
      <c r="W2679" s="41"/>
      <c r="X2679" s="41"/>
      <c r="Y2679" s="41"/>
      <c r="Z2679" s="41"/>
      <c r="AA2679" s="41"/>
      <c r="AB2679" s="41"/>
      <c r="AC2679" s="41"/>
      <c r="AD2679" s="41"/>
      <c r="AE2679" s="41"/>
      <c r="AT2679" s="20" t="s">
        <v>275</v>
      </c>
      <c r="AU2679" s="20" t="s">
        <v>82</v>
      </c>
    </row>
    <row r="2680" spans="1:63" s="12" customFormat="1" ht="22.8" customHeight="1">
      <c r="A2680" s="12"/>
      <c r="B2680" s="201"/>
      <c r="C2680" s="202"/>
      <c r="D2680" s="203" t="s">
        <v>71</v>
      </c>
      <c r="E2680" s="215" t="s">
        <v>3346</v>
      </c>
      <c r="F2680" s="215" t="s">
        <v>3347</v>
      </c>
      <c r="G2680" s="202"/>
      <c r="H2680" s="202"/>
      <c r="I2680" s="205"/>
      <c r="J2680" s="216">
        <f>BK2680</f>
        <v>0</v>
      </c>
      <c r="K2680" s="202"/>
      <c r="L2680" s="207"/>
      <c r="M2680" s="208"/>
      <c r="N2680" s="209"/>
      <c r="O2680" s="209"/>
      <c r="P2680" s="210">
        <f>SUM(P2681:P2876)</f>
        <v>0</v>
      </c>
      <c r="Q2680" s="209"/>
      <c r="R2680" s="210">
        <f>SUM(R2681:R2876)</f>
        <v>0.98755093</v>
      </c>
      <c r="S2680" s="209"/>
      <c r="T2680" s="211">
        <f>SUM(T2681:T2876)</f>
        <v>0</v>
      </c>
      <c r="U2680" s="12"/>
      <c r="V2680" s="12"/>
      <c r="W2680" s="12"/>
      <c r="X2680" s="12"/>
      <c r="Y2680" s="12"/>
      <c r="Z2680" s="12"/>
      <c r="AA2680" s="12"/>
      <c r="AB2680" s="12"/>
      <c r="AC2680" s="12"/>
      <c r="AD2680" s="12"/>
      <c r="AE2680" s="12"/>
      <c r="AR2680" s="212" t="s">
        <v>82</v>
      </c>
      <c r="AT2680" s="213" t="s">
        <v>71</v>
      </c>
      <c r="AU2680" s="213" t="s">
        <v>80</v>
      </c>
      <c r="AY2680" s="212" t="s">
        <v>266</v>
      </c>
      <c r="BK2680" s="214">
        <f>SUM(BK2681:BK2876)</f>
        <v>0</v>
      </c>
    </row>
    <row r="2681" spans="1:65" s="2" customFormat="1" ht="16.5" customHeight="1">
      <c r="A2681" s="41"/>
      <c r="B2681" s="42"/>
      <c r="C2681" s="217" t="s">
        <v>3348</v>
      </c>
      <c r="D2681" s="217" t="s">
        <v>268</v>
      </c>
      <c r="E2681" s="218" t="s">
        <v>3349</v>
      </c>
      <c r="F2681" s="219" t="s">
        <v>3350</v>
      </c>
      <c r="G2681" s="220" t="s">
        <v>271</v>
      </c>
      <c r="H2681" s="221">
        <v>509.33</v>
      </c>
      <c r="I2681" s="222"/>
      <c r="J2681" s="223">
        <f>ROUND(I2681*H2681,2)</f>
        <v>0</v>
      </c>
      <c r="K2681" s="219" t="s">
        <v>272</v>
      </c>
      <c r="L2681" s="47"/>
      <c r="M2681" s="224" t="s">
        <v>19</v>
      </c>
      <c r="N2681" s="225" t="s">
        <v>43</v>
      </c>
      <c r="O2681" s="87"/>
      <c r="P2681" s="226">
        <f>O2681*H2681</f>
        <v>0</v>
      </c>
      <c r="Q2681" s="226">
        <v>0</v>
      </c>
      <c r="R2681" s="226">
        <f>Q2681*H2681</f>
        <v>0</v>
      </c>
      <c r="S2681" s="226">
        <v>0</v>
      </c>
      <c r="T2681" s="227">
        <f>S2681*H2681</f>
        <v>0</v>
      </c>
      <c r="U2681" s="41"/>
      <c r="V2681" s="41"/>
      <c r="W2681" s="41"/>
      <c r="X2681" s="41"/>
      <c r="Y2681" s="41"/>
      <c r="Z2681" s="41"/>
      <c r="AA2681" s="41"/>
      <c r="AB2681" s="41"/>
      <c r="AC2681" s="41"/>
      <c r="AD2681" s="41"/>
      <c r="AE2681" s="41"/>
      <c r="AR2681" s="228" t="s">
        <v>396</v>
      </c>
      <c r="AT2681" s="228" t="s">
        <v>268</v>
      </c>
      <c r="AU2681" s="228" t="s">
        <v>82</v>
      </c>
      <c r="AY2681" s="20" t="s">
        <v>266</v>
      </c>
      <c r="BE2681" s="229">
        <f>IF(N2681="základní",J2681,0)</f>
        <v>0</v>
      </c>
      <c r="BF2681" s="229">
        <f>IF(N2681="snížená",J2681,0)</f>
        <v>0</v>
      </c>
      <c r="BG2681" s="229">
        <f>IF(N2681="zákl. přenesená",J2681,0)</f>
        <v>0</v>
      </c>
      <c r="BH2681" s="229">
        <f>IF(N2681="sníž. přenesená",J2681,0)</f>
        <v>0</v>
      </c>
      <c r="BI2681" s="229">
        <f>IF(N2681="nulová",J2681,0)</f>
        <v>0</v>
      </c>
      <c r="BJ2681" s="20" t="s">
        <v>80</v>
      </c>
      <c r="BK2681" s="229">
        <f>ROUND(I2681*H2681,2)</f>
        <v>0</v>
      </c>
      <c r="BL2681" s="20" t="s">
        <v>396</v>
      </c>
      <c r="BM2681" s="228" t="s">
        <v>3351</v>
      </c>
    </row>
    <row r="2682" spans="1:47" s="2" customFormat="1" ht="12">
      <c r="A2682" s="41"/>
      <c r="B2682" s="42"/>
      <c r="C2682" s="43"/>
      <c r="D2682" s="230" t="s">
        <v>275</v>
      </c>
      <c r="E2682" s="43"/>
      <c r="F2682" s="231" t="s">
        <v>3352</v>
      </c>
      <c r="G2682" s="43"/>
      <c r="H2682" s="43"/>
      <c r="I2682" s="232"/>
      <c r="J2682" s="43"/>
      <c r="K2682" s="43"/>
      <c r="L2682" s="47"/>
      <c r="M2682" s="233"/>
      <c r="N2682" s="234"/>
      <c r="O2682" s="87"/>
      <c r="P2682" s="87"/>
      <c r="Q2682" s="87"/>
      <c r="R2682" s="87"/>
      <c r="S2682" s="87"/>
      <c r="T2682" s="88"/>
      <c r="U2682" s="41"/>
      <c r="V2682" s="41"/>
      <c r="W2682" s="41"/>
      <c r="X2682" s="41"/>
      <c r="Y2682" s="41"/>
      <c r="Z2682" s="41"/>
      <c r="AA2682" s="41"/>
      <c r="AB2682" s="41"/>
      <c r="AC2682" s="41"/>
      <c r="AD2682" s="41"/>
      <c r="AE2682" s="41"/>
      <c r="AT2682" s="20" t="s">
        <v>275</v>
      </c>
      <c r="AU2682" s="20" t="s">
        <v>82</v>
      </c>
    </row>
    <row r="2683" spans="1:47" s="2" customFormat="1" ht="12">
      <c r="A2683" s="41"/>
      <c r="B2683" s="42"/>
      <c r="C2683" s="43"/>
      <c r="D2683" s="235" t="s">
        <v>277</v>
      </c>
      <c r="E2683" s="43"/>
      <c r="F2683" s="236" t="s">
        <v>3353</v>
      </c>
      <c r="G2683" s="43"/>
      <c r="H2683" s="43"/>
      <c r="I2683" s="232"/>
      <c r="J2683" s="43"/>
      <c r="K2683" s="43"/>
      <c r="L2683" s="47"/>
      <c r="M2683" s="233"/>
      <c r="N2683" s="234"/>
      <c r="O2683" s="87"/>
      <c r="P2683" s="87"/>
      <c r="Q2683" s="87"/>
      <c r="R2683" s="87"/>
      <c r="S2683" s="87"/>
      <c r="T2683" s="88"/>
      <c r="U2683" s="41"/>
      <c r="V2683" s="41"/>
      <c r="W2683" s="41"/>
      <c r="X2683" s="41"/>
      <c r="Y2683" s="41"/>
      <c r="Z2683" s="41"/>
      <c r="AA2683" s="41"/>
      <c r="AB2683" s="41"/>
      <c r="AC2683" s="41"/>
      <c r="AD2683" s="41"/>
      <c r="AE2683" s="41"/>
      <c r="AT2683" s="20" t="s">
        <v>277</v>
      </c>
      <c r="AU2683" s="20" t="s">
        <v>82</v>
      </c>
    </row>
    <row r="2684" spans="1:51" s="13" customFormat="1" ht="12">
      <c r="A2684" s="13"/>
      <c r="B2684" s="237"/>
      <c r="C2684" s="238"/>
      <c r="D2684" s="230" t="s">
        <v>279</v>
      </c>
      <c r="E2684" s="239" t="s">
        <v>19</v>
      </c>
      <c r="F2684" s="240" t="s">
        <v>352</v>
      </c>
      <c r="G2684" s="238"/>
      <c r="H2684" s="239" t="s">
        <v>19</v>
      </c>
      <c r="I2684" s="241"/>
      <c r="J2684" s="238"/>
      <c r="K2684" s="238"/>
      <c r="L2684" s="242"/>
      <c r="M2684" s="243"/>
      <c r="N2684" s="244"/>
      <c r="O2684" s="244"/>
      <c r="P2684" s="244"/>
      <c r="Q2684" s="244"/>
      <c r="R2684" s="244"/>
      <c r="S2684" s="244"/>
      <c r="T2684" s="245"/>
      <c r="U2684" s="13"/>
      <c r="V2684" s="13"/>
      <c r="W2684" s="13"/>
      <c r="X2684" s="13"/>
      <c r="Y2684" s="13"/>
      <c r="Z2684" s="13"/>
      <c r="AA2684" s="13"/>
      <c r="AB2684" s="13"/>
      <c r="AC2684" s="13"/>
      <c r="AD2684" s="13"/>
      <c r="AE2684" s="13"/>
      <c r="AT2684" s="246" t="s">
        <v>279</v>
      </c>
      <c r="AU2684" s="246" t="s">
        <v>82</v>
      </c>
      <c r="AV2684" s="13" t="s">
        <v>80</v>
      </c>
      <c r="AW2684" s="13" t="s">
        <v>33</v>
      </c>
      <c r="AX2684" s="13" t="s">
        <v>72</v>
      </c>
      <c r="AY2684" s="246" t="s">
        <v>266</v>
      </c>
    </row>
    <row r="2685" spans="1:51" s="14" customFormat="1" ht="12">
      <c r="A2685" s="14"/>
      <c r="B2685" s="247"/>
      <c r="C2685" s="248"/>
      <c r="D2685" s="230" t="s">
        <v>279</v>
      </c>
      <c r="E2685" s="249" t="s">
        <v>19</v>
      </c>
      <c r="F2685" s="250" t="s">
        <v>1244</v>
      </c>
      <c r="G2685" s="248"/>
      <c r="H2685" s="251">
        <v>108.79</v>
      </c>
      <c r="I2685" s="252"/>
      <c r="J2685" s="248"/>
      <c r="K2685" s="248"/>
      <c r="L2685" s="253"/>
      <c r="M2685" s="254"/>
      <c r="N2685" s="255"/>
      <c r="O2685" s="255"/>
      <c r="P2685" s="255"/>
      <c r="Q2685" s="255"/>
      <c r="R2685" s="255"/>
      <c r="S2685" s="255"/>
      <c r="T2685" s="256"/>
      <c r="U2685" s="14"/>
      <c r="V2685" s="14"/>
      <c r="W2685" s="14"/>
      <c r="X2685" s="14"/>
      <c r="Y2685" s="14"/>
      <c r="Z2685" s="14"/>
      <c r="AA2685" s="14"/>
      <c r="AB2685" s="14"/>
      <c r="AC2685" s="14"/>
      <c r="AD2685" s="14"/>
      <c r="AE2685" s="14"/>
      <c r="AT2685" s="257" t="s">
        <v>279</v>
      </c>
      <c r="AU2685" s="257" t="s">
        <v>82</v>
      </c>
      <c r="AV2685" s="14" t="s">
        <v>82</v>
      </c>
      <c r="AW2685" s="14" t="s">
        <v>33</v>
      </c>
      <c r="AX2685" s="14" t="s">
        <v>72</v>
      </c>
      <c r="AY2685" s="257" t="s">
        <v>266</v>
      </c>
    </row>
    <row r="2686" spans="1:51" s="13" customFormat="1" ht="12">
      <c r="A2686" s="13"/>
      <c r="B2686" s="237"/>
      <c r="C2686" s="238"/>
      <c r="D2686" s="230" t="s">
        <v>279</v>
      </c>
      <c r="E2686" s="239" t="s">
        <v>19</v>
      </c>
      <c r="F2686" s="240" t="s">
        <v>789</v>
      </c>
      <c r="G2686" s="238"/>
      <c r="H2686" s="239" t="s">
        <v>19</v>
      </c>
      <c r="I2686" s="241"/>
      <c r="J2686" s="238"/>
      <c r="K2686" s="238"/>
      <c r="L2686" s="242"/>
      <c r="M2686" s="243"/>
      <c r="N2686" s="244"/>
      <c r="O2686" s="244"/>
      <c r="P2686" s="244"/>
      <c r="Q2686" s="244"/>
      <c r="R2686" s="244"/>
      <c r="S2686" s="244"/>
      <c r="T2686" s="245"/>
      <c r="U2686" s="13"/>
      <c r="V2686" s="13"/>
      <c r="W2686" s="13"/>
      <c r="X2686" s="13"/>
      <c r="Y2686" s="13"/>
      <c r="Z2686" s="13"/>
      <c r="AA2686" s="13"/>
      <c r="AB2686" s="13"/>
      <c r="AC2686" s="13"/>
      <c r="AD2686" s="13"/>
      <c r="AE2686" s="13"/>
      <c r="AT2686" s="246" t="s">
        <v>279</v>
      </c>
      <c r="AU2686" s="246" t="s">
        <v>82</v>
      </c>
      <c r="AV2686" s="13" t="s">
        <v>80</v>
      </c>
      <c r="AW2686" s="13" t="s">
        <v>33</v>
      </c>
      <c r="AX2686" s="13" t="s">
        <v>72</v>
      </c>
      <c r="AY2686" s="246" t="s">
        <v>266</v>
      </c>
    </row>
    <row r="2687" spans="1:51" s="14" customFormat="1" ht="12">
      <c r="A2687" s="14"/>
      <c r="B2687" s="247"/>
      <c r="C2687" s="248"/>
      <c r="D2687" s="230" t="s">
        <v>279</v>
      </c>
      <c r="E2687" s="249" t="s">
        <v>19</v>
      </c>
      <c r="F2687" s="250" t="s">
        <v>1245</v>
      </c>
      <c r="G2687" s="248"/>
      <c r="H2687" s="251">
        <v>134.69</v>
      </c>
      <c r="I2687" s="252"/>
      <c r="J2687" s="248"/>
      <c r="K2687" s="248"/>
      <c r="L2687" s="253"/>
      <c r="M2687" s="254"/>
      <c r="N2687" s="255"/>
      <c r="O2687" s="255"/>
      <c r="P2687" s="255"/>
      <c r="Q2687" s="255"/>
      <c r="R2687" s="255"/>
      <c r="S2687" s="255"/>
      <c r="T2687" s="256"/>
      <c r="U2687" s="14"/>
      <c r="V2687" s="14"/>
      <c r="W2687" s="14"/>
      <c r="X2687" s="14"/>
      <c r="Y2687" s="14"/>
      <c r="Z2687" s="14"/>
      <c r="AA2687" s="14"/>
      <c r="AB2687" s="14"/>
      <c r="AC2687" s="14"/>
      <c r="AD2687" s="14"/>
      <c r="AE2687" s="14"/>
      <c r="AT2687" s="257" t="s">
        <v>279</v>
      </c>
      <c r="AU2687" s="257" t="s">
        <v>82</v>
      </c>
      <c r="AV2687" s="14" t="s">
        <v>82</v>
      </c>
      <c r="AW2687" s="14" t="s">
        <v>33</v>
      </c>
      <c r="AX2687" s="14" t="s">
        <v>72</v>
      </c>
      <c r="AY2687" s="257" t="s">
        <v>266</v>
      </c>
    </row>
    <row r="2688" spans="1:51" s="13" customFormat="1" ht="12">
      <c r="A2688" s="13"/>
      <c r="B2688" s="237"/>
      <c r="C2688" s="238"/>
      <c r="D2688" s="230" t="s">
        <v>279</v>
      </c>
      <c r="E2688" s="239" t="s">
        <v>19</v>
      </c>
      <c r="F2688" s="240" t="s">
        <v>792</v>
      </c>
      <c r="G2688" s="238"/>
      <c r="H2688" s="239" t="s">
        <v>19</v>
      </c>
      <c r="I2688" s="241"/>
      <c r="J2688" s="238"/>
      <c r="K2688" s="238"/>
      <c r="L2688" s="242"/>
      <c r="M2688" s="243"/>
      <c r="N2688" s="244"/>
      <c r="O2688" s="244"/>
      <c r="P2688" s="244"/>
      <c r="Q2688" s="244"/>
      <c r="R2688" s="244"/>
      <c r="S2688" s="244"/>
      <c r="T2688" s="245"/>
      <c r="U2688" s="13"/>
      <c r="V2688" s="13"/>
      <c r="W2688" s="13"/>
      <c r="X2688" s="13"/>
      <c r="Y2688" s="13"/>
      <c r="Z2688" s="13"/>
      <c r="AA2688" s="13"/>
      <c r="AB2688" s="13"/>
      <c r="AC2688" s="13"/>
      <c r="AD2688" s="13"/>
      <c r="AE2688" s="13"/>
      <c r="AT2688" s="246" t="s">
        <v>279</v>
      </c>
      <c r="AU2688" s="246" t="s">
        <v>82</v>
      </c>
      <c r="AV2688" s="13" t="s">
        <v>80</v>
      </c>
      <c r="AW2688" s="13" t="s">
        <v>33</v>
      </c>
      <c r="AX2688" s="13" t="s">
        <v>72</v>
      </c>
      <c r="AY2688" s="246" t="s">
        <v>266</v>
      </c>
    </row>
    <row r="2689" spans="1:51" s="14" customFormat="1" ht="12">
      <c r="A2689" s="14"/>
      <c r="B2689" s="247"/>
      <c r="C2689" s="248"/>
      <c r="D2689" s="230" t="s">
        <v>279</v>
      </c>
      <c r="E2689" s="249" t="s">
        <v>19</v>
      </c>
      <c r="F2689" s="250" t="s">
        <v>1246</v>
      </c>
      <c r="G2689" s="248"/>
      <c r="H2689" s="251">
        <v>131.75</v>
      </c>
      <c r="I2689" s="252"/>
      <c r="J2689" s="248"/>
      <c r="K2689" s="248"/>
      <c r="L2689" s="253"/>
      <c r="M2689" s="254"/>
      <c r="N2689" s="255"/>
      <c r="O2689" s="255"/>
      <c r="P2689" s="255"/>
      <c r="Q2689" s="255"/>
      <c r="R2689" s="255"/>
      <c r="S2689" s="255"/>
      <c r="T2689" s="256"/>
      <c r="U2689" s="14"/>
      <c r="V2689" s="14"/>
      <c r="W2689" s="14"/>
      <c r="X2689" s="14"/>
      <c r="Y2689" s="14"/>
      <c r="Z2689" s="14"/>
      <c r="AA2689" s="14"/>
      <c r="AB2689" s="14"/>
      <c r="AC2689" s="14"/>
      <c r="AD2689" s="14"/>
      <c r="AE2689" s="14"/>
      <c r="AT2689" s="257" t="s">
        <v>279</v>
      </c>
      <c r="AU2689" s="257" t="s">
        <v>82</v>
      </c>
      <c r="AV2689" s="14" t="s">
        <v>82</v>
      </c>
      <c r="AW2689" s="14" t="s">
        <v>33</v>
      </c>
      <c r="AX2689" s="14" t="s">
        <v>72</v>
      </c>
      <c r="AY2689" s="257" t="s">
        <v>266</v>
      </c>
    </row>
    <row r="2690" spans="1:51" s="13" customFormat="1" ht="12">
      <c r="A2690" s="13"/>
      <c r="B2690" s="237"/>
      <c r="C2690" s="238"/>
      <c r="D2690" s="230" t="s">
        <v>279</v>
      </c>
      <c r="E2690" s="239" t="s">
        <v>19</v>
      </c>
      <c r="F2690" s="240" t="s">
        <v>793</v>
      </c>
      <c r="G2690" s="238"/>
      <c r="H2690" s="239" t="s">
        <v>19</v>
      </c>
      <c r="I2690" s="241"/>
      <c r="J2690" s="238"/>
      <c r="K2690" s="238"/>
      <c r="L2690" s="242"/>
      <c r="M2690" s="243"/>
      <c r="N2690" s="244"/>
      <c r="O2690" s="244"/>
      <c r="P2690" s="244"/>
      <c r="Q2690" s="244"/>
      <c r="R2690" s="244"/>
      <c r="S2690" s="244"/>
      <c r="T2690" s="245"/>
      <c r="U2690" s="13"/>
      <c r="V2690" s="13"/>
      <c r="W2690" s="13"/>
      <c r="X2690" s="13"/>
      <c r="Y2690" s="13"/>
      <c r="Z2690" s="13"/>
      <c r="AA2690" s="13"/>
      <c r="AB2690" s="13"/>
      <c r="AC2690" s="13"/>
      <c r="AD2690" s="13"/>
      <c r="AE2690" s="13"/>
      <c r="AT2690" s="246" t="s">
        <v>279</v>
      </c>
      <c r="AU2690" s="246" t="s">
        <v>82</v>
      </c>
      <c r="AV2690" s="13" t="s">
        <v>80</v>
      </c>
      <c r="AW2690" s="13" t="s">
        <v>33</v>
      </c>
      <c r="AX2690" s="13" t="s">
        <v>72</v>
      </c>
      <c r="AY2690" s="246" t="s">
        <v>266</v>
      </c>
    </row>
    <row r="2691" spans="1:51" s="14" customFormat="1" ht="12">
      <c r="A2691" s="14"/>
      <c r="B2691" s="247"/>
      <c r="C2691" s="248"/>
      <c r="D2691" s="230" t="s">
        <v>279</v>
      </c>
      <c r="E2691" s="249" t="s">
        <v>19</v>
      </c>
      <c r="F2691" s="250" t="s">
        <v>1247</v>
      </c>
      <c r="G2691" s="248"/>
      <c r="H2691" s="251">
        <v>134.1</v>
      </c>
      <c r="I2691" s="252"/>
      <c r="J2691" s="248"/>
      <c r="K2691" s="248"/>
      <c r="L2691" s="253"/>
      <c r="M2691" s="254"/>
      <c r="N2691" s="255"/>
      <c r="O2691" s="255"/>
      <c r="P2691" s="255"/>
      <c r="Q2691" s="255"/>
      <c r="R2691" s="255"/>
      <c r="S2691" s="255"/>
      <c r="T2691" s="256"/>
      <c r="U2691" s="14"/>
      <c r="V2691" s="14"/>
      <c r="W2691" s="14"/>
      <c r="X2691" s="14"/>
      <c r="Y2691" s="14"/>
      <c r="Z2691" s="14"/>
      <c r="AA2691" s="14"/>
      <c r="AB2691" s="14"/>
      <c r="AC2691" s="14"/>
      <c r="AD2691" s="14"/>
      <c r="AE2691" s="14"/>
      <c r="AT2691" s="257" t="s">
        <v>279</v>
      </c>
      <c r="AU2691" s="257" t="s">
        <v>82</v>
      </c>
      <c r="AV2691" s="14" t="s">
        <v>82</v>
      </c>
      <c r="AW2691" s="14" t="s">
        <v>33</v>
      </c>
      <c r="AX2691" s="14" t="s">
        <v>72</v>
      </c>
      <c r="AY2691" s="257" t="s">
        <v>266</v>
      </c>
    </row>
    <row r="2692" spans="1:51" s="15" customFormat="1" ht="12">
      <c r="A2692" s="15"/>
      <c r="B2692" s="258"/>
      <c r="C2692" s="259"/>
      <c r="D2692" s="230" t="s">
        <v>279</v>
      </c>
      <c r="E2692" s="260" t="s">
        <v>19</v>
      </c>
      <c r="F2692" s="261" t="s">
        <v>282</v>
      </c>
      <c r="G2692" s="259"/>
      <c r="H2692" s="262">
        <v>509.33</v>
      </c>
      <c r="I2692" s="263"/>
      <c r="J2692" s="259"/>
      <c r="K2692" s="259"/>
      <c r="L2692" s="264"/>
      <c r="M2692" s="265"/>
      <c r="N2692" s="266"/>
      <c r="O2692" s="266"/>
      <c r="P2692" s="266"/>
      <c r="Q2692" s="266"/>
      <c r="R2692" s="266"/>
      <c r="S2692" s="266"/>
      <c r="T2692" s="267"/>
      <c r="U2692" s="15"/>
      <c r="V2692" s="15"/>
      <c r="W2692" s="15"/>
      <c r="X2692" s="15"/>
      <c r="Y2692" s="15"/>
      <c r="Z2692" s="15"/>
      <c r="AA2692" s="15"/>
      <c r="AB2692" s="15"/>
      <c r="AC2692" s="15"/>
      <c r="AD2692" s="15"/>
      <c r="AE2692" s="15"/>
      <c r="AT2692" s="268" t="s">
        <v>279</v>
      </c>
      <c r="AU2692" s="268" t="s">
        <v>82</v>
      </c>
      <c r="AV2692" s="15" t="s">
        <v>273</v>
      </c>
      <c r="AW2692" s="15" t="s">
        <v>33</v>
      </c>
      <c r="AX2692" s="15" t="s">
        <v>80</v>
      </c>
      <c r="AY2692" s="268" t="s">
        <v>266</v>
      </c>
    </row>
    <row r="2693" spans="1:65" s="2" customFormat="1" ht="16.5" customHeight="1">
      <c r="A2693" s="41"/>
      <c r="B2693" s="42"/>
      <c r="C2693" s="269" t="s">
        <v>3354</v>
      </c>
      <c r="D2693" s="269" t="s">
        <v>430</v>
      </c>
      <c r="E2693" s="270" t="s">
        <v>3355</v>
      </c>
      <c r="F2693" s="271" t="s">
        <v>3356</v>
      </c>
      <c r="G2693" s="272" t="s">
        <v>271</v>
      </c>
      <c r="H2693" s="273">
        <v>534.797</v>
      </c>
      <c r="I2693" s="274"/>
      <c r="J2693" s="275">
        <f>ROUND(I2693*H2693,2)</f>
        <v>0</v>
      </c>
      <c r="K2693" s="271" t="s">
        <v>272</v>
      </c>
      <c r="L2693" s="276"/>
      <c r="M2693" s="277" t="s">
        <v>19</v>
      </c>
      <c r="N2693" s="278" t="s">
        <v>43</v>
      </c>
      <c r="O2693" s="87"/>
      <c r="P2693" s="226">
        <f>O2693*H2693</f>
        <v>0</v>
      </c>
      <c r="Q2693" s="226">
        <v>0</v>
      </c>
      <c r="R2693" s="226">
        <f>Q2693*H2693</f>
        <v>0</v>
      </c>
      <c r="S2693" s="226">
        <v>0</v>
      </c>
      <c r="T2693" s="227">
        <f>S2693*H2693</f>
        <v>0</v>
      </c>
      <c r="U2693" s="41"/>
      <c r="V2693" s="41"/>
      <c r="W2693" s="41"/>
      <c r="X2693" s="41"/>
      <c r="Y2693" s="41"/>
      <c r="Z2693" s="41"/>
      <c r="AA2693" s="41"/>
      <c r="AB2693" s="41"/>
      <c r="AC2693" s="41"/>
      <c r="AD2693" s="41"/>
      <c r="AE2693" s="41"/>
      <c r="AR2693" s="228" t="s">
        <v>517</v>
      </c>
      <c r="AT2693" s="228" t="s">
        <v>430</v>
      </c>
      <c r="AU2693" s="228" t="s">
        <v>82</v>
      </c>
      <c r="AY2693" s="20" t="s">
        <v>266</v>
      </c>
      <c r="BE2693" s="229">
        <f>IF(N2693="základní",J2693,0)</f>
        <v>0</v>
      </c>
      <c r="BF2693" s="229">
        <f>IF(N2693="snížená",J2693,0)</f>
        <v>0</v>
      </c>
      <c r="BG2693" s="229">
        <f>IF(N2693="zákl. přenesená",J2693,0)</f>
        <v>0</v>
      </c>
      <c r="BH2693" s="229">
        <f>IF(N2693="sníž. přenesená",J2693,0)</f>
        <v>0</v>
      </c>
      <c r="BI2693" s="229">
        <f>IF(N2693="nulová",J2693,0)</f>
        <v>0</v>
      </c>
      <c r="BJ2693" s="20" t="s">
        <v>80</v>
      </c>
      <c r="BK2693" s="229">
        <f>ROUND(I2693*H2693,2)</f>
        <v>0</v>
      </c>
      <c r="BL2693" s="20" t="s">
        <v>396</v>
      </c>
      <c r="BM2693" s="228" t="s">
        <v>3357</v>
      </c>
    </row>
    <row r="2694" spans="1:47" s="2" customFormat="1" ht="12">
      <c r="A2694" s="41"/>
      <c r="B2694" s="42"/>
      <c r="C2694" s="43"/>
      <c r="D2694" s="230" t="s">
        <v>275</v>
      </c>
      <c r="E2694" s="43"/>
      <c r="F2694" s="231" t="s">
        <v>3356</v>
      </c>
      <c r="G2694" s="43"/>
      <c r="H2694" s="43"/>
      <c r="I2694" s="232"/>
      <c r="J2694" s="43"/>
      <c r="K2694" s="43"/>
      <c r="L2694" s="47"/>
      <c r="M2694" s="233"/>
      <c r="N2694" s="234"/>
      <c r="O2694" s="87"/>
      <c r="P2694" s="87"/>
      <c r="Q2694" s="87"/>
      <c r="R2694" s="87"/>
      <c r="S2694" s="87"/>
      <c r="T2694" s="88"/>
      <c r="U2694" s="41"/>
      <c r="V2694" s="41"/>
      <c r="W2694" s="41"/>
      <c r="X2694" s="41"/>
      <c r="Y2694" s="41"/>
      <c r="Z2694" s="41"/>
      <c r="AA2694" s="41"/>
      <c r="AB2694" s="41"/>
      <c r="AC2694" s="41"/>
      <c r="AD2694" s="41"/>
      <c r="AE2694" s="41"/>
      <c r="AT2694" s="20" t="s">
        <v>275</v>
      </c>
      <c r="AU2694" s="20" t="s">
        <v>82</v>
      </c>
    </row>
    <row r="2695" spans="1:51" s="14" customFormat="1" ht="12">
      <c r="A2695" s="14"/>
      <c r="B2695" s="247"/>
      <c r="C2695" s="248"/>
      <c r="D2695" s="230" t="s">
        <v>279</v>
      </c>
      <c r="E2695" s="248"/>
      <c r="F2695" s="250" t="s">
        <v>3358</v>
      </c>
      <c r="G2695" s="248"/>
      <c r="H2695" s="251">
        <v>534.797</v>
      </c>
      <c r="I2695" s="252"/>
      <c r="J2695" s="248"/>
      <c r="K2695" s="248"/>
      <c r="L2695" s="253"/>
      <c r="M2695" s="254"/>
      <c r="N2695" s="255"/>
      <c r="O2695" s="255"/>
      <c r="P2695" s="255"/>
      <c r="Q2695" s="255"/>
      <c r="R2695" s="255"/>
      <c r="S2695" s="255"/>
      <c r="T2695" s="256"/>
      <c r="U2695" s="14"/>
      <c r="V2695" s="14"/>
      <c r="W2695" s="14"/>
      <c r="X2695" s="14"/>
      <c r="Y2695" s="14"/>
      <c r="Z2695" s="14"/>
      <c r="AA2695" s="14"/>
      <c r="AB2695" s="14"/>
      <c r="AC2695" s="14"/>
      <c r="AD2695" s="14"/>
      <c r="AE2695" s="14"/>
      <c r="AT2695" s="257" t="s">
        <v>279</v>
      </c>
      <c r="AU2695" s="257" t="s">
        <v>82</v>
      </c>
      <c r="AV2695" s="14" t="s">
        <v>82</v>
      </c>
      <c r="AW2695" s="14" t="s">
        <v>4</v>
      </c>
      <c r="AX2695" s="14" t="s">
        <v>80</v>
      </c>
      <c r="AY2695" s="257" t="s">
        <v>266</v>
      </c>
    </row>
    <row r="2696" spans="1:65" s="2" customFormat="1" ht="24.15" customHeight="1">
      <c r="A2696" s="41"/>
      <c r="B2696" s="42"/>
      <c r="C2696" s="217" t="s">
        <v>3359</v>
      </c>
      <c r="D2696" s="217" t="s">
        <v>268</v>
      </c>
      <c r="E2696" s="218" t="s">
        <v>3360</v>
      </c>
      <c r="F2696" s="219" t="s">
        <v>3361</v>
      </c>
      <c r="G2696" s="220" t="s">
        <v>271</v>
      </c>
      <c r="H2696" s="221">
        <v>453.917</v>
      </c>
      <c r="I2696" s="222"/>
      <c r="J2696" s="223">
        <f>ROUND(I2696*H2696,2)</f>
        <v>0</v>
      </c>
      <c r="K2696" s="219" t="s">
        <v>272</v>
      </c>
      <c r="L2696" s="47"/>
      <c r="M2696" s="224" t="s">
        <v>19</v>
      </c>
      <c r="N2696" s="225" t="s">
        <v>43</v>
      </c>
      <c r="O2696" s="87"/>
      <c r="P2696" s="226">
        <f>O2696*H2696</f>
        <v>0</v>
      </c>
      <c r="Q2696" s="226">
        <v>0.00021</v>
      </c>
      <c r="R2696" s="226">
        <f>Q2696*H2696</f>
        <v>0.09532257</v>
      </c>
      <c r="S2696" s="226">
        <v>0</v>
      </c>
      <c r="T2696" s="227">
        <f>S2696*H2696</f>
        <v>0</v>
      </c>
      <c r="U2696" s="41"/>
      <c r="V2696" s="41"/>
      <c r="W2696" s="41"/>
      <c r="X2696" s="41"/>
      <c r="Y2696" s="41"/>
      <c r="Z2696" s="41"/>
      <c r="AA2696" s="41"/>
      <c r="AB2696" s="41"/>
      <c r="AC2696" s="41"/>
      <c r="AD2696" s="41"/>
      <c r="AE2696" s="41"/>
      <c r="AR2696" s="228" t="s">
        <v>396</v>
      </c>
      <c r="AT2696" s="228" t="s">
        <v>268</v>
      </c>
      <c r="AU2696" s="228" t="s">
        <v>82</v>
      </c>
      <c r="AY2696" s="20" t="s">
        <v>266</v>
      </c>
      <c r="BE2696" s="229">
        <f>IF(N2696="základní",J2696,0)</f>
        <v>0</v>
      </c>
      <c r="BF2696" s="229">
        <f>IF(N2696="snížená",J2696,0)</f>
        <v>0</v>
      </c>
      <c r="BG2696" s="229">
        <f>IF(N2696="zákl. přenesená",J2696,0)</f>
        <v>0</v>
      </c>
      <c r="BH2696" s="229">
        <f>IF(N2696="sníž. přenesená",J2696,0)</f>
        <v>0</v>
      </c>
      <c r="BI2696" s="229">
        <f>IF(N2696="nulová",J2696,0)</f>
        <v>0</v>
      </c>
      <c r="BJ2696" s="20" t="s">
        <v>80</v>
      </c>
      <c r="BK2696" s="229">
        <f>ROUND(I2696*H2696,2)</f>
        <v>0</v>
      </c>
      <c r="BL2696" s="20" t="s">
        <v>396</v>
      </c>
      <c r="BM2696" s="228" t="s">
        <v>3362</v>
      </c>
    </row>
    <row r="2697" spans="1:47" s="2" customFormat="1" ht="12">
      <c r="A2697" s="41"/>
      <c r="B2697" s="42"/>
      <c r="C2697" s="43"/>
      <c r="D2697" s="230" t="s">
        <v>275</v>
      </c>
      <c r="E2697" s="43"/>
      <c r="F2697" s="231" t="s">
        <v>3363</v>
      </c>
      <c r="G2697" s="43"/>
      <c r="H2697" s="43"/>
      <c r="I2697" s="232"/>
      <c r="J2697" s="43"/>
      <c r="K2697" s="43"/>
      <c r="L2697" s="47"/>
      <c r="M2697" s="233"/>
      <c r="N2697" s="234"/>
      <c r="O2697" s="87"/>
      <c r="P2697" s="87"/>
      <c r="Q2697" s="87"/>
      <c r="R2697" s="87"/>
      <c r="S2697" s="87"/>
      <c r="T2697" s="88"/>
      <c r="U2697" s="41"/>
      <c r="V2697" s="41"/>
      <c r="W2697" s="41"/>
      <c r="X2697" s="41"/>
      <c r="Y2697" s="41"/>
      <c r="Z2697" s="41"/>
      <c r="AA2697" s="41"/>
      <c r="AB2697" s="41"/>
      <c r="AC2697" s="41"/>
      <c r="AD2697" s="41"/>
      <c r="AE2697" s="41"/>
      <c r="AT2697" s="20" t="s">
        <v>275</v>
      </c>
      <c r="AU2697" s="20" t="s">
        <v>82</v>
      </c>
    </row>
    <row r="2698" spans="1:47" s="2" customFormat="1" ht="12">
      <c r="A2698" s="41"/>
      <c r="B2698" s="42"/>
      <c r="C2698" s="43"/>
      <c r="D2698" s="235" t="s">
        <v>277</v>
      </c>
      <c r="E2698" s="43"/>
      <c r="F2698" s="236" t="s">
        <v>3364</v>
      </c>
      <c r="G2698" s="43"/>
      <c r="H2698" s="43"/>
      <c r="I2698" s="232"/>
      <c r="J2698" s="43"/>
      <c r="K2698" s="43"/>
      <c r="L2698" s="47"/>
      <c r="M2698" s="233"/>
      <c r="N2698" s="234"/>
      <c r="O2698" s="87"/>
      <c r="P2698" s="87"/>
      <c r="Q2698" s="87"/>
      <c r="R2698" s="87"/>
      <c r="S2698" s="87"/>
      <c r="T2698" s="88"/>
      <c r="U2698" s="41"/>
      <c r="V2698" s="41"/>
      <c r="W2698" s="41"/>
      <c r="X2698" s="41"/>
      <c r="Y2698" s="41"/>
      <c r="Z2698" s="41"/>
      <c r="AA2698" s="41"/>
      <c r="AB2698" s="41"/>
      <c r="AC2698" s="41"/>
      <c r="AD2698" s="41"/>
      <c r="AE2698" s="41"/>
      <c r="AT2698" s="20" t="s">
        <v>277</v>
      </c>
      <c r="AU2698" s="20" t="s">
        <v>82</v>
      </c>
    </row>
    <row r="2699" spans="1:51" s="13" customFormat="1" ht="12">
      <c r="A2699" s="13"/>
      <c r="B2699" s="237"/>
      <c r="C2699" s="238"/>
      <c r="D2699" s="230" t="s">
        <v>279</v>
      </c>
      <c r="E2699" s="239" t="s">
        <v>19</v>
      </c>
      <c r="F2699" s="240" t="s">
        <v>3365</v>
      </c>
      <c r="G2699" s="238"/>
      <c r="H2699" s="239" t="s">
        <v>19</v>
      </c>
      <c r="I2699" s="241"/>
      <c r="J2699" s="238"/>
      <c r="K2699" s="238"/>
      <c r="L2699" s="242"/>
      <c r="M2699" s="243"/>
      <c r="N2699" s="244"/>
      <c r="O2699" s="244"/>
      <c r="P2699" s="244"/>
      <c r="Q2699" s="244"/>
      <c r="R2699" s="244"/>
      <c r="S2699" s="244"/>
      <c r="T2699" s="245"/>
      <c r="U2699" s="13"/>
      <c r="V2699" s="13"/>
      <c r="W2699" s="13"/>
      <c r="X2699" s="13"/>
      <c r="Y2699" s="13"/>
      <c r="Z2699" s="13"/>
      <c r="AA2699" s="13"/>
      <c r="AB2699" s="13"/>
      <c r="AC2699" s="13"/>
      <c r="AD2699" s="13"/>
      <c r="AE2699" s="13"/>
      <c r="AT2699" s="246" t="s">
        <v>279</v>
      </c>
      <c r="AU2699" s="246" t="s">
        <v>82</v>
      </c>
      <c r="AV2699" s="13" t="s">
        <v>80</v>
      </c>
      <c r="AW2699" s="13" t="s">
        <v>33</v>
      </c>
      <c r="AX2699" s="13" t="s">
        <v>72</v>
      </c>
      <c r="AY2699" s="246" t="s">
        <v>266</v>
      </c>
    </row>
    <row r="2700" spans="1:51" s="13" customFormat="1" ht="12">
      <c r="A2700" s="13"/>
      <c r="B2700" s="237"/>
      <c r="C2700" s="238"/>
      <c r="D2700" s="230" t="s">
        <v>279</v>
      </c>
      <c r="E2700" s="239" t="s">
        <v>19</v>
      </c>
      <c r="F2700" s="240" t="s">
        <v>631</v>
      </c>
      <c r="G2700" s="238"/>
      <c r="H2700" s="239" t="s">
        <v>19</v>
      </c>
      <c r="I2700" s="241"/>
      <c r="J2700" s="238"/>
      <c r="K2700" s="238"/>
      <c r="L2700" s="242"/>
      <c r="M2700" s="243"/>
      <c r="N2700" s="244"/>
      <c r="O2700" s="244"/>
      <c r="P2700" s="244"/>
      <c r="Q2700" s="244"/>
      <c r="R2700" s="244"/>
      <c r="S2700" s="244"/>
      <c r="T2700" s="245"/>
      <c r="U2700" s="13"/>
      <c r="V2700" s="13"/>
      <c r="W2700" s="13"/>
      <c r="X2700" s="13"/>
      <c r="Y2700" s="13"/>
      <c r="Z2700" s="13"/>
      <c r="AA2700" s="13"/>
      <c r="AB2700" s="13"/>
      <c r="AC2700" s="13"/>
      <c r="AD2700" s="13"/>
      <c r="AE2700" s="13"/>
      <c r="AT2700" s="246" t="s">
        <v>279</v>
      </c>
      <c r="AU2700" s="246" t="s">
        <v>82</v>
      </c>
      <c r="AV2700" s="13" t="s">
        <v>80</v>
      </c>
      <c r="AW2700" s="13" t="s">
        <v>33</v>
      </c>
      <c r="AX2700" s="13" t="s">
        <v>72</v>
      </c>
      <c r="AY2700" s="246" t="s">
        <v>266</v>
      </c>
    </row>
    <row r="2701" spans="1:51" s="14" customFormat="1" ht="12">
      <c r="A2701" s="14"/>
      <c r="B2701" s="247"/>
      <c r="C2701" s="248"/>
      <c r="D2701" s="230" t="s">
        <v>279</v>
      </c>
      <c r="E2701" s="249" t="s">
        <v>19</v>
      </c>
      <c r="F2701" s="250" t="s">
        <v>632</v>
      </c>
      <c r="G2701" s="248"/>
      <c r="H2701" s="251">
        <v>27.76</v>
      </c>
      <c r="I2701" s="252"/>
      <c r="J2701" s="248"/>
      <c r="K2701" s="248"/>
      <c r="L2701" s="253"/>
      <c r="M2701" s="254"/>
      <c r="N2701" s="255"/>
      <c r="O2701" s="255"/>
      <c r="P2701" s="255"/>
      <c r="Q2701" s="255"/>
      <c r="R2701" s="255"/>
      <c r="S2701" s="255"/>
      <c r="T2701" s="256"/>
      <c r="U2701" s="14"/>
      <c r="V2701" s="14"/>
      <c r="W2701" s="14"/>
      <c r="X2701" s="14"/>
      <c r="Y2701" s="14"/>
      <c r="Z2701" s="14"/>
      <c r="AA2701" s="14"/>
      <c r="AB2701" s="14"/>
      <c r="AC2701" s="14"/>
      <c r="AD2701" s="14"/>
      <c r="AE2701" s="14"/>
      <c r="AT2701" s="257" t="s">
        <v>279</v>
      </c>
      <c r="AU2701" s="257" t="s">
        <v>82</v>
      </c>
      <c r="AV2701" s="14" t="s">
        <v>82</v>
      </c>
      <c r="AW2701" s="14" t="s">
        <v>33</v>
      </c>
      <c r="AX2701" s="14" t="s">
        <v>72</v>
      </c>
      <c r="AY2701" s="257" t="s">
        <v>266</v>
      </c>
    </row>
    <row r="2702" spans="1:51" s="13" customFormat="1" ht="12">
      <c r="A2702" s="13"/>
      <c r="B2702" s="237"/>
      <c r="C2702" s="238"/>
      <c r="D2702" s="230" t="s">
        <v>279</v>
      </c>
      <c r="E2702" s="239" t="s">
        <v>19</v>
      </c>
      <c r="F2702" s="240" t="s">
        <v>633</v>
      </c>
      <c r="G2702" s="238"/>
      <c r="H2702" s="239" t="s">
        <v>19</v>
      </c>
      <c r="I2702" s="241"/>
      <c r="J2702" s="238"/>
      <c r="K2702" s="238"/>
      <c r="L2702" s="242"/>
      <c r="M2702" s="243"/>
      <c r="N2702" s="244"/>
      <c r="O2702" s="244"/>
      <c r="P2702" s="244"/>
      <c r="Q2702" s="244"/>
      <c r="R2702" s="244"/>
      <c r="S2702" s="244"/>
      <c r="T2702" s="245"/>
      <c r="U2702" s="13"/>
      <c r="V2702" s="13"/>
      <c r="W2702" s="13"/>
      <c r="X2702" s="13"/>
      <c r="Y2702" s="13"/>
      <c r="Z2702" s="13"/>
      <c r="AA2702" s="13"/>
      <c r="AB2702" s="13"/>
      <c r="AC2702" s="13"/>
      <c r="AD2702" s="13"/>
      <c r="AE2702" s="13"/>
      <c r="AT2702" s="246" t="s">
        <v>279</v>
      </c>
      <c r="AU2702" s="246" t="s">
        <v>82</v>
      </c>
      <c r="AV2702" s="13" t="s">
        <v>80</v>
      </c>
      <c r="AW2702" s="13" t="s">
        <v>33</v>
      </c>
      <c r="AX2702" s="13" t="s">
        <v>72</v>
      </c>
      <c r="AY2702" s="246" t="s">
        <v>266</v>
      </c>
    </row>
    <row r="2703" spans="1:51" s="14" customFormat="1" ht="12">
      <c r="A2703" s="14"/>
      <c r="B2703" s="247"/>
      <c r="C2703" s="248"/>
      <c r="D2703" s="230" t="s">
        <v>279</v>
      </c>
      <c r="E2703" s="249" t="s">
        <v>19</v>
      </c>
      <c r="F2703" s="250" t="s">
        <v>634</v>
      </c>
      <c r="G2703" s="248"/>
      <c r="H2703" s="251">
        <v>15.89</v>
      </c>
      <c r="I2703" s="252"/>
      <c r="J2703" s="248"/>
      <c r="K2703" s="248"/>
      <c r="L2703" s="253"/>
      <c r="M2703" s="254"/>
      <c r="N2703" s="255"/>
      <c r="O2703" s="255"/>
      <c r="P2703" s="255"/>
      <c r="Q2703" s="255"/>
      <c r="R2703" s="255"/>
      <c r="S2703" s="255"/>
      <c r="T2703" s="256"/>
      <c r="U2703" s="14"/>
      <c r="V2703" s="14"/>
      <c r="W2703" s="14"/>
      <c r="X2703" s="14"/>
      <c r="Y2703" s="14"/>
      <c r="Z2703" s="14"/>
      <c r="AA2703" s="14"/>
      <c r="AB2703" s="14"/>
      <c r="AC2703" s="14"/>
      <c r="AD2703" s="14"/>
      <c r="AE2703" s="14"/>
      <c r="AT2703" s="257" t="s">
        <v>279</v>
      </c>
      <c r="AU2703" s="257" t="s">
        <v>82</v>
      </c>
      <c r="AV2703" s="14" t="s">
        <v>82</v>
      </c>
      <c r="AW2703" s="14" t="s">
        <v>33</v>
      </c>
      <c r="AX2703" s="14" t="s">
        <v>72</v>
      </c>
      <c r="AY2703" s="257" t="s">
        <v>266</v>
      </c>
    </row>
    <row r="2704" spans="1:51" s="16" customFormat="1" ht="12">
      <c r="A2704" s="16"/>
      <c r="B2704" s="279"/>
      <c r="C2704" s="280"/>
      <c r="D2704" s="230" t="s">
        <v>279</v>
      </c>
      <c r="E2704" s="281" t="s">
        <v>19</v>
      </c>
      <c r="F2704" s="282" t="s">
        <v>705</v>
      </c>
      <c r="G2704" s="280"/>
      <c r="H2704" s="283">
        <v>43.65</v>
      </c>
      <c r="I2704" s="284"/>
      <c r="J2704" s="280"/>
      <c r="K2704" s="280"/>
      <c r="L2704" s="285"/>
      <c r="M2704" s="286"/>
      <c r="N2704" s="287"/>
      <c r="O2704" s="287"/>
      <c r="P2704" s="287"/>
      <c r="Q2704" s="287"/>
      <c r="R2704" s="287"/>
      <c r="S2704" s="287"/>
      <c r="T2704" s="288"/>
      <c r="U2704" s="16"/>
      <c r="V2704" s="16"/>
      <c r="W2704" s="16"/>
      <c r="X2704" s="16"/>
      <c r="Y2704" s="16"/>
      <c r="Z2704" s="16"/>
      <c r="AA2704" s="16"/>
      <c r="AB2704" s="16"/>
      <c r="AC2704" s="16"/>
      <c r="AD2704" s="16"/>
      <c r="AE2704" s="16"/>
      <c r="AT2704" s="289" t="s">
        <v>279</v>
      </c>
      <c r="AU2704" s="289" t="s">
        <v>82</v>
      </c>
      <c r="AV2704" s="16" t="s">
        <v>291</v>
      </c>
      <c r="AW2704" s="16" t="s">
        <v>33</v>
      </c>
      <c r="AX2704" s="16" t="s">
        <v>72</v>
      </c>
      <c r="AY2704" s="289" t="s">
        <v>266</v>
      </c>
    </row>
    <row r="2705" spans="1:51" s="13" customFormat="1" ht="12">
      <c r="A2705" s="13"/>
      <c r="B2705" s="237"/>
      <c r="C2705" s="238"/>
      <c r="D2705" s="230" t="s">
        <v>279</v>
      </c>
      <c r="E2705" s="239" t="s">
        <v>19</v>
      </c>
      <c r="F2705" s="240" t="s">
        <v>641</v>
      </c>
      <c r="G2705" s="238"/>
      <c r="H2705" s="239" t="s">
        <v>19</v>
      </c>
      <c r="I2705" s="241"/>
      <c r="J2705" s="238"/>
      <c r="K2705" s="238"/>
      <c r="L2705" s="242"/>
      <c r="M2705" s="243"/>
      <c r="N2705" s="244"/>
      <c r="O2705" s="244"/>
      <c r="P2705" s="244"/>
      <c r="Q2705" s="244"/>
      <c r="R2705" s="244"/>
      <c r="S2705" s="244"/>
      <c r="T2705" s="245"/>
      <c r="U2705" s="13"/>
      <c r="V2705" s="13"/>
      <c r="W2705" s="13"/>
      <c r="X2705" s="13"/>
      <c r="Y2705" s="13"/>
      <c r="Z2705" s="13"/>
      <c r="AA2705" s="13"/>
      <c r="AB2705" s="13"/>
      <c r="AC2705" s="13"/>
      <c r="AD2705" s="13"/>
      <c r="AE2705" s="13"/>
      <c r="AT2705" s="246" t="s">
        <v>279</v>
      </c>
      <c r="AU2705" s="246" t="s">
        <v>82</v>
      </c>
      <c r="AV2705" s="13" t="s">
        <v>80</v>
      </c>
      <c r="AW2705" s="13" t="s">
        <v>33</v>
      </c>
      <c r="AX2705" s="13" t="s">
        <v>72</v>
      </c>
      <c r="AY2705" s="246" t="s">
        <v>266</v>
      </c>
    </row>
    <row r="2706" spans="1:51" s="13" customFormat="1" ht="12">
      <c r="A2706" s="13"/>
      <c r="B2706" s="237"/>
      <c r="C2706" s="238"/>
      <c r="D2706" s="230" t="s">
        <v>279</v>
      </c>
      <c r="E2706" s="239" t="s">
        <v>19</v>
      </c>
      <c r="F2706" s="240" t="s">
        <v>642</v>
      </c>
      <c r="G2706" s="238"/>
      <c r="H2706" s="239" t="s">
        <v>19</v>
      </c>
      <c r="I2706" s="241"/>
      <c r="J2706" s="238"/>
      <c r="K2706" s="238"/>
      <c r="L2706" s="242"/>
      <c r="M2706" s="243"/>
      <c r="N2706" s="244"/>
      <c r="O2706" s="244"/>
      <c r="P2706" s="244"/>
      <c r="Q2706" s="244"/>
      <c r="R2706" s="244"/>
      <c r="S2706" s="244"/>
      <c r="T2706" s="245"/>
      <c r="U2706" s="13"/>
      <c r="V2706" s="13"/>
      <c r="W2706" s="13"/>
      <c r="X2706" s="13"/>
      <c r="Y2706" s="13"/>
      <c r="Z2706" s="13"/>
      <c r="AA2706" s="13"/>
      <c r="AB2706" s="13"/>
      <c r="AC2706" s="13"/>
      <c r="AD2706" s="13"/>
      <c r="AE2706" s="13"/>
      <c r="AT2706" s="246" t="s">
        <v>279</v>
      </c>
      <c r="AU2706" s="246" t="s">
        <v>82</v>
      </c>
      <c r="AV2706" s="13" t="s">
        <v>80</v>
      </c>
      <c r="AW2706" s="13" t="s">
        <v>33</v>
      </c>
      <c r="AX2706" s="13" t="s">
        <v>72</v>
      </c>
      <c r="AY2706" s="246" t="s">
        <v>266</v>
      </c>
    </row>
    <row r="2707" spans="1:51" s="14" customFormat="1" ht="12">
      <c r="A2707" s="14"/>
      <c r="B2707" s="247"/>
      <c r="C2707" s="248"/>
      <c r="D2707" s="230" t="s">
        <v>279</v>
      </c>
      <c r="E2707" s="249" t="s">
        <v>19</v>
      </c>
      <c r="F2707" s="250" t="s">
        <v>643</v>
      </c>
      <c r="G2707" s="248"/>
      <c r="H2707" s="251">
        <v>10.777</v>
      </c>
      <c r="I2707" s="252"/>
      <c r="J2707" s="248"/>
      <c r="K2707" s="248"/>
      <c r="L2707" s="253"/>
      <c r="M2707" s="254"/>
      <c r="N2707" s="255"/>
      <c r="O2707" s="255"/>
      <c r="P2707" s="255"/>
      <c r="Q2707" s="255"/>
      <c r="R2707" s="255"/>
      <c r="S2707" s="255"/>
      <c r="T2707" s="256"/>
      <c r="U2707" s="14"/>
      <c r="V2707" s="14"/>
      <c r="W2707" s="14"/>
      <c r="X2707" s="14"/>
      <c r="Y2707" s="14"/>
      <c r="Z2707" s="14"/>
      <c r="AA2707" s="14"/>
      <c r="AB2707" s="14"/>
      <c r="AC2707" s="14"/>
      <c r="AD2707" s="14"/>
      <c r="AE2707" s="14"/>
      <c r="AT2707" s="257" t="s">
        <v>279</v>
      </c>
      <c r="AU2707" s="257" t="s">
        <v>82</v>
      </c>
      <c r="AV2707" s="14" t="s">
        <v>82</v>
      </c>
      <c r="AW2707" s="14" t="s">
        <v>33</v>
      </c>
      <c r="AX2707" s="14" t="s">
        <v>72</v>
      </c>
      <c r="AY2707" s="257" t="s">
        <v>266</v>
      </c>
    </row>
    <row r="2708" spans="1:51" s="13" customFormat="1" ht="12">
      <c r="A2708" s="13"/>
      <c r="B2708" s="237"/>
      <c r="C2708" s="238"/>
      <c r="D2708" s="230" t="s">
        <v>279</v>
      </c>
      <c r="E2708" s="239" t="s">
        <v>19</v>
      </c>
      <c r="F2708" s="240" t="s">
        <v>644</v>
      </c>
      <c r="G2708" s="238"/>
      <c r="H2708" s="239" t="s">
        <v>19</v>
      </c>
      <c r="I2708" s="241"/>
      <c r="J2708" s="238"/>
      <c r="K2708" s="238"/>
      <c r="L2708" s="242"/>
      <c r="M2708" s="243"/>
      <c r="N2708" s="244"/>
      <c r="O2708" s="244"/>
      <c r="P2708" s="244"/>
      <c r="Q2708" s="244"/>
      <c r="R2708" s="244"/>
      <c r="S2708" s="244"/>
      <c r="T2708" s="245"/>
      <c r="U2708" s="13"/>
      <c r="V2708" s="13"/>
      <c r="W2708" s="13"/>
      <c r="X2708" s="13"/>
      <c r="Y2708" s="13"/>
      <c r="Z2708" s="13"/>
      <c r="AA2708" s="13"/>
      <c r="AB2708" s="13"/>
      <c r="AC2708" s="13"/>
      <c r="AD2708" s="13"/>
      <c r="AE2708" s="13"/>
      <c r="AT2708" s="246" t="s">
        <v>279</v>
      </c>
      <c r="AU2708" s="246" t="s">
        <v>82</v>
      </c>
      <c r="AV2708" s="13" t="s">
        <v>80</v>
      </c>
      <c r="AW2708" s="13" t="s">
        <v>33</v>
      </c>
      <c r="AX2708" s="13" t="s">
        <v>72</v>
      </c>
      <c r="AY2708" s="246" t="s">
        <v>266</v>
      </c>
    </row>
    <row r="2709" spans="1:51" s="14" customFormat="1" ht="12">
      <c r="A2709" s="14"/>
      <c r="B2709" s="247"/>
      <c r="C2709" s="248"/>
      <c r="D2709" s="230" t="s">
        <v>279</v>
      </c>
      <c r="E2709" s="249" t="s">
        <v>19</v>
      </c>
      <c r="F2709" s="250" t="s">
        <v>645</v>
      </c>
      <c r="G2709" s="248"/>
      <c r="H2709" s="251">
        <v>19.149</v>
      </c>
      <c r="I2709" s="252"/>
      <c r="J2709" s="248"/>
      <c r="K2709" s="248"/>
      <c r="L2709" s="253"/>
      <c r="M2709" s="254"/>
      <c r="N2709" s="255"/>
      <c r="O2709" s="255"/>
      <c r="P2709" s="255"/>
      <c r="Q2709" s="255"/>
      <c r="R2709" s="255"/>
      <c r="S2709" s="255"/>
      <c r="T2709" s="256"/>
      <c r="U2709" s="14"/>
      <c r="V2709" s="14"/>
      <c r="W2709" s="14"/>
      <c r="X2709" s="14"/>
      <c r="Y2709" s="14"/>
      <c r="Z2709" s="14"/>
      <c r="AA2709" s="14"/>
      <c r="AB2709" s="14"/>
      <c r="AC2709" s="14"/>
      <c r="AD2709" s="14"/>
      <c r="AE2709" s="14"/>
      <c r="AT2709" s="257" t="s">
        <v>279</v>
      </c>
      <c r="AU2709" s="257" t="s">
        <v>82</v>
      </c>
      <c r="AV2709" s="14" t="s">
        <v>82</v>
      </c>
      <c r="AW2709" s="14" t="s">
        <v>33</v>
      </c>
      <c r="AX2709" s="14" t="s">
        <v>72</v>
      </c>
      <c r="AY2709" s="257" t="s">
        <v>266</v>
      </c>
    </row>
    <row r="2710" spans="1:51" s="13" customFormat="1" ht="12">
      <c r="A2710" s="13"/>
      <c r="B2710" s="237"/>
      <c r="C2710" s="238"/>
      <c r="D2710" s="230" t="s">
        <v>279</v>
      </c>
      <c r="E2710" s="239" t="s">
        <v>19</v>
      </c>
      <c r="F2710" s="240" t="s">
        <v>646</v>
      </c>
      <c r="G2710" s="238"/>
      <c r="H2710" s="239" t="s">
        <v>19</v>
      </c>
      <c r="I2710" s="241"/>
      <c r="J2710" s="238"/>
      <c r="K2710" s="238"/>
      <c r="L2710" s="242"/>
      <c r="M2710" s="243"/>
      <c r="N2710" s="244"/>
      <c r="O2710" s="244"/>
      <c r="P2710" s="244"/>
      <c r="Q2710" s="244"/>
      <c r="R2710" s="244"/>
      <c r="S2710" s="244"/>
      <c r="T2710" s="245"/>
      <c r="U2710" s="13"/>
      <c r="V2710" s="13"/>
      <c r="W2710" s="13"/>
      <c r="X2710" s="13"/>
      <c r="Y2710" s="13"/>
      <c r="Z2710" s="13"/>
      <c r="AA2710" s="13"/>
      <c r="AB2710" s="13"/>
      <c r="AC2710" s="13"/>
      <c r="AD2710" s="13"/>
      <c r="AE2710" s="13"/>
      <c r="AT2710" s="246" t="s">
        <v>279</v>
      </c>
      <c r="AU2710" s="246" t="s">
        <v>82</v>
      </c>
      <c r="AV2710" s="13" t="s">
        <v>80</v>
      </c>
      <c r="AW2710" s="13" t="s">
        <v>33</v>
      </c>
      <c r="AX2710" s="13" t="s">
        <v>72</v>
      </c>
      <c r="AY2710" s="246" t="s">
        <v>266</v>
      </c>
    </row>
    <row r="2711" spans="1:51" s="14" customFormat="1" ht="12">
      <c r="A2711" s="14"/>
      <c r="B2711" s="247"/>
      <c r="C2711" s="248"/>
      <c r="D2711" s="230" t="s">
        <v>279</v>
      </c>
      <c r="E2711" s="249" t="s">
        <v>19</v>
      </c>
      <c r="F2711" s="250" t="s">
        <v>647</v>
      </c>
      <c r="G2711" s="248"/>
      <c r="H2711" s="251">
        <v>18.512</v>
      </c>
      <c r="I2711" s="252"/>
      <c r="J2711" s="248"/>
      <c r="K2711" s="248"/>
      <c r="L2711" s="253"/>
      <c r="M2711" s="254"/>
      <c r="N2711" s="255"/>
      <c r="O2711" s="255"/>
      <c r="P2711" s="255"/>
      <c r="Q2711" s="255"/>
      <c r="R2711" s="255"/>
      <c r="S2711" s="255"/>
      <c r="T2711" s="256"/>
      <c r="U2711" s="14"/>
      <c r="V2711" s="14"/>
      <c r="W2711" s="14"/>
      <c r="X2711" s="14"/>
      <c r="Y2711" s="14"/>
      <c r="Z2711" s="14"/>
      <c r="AA2711" s="14"/>
      <c r="AB2711" s="14"/>
      <c r="AC2711" s="14"/>
      <c r="AD2711" s="14"/>
      <c r="AE2711" s="14"/>
      <c r="AT2711" s="257" t="s">
        <v>279</v>
      </c>
      <c r="AU2711" s="257" t="s">
        <v>82</v>
      </c>
      <c r="AV2711" s="14" t="s">
        <v>82</v>
      </c>
      <c r="AW2711" s="14" t="s">
        <v>33</v>
      </c>
      <c r="AX2711" s="14" t="s">
        <v>72</v>
      </c>
      <c r="AY2711" s="257" t="s">
        <v>266</v>
      </c>
    </row>
    <row r="2712" spans="1:51" s="13" customFormat="1" ht="12">
      <c r="A2712" s="13"/>
      <c r="B2712" s="237"/>
      <c r="C2712" s="238"/>
      <c r="D2712" s="230" t="s">
        <v>279</v>
      </c>
      <c r="E2712" s="239" t="s">
        <v>19</v>
      </c>
      <c r="F2712" s="240" t="s">
        <v>648</v>
      </c>
      <c r="G2712" s="238"/>
      <c r="H2712" s="239" t="s">
        <v>19</v>
      </c>
      <c r="I2712" s="241"/>
      <c r="J2712" s="238"/>
      <c r="K2712" s="238"/>
      <c r="L2712" s="242"/>
      <c r="M2712" s="243"/>
      <c r="N2712" s="244"/>
      <c r="O2712" s="244"/>
      <c r="P2712" s="244"/>
      <c r="Q2712" s="244"/>
      <c r="R2712" s="244"/>
      <c r="S2712" s="244"/>
      <c r="T2712" s="245"/>
      <c r="U2712" s="13"/>
      <c r="V2712" s="13"/>
      <c r="W2712" s="13"/>
      <c r="X2712" s="13"/>
      <c r="Y2712" s="13"/>
      <c r="Z2712" s="13"/>
      <c r="AA2712" s="13"/>
      <c r="AB2712" s="13"/>
      <c r="AC2712" s="13"/>
      <c r="AD2712" s="13"/>
      <c r="AE2712" s="13"/>
      <c r="AT2712" s="246" t="s">
        <v>279</v>
      </c>
      <c r="AU2712" s="246" t="s">
        <v>82</v>
      </c>
      <c r="AV2712" s="13" t="s">
        <v>80</v>
      </c>
      <c r="AW2712" s="13" t="s">
        <v>33</v>
      </c>
      <c r="AX2712" s="13" t="s">
        <v>72</v>
      </c>
      <c r="AY2712" s="246" t="s">
        <v>266</v>
      </c>
    </row>
    <row r="2713" spans="1:51" s="14" customFormat="1" ht="12">
      <c r="A2713" s="14"/>
      <c r="B2713" s="247"/>
      <c r="C2713" s="248"/>
      <c r="D2713" s="230" t="s">
        <v>279</v>
      </c>
      <c r="E2713" s="249" t="s">
        <v>19</v>
      </c>
      <c r="F2713" s="250" t="s">
        <v>649</v>
      </c>
      <c r="G2713" s="248"/>
      <c r="H2713" s="251">
        <v>9.88</v>
      </c>
      <c r="I2713" s="252"/>
      <c r="J2713" s="248"/>
      <c r="K2713" s="248"/>
      <c r="L2713" s="253"/>
      <c r="M2713" s="254"/>
      <c r="N2713" s="255"/>
      <c r="O2713" s="255"/>
      <c r="P2713" s="255"/>
      <c r="Q2713" s="255"/>
      <c r="R2713" s="255"/>
      <c r="S2713" s="255"/>
      <c r="T2713" s="256"/>
      <c r="U2713" s="14"/>
      <c r="V2713" s="14"/>
      <c r="W2713" s="14"/>
      <c r="X2713" s="14"/>
      <c r="Y2713" s="14"/>
      <c r="Z2713" s="14"/>
      <c r="AA2713" s="14"/>
      <c r="AB2713" s="14"/>
      <c r="AC2713" s="14"/>
      <c r="AD2713" s="14"/>
      <c r="AE2713" s="14"/>
      <c r="AT2713" s="257" t="s">
        <v>279</v>
      </c>
      <c r="AU2713" s="257" t="s">
        <v>82</v>
      </c>
      <c r="AV2713" s="14" t="s">
        <v>82</v>
      </c>
      <c r="AW2713" s="14" t="s">
        <v>33</v>
      </c>
      <c r="AX2713" s="14" t="s">
        <v>72</v>
      </c>
      <c r="AY2713" s="257" t="s">
        <v>266</v>
      </c>
    </row>
    <row r="2714" spans="1:51" s="13" customFormat="1" ht="12">
      <c r="A2714" s="13"/>
      <c r="B2714" s="237"/>
      <c r="C2714" s="238"/>
      <c r="D2714" s="230" t="s">
        <v>279</v>
      </c>
      <c r="E2714" s="239" t="s">
        <v>19</v>
      </c>
      <c r="F2714" s="240" t="s">
        <v>650</v>
      </c>
      <c r="G2714" s="238"/>
      <c r="H2714" s="239" t="s">
        <v>19</v>
      </c>
      <c r="I2714" s="241"/>
      <c r="J2714" s="238"/>
      <c r="K2714" s="238"/>
      <c r="L2714" s="242"/>
      <c r="M2714" s="243"/>
      <c r="N2714" s="244"/>
      <c r="O2714" s="244"/>
      <c r="P2714" s="244"/>
      <c r="Q2714" s="244"/>
      <c r="R2714" s="244"/>
      <c r="S2714" s="244"/>
      <c r="T2714" s="245"/>
      <c r="U2714" s="13"/>
      <c r="V2714" s="13"/>
      <c r="W2714" s="13"/>
      <c r="X2714" s="13"/>
      <c r="Y2714" s="13"/>
      <c r="Z2714" s="13"/>
      <c r="AA2714" s="13"/>
      <c r="AB2714" s="13"/>
      <c r="AC2714" s="13"/>
      <c r="AD2714" s="13"/>
      <c r="AE2714" s="13"/>
      <c r="AT2714" s="246" t="s">
        <v>279</v>
      </c>
      <c r="AU2714" s="246" t="s">
        <v>82</v>
      </c>
      <c r="AV2714" s="13" t="s">
        <v>80</v>
      </c>
      <c r="AW2714" s="13" t="s">
        <v>33</v>
      </c>
      <c r="AX2714" s="13" t="s">
        <v>72</v>
      </c>
      <c r="AY2714" s="246" t="s">
        <v>266</v>
      </c>
    </row>
    <row r="2715" spans="1:51" s="14" customFormat="1" ht="12">
      <c r="A2715" s="14"/>
      <c r="B2715" s="247"/>
      <c r="C2715" s="248"/>
      <c r="D2715" s="230" t="s">
        <v>279</v>
      </c>
      <c r="E2715" s="249" t="s">
        <v>19</v>
      </c>
      <c r="F2715" s="250" t="s">
        <v>651</v>
      </c>
      <c r="G2715" s="248"/>
      <c r="H2715" s="251">
        <v>19.045</v>
      </c>
      <c r="I2715" s="252"/>
      <c r="J2715" s="248"/>
      <c r="K2715" s="248"/>
      <c r="L2715" s="253"/>
      <c r="M2715" s="254"/>
      <c r="N2715" s="255"/>
      <c r="O2715" s="255"/>
      <c r="P2715" s="255"/>
      <c r="Q2715" s="255"/>
      <c r="R2715" s="255"/>
      <c r="S2715" s="255"/>
      <c r="T2715" s="256"/>
      <c r="U2715" s="14"/>
      <c r="V2715" s="14"/>
      <c r="W2715" s="14"/>
      <c r="X2715" s="14"/>
      <c r="Y2715" s="14"/>
      <c r="Z2715" s="14"/>
      <c r="AA2715" s="14"/>
      <c r="AB2715" s="14"/>
      <c r="AC2715" s="14"/>
      <c r="AD2715" s="14"/>
      <c r="AE2715" s="14"/>
      <c r="AT2715" s="257" t="s">
        <v>279</v>
      </c>
      <c r="AU2715" s="257" t="s">
        <v>82</v>
      </c>
      <c r="AV2715" s="14" t="s">
        <v>82</v>
      </c>
      <c r="AW2715" s="14" t="s">
        <v>33</v>
      </c>
      <c r="AX2715" s="14" t="s">
        <v>72</v>
      </c>
      <c r="AY2715" s="257" t="s">
        <v>266</v>
      </c>
    </row>
    <row r="2716" spans="1:51" s="16" customFormat="1" ht="12">
      <c r="A2716" s="16"/>
      <c r="B2716" s="279"/>
      <c r="C2716" s="280"/>
      <c r="D2716" s="230" t="s">
        <v>279</v>
      </c>
      <c r="E2716" s="281" t="s">
        <v>19</v>
      </c>
      <c r="F2716" s="282" t="s">
        <v>705</v>
      </c>
      <c r="G2716" s="280"/>
      <c r="H2716" s="283">
        <v>77.363</v>
      </c>
      <c r="I2716" s="284"/>
      <c r="J2716" s="280"/>
      <c r="K2716" s="280"/>
      <c r="L2716" s="285"/>
      <c r="M2716" s="286"/>
      <c r="N2716" s="287"/>
      <c r="O2716" s="287"/>
      <c r="P2716" s="287"/>
      <c r="Q2716" s="287"/>
      <c r="R2716" s="287"/>
      <c r="S2716" s="287"/>
      <c r="T2716" s="288"/>
      <c r="U2716" s="16"/>
      <c r="V2716" s="16"/>
      <c r="W2716" s="16"/>
      <c r="X2716" s="16"/>
      <c r="Y2716" s="16"/>
      <c r="Z2716" s="16"/>
      <c r="AA2716" s="16"/>
      <c r="AB2716" s="16"/>
      <c r="AC2716" s="16"/>
      <c r="AD2716" s="16"/>
      <c r="AE2716" s="16"/>
      <c r="AT2716" s="289" t="s">
        <v>279</v>
      </c>
      <c r="AU2716" s="289" t="s">
        <v>82</v>
      </c>
      <c r="AV2716" s="16" t="s">
        <v>291</v>
      </c>
      <c r="AW2716" s="16" t="s">
        <v>33</v>
      </c>
      <c r="AX2716" s="16" t="s">
        <v>72</v>
      </c>
      <c r="AY2716" s="289" t="s">
        <v>266</v>
      </c>
    </row>
    <row r="2717" spans="1:51" s="14" customFormat="1" ht="12">
      <c r="A2717" s="14"/>
      <c r="B2717" s="247"/>
      <c r="C2717" s="248"/>
      <c r="D2717" s="230" t="s">
        <v>279</v>
      </c>
      <c r="E2717" s="249" t="s">
        <v>19</v>
      </c>
      <c r="F2717" s="250" t="s">
        <v>759</v>
      </c>
      <c r="G2717" s="248"/>
      <c r="H2717" s="251">
        <v>332.904</v>
      </c>
      <c r="I2717" s="252"/>
      <c r="J2717" s="248"/>
      <c r="K2717" s="248"/>
      <c r="L2717" s="253"/>
      <c r="M2717" s="254"/>
      <c r="N2717" s="255"/>
      <c r="O2717" s="255"/>
      <c r="P2717" s="255"/>
      <c r="Q2717" s="255"/>
      <c r="R2717" s="255"/>
      <c r="S2717" s="255"/>
      <c r="T2717" s="256"/>
      <c r="U2717" s="14"/>
      <c r="V2717" s="14"/>
      <c r="W2717" s="14"/>
      <c r="X2717" s="14"/>
      <c r="Y2717" s="14"/>
      <c r="Z2717" s="14"/>
      <c r="AA2717" s="14"/>
      <c r="AB2717" s="14"/>
      <c r="AC2717" s="14"/>
      <c r="AD2717" s="14"/>
      <c r="AE2717" s="14"/>
      <c r="AT2717" s="257" t="s">
        <v>279</v>
      </c>
      <c r="AU2717" s="257" t="s">
        <v>82</v>
      </c>
      <c r="AV2717" s="14" t="s">
        <v>82</v>
      </c>
      <c r="AW2717" s="14" t="s">
        <v>33</v>
      </c>
      <c r="AX2717" s="14" t="s">
        <v>72</v>
      </c>
      <c r="AY2717" s="257" t="s">
        <v>266</v>
      </c>
    </row>
    <row r="2718" spans="1:51" s="16" customFormat="1" ht="12">
      <c r="A2718" s="16"/>
      <c r="B2718" s="279"/>
      <c r="C2718" s="280"/>
      <c r="D2718" s="230" t="s">
        <v>279</v>
      </c>
      <c r="E2718" s="281" t="s">
        <v>19</v>
      </c>
      <c r="F2718" s="282" t="s">
        <v>705</v>
      </c>
      <c r="G2718" s="280"/>
      <c r="H2718" s="283">
        <v>332.904</v>
      </c>
      <c r="I2718" s="284"/>
      <c r="J2718" s="280"/>
      <c r="K2718" s="280"/>
      <c r="L2718" s="285"/>
      <c r="M2718" s="286"/>
      <c r="N2718" s="287"/>
      <c r="O2718" s="287"/>
      <c r="P2718" s="287"/>
      <c r="Q2718" s="287"/>
      <c r="R2718" s="287"/>
      <c r="S2718" s="287"/>
      <c r="T2718" s="288"/>
      <c r="U2718" s="16"/>
      <c r="V2718" s="16"/>
      <c r="W2718" s="16"/>
      <c r="X2718" s="16"/>
      <c r="Y2718" s="16"/>
      <c r="Z2718" s="16"/>
      <c r="AA2718" s="16"/>
      <c r="AB2718" s="16"/>
      <c r="AC2718" s="16"/>
      <c r="AD2718" s="16"/>
      <c r="AE2718" s="16"/>
      <c r="AT2718" s="289" t="s">
        <v>279</v>
      </c>
      <c r="AU2718" s="289" t="s">
        <v>82</v>
      </c>
      <c r="AV2718" s="16" t="s">
        <v>291</v>
      </c>
      <c r="AW2718" s="16" t="s">
        <v>33</v>
      </c>
      <c r="AX2718" s="16" t="s">
        <v>72</v>
      </c>
      <c r="AY2718" s="289" t="s">
        <v>266</v>
      </c>
    </row>
    <row r="2719" spans="1:51" s="15" customFormat="1" ht="12">
      <c r="A2719" s="15"/>
      <c r="B2719" s="258"/>
      <c r="C2719" s="259"/>
      <c r="D2719" s="230" t="s">
        <v>279</v>
      </c>
      <c r="E2719" s="260" t="s">
        <v>19</v>
      </c>
      <c r="F2719" s="261" t="s">
        <v>282</v>
      </c>
      <c r="G2719" s="259"/>
      <c r="H2719" s="262">
        <v>453.917</v>
      </c>
      <c r="I2719" s="263"/>
      <c r="J2719" s="259"/>
      <c r="K2719" s="259"/>
      <c r="L2719" s="264"/>
      <c r="M2719" s="265"/>
      <c r="N2719" s="266"/>
      <c r="O2719" s="266"/>
      <c r="P2719" s="266"/>
      <c r="Q2719" s="266"/>
      <c r="R2719" s="266"/>
      <c r="S2719" s="266"/>
      <c r="T2719" s="267"/>
      <c r="U2719" s="15"/>
      <c r="V2719" s="15"/>
      <c r="W2719" s="15"/>
      <c r="X2719" s="15"/>
      <c r="Y2719" s="15"/>
      <c r="Z2719" s="15"/>
      <c r="AA2719" s="15"/>
      <c r="AB2719" s="15"/>
      <c r="AC2719" s="15"/>
      <c r="AD2719" s="15"/>
      <c r="AE2719" s="15"/>
      <c r="AT2719" s="268" t="s">
        <v>279</v>
      </c>
      <c r="AU2719" s="268" t="s">
        <v>82</v>
      </c>
      <c r="AV2719" s="15" t="s">
        <v>273</v>
      </c>
      <c r="AW2719" s="15" t="s">
        <v>33</v>
      </c>
      <c r="AX2719" s="15" t="s">
        <v>80</v>
      </c>
      <c r="AY2719" s="268" t="s">
        <v>266</v>
      </c>
    </row>
    <row r="2720" spans="1:65" s="2" customFormat="1" ht="24.15" customHeight="1">
      <c r="A2720" s="41"/>
      <c r="B2720" s="42"/>
      <c r="C2720" s="217" t="s">
        <v>3366</v>
      </c>
      <c r="D2720" s="217" t="s">
        <v>268</v>
      </c>
      <c r="E2720" s="218" t="s">
        <v>3367</v>
      </c>
      <c r="F2720" s="219" t="s">
        <v>3368</v>
      </c>
      <c r="G2720" s="220" t="s">
        <v>271</v>
      </c>
      <c r="H2720" s="221">
        <v>1515.175</v>
      </c>
      <c r="I2720" s="222"/>
      <c r="J2720" s="223">
        <f>ROUND(I2720*H2720,2)</f>
        <v>0</v>
      </c>
      <c r="K2720" s="219" t="s">
        <v>272</v>
      </c>
      <c r="L2720" s="47"/>
      <c r="M2720" s="224" t="s">
        <v>19</v>
      </c>
      <c r="N2720" s="225" t="s">
        <v>43</v>
      </c>
      <c r="O2720" s="87"/>
      <c r="P2720" s="226">
        <f>O2720*H2720</f>
        <v>0</v>
      </c>
      <c r="Q2720" s="226">
        <v>0.0002</v>
      </c>
      <c r="R2720" s="226">
        <f>Q2720*H2720</f>
        <v>0.303035</v>
      </c>
      <c r="S2720" s="226">
        <v>0</v>
      </c>
      <c r="T2720" s="227">
        <f>S2720*H2720</f>
        <v>0</v>
      </c>
      <c r="U2720" s="41"/>
      <c r="V2720" s="41"/>
      <c r="W2720" s="41"/>
      <c r="X2720" s="41"/>
      <c r="Y2720" s="41"/>
      <c r="Z2720" s="41"/>
      <c r="AA2720" s="41"/>
      <c r="AB2720" s="41"/>
      <c r="AC2720" s="41"/>
      <c r="AD2720" s="41"/>
      <c r="AE2720" s="41"/>
      <c r="AR2720" s="228" t="s">
        <v>396</v>
      </c>
      <c r="AT2720" s="228" t="s">
        <v>268</v>
      </c>
      <c r="AU2720" s="228" t="s">
        <v>82</v>
      </c>
      <c r="AY2720" s="20" t="s">
        <v>266</v>
      </c>
      <c r="BE2720" s="229">
        <f>IF(N2720="základní",J2720,0)</f>
        <v>0</v>
      </c>
      <c r="BF2720" s="229">
        <f>IF(N2720="snížená",J2720,0)</f>
        <v>0</v>
      </c>
      <c r="BG2720" s="229">
        <f>IF(N2720="zákl. přenesená",J2720,0)</f>
        <v>0</v>
      </c>
      <c r="BH2720" s="229">
        <f>IF(N2720="sníž. přenesená",J2720,0)</f>
        <v>0</v>
      </c>
      <c r="BI2720" s="229">
        <f>IF(N2720="nulová",J2720,0)</f>
        <v>0</v>
      </c>
      <c r="BJ2720" s="20" t="s">
        <v>80</v>
      </c>
      <c r="BK2720" s="229">
        <f>ROUND(I2720*H2720,2)</f>
        <v>0</v>
      </c>
      <c r="BL2720" s="20" t="s">
        <v>396</v>
      </c>
      <c r="BM2720" s="228" t="s">
        <v>3369</v>
      </c>
    </row>
    <row r="2721" spans="1:47" s="2" customFormat="1" ht="12">
      <c r="A2721" s="41"/>
      <c r="B2721" s="42"/>
      <c r="C2721" s="43"/>
      <c r="D2721" s="230" t="s">
        <v>275</v>
      </c>
      <c r="E2721" s="43"/>
      <c r="F2721" s="231" t="s">
        <v>3370</v>
      </c>
      <c r="G2721" s="43"/>
      <c r="H2721" s="43"/>
      <c r="I2721" s="232"/>
      <c r="J2721" s="43"/>
      <c r="K2721" s="43"/>
      <c r="L2721" s="47"/>
      <c r="M2721" s="233"/>
      <c r="N2721" s="234"/>
      <c r="O2721" s="87"/>
      <c r="P2721" s="87"/>
      <c r="Q2721" s="87"/>
      <c r="R2721" s="87"/>
      <c r="S2721" s="87"/>
      <c r="T2721" s="88"/>
      <c r="U2721" s="41"/>
      <c r="V2721" s="41"/>
      <c r="W2721" s="41"/>
      <c r="X2721" s="41"/>
      <c r="Y2721" s="41"/>
      <c r="Z2721" s="41"/>
      <c r="AA2721" s="41"/>
      <c r="AB2721" s="41"/>
      <c r="AC2721" s="41"/>
      <c r="AD2721" s="41"/>
      <c r="AE2721" s="41"/>
      <c r="AT2721" s="20" t="s">
        <v>275</v>
      </c>
      <c r="AU2721" s="20" t="s">
        <v>82</v>
      </c>
    </row>
    <row r="2722" spans="1:47" s="2" customFormat="1" ht="12">
      <c r="A2722" s="41"/>
      <c r="B2722" s="42"/>
      <c r="C2722" s="43"/>
      <c r="D2722" s="235" t="s">
        <v>277</v>
      </c>
      <c r="E2722" s="43"/>
      <c r="F2722" s="236" t="s">
        <v>3371</v>
      </c>
      <c r="G2722" s="43"/>
      <c r="H2722" s="43"/>
      <c r="I2722" s="232"/>
      <c r="J2722" s="43"/>
      <c r="K2722" s="43"/>
      <c r="L2722" s="47"/>
      <c r="M2722" s="233"/>
      <c r="N2722" s="234"/>
      <c r="O2722" s="87"/>
      <c r="P2722" s="87"/>
      <c r="Q2722" s="87"/>
      <c r="R2722" s="87"/>
      <c r="S2722" s="87"/>
      <c r="T2722" s="88"/>
      <c r="U2722" s="41"/>
      <c r="V2722" s="41"/>
      <c r="W2722" s="41"/>
      <c r="X2722" s="41"/>
      <c r="Y2722" s="41"/>
      <c r="Z2722" s="41"/>
      <c r="AA2722" s="41"/>
      <c r="AB2722" s="41"/>
      <c r="AC2722" s="41"/>
      <c r="AD2722" s="41"/>
      <c r="AE2722" s="41"/>
      <c r="AT2722" s="20" t="s">
        <v>277</v>
      </c>
      <c r="AU2722" s="20" t="s">
        <v>82</v>
      </c>
    </row>
    <row r="2723" spans="1:51" s="13" customFormat="1" ht="12">
      <c r="A2723" s="13"/>
      <c r="B2723" s="237"/>
      <c r="C2723" s="238"/>
      <c r="D2723" s="230" t="s">
        <v>279</v>
      </c>
      <c r="E2723" s="239" t="s">
        <v>19</v>
      </c>
      <c r="F2723" s="240" t="s">
        <v>3372</v>
      </c>
      <c r="G2723" s="238"/>
      <c r="H2723" s="239" t="s">
        <v>19</v>
      </c>
      <c r="I2723" s="241"/>
      <c r="J2723" s="238"/>
      <c r="K2723" s="238"/>
      <c r="L2723" s="242"/>
      <c r="M2723" s="243"/>
      <c r="N2723" s="244"/>
      <c r="O2723" s="244"/>
      <c r="P2723" s="244"/>
      <c r="Q2723" s="244"/>
      <c r="R2723" s="244"/>
      <c r="S2723" s="244"/>
      <c r="T2723" s="245"/>
      <c r="U2723" s="13"/>
      <c r="V2723" s="13"/>
      <c r="W2723" s="13"/>
      <c r="X2723" s="13"/>
      <c r="Y2723" s="13"/>
      <c r="Z2723" s="13"/>
      <c r="AA2723" s="13"/>
      <c r="AB2723" s="13"/>
      <c r="AC2723" s="13"/>
      <c r="AD2723" s="13"/>
      <c r="AE2723" s="13"/>
      <c r="AT2723" s="246" t="s">
        <v>279</v>
      </c>
      <c r="AU2723" s="246" t="s">
        <v>82</v>
      </c>
      <c r="AV2723" s="13" t="s">
        <v>80</v>
      </c>
      <c r="AW2723" s="13" t="s">
        <v>33</v>
      </c>
      <c r="AX2723" s="13" t="s">
        <v>72</v>
      </c>
      <c r="AY2723" s="246" t="s">
        <v>266</v>
      </c>
    </row>
    <row r="2724" spans="1:51" s="13" customFormat="1" ht="12">
      <c r="A2724" s="13"/>
      <c r="B2724" s="237"/>
      <c r="C2724" s="238"/>
      <c r="D2724" s="230" t="s">
        <v>279</v>
      </c>
      <c r="E2724" s="239" t="s">
        <v>19</v>
      </c>
      <c r="F2724" s="240" t="s">
        <v>682</v>
      </c>
      <c r="G2724" s="238"/>
      <c r="H2724" s="239" t="s">
        <v>19</v>
      </c>
      <c r="I2724" s="241"/>
      <c r="J2724" s="238"/>
      <c r="K2724" s="238"/>
      <c r="L2724" s="242"/>
      <c r="M2724" s="243"/>
      <c r="N2724" s="244"/>
      <c r="O2724" s="244"/>
      <c r="P2724" s="244"/>
      <c r="Q2724" s="244"/>
      <c r="R2724" s="244"/>
      <c r="S2724" s="244"/>
      <c r="T2724" s="245"/>
      <c r="U2724" s="13"/>
      <c r="V2724" s="13"/>
      <c r="W2724" s="13"/>
      <c r="X2724" s="13"/>
      <c r="Y2724" s="13"/>
      <c r="Z2724" s="13"/>
      <c r="AA2724" s="13"/>
      <c r="AB2724" s="13"/>
      <c r="AC2724" s="13"/>
      <c r="AD2724" s="13"/>
      <c r="AE2724" s="13"/>
      <c r="AT2724" s="246" t="s">
        <v>279</v>
      </c>
      <c r="AU2724" s="246" t="s">
        <v>82</v>
      </c>
      <c r="AV2724" s="13" t="s">
        <v>80</v>
      </c>
      <c r="AW2724" s="13" t="s">
        <v>33</v>
      </c>
      <c r="AX2724" s="13" t="s">
        <v>72</v>
      </c>
      <c r="AY2724" s="246" t="s">
        <v>266</v>
      </c>
    </row>
    <row r="2725" spans="1:51" s="14" customFormat="1" ht="12">
      <c r="A2725" s="14"/>
      <c r="B2725" s="247"/>
      <c r="C2725" s="248"/>
      <c r="D2725" s="230" t="s">
        <v>279</v>
      </c>
      <c r="E2725" s="249" t="s">
        <v>19</v>
      </c>
      <c r="F2725" s="250" t="s">
        <v>683</v>
      </c>
      <c r="G2725" s="248"/>
      <c r="H2725" s="251">
        <v>61.974</v>
      </c>
      <c r="I2725" s="252"/>
      <c r="J2725" s="248"/>
      <c r="K2725" s="248"/>
      <c r="L2725" s="253"/>
      <c r="M2725" s="254"/>
      <c r="N2725" s="255"/>
      <c r="O2725" s="255"/>
      <c r="P2725" s="255"/>
      <c r="Q2725" s="255"/>
      <c r="R2725" s="255"/>
      <c r="S2725" s="255"/>
      <c r="T2725" s="256"/>
      <c r="U2725" s="14"/>
      <c r="V2725" s="14"/>
      <c r="W2725" s="14"/>
      <c r="X2725" s="14"/>
      <c r="Y2725" s="14"/>
      <c r="Z2725" s="14"/>
      <c r="AA2725" s="14"/>
      <c r="AB2725" s="14"/>
      <c r="AC2725" s="14"/>
      <c r="AD2725" s="14"/>
      <c r="AE2725" s="14"/>
      <c r="AT2725" s="257" t="s">
        <v>279</v>
      </c>
      <c r="AU2725" s="257" t="s">
        <v>82</v>
      </c>
      <c r="AV2725" s="14" t="s">
        <v>82</v>
      </c>
      <c r="AW2725" s="14" t="s">
        <v>33</v>
      </c>
      <c r="AX2725" s="14" t="s">
        <v>72</v>
      </c>
      <c r="AY2725" s="257" t="s">
        <v>266</v>
      </c>
    </row>
    <row r="2726" spans="1:51" s="13" customFormat="1" ht="12">
      <c r="A2726" s="13"/>
      <c r="B2726" s="237"/>
      <c r="C2726" s="238"/>
      <c r="D2726" s="230" t="s">
        <v>279</v>
      </c>
      <c r="E2726" s="239" t="s">
        <v>19</v>
      </c>
      <c r="F2726" s="240" t="s">
        <v>684</v>
      </c>
      <c r="G2726" s="238"/>
      <c r="H2726" s="239" t="s">
        <v>19</v>
      </c>
      <c r="I2726" s="241"/>
      <c r="J2726" s="238"/>
      <c r="K2726" s="238"/>
      <c r="L2726" s="242"/>
      <c r="M2726" s="243"/>
      <c r="N2726" s="244"/>
      <c r="O2726" s="244"/>
      <c r="P2726" s="244"/>
      <c r="Q2726" s="244"/>
      <c r="R2726" s="244"/>
      <c r="S2726" s="244"/>
      <c r="T2726" s="245"/>
      <c r="U2726" s="13"/>
      <c r="V2726" s="13"/>
      <c r="W2726" s="13"/>
      <c r="X2726" s="13"/>
      <c r="Y2726" s="13"/>
      <c r="Z2726" s="13"/>
      <c r="AA2726" s="13"/>
      <c r="AB2726" s="13"/>
      <c r="AC2726" s="13"/>
      <c r="AD2726" s="13"/>
      <c r="AE2726" s="13"/>
      <c r="AT2726" s="246" t="s">
        <v>279</v>
      </c>
      <c r="AU2726" s="246" t="s">
        <v>82</v>
      </c>
      <c r="AV2726" s="13" t="s">
        <v>80</v>
      </c>
      <c r="AW2726" s="13" t="s">
        <v>33</v>
      </c>
      <c r="AX2726" s="13" t="s">
        <v>72</v>
      </c>
      <c r="AY2726" s="246" t="s">
        <v>266</v>
      </c>
    </row>
    <row r="2727" spans="1:51" s="14" customFormat="1" ht="12">
      <c r="A2727" s="14"/>
      <c r="B2727" s="247"/>
      <c r="C2727" s="248"/>
      <c r="D2727" s="230" t="s">
        <v>279</v>
      </c>
      <c r="E2727" s="249" t="s">
        <v>19</v>
      </c>
      <c r="F2727" s="250" t="s">
        <v>685</v>
      </c>
      <c r="G2727" s="248"/>
      <c r="H2727" s="251">
        <v>27.857</v>
      </c>
      <c r="I2727" s="252"/>
      <c r="J2727" s="248"/>
      <c r="K2727" s="248"/>
      <c r="L2727" s="253"/>
      <c r="M2727" s="254"/>
      <c r="N2727" s="255"/>
      <c r="O2727" s="255"/>
      <c r="P2727" s="255"/>
      <c r="Q2727" s="255"/>
      <c r="R2727" s="255"/>
      <c r="S2727" s="255"/>
      <c r="T2727" s="256"/>
      <c r="U2727" s="14"/>
      <c r="V2727" s="14"/>
      <c r="W2727" s="14"/>
      <c r="X2727" s="14"/>
      <c r="Y2727" s="14"/>
      <c r="Z2727" s="14"/>
      <c r="AA2727" s="14"/>
      <c r="AB2727" s="14"/>
      <c r="AC2727" s="14"/>
      <c r="AD2727" s="14"/>
      <c r="AE2727" s="14"/>
      <c r="AT2727" s="257" t="s">
        <v>279</v>
      </c>
      <c r="AU2727" s="257" t="s">
        <v>82</v>
      </c>
      <c r="AV2727" s="14" t="s">
        <v>82</v>
      </c>
      <c r="AW2727" s="14" t="s">
        <v>33</v>
      </c>
      <c r="AX2727" s="14" t="s">
        <v>72</v>
      </c>
      <c r="AY2727" s="257" t="s">
        <v>266</v>
      </c>
    </row>
    <row r="2728" spans="1:51" s="13" customFormat="1" ht="12">
      <c r="A2728" s="13"/>
      <c r="B2728" s="237"/>
      <c r="C2728" s="238"/>
      <c r="D2728" s="230" t="s">
        <v>279</v>
      </c>
      <c r="E2728" s="239" t="s">
        <v>19</v>
      </c>
      <c r="F2728" s="240" t="s">
        <v>686</v>
      </c>
      <c r="G2728" s="238"/>
      <c r="H2728" s="239" t="s">
        <v>19</v>
      </c>
      <c r="I2728" s="241"/>
      <c r="J2728" s="238"/>
      <c r="K2728" s="238"/>
      <c r="L2728" s="242"/>
      <c r="M2728" s="243"/>
      <c r="N2728" s="244"/>
      <c r="O2728" s="244"/>
      <c r="P2728" s="244"/>
      <c r="Q2728" s="244"/>
      <c r="R2728" s="244"/>
      <c r="S2728" s="244"/>
      <c r="T2728" s="245"/>
      <c r="U2728" s="13"/>
      <c r="V2728" s="13"/>
      <c r="W2728" s="13"/>
      <c r="X2728" s="13"/>
      <c r="Y2728" s="13"/>
      <c r="Z2728" s="13"/>
      <c r="AA2728" s="13"/>
      <c r="AB2728" s="13"/>
      <c r="AC2728" s="13"/>
      <c r="AD2728" s="13"/>
      <c r="AE2728" s="13"/>
      <c r="AT2728" s="246" t="s">
        <v>279</v>
      </c>
      <c r="AU2728" s="246" t="s">
        <v>82</v>
      </c>
      <c r="AV2728" s="13" t="s">
        <v>80</v>
      </c>
      <c r="AW2728" s="13" t="s">
        <v>33</v>
      </c>
      <c r="AX2728" s="13" t="s">
        <v>72</v>
      </c>
      <c r="AY2728" s="246" t="s">
        <v>266</v>
      </c>
    </row>
    <row r="2729" spans="1:51" s="14" customFormat="1" ht="12">
      <c r="A2729" s="14"/>
      <c r="B2729" s="247"/>
      <c r="C2729" s="248"/>
      <c r="D2729" s="230" t="s">
        <v>279</v>
      </c>
      <c r="E2729" s="249" t="s">
        <v>19</v>
      </c>
      <c r="F2729" s="250" t="s">
        <v>687</v>
      </c>
      <c r="G2729" s="248"/>
      <c r="H2729" s="251">
        <v>13.334</v>
      </c>
      <c r="I2729" s="252"/>
      <c r="J2729" s="248"/>
      <c r="K2729" s="248"/>
      <c r="L2729" s="253"/>
      <c r="M2729" s="254"/>
      <c r="N2729" s="255"/>
      <c r="O2729" s="255"/>
      <c r="P2729" s="255"/>
      <c r="Q2729" s="255"/>
      <c r="R2729" s="255"/>
      <c r="S2729" s="255"/>
      <c r="T2729" s="256"/>
      <c r="U2729" s="14"/>
      <c r="V2729" s="14"/>
      <c r="W2729" s="14"/>
      <c r="X2729" s="14"/>
      <c r="Y2729" s="14"/>
      <c r="Z2729" s="14"/>
      <c r="AA2729" s="14"/>
      <c r="AB2729" s="14"/>
      <c r="AC2729" s="14"/>
      <c r="AD2729" s="14"/>
      <c r="AE2729" s="14"/>
      <c r="AT2729" s="257" t="s">
        <v>279</v>
      </c>
      <c r="AU2729" s="257" t="s">
        <v>82</v>
      </c>
      <c r="AV2729" s="14" t="s">
        <v>82</v>
      </c>
      <c r="AW2729" s="14" t="s">
        <v>33</v>
      </c>
      <c r="AX2729" s="14" t="s">
        <v>72</v>
      </c>
      <c r="AY2729" s="257" t="s">
        <v>266</v>
      </c>
    </row>
    <row r="2730" spans="1:51" s="13" customFormat="1" ht="12">
      <c r="A2730" s="13"/>
      <c r="B2730" s="237"/>
      <c r="C2730" s="238"/>
      <c r="D2730" s="230" t="s">
        <v>279</v>
      </c>
      <c r="E2730" s="239" t="s">
        <v>19</v>
      </c>
      <c r="F2730" s="240" t="s">
        <v>688</v>
      </c>
      <c r="G2730" s="238"/>
      <c r="H2730" s="239" t="s">
        <v>19</v>
      </c>
      <c r="I2730" s="241"/>
      <c r="J2730" s="238"/>
      <c r="K2730" s="238"/>
      <c r="L2730" s="242"/>
      <c r="M2730" s="243"/>
      <c r="N2730" s="244"/>
      <c r="O2730" s="244"/>
      <c r="P2730" s="244"/>
      <c r="Q2730" s="244"/>
      <c r="R2730" s="244"/>
      <c r="S2730" s="244"/>
      <c r="T2730" s="245"/>
      <c r="U2730" s="13"/>
      <c r="V2730" s="13"/>
      <c r="W2730" s="13"/>
      <c r="X2730" s="13"/>
      <c r="Y2730" s="13"/>
      <c r="Z2730" s="13"/>
      <c r="AA2730" s="13"/>
      <c r="AB2730" s="13"/>
      <c r="AC2730" s="13"/>
      <c r="AD2730" s="13"/>
      <c r="AE2730" s="13"/>
      <c r="AT2730" s="246" t="s">
        <v>279</v>
      </c>
      <c r="AU2730" s="246" t="s">
        <v>82</v>
      </c>
      <c r="AV2730" s="13" t="s">
        <v>80</v>
      </c>
      <c r="AW2730" s="13" t="s">
        <v>33</v>
      </c>
      <c r="AX2730" s="13" t="s">
        <v>72</v>
      </c>
      <c r="AY2730" s="246" t="s">
        <v>266</v>
      </c>
    </row>
    <row r="2731" spans="1:51" s="14" customFormat="1" ht="12">
      <c r="A2731" s="14"/>
      <c r="B2731" s="247"/>
      <c r="C2731" s="248"/>
      <c r="D2731" s="230" t="s">
        <v>279</v>
      </c>
      <c r="E2731" s="249" t="s">
        <v>19</v>
      </c>
      <c r="F2731" s="250" t="s">
        <v>689</v>
      </c>
      <c r="G2731" s="248"/>
      <c r="H2731" s="251">
        <v>13.897</v>
      </c>
      <c r="I2731" s="252"/>
      <c r="J2731" s="248"/>
      <c r="K2731" s="248"/>
      <c r="L2731" s="253"/>
      <c r="M2731" s="254"/>
      <c r="N2731" s="255"/>
      <c r="O2731" s="255"/>
      <c r="P2731" s="255"/>
      <c r="Q2731" s="255"/>
      <c r="R2731" s="255"/>
      <c r="S2731" s="255"/>
      <c r="T2731" s="256"/>
      <c r="U2731" s="14"/>
      <c r="V2731" s="14"/>
      <c r="W2731" s="14"/>
      <c r="X2731" s="14"/>
      <c r="Y2731" s="14"/>
      <c r="Z2731" s="14"/>
      <c r="AA2731" s="14"/>
      <c r="AB2731" s="14"/>
      <c r="AC2731" s="14"/>
      <c r="AD2731" s="14"/>
      <c r="AE2731" s="14"/>
      <c r="AT2731" s="257" t="s">
        <v>279</v>
      </c>
      <c r="AU2731" s="257" t="s">
        <v>82</v>
      </c>
      <c r="AV2731" s="14" t="s">
        <v>82</v>
      </c>
      <c r="AW2731" s="14" t="s">
        <v>33</v>
      </c>
      <c r="AX2731" s="14" t="s">
        <v>72</v>
      </c>
      <c r="AY2731" s="257" t="s">
        <v>266</v>
      </c>
    </row>
    <row r="2732" spans="1:51" s="13" customFormat="1" ht="12">
      <c r="A2732" s="13"/>
      <c r="B2732" s="237"/>
      <c r="C2732" s="238"/>
      <c r="D2732" s="230" t="s">
        <v>279</v>
      </c>
      <c r="E2732" s="239" t="s">
        <v>19</v>
      </c>
      <c r="F2732" s="240" t="s">
        <v>690</v>
      </c>
      <c r="G2732" s="238"/>
      <c r="H2732" s="239" t="s">
        <v>19</v>
      </c>
      <c r="I2732" s="241"/>
      <c r="J2732" s="238"/>
      <c r="K2732" s="238"/>
      <c r="L2732" s="242"/>
      <c r="M2732" s="243"/>
      <c r="N2732" s="244"/>
      <c r="O2732" s="244"/>
      <c r="P2732" s="244"/>
      <c r="Q2732" s="244"/>
      <c r="R2732" s="244"/>
      <c r="S2732" s="244"/>
      <c r="T2732" s="245"/>
      <c r="U2732" s="13"/>
      <c r="V2732" s="13"/>
      <c r="W2732" s="13"/>
      <c r="X2732" s="13"/>
      <c r="Y2732" s="13"/>
      <c r="Z2732" s="13"/>
      <c r="AA2732" s="13"/>
      <c r="AB2732" s="13"/>
      <c r="AC2732" s="13"/>
      <c r="AD2732" s="13"/>
      <c r="AE2732" s="13"/>
      <c r="AT2732" s="246" t="s">
        <v>279</v>
      </c>
      <c r="AU2732" s="246" t="s">
        <v>82</v>
      </c>
      <c r="AV2732" s="13" t="s">
        <v>80</v>
      </c>
      <c r="AW2732" s="13" t="s">
        <v>33</v>
      </c>
      <c r="AX2732" s="13" t="s">
        <v>72</v>
      </c>
      <c r="AY2732" s="246" t="s">
        <v>266</v>
      </c>
    </row>
    <row r="2733" spans="1:51" s="14" customFormat="1" ht="12">
      <c r="A2733" s="14"/>
      <c r="B2733" s="247"/>
      <c r="C2733" s="248"/>
      <c r="D2733" s="230" t="s">
        <v>279</v>
      </c>
      <c r="E2733" s="249" t="s">
        <v>19</v>
      </c>
      <c r="F2733" s="250" t="s">
        <v>691</v>
      </c>
      <c r="G2733" s="248"/>
      <c r="H2733" s="251">
        <v>15.65</v>
      </c>
      <c r="I2733" s="252"/>
      <c r="J2733" s="248"/>
      <c r="K2733" s="248"/>
      <c r="L2733" s="253"/>
      <c r="M2733" s="254"/>
      <c r="N2733" s="255"/>
      <c r="O2733" s="255"/>
      <c r="P2733" s="255"/>
      <c r="Q2733" s="255"/>
      <c r="R2733" s="255"/>
      <c r="S2733" s="255"/>
      <c r="T2733" s="256"/>
      <c r="U2733" s="14"/>
      <c r="V2733" s="14"/>
      <c r="W2733" s="14"/>
      <c r="X2733" s="14"/>
      <c r="Y2733" s="14"/>
      <c r="Z2733" s="14"/>
      <c r="AA2733" s="14"/>
      <c r="AB2733" s="14"/>
      <c r="AC2733" s="14"/>
      <c r="AD2733" s="14"/>
      <c r="AE2733" s="14"/>
      <c r="AT2733" s="257" t="s">
        <v>279</v>
      </c>
      <c r="AU2733" s="257" t="s">
        <v>82</v>
      </c>
      <c r="AV2733" s="14" t="s">
        <v>82</v>
      </c>
      <c r="AW2733" s="14" t="s">
        <v>33</v>
      </c>
      <c r="AX2733" s="14" t="s">
        <v>72</v>
      </c>
      <c r="AY2733" s="257" t="s">
        <v>266</v>
      </c>
    </row>
    <row r="2734" spans="1:51" s="13" customFormat="1" ht="12">
      <c r="A2734" s="13"/>
      <c r="B2734" s="237"/>
      <c r="C2734" s="238"/>
      <c r="D2734" s="230" t="s">
        <v>279</v>
      </c>
      <c r="E2734" s="239" t="s">
        <v>19</v>
      </c>
      <c r="F2734" s="240" t="s">
        <v>692</v>
      </c>
      <c r="G2734" s="238"/>
      <c r="H2734" s="239" t="s">
        <v>19</v>
      </c>
      <c r="I2734" s="241"/>
      <c r="J2734" s="238"/>
      <c r="K2734" s="238"/>
      <c r="L2734" s="242"/>
      <c r="M2734" s="243"/>
      <c r="N2734" s="244"/>
      <c r="O2734" s="244"/>
      <c r="P2734" s="244"/>
      <c r="Q2734" s="244"/>
      <c r="R2734" s="244"/>
      <c r="S2734" s="244"/>
      <c r="T2734" s="245"/>
      <c r="U2734" s="13"/>
      <c r="V2734" s="13"/>
      <c r="W2734" s="13"/>
      <c r="X2734" s="13"/>
      <c r="Y2734" s="13"/>
      <c r="Z2734" s="13"/>
      <c r="AA2734" s="13"/>
      <c r="AB2734" s="13"/>
      <c r="AC2734" s="13"/>
      <c r="AD2734" s="13"/>
      <c r="AE2734" s="13"/>
      <c r="AT2734" s="246" t="s">
        <v>279</v>
      </c>
      <c r="AU2734" s="246" t="s">
        <v>82</v>
      </c>
      <c r="AV2734" s="13" t="s">
        <v>80</v>
      </c>
      <c r="AW2734" s="13" t="s">
        <v>33</v>
      </c>
      <c r="AX2734" s="13" t="s">
        <v>72</v>
      </c>
      <c r="AY2734" s="246" t="s">
        <v>266</v>
      </c>
    </row>
    <row r="2735" spans="1:51" s="14" customFormat="1" ht="12">
      <c r="A2735" s="14"/>
      <c r="B2735" s="247"/>
      <c r="C2735" s="248"/>
      <c r="D2735" s="230" t="s">
        <v>279</v>
      </c>
      <c r="E2735" s="249" t="s">
        <v>19</v>
      </c>
      <c r="F2735" s="250" t="s">
        <v>693</v>
      </c>
      <c r="G2735" s="248"/>
      <c r="H2735" s="251">
        <v>13.303</v>
      </c>
      <c r="I2735" s="252"/>
      <c r="J2735" s="248"/>
      <c r="K2735" s="248"/>
      <c r="L2735" s="253"/>
      <c r="M2735" s="254"/>
      <c r="N2735" s="255"/>
      <c r="O2735" s="255"/>
      <c r="P2735" s="255"/>
      <c r="Q2735" s="255"/>
      <c r="R2735" s="255"/>
      <c r="S2735" s="255"/>
      <c r="T2735" s="256"/>
      <c r="U2735" s="14"/>
      <c r="V2735" s="14"/>
      <c r="W2735" s="14"/>
      <c r="X2735" s="14"/>
      <c r="Y2735" s="14"/>
      <c r="Z2735" s="14"/>
      <c r="AA2735" s="14"/>
      <c r="AB2735" s="14"/>
      <c r="AC2735" s="14"/>
      <c r="AD2735" s="14"/>
      <c r="AE2735" s="14"/>
      <c r="AT2735" s="257" t="s">
        <v>279</v>
      </c>
      <c r="AU2735" s="257" t="s">
        <v>82</v>
      </c>
      <c r="AV2735" s="14" t="s">
        <v>82</v>
      </c>
      <c r="AW2735" s="14" t="s">
        <v>33</v>
      </c>
      <c r="AX2735" s="14" t="s">
        <v>72</v>
      </c>
      <c r="AY2735" s="257" t="s">
        <v>266</v>
      </c>
    </row>
    <row r="2736" spans="1:51" s="13" customFormat="1" ht="12">
      <c r="A2736" s="13"/>
      <c r="B2736" s="237"/>
      <c r="C2736" s="238"/>
      <c r="D2736" s="230" t="s">
        <v>279</v>
      </c>
      <c r="E2736" s="239" t="s">
        <v>19</v>
      </c>
      <c r="F2736" s="240" t="s">
        <v>694</v>
      </c>
      <c r="G2736" s="238"/>
      <c r="H2736" s="239" t="s">
        <v>19</v>
      </c>
      <c r="I2736" s="241"/>
      <c r="J2736" s="238"/>
      <c r="K2736" s="238"/>
      <c r="L2736" s="242"/>
      <c r="M2736" s="243"/>
      <c r="N2736" s="244"/>
      <c r="O2736" s="244"/>
      <c r="P2736" s="244"/>
      <c r="Q2736" s="244"/>
      <c r="R2736" s="244"/>
      <c r="S2736" s="244"/>
      <c r="T2736" s="245"/>
      <c r="U2736" s="13"/>
      <c r="V2736" s="13"/>
      <c r="W2736" s="13"/>
      <c r="X2736" s="13"/>
      <c r="Y2736" s="13"/>
      <c r="Z2736" s="13"/>
      <c r="AA2736" s="13"/>
      <c r="AB2736" s="13"/>
      <c r="AC2736" s="13"/>
      <c r="AD2736" s="13"/>
      <c r="AE2736" s="13"/>
      <c r="AT2736" s="246" t="s">
        <v>279</v>
      </c>
      <c r="AU2736" s="246" t="s">
        <v>82</v>
      </c>
      <c r="AV2736" s="13" t="s">
        <v>80</v>
      </c>
      <c r="AW2736" s="13" t="s">
        <v>33</v>
      </c>
      <c r="AX2736" s="13" t="s">
        <v>72</v>
      </c>
      <c r="AY2736" s="246" t="s">
        <v>266</v>
      </c>
    </row>
    <row r="2737" spans="1:51" s="14" customFormat="1" ht="12">
      <c r="A2737" s="14"/>
      <c r="B2737" s="247"/>
      <c r="C2737" s="248"/>
      <c r="D2737" s="230" t="s">
        <v>279</v>
      </c>
      <c r="E2737" s="249" t="s">
        <v>19</v>
      </c>
      <c r="F2737" s="250" t="s">
        <v>695</v>
      </c>
      <c r="G2737" s="248"/>
      <c r="H2737" s="251">
        <v>44.759</v>
      </c>
      <c r="I2737" s="252"/>
      <c r="J2737" s="248"/>
      <c r="K2737" s="248"/>
      <c r="L2737" s="253"/>
      <c r="M2737" s="254"/>
      <c r="N2737" s="255"/>
      <c r="O2737" s="255"/>
      <c r="P2737" s="255"/>
      <c r="Q2737" s="255"/>
      <c r="R2737" s="255"/>
      <c r="S2737" s="255"/>
      <c r="T2737" s="256"/>
      <c r="U2737" s="14"/>
      <c r="V2737" s="14"/>
      <c r="W2737" s="14"/>
      <c r="X2737" s="14"/>
      <c r="Y2737" s="14"/>
      <c r="Z2737" s="14"/>
      <c r="AA2737" s="14"/>
      <c r="AB2737" s="14"/>
      <c r="AC2737" s="14"/>
      <c r="AD2737" s="14"/>
      <c r="AE2737" s="14"/>
      <c r="AT2737" s="257" t="s">
        <v>279</v>
      </c>
      <c r="AU2737" s="257" t="s">
        <v>82</v>
      </c>
      <c r="AV2737" s="14" t="s">
        <v>82</v>
      </c>
      <c r="AW2737" s="14" t="s">
        <v>33</v>
      </c>
      <c r="AX2737" s="14" t="s">
        <v>72</v>
      </c>
      <c r="AY2737" s="257" t="s">
        <v>266</v>
      </c>
    </row>
    <row r="2738" spans="1:51" s="13" customFormat="1" ht="12">
      <c r="A2738" s="13"/>
      <c r="B2738" s="237"/>
      <c r="C2738" s="238"/>
      <c r="D2738" s="230" t="s">
        <v>279</v>
      </c>
      <c r="E2738" s="239" t="s">
        <v>19</v>
      </c>
      <c r="F2738" s="240" t="s">
        <v>696</v>
      </c>
      <c r="G2738" s="238"/>
      <c r="H2738" s="239" t="s">
        <v>19</v>
      </c>
      <c r="I2738" s="241"/>
      <c r="J2738" s="238"/>
      <c r="K2738" s="238"/>
      <c r="L2738" s="242"/>
      <c r="M2738" s="243"/>
      <c r="N2738" s="244"/>
      <c r="O2738" s="244"/>
      <c r="P2738" s="244"/>
      <c r="Q2738" s="244"/>
      <c r="R2738" s="244"/>
      <c r="S2738" s="244"/>
      <c r="T2738" s="245"/>
      <c r="U2738" s="13"/>
      <c r="V2738" s="13"/>
      <c r="W2738" s="13"/>
      <c r="X2738" s="13"/>
      <c r="Y2738" s="13"/>
      <c r="Z2738" s="13"/>
      <c r="AA2738" s="13"/>
      <c r="AB2738" s="13"/>
      <c r="AC2738" s="13"/>
      <c r="AD2738" s="13"/>
      <c r="AE2738" s="13"/>
      <c r="AT2738" s="246" t="s">
        <v>279</v>
      </c>
      <c r="AU2738" s="246" t="s">
        <v>82</v>
      </c>
      <c r="AV2738" s="13" t="s">
        <v>80</v>
      </c>
      <c r="AW2738" s="13" t="s">
        <v>33</v>
      </c>
      <c r="AX2738" s="13" t="s">
        <v>72</v>
      </c>
      <c r="AY2738" s="246" t="s">
        <v>266</v>
      </c>
    </row>
    <row r="2739" spans="1:51" s="14" customFormat="1" ht="12">
      <c r="A2739" s="14"/>
      <c r="B2739" s="247"/>
      <c r="C2739" s="248"/>
      <c r="D2739" s="230" t="s">
        <v>279</v>
      </c>
      <c r="E2739" s="249" t="s">
        <v>19</v>
      </c>
      <c r="F2739" s="250" t="s">
        <v>697</v>
      </c>
      <c r="G2739" s="248"/>
      <c r="H2739" s="251">
        <v>52.897</v>
      </c>
      <c r="I2739" s="252"/>
      <c r="J2739" s="248"/>
      <c r="K2739" s="248"/>
      <c r="L2739" s="253"/>
      <c r="M2739" s="254"/>
      <c r="N2739" s="255"/>
      <c r="O2739" s="255"/>
      <c r="P2739" s="255"/>
      <c r="Q2739" s="255"/>
      <c r="R2739" s="255"/>
      <c r="S2739" s="255"/>
      <c r="T2739" s="256"/>
      <c r="U2739" s="14"/>
      <c r="V2739" s="14"/>
      <c r="W2739" s="14"/>
      <c r="X2739" s="14"/>
      <c r="Y2739" s="14"/>
      <c r="Z2739" s="14"/>
      <c r="AA2739" s="14"/>
      <c r="AB2739" s="14"/>
      <c r="AC2739" s="14"/>
      <c r="AD2739" s="14"/>
      <c r="AE2739" s="14"/>
      <c r="AT2739" s="257" t="s">
        <v>279</v>
      </c>
      <c r="AU2739" s="257" t="s">
        <v>82</v>
      </c>
      <c r="AV2739" s="14" t="s">
        <v>82</v>
      </c>
      <c r="AW2739" s="14" t="s">
        <v>33</v>
      </c>
      <c r="AX2739" s="14" t="s">
        <v>72</v>
      </c>
      <c r="AY2739" s="257" t="s">
        <v>266</v>
      </c>
    </row>
    <row r="2740" spans="1:51" s="13" customFormat="1" ht="12">
      <c r="A2740" s="13"/>
      <c r="B2740" s="237"/>
      <c r="C2740" s="238"/>
      <c r="D2740" s="230" t="s">
        <v>279</v>
      </c>
      <c r="E2740" s="239" t="s">
        <v>19</v>
      </c>
      <c r="F2740" s="240" t="s">
        <v>698</v>
      </c>
      <c r="G2740" s="238"/>
      <c r="H2740" s="239" t="s">
        <v>19</v>
      </c>
      <c r="I2740" s="241"/>
      <c r="J2740" s="238"/>
      <c r="K2740" s="238"/>
      <c r="L2740" s="242"/>
      <c r="M2740" s="243"/>
      <c r="N2740" s="244"/>
      <c r="O2740" s="244"/>
      <c r="P2740" s="244"/>
      <c r="Q2740" s="244"/>
      <c r="R2740" s="244"/>
      <c r="S2740" s="244"/>
      <c r="T2740" s="245"/>
      <c r="U2740" s="13"/>
      <c r="V2740" s="13"/>
      <c r="W2740" s="13"/>
      <c r="X2740" s="13"/>
      <c r="Y2740" s="13"/>
      <c r="Z2740" s="13"/>
      <c r="AA2740" s="13"/>
      <c r="AB2740" s="13"/>
      <c r="AC2740" s="13"/>
      <c r="AD2740" s="13"/>
      <c r="AE2740" s="13"/>
      <c r="AT2740" s="246" t="s">
        <v>279</v>
      </c>
      <c r="AU2740" s="246" t="s">
        <v>82</v>
      </c>
      <c r="AV2740" s="13" t="s">
        <v>80</v>
      </c>
      <c r="AW2740" s="13" t="s">
        <v>33</v>
      </c>
      <c r="AX2740" s="13" t="s">
        <v>72</v>
      </c>
      <c r="AY2740" s="246" t="s">
        <v>266</v>
      </c>
    </row>
    <row r="2741" spans="1:51" s="14" customFormat="1" ht="12">
      <c r="A2741" s="14"/>
      <c r="B2741" s="247"/>
      <c r="C2741" s="248"/>
      <c r="D2741" s="230" t="s">
        <v>279</v>
      </c>
      <c r="E2741" s="249" t="s">
        <v>19</v>
      </c>
      <c r="F2741" s="250" t="s">
        <v>699</v>
      </c>
      <c r="G2741" s="248"/>
      <c r="H2741" s="251">
        <v>31.3</v>
      </c>
      <c r="I2741" s="252"/>
      <c r="J2741" s="248"/>
      <c r="K2741" s="248"/>
      <c r="L2741" s="253"/>
      <c r="M2741" s="254"/>
      <c r="N2741" s="255"/>
      <c r="O2741" s="255"/>
      <c r="P2741" s="255"/>
      <c r="Q2741" s="255"/>
      <c r="R2741" s="255"/>
      <c r="S2741" s="255"/>
      <c r="T2741" s="256"/>
      <c r="U2741" s="14"/>
      <c r="V2741" s="14"/>
      <c r="W2741" s="14"/>
      <c r="X2741" s="14"/>
      <c r="Y2741" s="14"/>
      <c r="Z2741" s="14"/>
      <c r="AA2741" s="14"/>
      <c r="AB2741" s="14"/>
      <c r="AC2741" s="14"/>
      <c r="AD2741" s="14"/>
      <c r="AE2741" s="14"/>
      <c r="AT2741" s="257" t="s">
        <v>279</v>
      </c>
      <c r="AU2741" s="257" t="s">
        <v>82</v>
      </c>
      <c r="AV2741" s="14" t="s">
        <v>82</v>
      </c>
      <c r="AW2741" s="14" t="s">
        <v>33</v>
      </c>
      <c r="AX2741" s="14" t="s">
        <v>72</v>
      </c>
      <c r="AY2741" s="257" t="s">
        <v>266</v>
      </c>
    </row>
    <row r="2742" spans="1:51" s="13" customFormat="1" ht="12">
      <c r="A2742" s="13"/>
      <c r="B2742" s="237"/>
      <c r="C2742" s="238"/>
      <c r="D2742" s="230" t="s">
        <v>279</v>
      </c>
      <c r="E2742" s="239" t="s">
        <v>19</v>
      </c>
      <c r="F2742" s="240" t="s">
        <v>700</v>
      </c>
      <c r="G2742" s="238"/>
      <c r="H2742" s="239" t="s">
        <v>19</v>
      </c>
      <c r="I2742" s="241"/>
      <c r="J2742" s="238"/>
      <c r="K2742" s="238"/>
      <c r="L2742" s="242"/>
      <c r="M2742" s="243"/>
      <c r="N2742" s="244"/>
      <c r="O2742" s="244"/>
      <c r="P2742" s="244"/>
      <c r="Q2742" s="244"/>
      <c r="R2742" s="244"/>
      <c r="S2742" s="244"/>
      <c r="T2742" s="245"/>
      <c r="U2742" s="13"/>
      <c r="V2742" s="13"/>
      <c r="W2742" s="13"/>
      <c r="X2742" s="13"/>
      <c r="Y2742" s="13"/>
      <c r="Z2742" s="13"/>
      <c r="AA2742" s="13"/>
      <c r="AB2742" s="13"/>
      <c r="AC2742" s="13"/>
      <c r="AD2742" s="13"/>
      <c r="AE2742" s="13"/>
      <c r="AT2742" s="246" t="s">
        <v>279</v>
      </c>
      <c r="AU2742" s="246" t="s">
        <v>82</v>
      </c>
      <c r="AV2742" s="13" t="s">
        <v>80</v>
      </c>
      <c r="AW2742" s="13" t="s">
        <v>33</v>
      </c>
      <c r="AX2742" s="13" t="s">
        <v>72</v>
      </c>
      <c r="AY2742" s="246" t="s">
        <v>266</v>
      </c>
    </row>
    <row r="2743" spans="1:51" s="14" customFormat="1" ht="12">
      <c r="A2743" s="14"/>
      <c r="B2743" s="247"/>
      <c r="C2743" s="248"/>
      <c r="D2743" s="230" t="s">
        <v>279</v>
      </c>
      <c r="E2743" s="249" t="s">
        <v>19</v>
      </c>
      <c r="F2743" s="250" t="s">
        <v>701</v>
      </c>
      <c r="G2743" s="248"/>
      <c r="H2743" s="251">
        <v>101.725</v>
      </c>
      <c r="I2743" s="252"/>
      <c r="J2743" s="248"/>
      <c r="K2743" s="248"/>
      <c r="L2743" s="253"/>
      <c r="M2743" s="254"/>
      <c r="N2743" s="255"/>
      <c r="O2743" s="255"/>
      <c r="P2743" s="255"/>
      <c r="Q2743" s="255"/>
      <c r="R2743" s="255"/>
      <c r="S2743" s="255"/>
      <c r="T2743" s="256"/>
      <c r="U2743" s="14"/>
      <c r="V2743" s="14"/>
      <c r="W2743" s="14"/>
      <c r="X2743" s="14"/>
      <c r="Y2743" s="14"/>
      <c r="Z2743" s="14"/>
      <c r="AA2743" s="14"/>
      <c r="AB2743" s="14"/>
      <c r="AC2743" s="14"/>
      <c r="AD2743" s="14"/>
      <c r="AE2743" s="14"/>
      <c r="AT2743" s="257" t="s">
        <v>279</v>
      </c>
      <c r="AU2743" s="257" t="s">
        <v>82</v>
      </c>
      <c r="AV2743" s="14" t="s">
        <v>82</v>
      </c>
      <c r="AW2743" s="14" t="s">
        <v>33</v>
      </c>
      <c r="AX2743" s="14" t="s">
        <v>72</v>
      </c>
      <c r="AY2743" s="257" t="s">
        <v>266</v>
      </c>
    </row>
    <row r="2744" spans="1:51" s="13" customFormat="1" ht="12">
      <c r="A2744" s="13"/>
      <c r="B2744" s="237"/>
      <c r="C2744" s="238"/>
      <c r="D2744" s="230" t="s">
        <v>279</v>
      </c>
      <c r="E2744" s="239" t="s">
        <v>19</v>
      </c>
      <c r="F2744" s="240" t="s">
        <v>702</v>
      </c>
      <c r="G2744" s="238"/>
      <c r="H2744" s="239" t="s">
        <v>19</v>
      </c>
      <c r="I2744" s="241"/>
      <c r="J2744" s="238"/>
      <c r="K2744" s="238"/>
      <c r="L2744" s="242"/>
      <c r="M2744" s="243"/>
      <c r="N2744" s="244"/>
      <c r="O2744" s="244"/>
      <c r="P2744" s="244"/>
      <c r="Q2744" s="244"/>
      <c r="R2744" s="244"/>
      <c r="S2744" s="244"/>
      <c r="T2744" s="245"/>
      <c r="U2744" s="13"/>
      <c r="V2744" s="13"/>
      <c r="W2744" s="13"/>
      <c r="X2744" s="13"/>
      <c r="Y2744" s="13"/>
      <c r="Z2744" s="13"/>
      <c r="AA2744" s="13"/>
      <c r="AB2744" s="13"/>
      <c r="AC2744" s="13"/>
      <c r="AD2744" s="13"/>
      <c r="AE2744" s="13"/>
      <c r="AT2744" s="246" t="s">
        <v>279</v>
      </c>
      <c r="AU2744" s="246" t="s">
        <v>82</v>
      </c>
      <c r="AV2744" s="13" t="s">
        <v>80</v>
      </c>
      <c r="AW2744" s="13" t="s">
        <v>33</v>
      </c>
      <c r="AX2744" s="13" t="s">
        <v>72</v>
      </c>
      <c r="AY2744" s="246" t="s">
        <v>266</v>
      </c>
    </row>
    <row r="2745" spans="1:51" s="14" customFormat="1" ht="12">
      <c r="A2745" s="14"/>
      <c r="B2745" s="247"/>
      <c r="C2745" s="248"/>
      <c r="D2745" s="230" t="s">
        <v>279</v>
      </c>
      <c r="E2745" s="249" t="s">
        <v>19</v>
      </c>
      <c r="F2745" s="250" t="s">
        <v>703</v>
      </c>
      <c r="G2745" s="248"/>
      <c r="H2745" s="251">
        <v>55.401</v>
      </c>
      <c r="I2745" s="252"/>
      <c r="J2745" s="248"/>
      <c r="K2745" s="248"/>
      <c r="L2745" s="253"/>
      <c r="M2745" s="254"/>
      <c r="N2745" s="255"/>
      <c r="O2745" s="255"/>
      <c r="P2745" s="255"/>
      <c r="Q2745" s="255"/>
      <c r="R2745" s="255"/>
      <c r="S2745" s="255"/>
      <c r="T2745" s="256"/>
      <c r="U2745" s="14"/>
      <c r="V2745" s="14"/>
      <c r="W2745" s="14"/>
      <c r="X2745" s="14"/>
      <c r="Y2745" s="14"/>
      <c r="Z2745" s="14"/>
      <c r="AA2745" s="14"/>
      <c r="AB2745" s="14"/>
      <c r="AC2745" s="14"/>
      <c r="AD2745" s="14"/>
      <c r="AE2745" s="14"/>
      <c r="AT2745" s="257" t="s">
        <v>279</v>
      </c>
      <c r="AU2745" s="257" t="s">
        <v>82</v>
      </c>
      <c r="AV2745" s="14" t="s">
        <v>82</v>
      </c>
      <c r="AW2745" s="14" t="s">
        <v>33</v>
      </c>
      <c r="AX2745" s="14" t="s">
        <v>72</v>
      </c>
      <c r="AY2745" s="257" t="s">
        <v>266</v>
      </c>
    </row>
    <row r="2746" spans="1:51" s="13" customFormat="1" ht="12">
      <c r="A2746" s="13"/>
      <c r="B2746" s="237"/>
      <c r="C2746" s="238"/>
      <c r="D2746" s="230" t="s">
        <v>279</v>
      </c>
      <c r="E2746" s="239" t="s">
        <v>19</v>
      </c>
      <c r="F2746" s="240" t="s">
        <v>704</v>
      </c>
      <c r="G2746" s="238"/>
      <c r="H2746" s="239" t="s">
        <v>19</v>
      </c>
      <c r="I2746" s="241"/>
      <c r="J2746" s="238"/>
      <c r="K2746" s="238"/>
      <c r="L2746" s="242"/>
      <c r="M2746" s="243"/>
      <c r="N2746" s="244"/>
      <c r="O2746" s="244"/>
      <c r="P2746" s="244"/>
      <c r="Q2746" s="244"/>
      <c r="R2746" s="244"/>
      <c r="S2746" s="244"/>
      <c r="T2746" s="245"/>
      <c r="U2746" s="13"/>
      <c r="V2746" s="13"/>
      <c r="W2746" s="13"/>
      <c r="X2746" s="13"/>
      <c r="Y2746" s="13"/>
      <c r="Z2746" s="13"/>
      <c r="AA2746" s="13"/>
      <c r="AB2746" s="13"/>
      <c r="AC2746" s="13"/>
      <c r="AD2746" s="13"/>
      <c r="AE2746" s="13"/>
      <c r="AT2746" s="246" t="s">
        <v>279</v>
      </c>
      <c r="AU2746" s="246" t="s">
        <v>82</v>
      </c>
      <c r="AV2746" s="13" t="s">
        <v>80</v>
      </c>
      <c r="AW2746" s="13" t="s">
        <v>33</v>
      </c>
      <c r="AX2746" s="13" t="s">
        <v>72</v>
      </c>
      <c r="AY2746" s="246" t="s">
        <v>266</v>
      </c>
    </row>
    <row r="2747" spans="1:51" s="14" customFormat="1" ht="12">
      <c r="A2747" s="14"/>
      <c r="B2747" s="247"/>
      <c r="C2747" s="248"/>
      <c r="D2747" s="230" t="s">
        <v>279</v>
      </c>
      <c r="E2747" s="249" t="s">
        <v>19</v>
      </c>
      <c r="F2747" s="250" t="s">
        <v>699</v>
      </c>
      <c r="G2747" s="248"/>
      <c r="H2747" s="251">
        <v>31.3</v>
      </c>
      <c r="I2747" s="252"/>
      <c r="J2747" s="248"/>
      <c r="K2747" s="248"/>
      <c r="L2747" s="253"/>
      <c r="M2747" s="254"/>
      <c r="N2747" s="255"/>
      <c r="O2747" s="255"/>
      <c r="P2747" s="255"/>
      <c r="Q2747" s="255"/>
      <c r="R2747" s="255"/>
      <c r="S2747" s="255"/>
      <c r="T2747" s="256"/>
      <c r="U2747" s="14"/>
      <c r="V2747" s="14"/>
      <c r="W2747" s="14"/>
      <c r="X2747" s="14"/>
      <c r="Y2747" s="14"/>
      <c r="Z2747" s="14"/>
      <c r="AA2747" s="14"/>
      <c r="AB2747" s="14"/>
      <c r="AC2747" s="14"/>
      <c r="AD2747" s="14"/>
      <c r="AE2747" s="14"/>
      <c r="AT2747" s="257" t="s">
        <v>279</v>
      </c>
      <c r="AU2747" s="257" t="s">
        <v>82</v>
      </c>
      <c r="AV2747" s="14" t="s">
        <v>82</v>
      </c>
      <c r="AW2747" s="14" t="s">
        <v>33</v>
      </c>
      <c r="AX2747" s="14" t="s">
        <v>72</v>
      </c>
      <c r="AY2747" s="257" t="s">
        <v>266</v>
      </c>
    </row>
    <row r="2748" spans="1:51" s="16" customFormat="1" ht="12">
      <c r="A2748" s="16"/>
      <c r="B2748" s="279"/>
      <c r="C2748" s="280"/>
      <c r="D2748" s="230" t="s">
        <v>279</v>
      </c>
      <c r="E2748" s="281" t="s">
        <v>19</v>
      </c>
      <c r="F2748" s="282" t="s">
        <v>705</v>
      </c>
      <c r="G2748" s="280"/>
      <c r="H2748" s="283">
        <v>463.397</v>
      </c>
      <c r="I2748" s="284"/>
      <c r="J2748" s="280"/>
      <c r="K2748" s="280"/>
      <c r="L2748" s="285"/>
      <c r="M2748" s="286"/>
      <c r="N2748" s="287"/>
      <c r="O2748" s="287"/>
      <c r="P2748" s="287"/>
      <c r="Q2748" s="287"/>
      <c r="R2748" s="287"/>
      <c r="S2748" s="287"/>
      <c r="T2748" s="288"/>
      <c r="U2748" s="16"/>
      <c r="V2748" s="16"/>
      <c r="W2748" s="16"/>
      <c r="X2748" s="16"/>
      <c r="Y2748" s="16"/>
      <c r="Z2748" s="16"/>
      <c r="AA2748" s="16"/>
      <c r="AB2748" s="16"/>
      <c r="AC2748" s="16"/>
      <c r="AD2748" s="16"/>
      <c r="AE2748" s="16"/>
      <c r="AT2748" s="289" t="s">
        <v>279</v>
      </c>
      <c r="AU2748" s="289" t="s">
        <v>82</v>
      </c>
      <c r="AV2748" s="16" t="s">
        <v>291</v>
      </c>
      <c r="AW2748" s="16" t="s">
        <v>33</v>
      </c>
      <c r="AX2748" s="16" t="s">
        <v>72</v>
      </c>
      <c r="AY2748" s="289" t="s">
        <v>266</v>
      </c>
    </row>
    <row r="2749" spans="1:51" s="13" customFormat="1" ht="12">
      <c r="A2749" s="13"/>
      <c r="B2749" s="237"/>
      <c r="C2749" s="238"/>
      <c r="D2749" s="230" t="s">
        <v>279</v>
      </c>
      <c r="E2749" s="239" t="s">
        <v>19</v>
      </c>
      <c r="F2749" s="240" t="s">
        <v>706</v>
      </c>
      <c r="G2749" s="238"/>
      <c r="H2749" s="239" t="s">
        <v>19</v>
      </c>
      <c r="I2749" s="241"/>
      <c r="J2749" s="238"/>
      <c r="K2749" s="238"/>
      <c r="L2749" s="242"/>
      <c r="M2749" s="243"/>
      <c r="N2749" s="244"/>
      <c r="O2749" s="244"/>
      <c r="P2749" s="244"/>
      <c r="Q2749" s="244"/>
      <c r="R2749" s="244"/>
      <c r="S2749" s="244"/>
      <c r="T2749" s="245"/>
      <c r="U2749" s="13"/>
      <c r="V2749" s="13"/>
      <c r="W2749" s="13"/>
      <c r="X2749" s="13"/>
      <c r="Y2749" s="13"/>
      <c r="Z2749" s="13"/>
      <c r="AA2749" s="13"/>
      <c r="AB2749" s="13"/>
      <c r="AC2749" s="13"/>
      <c r="AD2749" s="13"/>
      <c r="AE2749" s="13"/>
      <c r="AT2749" s="246" t="s">
        <v>279</v>
      </c>
      <c r="AU2749" s="246" t="s">
        <v>82</v>
      </c>
      <c r="AV2749" s="13" t="s">
        <v>80</v>
      </c>
      <c r="AW2749" s="13" t="s">
        <v>33</v>
      </c>
      <c r="AX2749" s="13" t="s">
        <v>72</v>
      </c>
      <c r="AY2749" s="246" t="s">
        <v>266</v>
      </c>
    </row>
    <row r="2750" spans="1:51" s="14" customFormat="1" ht="12">
      <c r="A2750" s="14"/>
      <c r="B2750" s="247"/>
      <c r="C2750" s="248"/>
      <c r="D2750" s="230" t="s">
        <v>279</v>
      </c>
      <c r="E2750" s="249" t="s">
        <v>19</v>
      </c>
      <c r="F2750" s="250" t="s">
        <v>707</v>
      </c>
      <c r="G2750" s="248"/>
      <c r="H2750" s="251">
        <v>48.516</v>
      </c>
      <c r="I2750" s="252"/>
      <c r="J2750" s="248"/>
      <c r="K2750" s="248"/>
      <c r="L2750" s="253"/>
      <c r="M2750" s="254"/>
      <c r="N2750" s="255"/>
      <c r="O2750" s="255"/>
      <c r="P2750" s="255"/>
      <c r="Q2750" s="255"/>
      <c r="R2750" s="255"/>
      <c r="S2750" s="255"/>
      <c r="T2750" s="256"/>
      <c r="U2750" s="14"/>
      <c r="V2750" s="14"/>
      <c r="W2750" s="14"/>
      <c r="X2750" s="14"/>
      <c r="Y2750" s="14"/>
      <c r="Z2750" s="14"/>
      <c r="AA2750" s="14"/>
      <c r="AB2750" s="14"/>
      <c r="AC2750" s="14"/>
      <c r="AD2750" s="14"/>
      <c r="AE2750" s="14"/>
      <c r="AT2750" s="257" t="s">
        <v>279</v>
      </c>
      <c r="AU2750" s="257" t="s">
        <v>82</v>
      </c>
      <c r="AV2750" s="14" t="s">
        <v>82</v>
      </c>
      <c r="AW2750" s="14" t="s">
        <v>33</v>
      </c>
      <c r="AX2750" s="14" t="s">
        <v>72</v>
      </c>
      <c r="AY2750" s="257" t="s">
        <v>266</v>
      </c>
    </row>
    <row r="2751" spans="1:51" s="13" customFormat="1" ht="12">
      <c r="A2751" s="13"/>
      <c r="B2751" s="237"/>
      <c r="C2751" s="238"/>
      <c r="D2751" s="230" t="s">
        <v>279</v>
      </c>
      <c r="E2751" s="239" t="s">
        <v>19</v>
      </c>
      <c r="F2751" s="240" t="s">
        <v>708</v>
      </c>
      <c r="G2751" s="238"/>
      <c r="H2751" s="239" t="s">
        <v>19</v>
      </c>
      <c r="I2751" s="241"/>
      <c r="J2751" s="238"/>
      <c r="K2751" s="238"/>
      <c r="L2751" s="242"/>
      <c r="M2751" s="243"/>
      <c r="N2751" s="244"/>
      <c r="O2751" s="244"/>
      <c r="P2751" s="244"/>
      <c r="Q2751" s="244"/>
      <c r="R2751" s="244"/>
      <c r="S2751" s="244"/>
      <c r="T2751" s="245"/>
      <c r="U2751" s="13"/>
      <c r="V2751" s="13"/>
      <c r="W2751" s="13"/>
      <c r="X2751" s="13"/>
      <c r="Y2751" s="13"/>
      <c r="Z2751" s="13"/>
      <c r="AA2751" s="13"/>
      <c r="AB2751" s="13"/>
      <c r="AC2751" s="13"/>
      <c r="AD2751" s="13"/>
      <c r="AE2751" s="13"/>
      <c r="AT2751" s="246" t="s">
        <v>279</v>
      </c>
      <c r="AU2751" s="246" t="s">
        <v>82</v>
      </c>
      <c r="AV2751" s="13" t="s">
        <v>80</v>
      </c>
      <c r="AW2751" s="13" t="s">
        <v>33</v>
      </c>
      <c r="AX2751" s="13" t="s">
        <v>72</v>
      </c>
      <c r="AY2751" s="246" t="s">
        <v>266</v>
      </c>
    </row>
    <row r="2752" spans="1:51" s="14" customFormat="1" ht="12">
      <c r="A2752" s="14"/>
      <c r="B2752" s="247"/>
      <c r="C2752" s="248"/>
      <c r="D2752" s="230" t="s">
        <v>279</v>
      </c>
      <c r="E2752" s="249" t="s">
        <v>19</v>
      </c>
      <c r="F2752" s="250" t="s">
        <v>709</v>
      </c>
      <c r="G2752" s="248"/>
      <c r="H2752" s="251">
        <v>42.296</v>
      </c>
      <c r="I2752" s="252"/>
      <c r="J2752" s="248"/>
      <c r="K2752" s="248"/>
      <c r="L2752" s="253"/>
      <c r="M2752" s="254"/>
      <c r="N2752" s="255"/>
      <c r="O2752" s="255"/>
      <c r="P2752" s="255"/>
      <c r="Q2752" s="255"/>
      <c r="R2752" s="255"/>
      <c r="S2752" s="255"/>
      <c r="T2752" s="256"/>
      <c r="U2752" s="14"/>
      <c r="V2752" s="14"/>
      <c r="W2752" s="14"/>
      <c r="X2752" s="14"/>
      <c r="Y2752" s="14"/>
      <c r="Z2752" s="14"/>
      <c r="AA2752" s="14"/>
      <c r="AB2752" s="14"/>
      <c r="AC2752" s="14"/>
      <c r="AD2752" s="14"/>
      <c r="AE2752" s="14"/>
      <c r="AT2752" s="257" t="s">
        <v>279</v>
      </c>
      <c r="AU2752" s="257" t="s">
        <v>82</v>
      </c>
      <c r="AV2752" s="14" t="s">
        <v>82</v>
      </c>
      <c r="AW2752" s="14" t="s">
        <v>33</v>
      </c>
      <c r="AX2752" s="14" t="s">
        <v>72</v>
      </c>
      <c r="AY2752" s="257" t="s">
        <v>266</v>
      </c>
    </row>
    <row r="2753" spans="1:51" s="13" customFormat="1" ht="12">
      <c r="A2753" s="13"/>
      <c r="B2753" s="237"/>
      <c r="C2753" s="238"/>
      <c r="D2753" s="230" t="s">
        <v>279</v>
      </c>
      <c r="E2753" s="239" t="s">
        <v>19</v>
      </c>
      <c r="F2753" s="240" t="s">
        <v>710</v>
      </c>
      <c r="G2753" s="238"/>
      <c r="H2753" s="239" t="s">
        <v>19</v>
      </c>
      <c r="I2753" s="241"/>
      <c r="J2753" s="238"/>
      <c r="K2753" s="238"/>
      <c r="L2753" s="242"/>
      <c r="M2753" s="243"/>
      <c r="N2753" s="244"/>
      <c r="O2753" s="244"/>
      <c r="P2753" s="244"/>
      <c r="Q2753" s="244"/>
      <c r="R2753" s="244"/>
      <c r="S2753" s="244"/>
      <c r="T2753" s="245"/>
      <c r="U2753" s="13"/>
      <c r="V2753" s="13"/>
      <c r="W2753" s="13"/>
      <c r="X2753" s="13"/>
      <c r="Y2753" s="13"/>
      <c r="Z2753" s="13"/>
      <c r="AA2753" s="13"/>
      <c r="AB2753" s="13"/>
      <c r="AC2753" s="13"/>
      <c r="AD2753" s="13"/>
      <c r="AE2753" s="13"/>
      <c r="AT2753" s="246" t="s">
        <v>279</v>
      </c>
      <c r="AU2753" s="246" t="s">
        <v>82</v>
      </c>
      <c r="AV2753" s="13" t="s">
        <v>80</v>
      </c>
      <c r="AW2753" s="13" t="s">
        <v>33</v>
      </c>
      <c r="AX2753" s="13" t="s">
        <v>72</v>
      </c>
      <c r="AY2753" s="246" t="s">
        <v>266</v>
      </c>
    </row>
    <row r="2754" spans="1:51" s="14" customFormat="1" ht="12">
      <c r="A2754" s="14"/>
      <c r="B2754" s="247"/>
      <c r="C2754" s="248"/>
      <c r="D2754" s="230" t="s">
        <v>279</v>
      </c>
      <c r="E2754" s="249" t="s">
        <v>19</v>
      </c>
      <c r="F2754" s="250" t="s">
        <v>711</v>
      </c>
      <c r="G2754" s="248"/>
      <c r="H2754" s="251">
        <v>14.555</v>
      </c>
      <c r="I2754" s="252"/>
      <c r="J2754" s="248"/>
      <c r="K2754" s="248"/>
      <c r="L2754" s="253"/>
      <c r="M2754" s="254"/>
      <c r="N2754" s="255"/>
      <c r="O2754" s="255"/>
      <c r="P2754" s="255"/>
      <c r="Q2754" s="255"/>
      <c r="R2754" s="255"/>
      <c r="S2754" s="255"/>
      <c r="T2754" s="256"/>
      <c r="U2754" s="14"/>
      <c r="V2754" s="14"/>
      <c r="W2754" s="14"/>
      <c r="X2754" s="14"/>
      <c r="Y2754" s="14"/>
      <c r="Z2754" s="14"/>
      <c r="AA2754" s="14"/>
      <c r="AB2754" s="14"/>
      <c r="AC2754" s="14"/>
      <c r="AD2754" s="14"/>
      <c r="AE2754" s="14"/>
      <c r="AT2754" s="257" t="s">
        <v>279</v>
      </c>
      <c r="AU2754" s="257" t="s">
        <v>82</v>
      </c>
      <c r="AV2754" s="14" t="s">
        <v>82</v>
      </c>
      <c r="AW2754" s="14" t="s">
        <v>33</v>
      </c>
      <c r="AX2754" s="14" t="s">
        <v>72</v>
      </c>
      <c r="AY2754" s="257" t="s">
        <v>266</v>
      </c>
    </row>
    <row r="2755" spans="1:51" s="13" customFormat="1" ht="12">
      <c r="A2755" s="13"/>
      <c r="B2755" s="237"/>
      <c r="C2755" s="238"/>
      <c r="D2755" s="230" t="s">
        <v>279</v>
      </c>
      <c r="E2755" s="239" t="s">
        <v>19</v>
      </c>
      <c r="F2755" s="240" t="s">
        <v>712</v>
      </c>
      <c r="G2755" s="238"/>
      <c r="H2755" s="239" t="s">
        <v>19</v>
      </c>
      <c r="I2755" s="241"/>
      <c r="J2755" s="238"/>
      <c r="K2755" s="238"/>
      <c r="L2755" s="242"/>
      <c r="M2755" s="243"/>
      <c r="N2755" s="244"/>
      <c r="O2755" s="244"/>
      <c r="P2755" s="244"/>
      <c r="Q2755" s="244"/>
      <c r="R2755" s="244"/>
      <c r="S2755" s="244"/>
      <c r="T2755" s="245"/>
      <c r="U2755" s="13"/>
      <c r="V2755" s="13"/>
      <c r="W2755" s="13"/>
      <c r="X2755" s="13"/>
      <c r="Y2755" s="13"/>
      <c r="Z2755" s="13"/>
      <c r="AA2755" s="13"/>
      <c r="AB2755" s="13"/>
      <c r="AC2755" s="13"/>
      <c r="AD2755" s="13"/>
      <c r="AE2755" s="13"/>
      <c r="AT2755" s="246" t="s">
        <v>279</v>
      </c>
      <c r="AU2755" s="246" t="s">
        <v>82</v>
      </c>
      <c r="AV2755" s="13" t="s">
        <v>80</v>
      </c>
      <c r="AW2755" s="13" t="s">
        <v>33</v>
      </c>
      <c r="AX2755" s="13" t="s">
        <v>72</v>
      </c>
      <c r="AY2755" s="246" t="s">
        <v>266</v>
      </c>
    </row>
    <row r="2756" spans="1:51" s="14" customFormat="1" ht="12">
      <c r="A2756" s="14"/>
      <c r="B2756" s="247"/>
      <c r="C2756" s="248"/>
      <c r="D2756" s="230" t="s">
        <v>279</v>
      </c>
      <c r="E2756" s="249" t="s">
        <v>19</v>
      </c>
      <c r="F2756" s="250" t="s">
        <v>713</v>
      </c>
      <c r="G2756" s="248"/>
      <c r="H2756" s="251">
        <v>13.808</v>
      </c>
      <c r="I2756" s="252"/>
      <c r="J2756" s="248"/>
      <c r="K2756" s="248"/>
      <c r="L2756" s="253"/>
      <c r="M2756" s="254"/>
      <c r="N2756" s="255"/>
      <c r="O2756" s="255"/>
      <c r="P2756" s="255"/>
      <c r="Q2756" s="255"/>
      <c r="R2756" s="255"/>
      <c r="S2756" s="255"/>
      <c r="T2756" s="256"/>
      <c r="U2756" s="14"/>
      <c r="V2756" s="14"/>
      <c r="W2756" s="14"/>
      <c r="X2756" s="14"/>
      <c r="Y2756" s="14"/>
      <c r="Z2756" s="14"/>
      <c r="AA2756" s="14"/>
      <c r="AB2756" s="14"/>
      <c r="AC2756" s="14"/>
      <c r="AD2756" s="14"/>
      <c r="AE2756" s="14"/>
      <c r="AT2756" s="257" t="s">
        <v>279</v>
      </c>
      <c r="AU2756" s="257" t="s">
        <v>82</v>
      </c>
      <c r="AV2756" s="14" t="s">
        <v>82</v>
      </c>
      <c r="AW2756" s="14" t="s">
        <v>33</v>
      </c>
      <c r="AX2756" s="14" t="s">
        <v>72</v>
      </c>
      <c r="AY2756" s="257" t="s">
        <v>266</v>
      </c>
    </row>
    <row r="2757" spans="1:51" s="13" customFormat="1" ht="12">
      <c r="A2757" s="13"/>
      <c r="B2757" s="237"/>
      <c r="C2757" s="238"/>
      <c r="D2757" s="230" t="s">
        <v>279</v>
      </c>
      <c r="E2757" s="239" t="s">
        <v>19</v>
      </c>
      <c r="F2757" s="240" t="s">
        <v>714</v>
      </c>
      <c r="G2757" s="238"/>
      <c r="H2757" s="239" t="s">
        <v>19</v>
      </c>
      <c r="I2757" s="241"/>
      <c r="J2757" s="238"/>
      <c r="K2757" s="238"/>
      <c r="L2757" s="242"/>
      <c r="M2757" s="243"/>
      <c r="N2757" s="244"/>
      <c r="O2757" s="244"/>
      <c r="P2757" s="244"/>
      <c r="Q2757" s="244"/>
      <c r="R2757" s="244"/>
      <c r="S2757" s="244"/>
      <c r="T2757" s="245"/>
      <c r="U2757" s="13"/>
      <c r="V2757" s="13"/>
      <c r="W2757" s="13"/>
      <c r="X2757" s="13"/>
      <c r="Y2757" s="13"/>
      <c r="Z2757" s="13"/>
      <c r="AA2757" s="13"/>
      <c r="AB2757" s="13"/>
      <c r="AC2757" s="13"/>
      <c r="AD2757" s="13"/>
      <c r="AE2757" s="13"/>
      <c r="AT2757" s="246" t="s">
        <v>279</v>
      </c>
      <c r="AU2757" s="246" t="s">
        <v>82</v>
      </c>
      <c r="AV2757" s="13" t="s">
        <v>80</v>
      </c>
      <c r="AW2757" s="13" t="s">
        <v>33</v>
      </c>
      <c r="AX2757" s="13" t="s">
        <v>72</v>
      </c>
      <c r="AY2757" s="246" t="s">
        <v>266</v>
      </c>
    </row>
    <row r="2758" spans="1:51" s="14" customFormat="1" ht="12">
      <c r="A2758" s="14"/>
      <c r="B2758" s="247"/>
      <c r="C2758" s="248"/>
      <c r="D2758" s="230" t="s">
        <v>279</v>
      </c>
      <c r="E2758" s="249" t="s">
        <v>19</v>
      </c>
      <c r="F2758" s="250" t="s">
        <v>715</v>
      </c>
      <c r="G2758" s="248"/>
      <c r="H2758" s="251">
        <v>15.177</v>
      </c>
      <c r="I2758" s="252"/>
      <c r="J2758" s="248"/>
      <c r="K2758" s="248"/>
      <c r="L2758" s="253"/>
      <c r="M2758" s="254"/>
      <c r="N2758" s="255"/>
      <c r="O2758" s="255"/>
      <c r="P2758" s="255"/>
      <c r="Q2758" s="255"/>
      <c r="R2758" s="255"/>
      <c r="S2758" s="255"/>
      <c r="T2758" s="256"/>
      <c r="U2758" s="14"/>
      <c r="V2758" s="14"/>
      <c r="W2758" s="14"/>
      <c r="X2758" s="14"/>
      <c r="Y2758" s="14"/>
      <c r="Z2758" s="14"/>
      <c r="AA2758" s="14"/>
      <c r="AB2758" s="14"/>
      <c r="AC2758" s="14"/>
      <c r="AD2758" s="14"/>
      <c r="AE2758" s="14"/>
      <c r="AT2758" s="257" t="s">
        <v>279</v>
      </c>
      <c r="AU2758" s="257" t="s">
        <v>82</v>
      </c>
      <c r="AV2758" s="14" t="s">
        <v>82</v>
      </c>
      <c r="AW2758" s="14" t="s">
        <v>33</v>
      </c>
      <c r="AX2758" s="14" t="s">
        <v>72</v>
      </c>
      <c r="AY2758" s="257" t="s">
        <v>266</v>
      </c>
    </row>
    <row r="2759" spans="1:51" s="13" customFormat="1" ht="12">
      <c r="A2759" s="13"/>
      <c r="B2759" s="237"/>
      <c r="C2759" s="238"/>
      <c r="D2759" s="230" t="s">
        <v>279</v>
      </c>
      <c r="E2759" s="239" t="s">
        <v>19</v>
      </c>
      <c r="F2759" s="240" t="s">
        <v>716</v>
      </c>
      <c r="G2759" s="238"/>
      <c r="H2759" s="239" t="s">
        <v>19</v>
      </c>
      <c r="I2759" s="241"/>
      <c r="J2759" s="238"/>
      <c r="K2759" s="238"/>
      <c r="L2759" s="242"/>
      <c r="M2759" s="243"/>
      <c r="N2759" s="244"/>
      <c r="O2759" s="244"/>
      <c r="P2759" s="244"/>
      <c r="Q2759" s="244"/>
      <c r="R2759" s="244"/>
      <c r="S2759" s="244"/>
      <c r="T2759" s="245"/>
      <c r="U2759" s="13"/>
      <c r="V2759" s="13"/>
      <c r="W2759" s="13"/>
      <c r="X2759" s="13"/>
      <c r="Y2759" s="13"/>
      <c r="Z2759" s="13"/>
      <c r="AA2759" s="13"/>
      <c r="AB2759" s="13"/>
      <c r="AC2759" s="13"/>
      <c r="AD2759" s="13"/>
      <c r="AE2759" s="13"/>
      <c r="AT2759" s="246" t="s">
        <v>279</v>
      </c>
      <c r="AU2759" s="246" t="s">
        <v>82</v>
      </c>
      <c r="AV2759" s="13" t="s">
        <v>80</v>
      </c>
      <c r="AW2759" s="13" t="s">
        <v>33</v>
      </c>
      <c r="AX2759" s="13" t="s">
        <v>72</v>
      </c>
      <c r="AY2759" s="246" t="s">
        <v>266</v>
      </c>
    </row>
    <row r="2760" spans="1:51" s="14" customFormat="1" ht="12">
      <c r="A2760" s="14"/>
      <c r="B2760" s="247"/>
      <c r="C2760" s="248"/>
      <c r="D2760" s="230" t="s">
        <v>279</v>
      </c>
      <c r="E2760" s="249" t="s">
        <v>19</v>
      </c>
      <c r="F2760" s="250" t="s">
        <v>717</v>
      </c>
      <c r="G2760" s="248"/>
      <c r="H2760" s="251">
        <v>13.373</v>
      </c>
      <c r="I2760" s="252"/>
      <c r="J2760" s="248"/>
      <c r="K2760" s="248"/>
      <c r="L2760" s="253"/>
      <c r="M2760" s="254"/>
      <c r="N2760" s="255"/>
      <c r="O2760" s="255"/>
      <c r="P2760" s="255"/>
      <c r="Q2760" s="255"/>
      <c r="R2760" s="255"/>
      <c r="S2760" s="255"/>
      <c r="T2760" s="256"/>
      <c r="U2760" s="14"/>
      <c r="V2760" s="14"/>
      <c r="W2760" s="14"/>
      <c r="X2760" s="14"/>
      <c r="Y2760" s="14"/>
      <c r="Z2760" s="14"/>
      <c r="AA2760" s="14"/>
      <c r="AB2760" s="14"/>
      <c r="AC2760" s="14"/>
      <c r="AD2760" s="14"/>
      <c r="AE2760" s="14"/>
      <c r="AT2760" s="257" t="s">
        <v>279</v>
      </c>
      <c r="AU2760" s="257" t="s">
        <v>82</v>
      </c>
      <c r="AV2760" s="14" t="s">
        <v>82</v>
      </c>
      <c r="AW2760" s="14" t="s">
        <v>33</v>
      </c>
      <c r="AX2760" s="14" t="s">
        <v>72</v>
      </c>
      <c r="AY2760" s="257" t="s">
        <v>266</v>
      </c>
    </row>
    <row r="2761" spans="1:51" s="13" customFormat="1" ht="12">
      <c r="A2761" s="13"/>
      <c r="B2761" s="237"/>
      <c r="C2761" s="238"/>
      <c r="D2761" s="230" t="s">
        <v>279</v>
      </c>
      <c r="E2761" s="239" t="s">
        <v>19</v>
      </c>
      <c r="F2761" s="240" t="s">
        <v>718</v>
      </c>
      <c r="G2761" s="238"/>
      <c r="H2761" s="239" t="s">
        <v>19</v>
      </c>
      <c r="I2761" s="241"/>
      <c r="J2761" s="238"/>
      <c r="K2761" s="238"/>
      <c r="L2761" s="242"/>
      <c r="M2761" s="243"/>
      <c r="N2761" s="244"/>
      <c r="O2761" s="244"/>
      <c r="P2761" s="244"/>
      <c r="Q2761" s="244"/>
      <c r="R2761" s="244"/>
      <c r="S2761" s="244"/>
      <c r="T2761" s="245"/>
      <c r="U2761" s="13"/>
      <c r="V2761" s="13"/>
      <c r="W2761" s="13"/>
      <c r="X2761" s="13"/>
      <c r="Y2761" s="13"/>
      <c r="Z2761" s="13"/>
      <c r="AA2761" s="13"/>
      <c r="AB2761" s="13"/>
      <c r="AC2761" s="13"/>
      <c r="AD2761" s="13"/>
      <c r="AE2761" s="13"/>
      <c r="AT2761" s="246" t="s">
        <v>279</v>
      </c>
      <c r="AU2761" s="246" t="s">
        <v>82</v>
      </c>
      <c r="AV2761" s="13" t="s">
        <v>80</v>
      </c>
      <c r="AW2761" s="13" t="s">
        <v>33</v>
      </c>
      <c r="AX2761" s="13" t="s">
        <v>72</v>
      </c>
      <c r="AY2761" s="246" t="s">
        <v>266</v>
      </c>
    </row>
    <row r="2762" spans="1:51" s="14" customFormat="1" ht="12">
      <c r="A2762" s="14"/>
      <c r="B2762" s="247"/>
      <c r="C2762" s="248"/>
      <c r="D2762" s="230" t="s">
        <v>279</v>
      </c>
      <c r="E2762" s="249" t="s">
        <v>19</v>
      </c>
      <c r="F2762" s="250" t="s">
        <v>719</v>
      </c>
      <c r="G2762" s="248"/>
      <c r="H2762" s="251">
        <v>21.77</v>
      </c>
      <c r="I2762" s="252"/>
      <c r="J2762" s="248"/>
      <c r="K2762" s="248"/>
      <c r="L2762" s="253"/>
      <c r="M2762" s="254"/>
      <c r="N2762" s="255"/>
      <c r="O2762" s="255"/>
      <c r="P2762" s="255"/>
      <c r="Q2762" s="255"/>
      <c r="R2762" s="255"/>
      <c r="S2762" s="255"/>
      <c r="T2762" s="256"/>
      <c r="U2762" s="14"/>
      <c r="V2762" s="14"/>
      <c r="W2762" s="14"/>
      <c r="X2762" s="14"/>
      <c r="Y2762" s="14"/>
      <c r="Z2762" s="14"/>
      <c r="AA2762" s="14"/>
      <c r="AB2762" s="14"/>
      <c r="AC2762" s="14"/>
      <c r="AD2762" s="14"/>
      <c r="AE2762" s="14"/>
      <c r="AT2762" s="257" t="s">
        <v>279</v>
      </c>
      <c r="AU2762" s="257" t="s">
        <v>82</v>
      </c>
      <c r="AV2762" s="14" t="s">
        <v>82</v>
      </c>
      <c r="AW2762" s="14" t="s">
        <v>33</v>
      </c>
      <c r="AX2762" s="14" t="s">
        <v>72</v>
      </c>
      <c r="AY2762" s="257" t="s">
        <v>266</v>
      </c>
    </row>
    <row r="2763" spans="1:51" s="13" customFormat="1" ht="12">
      <c r="A2763" s="13"/>
      <c r="B2763" s="237"/>
      <c r="C2763" s="238"/>
      <c r="D2763" s="230" t="s">
        <v>279</v>
      </c>
      <c r="E2763" s="239" t="s">
        <v>19</v>
      </c>
      <c r="F2763" s="240" t="s">
        <v>720</v>
      </c>
      <c r="G2763" s="238"/>
      <c r="H2763" s="239" t="s">
        <v>19</v>
      </c>
      <c r="I2763" s="241"/>
      <c r="J2763" s="238"/>
      <c r="K2763" s="238"/>
      <c r="L2763" s="242"/>
      <c r="M2763" s="243"/>
      <c r="N2763" s="244"/>
      <c r="O2763" s="244"/>
      <c r="P2763" s="244"/>
      <c r="Q2763" s="244"/>
      <c r="R2763" s="244"/>
      <c r="S2763" s="244"/>
      <c r="T2763" s="245"/>
      <c r="U2763" s="13"/>
      <c r="V2763" s="13"/>
      <c r="W2763" s="13"/>
      <c r="X2763" s="13"/>
      <c r="Y2763" s="13"/>
      <c r="Z2763" s="13"/>
      <c r="AA2763" s="13"/>
      <c r="AB2763" s="13"/>
      <c r="AC2763" s="13"/>
      <c r="AD2763" s="13"/>
      <c r="AE2763" s="13"/>
      <c r="AT2763" s="246" t="s">
        <v>279</v>
      </c>
      <c r="AU2763" s="246" t="s">
        <v>82</v>
      </c>
      <c r="AV2763" s="13" t="s">
        <v>80</v>
      </c>
      <c r="AW2763" s="13" t="s">
        <v>33</v>
      </c>
      <c r="AX2763" s="13" t="s">
        <v>72</v>
      </c>
      <c r="AY2763" s="246" t="s">
        <v>266</v>
      </c>
    </row>
    <row r="2764" spans="1:51" s="14" customFormat="1" ht="12">
      <c r="A2764" s="14"/>
      <c r="B2764" s="247"/>
      <c r="C2764" s="248"/>
      <c r="D2764" s="230" t="s">
        <v>279</v>
      </c>
      <c r="E2764" s="249" t="s">
        <v>19</v>
      </c>
      <c r="F2764" s="250" t="s">
        <v>721</v>
      </c>
      <c r="G2764" s="248"/>
      <c r="H2764" s="251">
        <v>87.08</v>
      </c>
      <c r="I2764" s="252"/>
      <c r="J2764" s="248"/>
      <c r="K2764" s="248"/>
      <c r="L2764" s="253"/>
      <c r="M2764" s="254"/>
      <c r="N2764" s="255"/>
      <c r="O2764" s="255"/>
      <c r="P2764" s="255"/>
      <c r="Q2764" s="255"/>
      <c r="R2764" s="255"/>
      <c r="S2764" s="255"/>
      <c r="T2764" s="256"/>
      <c r="U2764" s="14"/>
      <c r="V2764" s="14"/>
      <c r="W2764" s="14"/>
      <c r="X2764" s="14"/>
      <c r="Y2764" s="14"/>
      <c r="Z2764" s="14"/>
      <c r="AA2764" s="14"/>
      <c r="AB2764" s="14"/>
      <c r="AC2764" s="14"/>
      <c r="AD2764" s="14"/>
      <c r="AE2764" s="14"/>
      <c r="AT2764" s="257" t="s">
        <v>279</v>
      </c>
      <c r="AU2764" s="257" t="s">
        <v>82</v>
      </c>
      <c r="AV2764" s="14" t="s">
        <v>82</v>
      </c>
      <c r="AW2764" s="14" t="s">
        <v>33</v>
      </c>
      <c r="AX2764" s="14" t="s">
        <v>72</v>
      </c>
      <c r="AY2764" s="257" t="s">
        <v>266</v>
      </c>
    </row>
    <row r="2765" spans="1:51" s="13" customFormat="1" ht="12">
      <c r="A2765" s="13"/>
      <c r="B2765" s="237"/>
      <c r="C2765" s="238"/>
      <c r="D2765" s="230" t="s">
        <v>279</v>
      </c>
      <c r="E2765" s="239" t="s">
        <v>19</v>
      </c>
      <c r="F2765" s="240" t="s">
        <v>722</v>
      </c>
      <c r="G2765" s="238"/>
      <c r="H2765" s="239" t="s">
        <v>19</v>
      </c>
      <c r="I2765" s="241"/>
      <c r="J2765" s="238"/>
      <c r="K2765" s="238"/>
      <c r="L2765" s="242"/>
      <c r="M2765" s="243"/>
      <c r="N2765" s="244"/>
      <c r="O2765" s="244"/>
      <c r="P2765" s="244"/>
      <c r="Q2765" s="244"/>
      <c r="R2765" s="244"/>
      <c r="S2765" s="244"/>
      <c r="T2765" s="245"/>
      <c r="U2765" s="13"/>
      <c r="V2765" s="13"/>
      <c r="W2765" s="13"/>
      <c r="X2765" s="13"/>
      <c r="Y2765" s="13"/>
      <c r="Z2765" s="13"/>
      <c r="AA2765" s="13"/>
      <c r="AB2765" s="13"/>
      <c r="AC2765" s="13"/>
      <c r="AD2765" s="13"/>
      <c r="AE2765" s="13"/>
      <c r="AT2765" s="246" t="s">
        <v>279</v>
      </c>
      <c r="AU2765" s="246" t="s">
        <v>82</v>
      </c>
      <c r="AV2765" s="13" t="s">
        <v>80</v>
      </c>
      <c r="AW2765" s="13" t="s">
        <v>33</v>
      </c>
      <c r="AX2765" s="13" t="s">
        <v>72</v>
      </c>
      <c r="AY2765" s="246" t="s">
        <v>266</v>
      </c>
    </row>
    <row r="2766" spans="1:51" s="14" customFormat="1" ht="12">
      <c r="A2766" s="14"/>
      <c r="B2766" s="247"/>
      <c r="C2766" s="248"/>
      <c r="D2766" s="230" t="s">
        <v>279</v>
      </c>
      <c r="E2766" s="249" t="s">
        <v>19</v>
      </c>
      <c r="F2766" s="250" t="s">
        <v>723</v>
      </c>
      <c r="G2766" s="248"/>
      <c r="H2766" s="251">
        <v>95.664</v>
      </c>
      <c r="I2766" s="252"/>
      <c r="J2766" s="248"/>
      <c r="K2766" s="248"/>
      <c r="L2766" s="253"/>
      <c r="M2766" s="254"/>
      <c r="N2766" s="255"/>
      <c r="O2766" s="255"/>
      <c r="P2766" s="255"/>
      <c r="Q2766" s="255"/>
      <c r="R2766" s="255"/>
      <c r="S2766" s="255"/>
      <c r="T2766" s="256"/>
      <c r="U2766" s="14"/>
      <c r="V2766" s="14"/>
      <c r="W2766" s="14"/>
      <c r="X2766" s="14"/>
      <c r="Y2766" s="14"/>
      <c r="Z2766" s="14"/>
      <c r="AA2766" s="14"/>
      <c r="AB2766" s="14"/>
      <c r="AC2766" s="14"/>
      <c r="AD2766" s="14"/>
      <c r="AE2766" s="14"/>
      <c r="AT2766" s="257" t="s">
        <v>279</v>
      </c>
      <c r="AU2766" s="257" t="s">
        <v>82</v>
      </c>
      <c r="AV2766" s="14" t="s">
        <v>82</v>
      </c>
      <c r="AW2766" s="14" t="s">
        <v>33</v>
      </c>
      <c r="AX2766" s="14" t="s">
        <v>72</v>
      </c>
      <c r="AY2766" s="257" t="s">
        <v>266</v>
      </c>
    </row>
    <row r="2767" spans="1:51" s="13" customFormat="1" ht="12">
      <c r="A2767" s="13"/>
      <c r="B2767" s="237"/>
      <c r="C2767" s="238"/>
      <c r="D2767" s="230" t="s">
        <v>279</v>
      </c>
      <c r="E2767" s="239" t="s">
        <v>19</v>
      </c>
      <c r="F2767" s="240" t="s">
        <v>724</v>
      </c>
      <c r="G2767" s="238"/>
      <c r="H2767" s="239" t="s">
        <v>19</v>
      </c>
      <c r="I2767" s="241"/>
      <c r="J2767" s="238"/>
      <c r="K2767" s="238"/>
      <c r="L2767" s="242"/>
      <c r="M2767" s="243"/>
      <c r="N2767" s="244"/>
      <c r="O2767" s="244"/>
      <c r="P2767" s="244"/>
      <c r="Q2767" s="244"/>
      <c r="R2767" s="244"/>
      <c r="S2767" s="244"/>
      <c r="T2767" s="245"/>
      <c r="U2767" s="13"/>
      <c r="V2767" s="13"/>
      <c r="W2767" s="13"/>
      <c r="X2767" s="13"/>
      <c r="Y2767" s="13"/>
      <c r="Z2767" s="13"/>
      <c r="AA2767" s="13"/>
      <c r="AB2767" s="13"/>
      <c r="AC2767" s="13"/>
      <c r="AD2767" s="13"/>
      <c r="AE2767" s="13"/>
      <c r="AT2767" s="246" t="s">
        <v>279</v>
      </c>
      <c r="AU2767" s="246" t="s">
        <v>82</v>
      </c>
      <c r="AV2767" s="13" t="s">
        <v>80</v>
      </c>
      <c r="AW2767" s="13" t="s">
        <v>33</v>
      </c>
      <c r="AX2767" s="13" t="s">
        <v>72</v>
      </c>
      <c r="AY2767" s="246" t="s">
        <v>266</v>
      </c>
    </row>
    <row r="2768" spans="1:51" s="14" customFormat="1" ht="12">
      <c r="A2768" s="14"/>
      <c r="B2768" s="247"/>
      <c r="C2768" s="248"/>
      <c r="D2768" s="230" t="s">
        <v>279</v>
      </c>
      <c r="E2768" s="249" t="s">
        <v>19</v>
      </c>
      <c r="F2768" s="250" t="s">
        <v>725</v>
      </c>
      <c r="G2768" s="248"/>
      <c r="H2768" s="251">
        <v>44.784</v>
      </c>
      <c r="I2768" s="252"/>
      <c r="J2768" s="248"/>
      <c r="K2768" s="248"/>
      <c r="L2768" s="253"/>
      <c r="M2768" s="254"/>
      <c r="N2768" s="255"/>
      <c r="O2768" s="255"/>
      <c r="P2768" s="255"/>
      <c r="Q2768" s="255"/>
      <c r="R2768" s="255"/>
      <c r="S2768" s="255"/>
      <c r="T2768" s="256"/>
      <c r="U2768" s="14"/>
      <c r="V2768" s="14"/>
      <c r="W2768" s="14"/>
      <c r="X2768" s="14"/>
      <c r="Y2768" s="14"/>
      <c r="Z2768" s="14"/>
      <c r="AA2768" s="14"/>
      <c r="AB2768" s="14"/>
      <c r="AC2768" s="14"/>
      <c r="AD2768" s="14"/>
      <c r="AE2768" s="14"/>
      <c r="AT2768" s="257" t="s">
        <v>279</v>
      </c>
      <c r="AU2768" s="257" t="s">
        <v>82</v>
      </c>
      <c r="AV2768" s="14" t="s">
        <v>82</v>
      </c>
      <c r="AW2768" s="14" t="s">
        <v>33</v>
      </c>
      <c r="AX2768" s="14" t="s">
        <v>72</v>
      </c>
      <c r="AY2768" s="257" t="s">
        <v>266</v>
      </c>
    </row>
    <row r="2769" spans="1:51" s="13" customFormat="1" ht="12">
      <c r="A2769" s="13"/>
      <c r="B2769" s="237"/>
      <c r="C2769" s="238"/>
      <c r="D2769" s="230" t="s">
        <v>279</v>
      </c>
      <c r="E2769" s="239" t="s">
        <v>19</v>
      </c>
      <c r="F2769" s="240" t="s">
        <v>726</v>
      </c>
      <c r="G2769" s="238"/>
      <c r="H2769" s="239" t="s">
        <v>19</v>
      </c>
      <c r="I2769" s="241"/>
      <c r="J2769" s="238"/>
      <c r="K2769" s="238"/>
      <c r="L2769" s="242"/>
      <c r="M2769" s="243"/>
      <c r="N2769" s="244"/>
      <c r="O2769" s="244"/>
      <c r="P2769" s="244"/>
      <c r="Q2769" s="244"/>
      <c r="R2769" s="244"/>
      <c r="S2769" s="244"/>
      <c r="T2769" s="245"/>
      <c r="U2769" s="13"/>
      <c r="V2769" s="13"/>
      <c r="W2769" s="13"/>
      <c r="X2769" s="13"/>
      <c r="Y2769" s="13"/>
      <c r="Z2769" s="13"/>
      <c r="AA2769" s="13"/>
      <c r="AB2769" s="13"/>
      <c r="AC2769" s="13"/>
      <c r="AD2769" s="13"/>
      <c r="AE2769" s="13"/>
      <c r="AT2769" s="246" t="s">
        <v>279</v>
      </c>
      <c r="AU2769" s="246" t="s">
        <v>82</v>
      </c>
      <c r="AV2769" s="13" t="s">
        <v>80</v>
      </c>
      <c r="AW2769" s="13" t="s">
        <v>33</v>
      </c>
      <c r="AX2769" s="13" t="s">
        <v>72</v>
      </c>
      <c r="AY2769" s="246" t="s">
        <v>266</v>
      </c>
    </row>
    <row r="2770" spans="1:51" s="14" customFormat="1" ht="12">
      <c r="A2770" s="14"/>
      <c r="B2770" s="247"/>
      <c r="C2770" s="248"/>
      <c r="D2770" s="230" t="s">
        <v>279</v>
      </c>
      <c r="E2770" s="249" t="s">
        <v>19</v>
      </c>
      <c r="F2770" s="250" t="s">
        <v>717</v>
      </c>
      <c r="G2770" s="248"/>
      <c r="H2770" s="251">
        <v>13.373</v>
      </c>
      <c r="I2770" s="252"/>
      <c r="J2770" s="248"/>
      <c r="K2770" s="248"/>
      <c r="L2770" s="253"/>
      <c r="M2770" s="254"/>
      <c r="N2770" s="255"/>
      <c r="O2770" s="255"/>
      <c r="P2770" s="255"/>
      <c r="Q2770" s="255"/>
      <c r="R2770" s="255"/>
      <c r="S2770" s="255"/>
      <c r="T2770" s="256"/>
      <c r="U2770" s="14"/>
      <c r="V2770" s="14"/>
      <c r="W2770" s="14"/>
      <c r="X2770" s="14"/>
      <c r="Y2770" s="14"/>
      <c r="Z2770" s="14"/>
      <c r="AA2770" s="14"/>
      <c r="AB2770" s="14"/>
      <c r="AC2770" s="14"/>
      <c r="AD2770" s="14"/>
      <c r="AE2770" s="14"/>
      <c r="AT2770" s="257" t="s">
        <v>279</v>
      </c>
      <c r="AU2770" s="257" t="s">
        <v>82</v>
      </c>
      <c r="AV2770" s="14" t="s">
        <v>82</v>
      </c>
      <c r="AW2770" s="14" t="s">
        <v>33</v>
      </c>
      <c r="AX2770" s="14" t="s">
        <v>72</v>
      </c>
      <c r="AY2770" s="257" t="s">
        <v>266</v>
      </c>
    </row>
    <row r="2771" spans="1:51" s="16" customFormat="1" ht="12">
      <c r="A2771" s="16"/>
      <c r="B2771" s="279"/>
      <c r="C2771" s="280"/>
      <c r="D2771" s="230" t="s">
        <v>279</v>
      </c>
      <c r="E2771" s="281" t="s">
        <v>19</v>
      </c>
      <c r="F2771" s="282" t="s">
        <v>705</v>
      </c>
      <c r="G2771" s="280"/>
      <c r="H2771" s="283">
        <v>410.396</v>
      </c>
      <c r="I2771" s="284"/>
      <c r="J2771" s="280"/>
      <c r="K2771" s="280"/>
      <c r="L2771" s="285"/>
      <c r="M2771" s="286"/>
      <c r="N2771" s="287"/>
      <c r="O2771" s="287"/>
      <c r="P2771" s="287"/>
      <c r="Q2771" s="287"/>
      <c r="R2771" s="287"/>
      <c r="S2771" s="287"/>
      <c r="T2771" s="288"/>
      <c r="U2771" s="16"/>
      <c r="V2771" s="16"/>
      <c r="W2771" s="16"/>
      <c r="X2771" s="16"/>
      <c r="Y2771" s="16"/>
      <c r="Z2771" s="16"/>
      <c r="AA2771" s="16"/>
      <c r="AB2771" s="16"/>
      <c r="AC2771" s="16"/>
      <c r="AD2771" s="16"/>
      <c r="AE2771" s="16"/>
      <c r="AT2771" s="289" t="s">
        <v>279</v>
      </c>
      <c r="AU2771" s="289" t="s">
        <v>82</v>
      </c>
      <c r="AV2771" s="16" t="s">
        <v>291</v>
      </c>
      <c r="AW2771" s="16" t="s">
        <v>33</v>
      </c>
      <c r="AX2771" s="16" t="s">
        <v>72</v>
      </c>
      <c r="AY2771" s="289" t="s">
        <v>266</v>
      </c>
    </row>
    <row r="2772" spans="1:51" s="13" customFormat="1" ht="12">
      <c r="A2772" s="13"/>
      <c r="B2772" s="237"/>
      <c r="C2772" s="238"/>
      <c r="D2772" s="230" t="s">
        <v>279</v>
      </c>
      <c r="E2772" s="239" t="s">
        <v>19</v>
      </c>
      <c r="F2772" s="240" t="s">
        <v>727</v>
      </c>
      <c r="G2772" s="238"/>
      <c r="H2772" s="239" t="s">
        <v>19</v>
      </c>
      <c r="I2772" s="241"/>
      <c r="J2772" s="238"/>
      <c r="K2772" s="238"/>
      <c r="L2772" s="242"/>
      <c r="M2772" s="243"/>
      <c r="N2772" s="244"/>
      <c r="O2772" s="244"/>
      <c r="P2772" s="244"/>
      <c r="Q2772" s="244"/>
      <c r="R2772" s="244"/>
      <c r="S2772" s="244"/>
      <c r="T2772" s="245"/>
      <c r="U2772" s="13"/>
      <c r="V2772" s="13"/>
      <c r="W2772" s="13"/>
      <c r="X2772" s="13"/>
      <c r="Y2772" s="13"/>
      <c r="Z2772" s="13"/>
      <c r="AA2772" s="13"/>
      <c r="AB2772" s="13"/>
      <c r="AC2772" s="13"/>
      <c r="AD2772" s="13"/>
      <c r="AE2772" s="13"/>
      <c r="AT2772" s="246" t="s">
        <v>279</v>
      </c>
      <c r="AU2772" s="246" t="s">
        <v>82</v>
      </c>
      <c r="AV2772" s="13" t="s">
        <v>80</v>
      </c>
      <c r="AW2772" s="13" t="s">
        <v>33</v>
      </c>
      <c r="AX2772" s="13" t="s">
        <v>72</v>
      </c>
      <c r="AY2772" s="246" t="s">
        <v>266</v>
      </c>
    </row>
    <row r="2773" spans="1:51" s="14" customFormat="1" ht="12">
      <c r="A2773" s="14"/>
      <c r="B2773" s="247"/>
      <c r="C2773" s="248"/>
      <c r="D2773" s="230" t="s">
        <v>279</v>
      </c>
      <c r="E2773" s="249" t="s">
        <v>19</v>
      </c>
      <c r="F2773" s="250" t="s">
        <v>728</v>
      </c>
      <c r="G2773" s="248"/>
      <c r="H2773" s="251">
        <v>54.165</v>
      </c>
      <c r="I2773" s="252"/>
      <c r="J2773" s="248"/>
      <c r="K2773" s="248"/>
      <c r="L2773" s="253"/>
      <c r="M2773" s="254"/>
      <c r="N2773" s="255"/>
      <c r="O2773" s="255"/>
      <c r="P2773" s="255"/>
      <c r="Q2773" s="255"/>
      <c r="R2773" s="255"/>
      <c r="S2773" s="255"/>
      <c r="T2773" s="256"/>
      <c r="U2773" s="14"/>
      <c r="V2773" s="14"/>
      <c r="W2773" s="14"/>
      <c r="X2773" s="14"/>
      <c r="Y2773" s="14"/>
      <c r="Z2773" s="14"/>
      <c r="AA2773" s="14"/>
      <c r="AB2773" s="14"/>
      <c r="AC2773" s="14"/>
      <c r="AD2773" s="14"/>
      <c r="AE2773" s="14"/>
      <c r="AT2773" s="257" t="s">
        <v>279</v>
      </c>
      <c r="AU2773" s="257" t="s">
        <v>82</v>
      </c>
      <c r="AV2773" s="14" t="s">
        <v>82</v>
      </c>
      <c r="AW2773" s="14" t="s">
        <v>33</v>
      </c>
      <c r="AX2773" s="14" t="s">
        <v>72</v>
      </c>
      <c r="AY2773" s="257" t="s">
        <v>266</v>
      </c>
    </row>
    <row r="2774" spans="1:51" s="13" customFormat="1" ht="12">
      <c r="A2774" s="13"/>
      <c r="B2774" s="237"/>
      <c r="C2774" s="238"/>
      <c r="D2774" s="230" t="s">
        <v>279</v>
      </c>
      <c r="E2774" s="239" t="s">
        <v>19</v>
      </c>
      <c r="F2774" s="240" t="s">
        <v>729</v>
      </c>
      <c r="G2774" s="238"/>
      <c r="H2774" s="239" t="s">
        <v>19</v>
      </c>
      <c r="I2774" s="241"/>
      <c r="J2774" s="238"/>
      <c r="K2774" s="238"/>
      <c r="L2774" s="242"/>
      <c r="M2774" s="243"/>
      <c r="N2774" s="244"/>
      <c r="O2774" s="244"/>
      <c r="P2774" s="244"/>
      <c r="Q2774" s="244"/>
      <c r="R2774" s="244"/>
      <c r="S2774" s="244"/>
      <c r="T2774" s="245"/>
      <c r="U2774" s="13"/>
      <c r="V2774" s="13"/>
      <c r="W2774" s="13"/>
      <c r="X2774" s="13"/>
      <c r="Y2774" s="13"/>
      <c r="Z2774" s="13"/>
      <c r="AA2774" s="13"/>
      <c r="AB2774" s="13"/>
      <c r="AC2774" s="13"/>
      <c r="AD2774" s="13"/>
      <c r="AE2774" s="13"/>
      <c r="AT2774" s="246" t="s">
        <v>279</v>
      </c>
      <c r="AU2774" s="246" t="s">
        <v>82</v>
      </c>
      <c r="AV2774" s="13" t="s">
        <v>80</v>
      </c>
      <c r="AW2774" s="13" t="s">
        <v>33</v>
      </c>
      <c r="AX2774" s="13" t="s">
        <v>72</v>
      </c>
      <c r="AY2774" s="246" t="s">
        <v>266</v>
      </c>
    </row>
    <row r="2775" spans="1:51" s="14" customFormat="1" ht="12">
      <c r="A2775" s="14"/>
      <c r="B2775" s="247"/>
      <c r="C2775" s="248"/>
      <c r="D2775" s="230" t="s">
        <v>279</v>
      </c>
      <c r="E2775" s="249" t="s">
        <v>19</v>
      </c>
      <c r="F2775" s="250" t="s">
        <v>730</v>
      </c>
      <c r="G2775" s="248"/>
      <c r="H2775" s="251">
        <v>42.704</v>
      </c>
      <c r="I2775" s="252"/>
      <c r="J2775" s="248"/>
      <c r="K2775" s="248"/>
      <c r="L2775" s="253"/>
      <c r="M2775" s="254"/>
      <c r="N2775" s="255"/>
      <c r="O2775" s="255"/>
      <c r="P2775" s="255"/>
      <c r="Q2775" s="255"/>
      <c r="R2775" s="255"/>
      <c r="S2775" s="255"/>
      <c r="T2775" s="256"/>
      <c r="U2775" s="14"/>
      <c r="V2775" s="14"/>
      <c r="W2775" s="14"/>
      <c r="X2775" s="14"/>
      <c r="Y2775" s="14"/>
      <c r="Z2775" s="14"/>
      <c r="AA2775" s="14"/>
      <c r="AB2775" s="14"/>
      <c r="AC2775" s="14"/>
      <c r="AD2775" s="14"/>
      <c r="AE2775" s="14"/>
      <c r="AT2775" s="257" t="s">
        <v>279</v>
      </c>
      <c r="AU2775" s="257" t="s">
        <v>82</v>
      </c>
      <c r="AV2775" s="14" t="s">
        <v>82</v>
      </c>
      <c r="AW2775" s="14" t="s">
        <v>33</v>
      </c>
      <c r="AX2775" s="14" t="s">
        <v>72</v>
      </c>
      <c r="AY2775" s="257" t="s">
        <v>266</v>
      </c>
    </row>
    <row r="2776" spans="1:51" s="13" customFormat="1" ht="12">
      <c r="A2776" s="13"/>
      <c r="B2776" s="237"/>
      <c r="C2776" s="238"/>
      <c r="D2776" s="230" t="s">
        <v>279</v>
      </c>
      <c r="E2776" s="239" t="s">
        <v>19</v>
      </c>
      <c r="F2776" s="240" t="s">
        <v>731</v>
      </c>
      <c r="G2776" s="238"/>
      <c r="H2776" s="239" t="s">
        <v>19</v>
      </c>
      <c r="I2776" s="241"/>
      <c r="J2776" s="238"/>
      <c r="K2776" s="238"/>
      <c r="L2776" s="242"/>
      <c r="M2776" s="243"/>
      <c r="N2776" s="244"/>
      <c r="O2776" s="244"/>
      <c r="P2776" s="244"/>
      <c r="Q2776" s="244"/>
      <c r="R2776" s="244"/>
      <c r="S2776" s="244"/>
      <c r="T2776" s="245"/>
      <c r="U2776" s="13"/>
      <c r="V2776" s="13"/>
      <c r="W2776" s="13"/>
      <c r="X2776" s="13"/>
      <c r="Y2776" s="13"/>
      <c r="Z2776" s="13"/>
      <c r="AA2776" s="13"/>
      <c r="AB2776" s="13"/>
      <c r="AC2776" s="13"/>
      <c r="AD2776" s="13"/>
      <c r="AE2776" s="13"/>
      <c r="AT2776" s="246" t="s">
        <v>279</v>
      </c>
      <c r="AU2776" s="246" t="s">
        <v>82</v>
      </c>
      <c r="AV2776" s="13" t="s">
        <v>80</v>
      </c>
      <c r="AW2776" s="13" t="s">
        <v>33</v>
      </c>
      <c r="AX2776" s="13" t="s">
        <v>72</v>
      </c>
      <c r="AY2776" s="246" t="s">
        <v>266</v>
      </c>
    </row>
    <row r="2777" spans="1:51" s="14" customFormat="1" ht="12">
      <c r="A2777" s="14"/>
      <c r="B2777" s="247"/>
      <c r="C2777" s="248"/>
      <c r="D2777" s="230" t="s">
        <v>279</v>
      </c>
      <c r="E2777" s="249" t="s">
        <v>19</v>
      </c>
      <c r="F2777" s="250" t="s">
        <v>732</v>
      </c>
      <c r="G2777" s="248"/>
      <c r="H2777" s="251">
        <v>14.381</v>
      </c>
      <c r="I2777" s="252"/>
      <c r="J2777" s="248"/>
      <c r="K2777" s="248"/>
      <c r="L2777" s="253"/>
      <c r="M2777" s="254"/>
      <c r="N2777" s="255"/>
      <c r="O2777" s="255"/>
      <c r="P2777" s="255"/>
      <c r="Q2777" s="255"/>
      <c r="R2777" s="255"/>
      <c r="S2777" s="255"/>
      <c r="T2777" s="256"/>
      <c r="U2777" s="14"/>
      <c r="V2777" s="14"/>
      <c r="W2777" s="14"/>
      <c r="X2777" s="14"/>
      <c r="Y2777" s="14"/>
      <c r="Z2777" s="14"/>
      <c r="AA2777" s="14"/>
      <c r="AB2777" s="14"/>
      <c r="AC2777" s="14"/>
      <c r="AD2777" s="14"/>
      <c r="AE2777" s="14"/>
      <c r="AT2777" s="257" t="s">
        <v>279</v>
      </c>
      <c r="AU2777" s="257" t="s">
        <v>82</v>
      </c>
      <c r="AV2777" s="14" t="s">
        <v>82</v>
      </c>
      <c r="AW2777" s="14" t="s">
        <v>33</v>
      </c>
      <c r="AX2777" s="14" t="s">
        <v>72</v>
      </c>
      <c r="AY2777" s="257" t="s">
        <v>266</v>
      </c>
    </row>
    <row r="2778" spans="1:51" s="13" customFormat="1" ht="12">
      <c r="A2778" s="13"/>
      <c r="B2778" s="237"/>
      <c r="C2778" s="238"/>
      <c r="D2778" s="230" t="s">
        <v>279</v>
      </c>
      <c r="E2778" s="239" t="s">
        <v>19</v>
      </c>
      <c r="F2778" s="240" t="s">
        <v>733</v>
      </c>
      <c r="G2778" s="238"/>
      <c r="H2778" s="239" t="s">
        <v>19</v>
      </c>
      <c r="I2778" s="241"/>
      <c r="J2778" s="238"/>
      <c r="K2778" s="238"/>
      <c r="L2778" s="242"/>
      <c r="M2778" s="243"/>
      <c r="N2778" s="244"/>
      <c r="O2778" s="244"/>
      <c r="P2778" s="244"/>
      <c r="Q2778" s="244"/>
      <c r="R2778" s="244"/>
      <c r="S2778" s="244"/>
      <c r="T2778" s="245"/>
      <c r="U2778" s="13"/>
      <c r="V2778" s="13"/>
      <c r="W2778" s="13"/>
      <c r="X2778" s="13"/>
      <c r="Y2778" s="13"/>
      <c r="Z2778" s="13"/>
      <c r="AA2778" s="13"/>
      <c r="AB2778" s="13"/>
      <c r="AC2778" s="13"/>
      <c r="AD2778" s="13"/>
      <c r="AE2778" s="13"/>
      <c r="AT2778" s="246" t="s">
        <v>279</v>
      </c>
      <c r="AU2778" s="246" t="s">
        <v>82</v>
      </c>
      <c r="AV2778" s="13" t="s">
        <v>80</v>
      </c>
      <c r="AW2778" s="13" t="s">
        <v>33</v>
      </c>
      <c r="AX2778" s="13" t="s">
        <v>72</v>
      </c>
      <c r="AY2778" s="246" t="s">
        <v>266</v>
      </c>
    </row>
    <row r="2779" spans="1:51" s="14" customFormat="1" ht="12">
      <c r="A2779" s="14"/>
      <c r="B2779" s="247"/>
      <c r="C2779" s="248"/>
      <c r="D2779" s="230" t="s">
        <v>279</v>
      </c>
      <c r="E2779" s="249" t="s">
        <v>19</v>
      </c>
      <c r="F2779" s="250" t="s">
        <v>734</v>
      </c>
      <c r="G2779" s="248"/>
      <c r="H2779" s="251">
        <v>13.062</v>
      </c>
      <c r="I2779" s="252"/>
      <c r="J2779" s="248"/>
      <c r="K2779" s="248"/>
      <c r="L2779" s="253"/>
      <c r="M2779" s="254"/>
      <c r="N2779" s="255"/>
      <c r="O2779" s="255"/>
      <c r="P2779" s="255"/>
      <c r="Q2779" s="255"/>
      <c r="R2779" s="255"/>
      <c r="S2779" s="255"/>
      <c r="T2779" s="256"/>
      <c r="U2779" s="14"/>
      <c r="V2779" s="14"/>
      <c r="W2779" s="14"/>
      <c r="X2779" s="14"/>
      <c r="Y2779" s="14"/>
      <c r="Z2779" s="14"/>
      <c r="AA2779" s="14"/>
      <c r="AB2779" s="14"/>
      <c r="AC2779" s="14"/>
      <c r="AD2779" s="14"/>
      <c r="AE2779" s="14"/>
      <c r="AT2779" s="257" t="s">
        <v>279</v>
      </c>
      <c r="AU2779" s="257" t="s">
        <v>82</v>
      </c>
      <c r="AV2779" s="14" t="s">
        <v>82</v>
      </c>
      <c r="AW2779" s="14" t="s">
        <v>33</v>
      </c>
      <c r="AX2779" s="14" t="s">
        <v>72</v>
      </c>
      <c r="AY2779" s="257" t="s">
        <v>266</v>
      </c>
    </row>
    <row r="2780" spans="1:51" s="13" customFormat="1" ht="12">
      <c r="A2780" s="13"/>
      <c r="B2780" s="237"/>
      <c r="C2780" s="238"/>
      <c r="D2780" s="230" t="s">
        <v>279</v>
      </c>
      <c r="E2780" s="239" t="s">
        <v>19</v>
      </c>
      <c r="F2780" s="240" t="s">
        <v>735</v>
      </c>
      <c r="G2780" s="238"/>
      <c r="H2780" s="239" t="s">
        <v>19</v>
      </c>
      <c r="I2780" s="241"/>
      <c r="J2780" s="238"/>
      <c r="K2780" s="238"/>
      <c r="L2780" s="242"/>
      <c r="M2780" s="243"/>
      <c r="N2780" s="244"/>
      <c r="O2780" s="244"/>
      <c r="P2780" s="244"/>
      <c r="Q2780" s="244"/>
      <c r="R2780" s="244"/>
      <c r="S2780" s="244"/>
      <c r="T2780" s="245"/>
      <c r="U2780" s="13"/>
      <c r="V2780" s="13"/>
      <c r="W2780" s="13"/>
      <c r="X2780" s="13"/>
      <c r="Y2780" s="13"/>
      <c r="Z2780" s="13"/>
      <c r="AA2780" s="13"/>
      <c r="AB2780" s="13"/>
      <c r="AC2780" s="13"/>
      <c r="AD2780" s="13"/>
      <c r="AE2780" s="13"/>
      <c r="AT2780" s="246" t="s">
        <v>279</v>
      </c>
      <c r="AU2780" s="246" t="s">
        <v>82</v>
      </c>
      <c r="AV2780" s="13" t="s">
        <v>80</v>
      </c>
      <c r="AW2780" s="13" t="s">
        <v>33</v>
      </c>
      <c r="AX2780" s="13" t="s">
        <v>72</v>
      </c>
      <c r="AY2780" s="246" t="s">
        <v>266</v>
      </c>
    </row>
    <row r="2781" spans="1:51" s="14" customFormat="1" ht="12">
      <c r="A2781" s="14"/>
      <c r="B2781" s="247"/>
      <c r="C2781" s="248"/>
      <c r="D2781" s="230" t="s">
        <v>279</v>
      </c>
      <c r="E2781" s="249" t="s">
        <v>19</v>
      </c>
      <c r="F2781" s="250" t="s">
        <v>736</v>
      </c>
      <c r="G2781" s="248"/>
      <c r="H2781" s="251">
        <v>15.072</v>
      </c>
      <c r="I2781" s="252"/>
      <c r="J2781" s="248"/>
      <c r="K2781" s="248"/>
      <c r="L2781" s="253"/>
      <c r="M2781" s="254"/>
      <c r="N2781" s="255"/>
      <c r="O2781" s="255"/>
      <c r="P2781" s="255"/>
      <c r="Q2781" s="255"/>
      <c r="R2781" s="255"/>
      <c r="S2781" s="255"/>
      <c r="T2781" s="256"/>
      <c r="U2781" s="14"/>
      <c r="V2781" s="14"/>
      <c r="W2781" s="14"/>
      <c r="X2781" s="14"/>
      <c r="Y2781" s="14"/>
      <c r="Z2781" s="14"/>
      <c r="AA2781" s="14"/>
      <c r="AB2781" s="14"/>
      <c r="AC2781" s="14"/>
      <c r="AD2781" s="14"/>
      <c r="AE2781" s="14"/>
      <c r="AT2781" s="257" t="s">
        <v>279</v>
      </c>
      <c r="AU2781" s="257" t="s">
        <v>82</v>
      </c>
      <c r="AV2781" s="14" t="s">
        <v>82</v>
      </c>
      <c r="AW2781" s="14" t="s">
        <v>33</v>
      </c>
      <c r="AX2781" s="14" t="s">
        <v>72</v>
      </c>
      <c r="AY2781" s="257" t="s">
        <v>266</v>
      </c>
    </row>
    <row r="2782" spans="1:51" s="13" customFormat="1" ht="12">
      <c r="A2782" s="13"/>
      <c r="B2782" s="237"/>
      <c r="C2782" s="238"/>
      <c r="D2782" s="230" t="s">
        <v>279</v>
      </c>
      <c r="E2782" s="239" t="s">
        <v>19</v>
      </c>
      <c r="F2782" s="240" t="s">
        <v>737</v>
      </c>
      <c r="G2782" s="238"/>
      <c r="H2782" s="239" t="s">
        <v>19</v>
      </c>
      <c r="I2782" s="241"/>
      <c r="J2782" s="238"/>
      <c r="K2782" s="238"/>
      <c r="L2782" s="242"/>
      <c r="M2782" s="243"/>
      <c r="N2782" s="244"/>
      <c r="O2782" s="244"/>
      <c r="P2782" s="244"/>
      <c r="Q2782" s="244"/>
      <c r="R2782" s="244"/>
      <c r="S2782" s="244"/>
      <c r="T2782" s="245"/>
      <c r="U2782" s="13"/>
      <c r="V2782" s="13"/>
      <c r="W2782" s="13"/>
      <c r="X2782" s="13"/>
      <c r="Y2782" s="13"/>
      <c r="Z2782" s="13"/>
      <c r="AA2782" s="13"/>
      <c r="AB2782" s="13"/>
      <c r="AC2782" s="13"/>
      <c r="AD2782" s="13"/>
      <c r="AE2782" s="13"/>
      <c r="AT2782" s="246" t="s">
        <v>279</v>
      </c>
      <c r="AU2782" s="246" t="s">
        <v>82</v>
      </c>
      <c r="AV2782" s="13" t="s">
        <v>80</v>
      </c>
      <c r="AW2782" s="13" t="s">
        <v>33</v>
      </c>
      <c r="AX2782" s="13" t="s">
        <v>72</v>
      </c>
      <c r="AY2782" s="246" t="s">
        <v>266</v>
      </c>
    </row>
    <row r="2783" spans="1:51" s="14" customFormat="1" ht="12">
      <c r="A2783" s="14"/>
      <c r="B2783" s="247"/>
      <c r="C2783" s="248"/>
      <c r="D2783" s="230" t="s">
        <v>279</v>
      </c>
      <c r="E2783" s="249" t="s">
        <v>19</v>
      </c>
      <c r="F2783" s="250" t="s">
        <v>738</v>
      </c>
      <c r="G2783" s="248"/>
      <c r="H2783" s="251">
        <v>13.533</v>
      </c>
      <c r="I2783" s="252"/>
      <c r="J2783" s="248"/>
      <c r="K2783" s="248"/>
      <c r="L2783" s="253"/>
      <c r="M2783" s="254"/>
      <c r="N2783" s="255"/>
      <c r="O2783" s="255"/>
      <c r="P2783" s="255"/>
      <c r="Q2783" s="255"/>
      <c r="R2783" s="255"/>
      <c r="S2783" s="255"/>
      <c r="T2783" s="256"/>
      <c r="U2783" s="14"/>
      <c r="V2783" s="14"/>
      <c r="W2783" s="14"/>
      <c r="X2783" s="14"/>
      <c r="Y2783" s="14"/>
      <c r="Z2783" s="14"/>
      <c r="AA2783" s="14"/>
      <c r="AB2783" s="14"/>
      <c r="AC2783" s="14"/>
      <c r="AD2783" s="14"/>
      <c r="AE2783" s="14"/>
      <c r="AT2783" s="257" t="s">
        <v>279</v>
      </c>
      <c r="AU2783" s="257" t="s">
        <v>82</v>
      </c>
      <c r="AV2783" s="14" t="s">
        <v>82</v>
      </c>
      <c r="AW2783" s="14" t="s">
        <v>33</v>
      </c>
      <c r="AX2783" s="14" t="s">
        <v>72</v>
      </c>
      <c r="AY2783" s="257" t="s">
        <v>266</v>
      </c>
    </row>
    <row r="2784" spans="1:51" s="13" customFormat="1" ht="12">
      <c r="A2784" s="13"/>
      <c r="B2784" s="237"/>
      <c r="C2784" s="238"/>
      <c r="D2784" s="230" t="s">
        <v>279</v>
      </c>
      <c r="E2784" s="239" t="s">
        <v>19</v>
      </c>
      <c r="F2784" s="240" t="s">
        <v>739</v>
      </c>
      <c r="G2784" s="238"/>
      <c r="H2784" s="239" t="s">
        <v>19</v>
      </c>
      <c r="I2784" s="241"/>
      <c r="J2784" s="238"/>
      <c r="K2784" s="238"/>
      <c r="L2784" s="242"/>
      <c r="M2784" s="243"/>
      <c r="N2784" s="244"/>
      <c r="O2784" s="244"/>
      <c r="P2784" s="244"/>
      <c r="Q2784" s="244"/>
      <c r="R2784" s="244"/>
      <c r="S2784" s="244"/>
      <c r="T2784" s="245"/>
      <c r="U2784" s="13"/>
      <c r="V2784" s="13"/>
      <c r="W2784" s="13"/>
      <c r="X2784" s="13"/>
      <c r="Y2784" s="13"/>
      <c r="Z2784" s="13"/>
      <c r="AA2784" s="13"/>
      <c r="AB2784" s="13"/>
      <c r="AC2784" s="13"/>
      <c r="AD2784" s="13"/>
      <c r="AE2784" s="13"/>
      <c r="AT2784" s="246" t="s">
        <v>279</v>
      </c>
      <c r="AU2784" s="246" t="s">
        <v>82</v>
      </c>
      <c r="AV2784" s="13" t="s">
        <v>80</v>
      </c>
      <c r="AW2784" s="13" t="s">
        <v>33</v>
      </c>
      <c r="AX2784" s="13" t="s">
        <v>72</v>
      </c>
      <c r="AY2784" s="246" t="s">
        <v>266</v>
      </c>
    </row>
    <row r="2785" spans="1:51" s="14" customFormat="1" ht="12">
      <c r="A2785" s="14"/>
      <c r="B2785" s="247"/>
      <c r="C2785" s="248"/>
      <c r="D2785" s="230" t="s">
        <v>279</v>
      </c>
      <c r="E2785" s="249" t="s">
        <v>19</v>
      </c>
      <c r="F2785" s="250" t="s">
        <v>740</v>
      </c>
      <c r="G2785" s="248"/>
      <c r="H2785" s="251">
        <v>88.548</v>
      </c>
      <c r="I2785" s="252"/>
      <c r="J2785" s="248"/>
      <c r="K2785" s="248"/>
      <c r="L2785" s="253"/>
      <c r="M2785" s="254"/>
      <c r="N2785" s="255"/>
      <c r="O2785" s="255"/>
      <c r="P2785" s="255"/>
      <c r="Q2785" s="255"/>
      <c r="R2785" s="255"/>
      <c r="S2785" s="255"/>
      <c r="T2785" s="256"/>
      <c r="U2785" s="14"/>
      <c r="V2785" s="14"/>
      <c r="W2785" s="14"/>
      <c r="X2785" s="14"/>
      <c r="Y2785" s="14"/>
      <c r="Z2785" s="14"/>
      <c r="AA2785" s="14"/>
      <c r="AB2785" s="14"/>
      <c r="AC2785" s="14"/>
      <c r="AD2785" s="14"/>
      <c r="AE2785" s="14"/>
      <c r="AT2785" s="257" t="s">
        <v>279</v>
      </c>
      <c r="AU2785" s="257" t="s">
        <v>82</v>
      </c>
      <c r="AV2785" s="14" t="s">
        <v>82</v>
      </c>
      <c r="AW2785" s="14" t="s">
        <v>33</v>
      </c>
      <c r="AX2785" s="14" t="s">
        <v>72</v>
      </c>
      <c r="AY2785" s="257" t="s">
        <v>266</v>
      </c>
    </row>
    <row r="2786" spans="1:51" s="13" customFormat="1" ht="12">
      <c r="A2786" s="13"/>
      <c r="B2786" s="237"/>
      <c r="C2786" s="238"/>
      <c r="D2786" s="230" t="s">
        <v>279</v>
      </c>
      <c r="E2786" s="239" t="s">
        <v>19</v>
      </c>
      <c r="F2786" s="240" t="s">
        <v>741</v>
      </c>
      <c r="G2786" s="238"/>
      <c r="H2786" s="239" t="s">
        <v>19</v>
      </c>
      <c r="I2786" s="241"/>
      <c r="J2786" s="238"/>
      <c r="K2786" s="238"/>
      <c r="L2786" s="242"/>
      <c r="M2786" s="243"/>
      <c r="N2786" s="244"/>
      <c r="O2786" s="244"/>
      <c r="P2786" s="244"/>
      <c r="Q2786" s="244"/>
      <c r="R2786" s="244"/>
      <c r="S2786" s="244"/>
      <c r="T2786" s="245"/>
      <c r="U2786" s="13"/>
      <c r="V2786" s="13"/>
      <c r="W2786" s="13"/>
      <c r="X2786" s="13"/>
      <c r="Y2786" s="13"/>
      <c r="Z2786" s="13"/>
      <c r="AA2786" s="13"/>
      <c r="AB2786" s="13"/>
      <c r="AC2786" s="13"/>
      <c r="AD2786" s="13"/>
      <c r="AE2786" s="13"/>
      <c r="AT2786" s="246" t="s">
        <v>279</v>
      </c>
      <c r="AU2786" s="246" t="s">
        <v>82</v>
      </c>
      <c r="AV2786" s="13" t="s">
        <v>80</v>
      </c>
      <c r="AW2786" s="13" t="s">
        <v>33</v>
      </c>
      <c r="AX2786" s="13" t="s">
        <v>72</v>
      </c>
      <c r="AY2786" s="246" t="s">
        <v>266</v>
      </c>
    </row>
    <row r="2787" spans="1:51" s="14" customFormat="1" ht="12">
      <c r="A2787" s="14"/>
      <c r="B2787" s="247"/>
      <c r="C2787" s="248"/>
      <c r="D2787" s="230" t="s">
        <v>279</v>
      </c>
      <c r="E2787" s="249" t="s">
        <v>19</v>
      </c>
      <c r="F2787" s="250" t="s">
        <v>742</v>
      </c>
      <c r="G2787" s="248"/>
      <c r="H2787" s="251">
        <v>95.77</v>
      </c>
      <c r="I2787" s="252"/>
      <c r="J2787" s="248"/>
      <c r="K2787" s="248"/>
      <c r="L2787" s="253"/>
      <c r="M2787" s="254"/>
      <c r="N2787" s="255"/>
      <c r="O2787" s="255"/>
      <c r="P2787" s="255"/>
      <c r="Q2787" s="255"/>
      <c r="R2787" s="255"/>
      <c r="S2787" s="255"/>
      <c r="T2787" s="256"/>
      <c r="U2787" s="14"/>
      <c r="V2787" s="14"/>
      <c r="W2787" s="14"/>
      <c r="X2787" s="14"/>
      <c r="Y2787" s="14"/>
      <c r="Z2787" s="14"/>
      <c r="AA2787" s="14"/>
      <c r="AB2787" s="14"/>
      <c r="AC2787" s="14"/>
      <c r="AD2787" s="14"/>
      <c r="AE2787" s="14"/>
      <c r="AT2787" s="257" t="s">
        <v>279</v>
      </c>
      <c r="AU2787" s="257" t="s">
        <v>82</v>
      </c>
      <c r="AV2787" s="14" t="s">
        <v>82</v>
      </c>
      <c r="AW2787" s="14" t="s">
        <v>33</v>
      </c>
      <c r="AX2787" s="14" t="s">
        <v>72</v>
      </c>
      <c r="AY2787" s="257" t="s">
        <v>266</v>
      </c>
    </row>
    <row r="2788" spans="1:51" s="13" customFormat="1" ht="12">
      <c r="A2788" s="13"/>
      <c r="B2788" s="237"/>
      <c r="C2788" s="238"/>
      <c r="D2788" s="230" t="s">
        <v>279</v>
      </c>
      <c r="E2788" s="239" t="s">
        <v>19</v>
      </c>
      <c r="F2788" s="240" t="s">
        <v>743</v>
      </c>
      <c r="G2788" s="238"/>
      <c r="H2788" s="239" t="s">
        <v>19</v>
      </c>
      <c r="I2788" s="241"/>
      <c r="J2788" s="238"/>
      <c r="K2788" s="238"/>
      <c r="L2788" s="242"/>
      <c r="M2788" s="243"/>
      <c r="N2788" s="244"/>
      <c r="O2788" s="244"/>
      <c r="P2788" s="244"/>
      <c r="Q2788" s="244"/>
      <c r="R2788" s="244"/>
      <c r="S2788" s="244"/>
      <c r="T2788" s="245"/>
      <c r="U2788" s="13"/>
      <c r="V2788" s="13"/>
      <c r="W2788" s="13"/>
      <c r="X2788" s="13"/>
      <c r="Y2788" s="13"/>
      <c r="Z2788" s="13"/>
      <c r="AA2788" s="13"/>
      <c r="AB2788" s="13"/>
      <c r="AC2788" s="13"/>
      <c r="AD2788" s="13"/>
      <c r="AE2788" s="13"/>
      <c r="AT2788" s="246" t="s">
        <v>279</v>
      </c>
      <c r="AU2788" s="246" t="s">
        <v>82</v>
      </c>
      <c r="AV2788" s="13" t="s">
        <v>80</v>
      </c>
      <c r="AW2788" s="13" t="s">
        <v>33</v>
      </c>
      <c r="AX2788" s="13" t="s">
        <v>72</v>
      </c>
      <c r="AY2788" s="246" t="s">
        <v>266</v>
      </c>
    </row>
    <row r="2789" spans="1:51" s="14" customFormat="1" ht="12">
      <c r="A2789" s="14"/>
      <c r="B2789" s="247"/>
      <c r="C2789" s="248"/>
      <c r="D2789" s="230" t="s">
        <v>279</v>
      </c>
      <c r="E2789" s="249" t="s">
        <v>19</v>
      </c>
      <c r="F2789" s="250" t="s">
        <v>744</v>
      </c>
      <c r="G2789" s="248"/>
      <c r="H2789" s="251">
        <v>56.991</v>
      </c>
      <c r="I2789" s="252"/>
      <c r="J2789" s="248"/>
      <c r="K2789" s="248"/>
      <c r="L2789" s="253"/>
      <c r="M2789" s="254"/>
      <c r="N2789" s="255"/>
      <c r="O2789" s="255"/>
      <c r="P2789" s="255"/>
      <c r="Q2789" s="255"/>
      <c r="R2789" s="255"/>
      <c r="S2789" s="255"/>
      <c r="T2789" s="256"/>
      <c r="U2789" s="14"/>
      <c r="V2789" s="14"/>
      <c r="W2789" s="14"/>
      <c r="X2789" s="14"/>
      <c r="Y2789" s="14"/>
      <c r="Z2789" s="14"/>
      <c r="AA2789" s="14"/>
      <c r="AB2789" s="14"/>
      <c r="AC2789" s="14"/>
      <c r="AD2789" s="14"/>
      <c r="AE2789" s="14"/>
      <c r="AT2789" s="257" t="s">
        <v>279</v>
      </c>
      <c r="AU2789" s="257" t="s">
        <v>82</v>
      </c>
      <c r="AV2789" s="14" t="s">
        <v>82</v>
      </c>
      <c r="AW2789" s="14" t="s">
        <v>33</v>
      </c>
      <c r="AX2789" s="14" t="s">
        <v>72</v>
      </c>
      <c r="AY2789" s="257" t="s">
        <v>266</v>
      </c>
    </row>
    <row r="2790" spans="1:51" s="16" customFormat="1" ht="12">
      <c r="A2790" s="16"/>
      <c r="B2790" s="279"/>
      <c r="C2790" s="280"/>
      <c r="D2790" s="230" t="s">
        <v>279</v>
      </c>
      <c r="E2790" s="281" t="s">
        <v>19</v>
      </c>
      <c r="F2790" s="282" t="s">
        <v>705</v>
      </c>
      <c r="G2790" s="280"/>
      <c r="H2790" s="283">
        <v>394.226</v>
      </c>
      <c r="I2790" s="284"/>
      <c r="J2790" s="280"/>
      <c r="K2790" s="280"/>
      <c r="L2790" s="285"/>
      <c r="M2790" s="286"/>
      <c r="N2790" s="287"/>
      <c r="O2790" s="287"/>
      <c r="P2790" s="287"/>
      <c r="Q2790" s="287"/>
      <c r="R2790" s="287"/>
      <c r="S2790" s="287"/>
      <c r="T2790" s="288"/>
      <c r="U2790" s="16"/>
      <c r="V2790" s="16"/>
      <c r="W2790" s="16"/>
      <c r="X2790" s="16"/>
      <c r="Y2790" s="16"/>
      <c r="Z2790" s="16"/>
      <c r="AA2790" s="16"/>
      <c r="AB2790" s="16"/>
      <c r="AC2790" s="16"/>
      <c r="AD2790" s="16"/>
      <c r="AE2790" s="16"/>
      <c r="AT2790" s="289" t="s">
        <v>279</v>
      </c>
      <c r="AU2790" s="289" t="s">
        <v>82</v>
      </c>
      <c r="AV2790" s="16" t="s">
        <v>291</v>
      </c>
      <c r="AW2790" s="16" t="s">
        <v>33</v>
      </c>
      <c r="AX2790" s="16" t="s">
        <v>72</v>
      </c>
      <c r="AY2790" s="289" t="s">
        <v>266</v>
      </c>
    </row>
    <row r="2791" spans="1:51" s="13" customFormat="1" ht="12">
      <c r="A2791" s="13"/>
      <c r="B2791" s="237"/>
      <c r="C2791" s="238"/>
      <c r="D2791" s="230" t="s">
        <v>279</v>
      </c>
      <c r="E2791" s="239" t="s">
        <v>19</v>
      </c>
      <c r="F2791" s="240" t="s">
        <v>3373</v>
      </c>
      <c r="G2791" s="238"/>
      <c r="H2791" s="239" t="s">
        <v>19</v>
      </c>
      <c r="I2791" s="241"/>
      <c r="J2791" s="238"/>
      <c r="K2791" s="238"/>
      <c r="L2791" s="242"/>
      <c r="M2791" s="243"/>
      <c r="N2791" s="244"/>
      <c r="O2791" s="244"/>
      <c r="P2791" s="244"/>
      <c r="Q2791" s="244"/>
      <c r="R2791" s="244"/>
      <c r="S2791" s="244"/>
      <c r="T2791" s="245"/>
      <c r="U2791" s="13"/>
      <c r="V2791" s="13"/>
      <c r="W2791" s="13"/>
      <c r="X2791" s="13"/>
      <c r="Y2791" s="13"/>
      <c r="Z2791" s="13"/>
      <c r="AA2791" s="13"/>
      <c r="AB2791" s="13"/>
      <c r="AC2791" s="13"/>
      <c r="AD2791" s="13"/>
      <c r="AE2791" s="13"/>
      <c r="AT2791" s="246" t="s">
        <v>279</v>
      </c>
      <c r="AU2791" s="246" t="s">
        <v>82</v>
      </c>
      <c r="AV2791" s="13" t="s">
        <v>80</v>
      </c>
      <c r="AW2791" s="13" t="s">
        <v>33</v>
      </c>
      <c r="AX2791" s="13" t="s">
        <v>72</v>
      </c>
      <c r="AY2791" s="246" t="s">
        <v>266</v>
      </c>
    </row>
    <row r="2792" spans="1:51" s="13" customFormat="1" ht="12">
      <c r="A2792" s="13"/>
      <c r="B2792" s="237"/>
      <c r="C2792" s="238"/>
      <c r="D2792" s="230" t="s">
        <v>279</v>
      </c>
      <c r="E2792" s="239" t="s">
        <v>19</v>
      </c>
      <c r="F2792" s="240" t="s">
        <v>611</v>
      </c>
      <c r="G2792" s="238"/>
      <c r="H2792" s="239" t="s">
        <v>19</v>
      </c>
      <c r="I2792" s="241"/>
      <c r="J2792" s="238"/>
      <c r="K2792" s="238"/>
      <c r="L2792" s="242"/>
      <c r="M2792" s="243"/>
      <c r="N2792" s="244"/>
      <c r="O2792" s="244"/>
      <c r="P2792" s="244"/>
      <c r="Q2792" s="244"/>
      <c r="R2792" s="244"/>
      <c r="S2792" s="244"/>
      <c r="T2792" s="245"/>
      <c r="U2792" s="13"/>
      <c r="V2792" s="13"/>
      <c r="W2792" s="13"/>
      <c r="X2792" s="13"/>
      <c r="Y2792" s="13"/>
      <c r="Z2792" s="13"/>
      <c r="AA2792" s="13"/>
      <c r="AB2792" s="13"/>
      <c r="AC2792" s="13"/>
      <c r="AD2792" s="13"/>
      <c r="AE2792" s="13"/>
      <c r="AT2792" s="246" t="s">
        <v>279</v>
      </c>
      <c r="AU2792" s="246" t="s">
        <v>82</v>
      </c>
      <c r="AV2792" s="13" t="s">
        <v>80</v>
      </c>
      <c r="AW2792" s="13" t="s">
        <v>33</v>
      </c>
      <c r="AX2792" s="13" t="s">
        <v>72</v>
      </c>
      <c r="AY2792" s="246" t="s">
        <v>266</v>
      </c>
    </row>
    <row r="2793" spans="1:51" s="14" customFormat="1" ht="12">
      <c r="A2793" s="14"/>
      <c r="B2793" s="247"/>
      <c r="C2793" s="248"/>
      <c r="D2793" s="230" t="s">
        <v>279</v>
      </c>
      <c r="E2793" s="249" t="s">
        <v>19</v>
      </c>
      <c r="F2793" s="250" t="s">
        <v>612</v>
      </c>
      <c r="G2793" s="248"/>
      <c r="H2793" s="251">
        <v>13.94</v>
      </c>
      <c r="I2793" s="252"/>
      <c r="J2793" s="248"/>
      <c r="K2793" s="248"/>
      <c r="L2793" s="253"/>
      <c r="M2793" s="254"/>
      <c r="N2793" s="255"/>
      <c r="O2793" s="255"/>
      <c r="P2793" s="255"/>
      <c r="Q2793" s="255"/>
      <c r="R2793" s="255"/>
      <c r="S2793" s="255"/>
      <c r="T2793" s="256"/>
      <c r="U2793" s="14"/>
      <c r="V2793" s="14"/>
      <c r="W2793" s="14"/>
      <c r="X2793" s="14"/>
      <c r="Y2793" s="14"/>
      <c r="Z2793" s="14"/>
      <c r="AA2793" s="14"/>
      <c r="AB2793" s="14"/>
      <c r="AC2793" s="14"/>
      <c r="AD2793" s="14"/>
      <c r="AE2793" s="14"/>
      <c r="AT2793" s="257" t="s">
        <v>279</v>
      </c>
      <c r="AU2793" s="257" t="s">
        <v>82</v>
      </c>
      <c r="AV2793" s="14" t="s">
        <v>82</v>
      </c>
      <c r="AW2793" s="14" t="s">
        <v>33</v>
      </c>
      <c r="AX2793" s="14" t="s">
        <v>72</v>
      </c>
      <c r="AY2793" s="257" t="s">
        <v>266</v>
      </c>
    </row>
    <row r="2794" spans="1:51" s="13" customFormat="1" ht="12">
      <c r="A2794" s="13"/>
      <c r="B2794" s="237"/>
      <c r="C2794" s="238"/>
      <c r="D2794" s="230" t="s">
        <v>279</v>
      </c>
      <c r="E2794" s="239" t="s">
        <v>19</v>
      </c>
      <c r="F2794" s="240" t="s">
        <v>613</v>
      </c>
      <c r="G2794" s="238"/>
      <c r="H2794" s="239" t="s">
        <v>19</v>
      </c>
      <c r="I2794" s="241"/>
      <c r="J2794" s="238"/>
      <c r="K2794" s="238"/>
      <c r="L2794" s="242"/>
      <c r="M2794" s="243"/>
      <c r="N2794" s="244"/>
      <c r="O2794" s="244"/>
      <c r="P2794" s="244"/>
      <c r="Q2794" s="244"/>
      <c r="R2794" s="244"/>
      <c r="S2794" s="244"/>
      <c r="T2794" s="245"/>
      <c r="U2794" s="13"/>
      <c r="V2794" s="13"/>
      <c r="W2794" s="13"/>
      <c r="X2794" s="13"/>
      <c r="Y2794" s="13"/>
      <c r="Z2794" s="13"/>
      <c r="AA2794" s="13"/>
      <c r="AB2794" s="13"/>
      <c r="AC2794" s="13"/>
      <c r="AD2794" s="13"/>
      <c r="AE2794" s="13"/>
      <c r="AT2794" s="246" t="s">
        <v>279</v>
      </c>
      <c r="AU2794" s="246" t="s">
        <v>82</v>
      </c>
      <c r="AV2794" s="13" t="s">
        <v>80</v>
      </c>
      <c r="AW2794" s="13" t="s">
        <v>33</v>
      </c>
      <c r="AX2794" s="13" t="s">
        <v>72</v>
      </c>
      <c r="AY2794" s="246" t="s">
        <v>266</v>
      </c>
    </row>
    <row r="2795" spans="1:51" s="14" customFormat="1" ht="12">
      <c r="A2795" s="14"/>
      <c r="B2795" s="247"/>
      <c r="C2795" s="248"/>
      <c r="D2795" s="230" t="s">
        <v>279</v>
      </c>
      <c r="E2795" s="249" t="s">
        <v>19</v>
      </c>
      <c r="F2795" s="250" t="s">
        <v>614</v>
      </c>
      <c r="G2795" s="248"/>
      <c r="H2795" s="251">
        <v>6.31</v>
      </c>
      <c r="I2795" s="252"/>
      <c r="J2795" s="248"/>
      <c r="K2795" s="248"/>
      <c r="L2795" s="253"/>
      <c r="M2795" s="254"/>
      <c r="N2795" s="255"/>
      <c r="O2795" s="255"/>
      <c r="P2795" s="255"/>
      <c r="Q2795" s="255"/>
      <c r="R2795" s="255"/>
      <c r="S2795" s="255"/>
      <c r="T2795" s="256"/>
      <c r="U2795" s="14"/>
      <c r="V2795" s="14"/>
      <c r="W2795" s="14"/>
      <c r="X2795" s="14"/>
      <c r="Y2795" s="14"/>
      <c r="Z2795" s="14"/>
      <c r="AA2795" s="14"/>
      <c r="AB2795" s="14"/>
      <c r="AC2795" s="14"/>
      <c r="AD2795" s="14"/>
      <c r="AE2795" s="14"/>
      <c r="AT2795" s="257" t="s">
        <v>279</v>
      </c>
      <c r="AU2795" s="257" t="s">
        <v>82</v>
      </c>
      <c r="AV2795" s="14" t="s">
        <v>82</v>
      </c>
      <c r="AW2795" s="14" t="s">
        <v>33</v>
      </c>
      <c r="AX2795" s="14" t="s">
        <v>72</v>
      </c>
      <c r="AY2795" s="257" t="s">
        <v>266</v>
      </c>
    </row>
    <row r="2796" spans="1:51" s="13" customFormat="1" ht="12">
      <c r="A2796" s="13"/>
      <c r="B2796" s="237"/>
      <c r="C2796" s="238"/>
      <c r="D2796" s="230" t="s">
        <v>279</v>
      </c>
      <c r="E2796" s="239" t="s">
        <v>19</v>
      </c>
      <c r="F2796" s="240" t="s">
        <v>615</v>
      </c>
      <c r="G2796" s="238"/>
      <c r="H2796" s="239" t="s">
        <v>19</v>
      </c>
      <c r="I2796" s="241"/>
      <c r="J2796" s="238"/>
      <c r="K2796" s="238"/>
      <c r="L2796" s="242"/>
      <c r="M2796" s="243"/>
      <c r="N2796" s="244"/>
      <c r="O2796" s="244"/>
      <c r="P2796" s="244"/>
      <c r="Q2796" s="244"/>
      <c r="R2796" s="244"/>
      <c r="S2796" s="244"/>
      <c r="T2796" s="245"/>
      <c r="U2796" s="13"/>
      <c r="V2796" s="13"/>
      <c r="W2796" s="13"/>
      <c r="X2796" s="13"/>
      <c r="Y2796" s="13"/>
      <c r="Z2796" s="13"/>
      <c r="AA2796" s="13"/>
      <c r="AB2796" s="13"/>
      <c r="AC2796" s="13"/>
      <c r="AD2796" s="13"/>
      <c r="AE2796" s="13"/>
      <c r="AT2796" s="246" t="s">
        <v>279</v>
      </c>
      <c r="AU2796" s="246" t="s">
        <v>82</v>
      </c>
      <c r="AV2796" s="13" t="s">
        <v>80</v>
      </c>
      <c r="AW2796" s="13" t="s">
        <v>33</v>
      </c>
      <c r="AX2796" s="13" t="s">
        <v>72</v>
      </c>
      <c r="AY2796" s="246" t="s">
        <v>266</v>
      </c>
    </row>
    <row r="2797" spans="1:51" s="14" customFormat="1" ht="12">
      <c r="A2797" s="14"/>
      <c r="B2797" s="247"/>
      <c r="C2797" s="248"/>
      <c r="D2797" s="230" t="s">
        <v>279</v>
      </c>
      <c r="E2797" s="249" t="s">
        <v>19</v>
      </c>
      <c r="F2797" s="250" t="s">
        <v>616</v>
      </c>
      <c r="G2797" s="248"/>
      <c r="H2797" s="251">
        <v>9.61</v>
      </c>
      <c r="I2797" s="252"/>
      <c r="J2797" s="248"/>
      <c r="K2797" s="248"/>
      <c r="L2797" s="253"/>
      <c r="M2797" s="254"/>
      <c r="N2797" s="255"/>
      <c r="O2797" s="255"/>
      <c r="P2797" s="255"/>
      <c r="Q2797" s="255"/>
      <c r="R2797" s="255"/>
      <c r="S2797" s="255"/>
      <c r="T2797" s="256"/>
      <c r="U2797" s="14"/>
      <c r="V2797" s="14"/>
      <c r="W2797" s="14"/>
      <c r="X2797" s="14"/>
      <c r="Y2797" s="14"/>
      <c r="Z2797" s="14"/>
      <c r="AA2797" s="14"/>
      <c r="AB2797" s="14"/>
      <c r="AC2797" s="14"/>
      <c r="AD2797" s="14"/>
      <c r="AE2797" s="14"/>
      <c r="AT2797" s="257" t="s">
        <v>279</v>
      </c>
      <c r="AU2797" s="257" t="s">
        <v>82</v>
      </c>
      <c r="AV2797" s="14" t="s">
        <v>82</v>
      </c>
      <c r="AW2797" s="14" t="s">
        <v>33</v>
      </c>
      <c r="AX2797" s="14" t="s">
        <v>72</v>
      </c>
      <c r="AY2797" s="257" t="s">
        <v>266</v>
      </c>
    </row>
    <row r="2798" spans="1:51" s="13" customFormat="1" ht="12">
      <c r="A2798" s="13"/>
      <c r="B2798" s="237"/>
      <c r="C2798" s="238"/>
      <c r="D2798" s="230" t="s">
        <v>279</v>
      </c>
      <c r="E2798" s="239" t="s">
        <v>19</v>
      </c>
      <c r="F2798" s="240" t="s">
        <v>617</v>
      </c>
      <c r="G2798" s="238"/>
      <c r="H2798" s="239" t="s">
        <v>19</v>
      </c>
      <c r="I2798" s="241"/>
      <c r="J2798" s="238"/>
      <c r="K2798" s="238"/>
      <c r="L2798" s="242"/>
      <c r="M2798" s="243"/>
      <c r="N2798" s="244"/>
      <c r="O2798" s="244"/>
      <c r="P2798" s="244"/>
      <c r="Q2798" s="244"/>
      <c r="R2798" s="244"/>
      <c r="S2798" s="244"/>
      <c r="T2798" s="245"/>
      <c r="U2798" s="13"/>
      <c r="V2798" s="13"/>
      <c r="W2798" s="13"/>
      <c r="X2798" s="13"/>
      <c r="Y2798" s="13"/>
      <c r="Z2798" s="13"/>
      <c r="AA2798" s="13"/>
      <c r="AB2798" s="13"/>
      <c r="AC2798" s="13"/>
      <c r="AD2798" s="13"/>
      <c r="AE2798" s="13"/>
      <c r="AT2798" s="246" t="s">
        <v>279</v>
      </c>
      <c r="AU2798" s="246" t="s">
        <v>82</v>
      </c>
      <c r="AV2798" s="13" t="s">
        <v>80</v>
      </c>
      <c r="AW2798" s="13" t="s">
        <v>33</v>
      </c>
      <c r="AX2798" s="13" t="s">
        <v>72</v>
      </c>
      <c r="AY2798" s="246" t="s">
        <v>266</v>
      </c>
    </row>
    <row r="2799" spans="1:51" s="14" customFormat="1" ht="12">
      <c r="A2799" s="14"/>
      <c r="B2799" s="247"/>
      <c r="C2799" s="248"/>
      <c r="D2799" s="230" t="s">
        <v>279</v>
      </c>
      <c r="E2799" s="249" t="s">
        <v>19</v>
      </c>
      <c r="F2799" s="250" t="s">
        <v>618</v>
      </c>
      <c r="G2799" s="248"/>
      <c r="H2799" s="251">
        <v>5.71</v>
      </c>
      <c r="I2799" s="252"/>
      <c r="J2799" s="248"/>
      <c r="K2799" s="248"/>
      <c r="L2799" s="253"/>
      <c r="M2799" s="254"/>
      <c r="N2799" s="255"/>
      <c r="O2799" s="255"/>
      <c r="P2799" s="255"/>
      <c r="Q2799" s="255"/>
      <c r="R2799" s="255"/>
      <c r="S2799" s="255"/>
      <c r="T2799" s="256"/>
      <c r="U2799" s="14"/>
      <c r="V2799" s="14"/>
      <c r="W2799" s="14"/>
      <c r="X2799" s="14"/>
      <c r="Y2799" s="14"/>
      <c r="Z2799" s="14"/>
      <c r="AA2799" s="14"/>
      <c r="AB2799" s="14"/>
      <c r="AC2799" s="14"/>
      <c r="AD2799" s="14"/>
      <c r="AE2799" s="14"/>
      <c r="AT2799" s="257" t="s">
        <v>279</v>
      </c>
      <c r="AU2799" s="257" t="s">
        <v>82</v>
      </c>
      <c r="AV2799" s="14" t="s">
        <v>82</v>
      </c>
      <c r="AW2799" s="14" t="s">
        <v>33</v>
      </c>
      <c r="AX2799" s="14" t="s">
        <v>72</v>
      </c>
      <c r="AY2799" s="257" t="s">
        <v>266</v>
      </c>
    </row>
    <row r="2800" spans="1:51" s="16" customFormat="1" ht="12">
      <c r="A2800" s="16"/>
      <c r="B2800" s="279"/>
      <c r="C2800" s="280"/>
      <c r="D2800" s="230" t="s">
        <v>279</v>
      </c>
      <c r="E2800" s="281" t="s">
        <v>19</v>
      </c>
      <c r="F2800" s="282" t="s">
        <v>705</v>
      </c>
      <c r="G2800" s="280"/>
      <c r="H2800" s="283">
        <v>35.57</v>
      </c>
      <c r="I2800" s="284"/>
      <c r="J2800" s="280"/>
      <c r="K2800" s="280"/>
      <c r="L2800" s="285"/>
      <c r="M2800" s="286"/>
      <c r="N2800" s="287"/>
      <c r="O2800" s="287"/>
      <c r="P2800" s="287"/>
      <c r="Q2800" s="287"/>
      <c r="R2800" s="287"/>
      <c r="S2800" s="287"/>
      <c r="T2800" s="288"/>
      <c r="U2800" s="16"/>
      <c r="V2800" s="16"/>
      <c r="W2800" s="16"/>
      <c r="X2800" s="16"/>
      <c r="Y2800" s="16"/>
      <c r="Z2800" s="16"/>
      <c r="AA2800" s="16"/>
      <c r="AB2800" s="16"/>
      <c r="AC2800" s="16"/>
      <c r="AD2800" s="16"/>
      <c r="AE2800" s="16"/>
      <c r="AT2800" s="289" t="s">
        <v>279</v>
      </c>
      <c r="AU2800" s="289" t="s">
        <v>82</v>
      </c>
      <c r="AV2800" s="16" t="s">
        <v>291</v>
      </c>
      <c r="AW2800" s="16" t="s">
        <v>33</v>
      </c>
      <c r="AX2800" s="16" t="s">
        <v>72</v>
      </c>
      <c r="AY2800" s="289" t="s">
        <v>266</v>
      </c>
    </row>
    <row r="2801" spans="1:51" s="13" customFormat="1" ht="12">
      <c r="A2801" s="13"/>
      <c r="B2801" s="237"/>
      <c r="C2801" s="238"/>
      <c r="D2801" s="230" t="s">
        <v>279</v>
      </c>
      <c r="E2801" s="239" t="s">
        <v>19</v>
      </c>
      <c r="F2801" s="240" t="s">
        <v>3374</v>
      </c>
      <c r="G2801" s="238"/>
      <c r="H2801" s="239" t="s">
        <v>19</v>
      </c>
      <c r="I2801" s="241"/>
      <c r="J2801" s="238"/>
      <c r="K2801" s="238"/>
      <c r="L2801" s="242"/>
      <c r="M2801" s="243"/>
      <c r="N2801" s="244"/>
      <c r="O2801" s="244"/>
      <c r="P2801" s="244"/>
      <c r="Q2801" s="244"/>
      <c r="R2801" s="244"/>
      <c r="S2801" s="244"/>
      <c r="T2801" s="245"/>
      <c r="U2801" s="13"/>
      <c r="V2801" s="13"/>
      <c r="W2801" s="13"/>
      <c r="X2801" s="13"/>
      <c r="Y2801" s="13"/>
      <c r="Z2801" s="13"/>
      <c r="AA2801" s="13"/>
      <c r="AB2801" s="13"/>
      <c r="AC2801" s="13"/>
      <c r="AD2801" s="13"/>
      <c r="AE2801" s="13"/>
      <c r="AT2801" s="246" t="s">
        <v>279</v>
      </c>
      <c r="AU2801" s="246" t="s">
        <v>82</v>
      </c>
      <c r="AV2801" s="13" t="s">
        <v>80</v>
      </c>
      <c r="AW2801" s="13" t="s">
        <v>33</v>
      </c>
      <c r="AX2801" s="13" t="s">
        <v>72</v>
      </c>
      <c r="AY2801" s="246" t="s">
        <v>266</v>
      </c>
    </row>
    <row r="2802" spans="1:51" s="13" customFormat="1" ht="12">
      <c r="A2802" s="13"/>
      <c r="B2802" s="237"/>
      <c r="C2802" s="238"/>
      <c r="D2802" s="230" t="s">
        <v>279</v>
      </c>
      <c r="E2802" s="239" t="s">
        <v>19</v>
      </c>
      <c r="F2802" s="240" t="s">
        <v>2282</v>
      </c>
      <c r="G2802" s="238"/>
      <c r="H2802" s="239" t="s">
        <v>19</v>
      </c>
      <c r="I2802" s="241"/>
      <c r="J2802" s="238"/>
      <c r="K2802" s="238"/>
      <c r="L2802" s="242"/>
      <c r="M2802" s="243"/>
      <c r="N2802" s="244"/>
      <c r="O2802" s="244"/>
      <c r="P2802" s="244"/>
      <c r="Q2802" s="244"/>
      <c r="R2802" s="244"/>
      <c r="S2802" s="244"/>
      <c r="T2802" s="245"/>
      <c r="U2802" s="13"/>
      <c r="V2802" s="13"/>
      <c r="W2802" s="13"/>
      <c r="X2802" s="13"/>
      <c r="Y2802" s="13"/>
      <c r="Z2802" s="13"/>
      <c r="AA2802" s="13"/>
      <c r="AB2802" s="13"/>
      <c r="AC2802" s="13"/>
      <c r="AD2802" s="13"/>
      <c r="AE2802" s="13"/>
      <c r="AT2802" s="246" t="s">
        <v>279</v>
      </c>
      <c r="AU2802" s="246" t="s">
        <v>82</v>
      </c>
      <c r="AV2802" s="13" t="s">
        <v>80</v>
      </c>
      <c r="AW2802" s="13" t="s">
        <v>33</v>
      </c>
      <c r="AX2802" s="13" t="s">
        <v>72</v>
      </c>
      <c r="AY2802" s="246" t="s">
        <v>266</v>
      </c>
    </row>
    <row r="2803" spans="1:51" s="14" customFormat="1" ht="12">
      <c r="A2803" s="14"/>
      <c r="B2803" s="247"/>
      <c r="C2803" s="248"/>
      <c r="D2803" s="230" t="s">
        <v>279</v>
      </c>
      <c r="E2803" s="249" t="s">
        <v>19</v>
      </c>
      <c r="F2803" s="250" t="s">
        <v>2283</v>
      </c>
      <c r="G2803" s="248"/>
      <c r="H2803" s="251">
        <v>1.28</v>
      </c>
      <c r="I2803" s="252"/>
      <c r="J2803" s="248"/>
      <c r="K2803" s="248"/>
      <c r="L2803" s="253"/>
      <c r="M2803" s="254"/>
      <c r="N2803" s="255"/>
      <c r="O2803" s="255"/>
      <c r="P2803" s="255"/>
      <c r="Q2803" s="255"/>
      <c r="R2803" s="255"/>
      <c r="S2803" s="255"/>
      <c r="T2803" s="256"/>
      <c r="U2803" s="14"/>
      <c r="V2803" s="14"/>
      <c r="W2803" s="14"/>
      <c r="X2803" s="14"/>
      <c r="Y2803" s="14"/>
      <c r="Z2803" s="14"/>
      <c r="AA2803" s="14"/>
      <c r="AB2803" s="14"/>
      <c r="AC2803" s="14"/>
      <c r="AD2803" s="14"/>
      <c r="AE2803" s="14"/>
      <c r="AT2803" s="257" t="s">
        <v>279</v>
      </c>
      <c r="AU2803" s="257" t="s">
        <v>82</v>
      </c>
      <c r="AV2803" s="14" t="s">
        <v>82</v>
      </c>
      <c r="AW2803" s="14" t="s">
        <v>33</v>
      </c>
      <c r="AX2803" s="14" t="s">
        <v>72</v>
      </c>
      <c r="AY2803" s="257" t="s">
        <v>266</v>
      </c>
    </row>
    <row r="2804" spans="1:51" s="13" customFormat="1" ht="12">
      <c r="A2804" s="13"/>
      <c r="B2804" s="237"/>
      <c r="C2804" s="238"/>
      <c r="D2804" s="230" t="s">
        <v>279</v>
      </c>
      <c r="E2804" s="239" t="s">
        <v>19</v>
      </c>
      <c r="F2804" s="240" t="s">
        <v>2284</v>
      </c>
      <c r="G2804" s="238"/>
      <c r="H2804" s="239" t="s">
        <v>19</v>
      </c>
      <c r="I2804" s="241"/>
      <c r="J2804" s="238"/>
      <c r="K2804" s="238"/>
      <c r="L2804" s="242"/>
      <c r="M2804" s="243"/>
      <c r="N2804" s="244"/>
      <c r="O2804" s="244"/>
      <c r="P2804" s="244"/>
      <c r="Q2804" s="244"/>
      <c r="R2804" s="244"/>
      <c r="S2804" s="244"/>
      <c r="T2804" s="245"/>
      <c r="U2804" s="13"/>
      <c r="V2804" s="13"/>
      <c r="W2804" s="13"/>
      <c r="X2804" s="13"/>
      <c r="Y2804" s="13"/>
      <c r="Z2804" s="13"/>
      <c r="AA2804" s="13"/>
      <c r="AB2804" s="13"/>
      <c r="AC2804" s="13"/>
      <c r="AD2804" s="13"/>
      <c r="AE2804" s="13"/>
      <c r="AT2804" s="246" t="s">
        <v>279</v>
      </c>
      <c r="AU2804" s="246" t="s">
        <v>82</v>
      </c>
      <c r="AV2804" s="13" t="s">
        <v>80</v>
      </c>
      <c r="AW2804" s="13" t="s">
        <v>33</v>
      </c>
      <c r="AX2804" s="13" t="s">
        <v>72</v>
      </c>
      <c r="AY2804" s="246" t="s">
        <v>266</v>
      </c>
    </row>
    <row r="2805" spans="1:51" s="14" customFormat="1" ht="12">
      <c r="A2805" s="14"/>
      <c r="B2805" s="247"/>
      <c r="C2805" s="248"/>
      <c r="D2805" s="230" t="s">
        <v>279</v>
      </c>
      <c r="E2805" s="249" t="s">
        <v>19</v>
      </c>
      <c r="F2805" s="250" t="s">
        <v>2285</v>
      </c>
      <c r="G2805" s="248"/>
      <c r="H2805" s="251">
        <v>1.59</v>
      </c>
      <c r="I2805" s="252"/>
      <c r="J2805" s="248"/>
      <c r="K2805" s="248"/>
      <c r="L2805" s="253"/>
      <c r="M2805" s="254"/>
      <c r="N2805" s="255"/>
      <c r="O2805" s="255"/>
      <c r="P2805" s="255"/>
      <c r="Q2805" s="255"/>
      <c r="R2805" s="255"/>
      <c r="S2805" s="255"/>
      <c r="T2805" s="256"/>
      <c r="U2805" s="14"/>
      <c r="V2805" s="14"/>
      <c r="W2805" s="14"/>
      <c r="X2805" s="14"/>
      <c r="Y2805" s="14"/>
      <c r="Z2805" s="14"/>
      <c r="AA2805" s="14"/>
      <c r="AB2805" s="14"/>
      <c r="AC2805" s="14"/>
      <c r="AD2805" s="14"/>
      <c r="AE2805" s="14"/>
      <c r="AT2805" s="257" t="s">
        <v>279</v>
      </c>
      <c r="AU2805" s="257" t="s">
        <v>82</v>
      </c>
      <c r="AV2805" s="14" t="s">
        <v>82</v>
      </c>
      <c r="AW2805" s="14" t="s">
        <v>33</v>
      </c>
      <c r="AX2805" s="14" t="s">
        <v>72</v>
      </c>
      <c r="AY2805" s="257" t="s">
        <v>266</v>
      </c>
    </row>
    <row r="2806" spans="1:51" s="13" customFormat="1" ht="12">
      <c r="A2806" s="13"/>
      <c r="B2806" s="237"/>
      <c r="C2806" s="238"/>
      <c r="D2806" s="230" t="s">
        <v>279</v>
      </c>
      <c r="E2806" s="239" t="s">
        <v>19</v>
      </c>
      <c r="F2806" s="240" t="s">
        <v>2286</v>
      </c>
      <c r="G2806" s="238"/>
      <c r="H2806" s="239" t="s">
        <v>19</v>
      </c>
      <c r="I2806" s="241"/>
      <c r="J2806" s="238"/>
      <c r="K2806" s="238"/>
      <c r="L2806" s="242"/>
      <c r="M2806" s="243"/>
      <c r="N2806" s="244"/>
      <c r="O2806" s="244"/>
      <c r="P2806" s="244"/>
      <c r="Q2806" s="244"/>
      <c r="R2806" s="244"/>
      <c r="S2806" s="244"/>
      <c r="T2806" s="245"/>
      <c r="U2806" s="13"/>
      <c r="V2806" s="13"/>
      <c r="W2806" s="13"/>
      <c r="X2806" s="13"/>
      <c r="Y2806" s="13"/>
      <c r="Z2806" s="13"/>
      <c r="AA2806" s="13"/>
      <c r="AB2806" s="13"/>
      <c r="AC2806" s="13"/>
      <c r="AD2806" s="13"/>
      <c r="AE2806" s="13"/>
      <c r="AT2806" s="246" t="s">
        <v>279</v>
      </c>
      <c r="AU2806" s="246" t="s">
        <v>82</v>
      </c>
      <c r="AV2806" s="13" t="s">
        <v>80</v>
      </c>
      <c r="AW2806" s="13" t="s">
        <v>33</v>
      </c>
      <c r="AX2806" s="13" t="s">
        <v>72</v>
      </c>
      <c r="AY2806" s="246" t="s">
        <v>266</v>
      </c>
    </row>
    <row r="2807" spans="1:51" s="14" customFormat="1" ht="12">
      <c r="A2807" s="14"/>
      <c r="B2807" s="247"/>
      <c r="C2807" s="248"/>
      <c r="D2807" s="230" t="s">
        <v>279</v>
      </c>
      <c r="E2807" s="249" t="s">
        <v>19</v>
      </c>
      <c r="F2807" s="250" t="s">
        <v>2287</v>
      </c>
      <c r="G2807" s="248"/>
      <c r="H2807" s="251">
        <v>1.11</v>
      </c>
      <c r="I2807" s="252"/>
      <c r="J2807" s="248"/>
      <c r="K2807" s="248"/>
      <c r="L2807" s="253"/>
      <c r="M2807" s="254"/>
      <c r="N2807" s="255"/>
      <c r="O2807" s="255"/>
      <c r="P2807" s="255"/>
      <c r="Q2807" s="255"/>
      <c r="R2807" s="255"/>
      <c r="S2807" s="255"/>
      <c r="T2807" s="256"/>
      <c r="U2807" s="14"/>
      <c r="V2807" s="14"/>
      <c r="W2807" s="14"/>
      <c r="X2807" s="14"/>
      <c r="Y2807" s="14"/>
      <c r="Z2807" s="14"/>
      <c r="AA2807" s="14"/>
      <c r="AB2807" s="14"/>
      <c r="AC2807" s="14"/>
      <c r="AD2807" s="14"/>
      <c r="AE2807" s="14"/>
      <c r="AT2807" s="257" t="s">
        <v>279</v>
      </c>
      <c r="AU2807" s="257" t="s">
        <v>82</v>
      </c>
      <c r="AV2807" s="14" t="s">
        <v>82</v>
      </c>
      <c r="AW2807" s="14" t="s">
        <v>33</v>
      </c>
      <c r="AX2807" s="14" t="s">
        <v>72</v>
      </c>
      <c r="AY2807" s="257" t="s">
        <v>266</v>
      </c>
    </row>
    <row r="2808" spans="1:51" s="13" customFormat="1" ht="12">
      <c r="A2808" s="13"/>
      <c r="B2808" s="237"/>
      <c r="C2808" s="238"/>
      <c r="D2808" s="230" t="s">
        <v>279</v>
      </c>
      <c r="E2808" s="239" t="s">
        <v>19</v>
      </c>
      <c r="F2808" s="240" t="s">
        <v>2288</v>
      </c>
      <c r="G2808" s="238"/>
      <c r="H2808" s="239" t="s">
        <v>19</v>
      </c>
      <c r="I2808" s="241"/>
      <c r="J2808" s="238"/>
      <c r="K2808" s="238"/>
      <c r="L2808" s="242"/>
      <c r="M2808" s="243"/>
      <c r="N2808" s="244"/>
      <c r="O2808" s="244"/>
      <c r="P2808" s="244"/>
      <c r="Q2808" s="244"/>
      <c r="R2808" s="244"/>
      <c r="S2808" s="244"/>
      <c r="T2808" s="245"/>
      <c r="U2808" s="13"/>
      <c r="V2808" s="13"/>
      <c r="W2808" s="13"/>
      <c r="X2808" s="13"/>
      <c r="Y2808" s="13"/>
      <c r="Z2808" s="13"/>
      <c r="AA2808" s="13"/>
      <c r="AB2808" s="13"/>
      <c r="AC2808" s="13"/>
      <c r="AD2808" s="13"/>
      <c r="AE2808" s="13"/>
      <c r="AT2808" s="246" t="s">
        <v>279</v>
      </c>
      <c r="AU2808" s="246" t="s">
        <v>82</v>
      </c>
      <c r="AV2808" s="13" t="s">
        <v>80</v>
      </c>
      <c r="AW2808" s="13" t="s">
        <v>33</v>
      </c>
      <c r="AX2808" s="13" t="s">
        <v>72</v>
      </c>
      <c r="AY2808" s="246" t="s">
        <v>266</v>
      </c>
    </row>
    <row r="2809" spans="1:51" s="14" customFormat="1" ht="12">
      <c r="A2809" s="14"/>
      <c r="B2809" s="247"/>
      <c r="C2809" s="248"/>
      <c r="D2809" s="230" t="s">
        <v>279</v>
      </c>
      <c r="E2809" s="249" t="s">
        <v>19</v>
      </c>
      <c r="F2809" s="250" t="s">
        <v>2289</v>
      </c>
      <c r="G2809" s="248"/>
      <c r="H2809" s="251">
        <v>7.74</v>
      </c>
      <c r="I2809" s="252"/>
      <c r="J2809" s="248"/>
      <c r="K2809" s="248"/>
      <c r="L2809" s="253"/>
      <c r="M2809" s="254"/>
      <c r="N2809" s="255"/>
      <c r="O2809" s="255"/>
      <c r="P2809" s="255"/>
      <c r="Q2809" s="255"/>
      <c r="R2809" s="255"/>
      <c r="S2809" s="255"/>
      <c r="T2809" s="256"/>
      <c r="U2809" s="14"/>
      <c r="V2809" s="14"/>
      <c r="W2809" s="14"/>
      <c r="X2809" s="14"/>
      <c r="Y2809" s="14"/>
      <c r="Z2809" s="14"/>
      <c r="AA2809" s="14"/>
      <c r="AB2809" s="14"/>
      <c r="AC2809" s="14"/>
      <c r="AD2809" s="14"/>
      <c r="AE2809" s="14"/>
      <c r="AT2809" s="257" t="s">
        <v>279</v>
      </c>
      <c r="AU2809" s="257" t="s">
        <v>82</v>
      </c>
      <c r="AV2809" s="14" t="s">
        <v>82</v>
      </c>
      <c r="AW2809" s="14" t="s">
        <v>33</v>
      </c>
      <c r="AX2809" s="14" t="s">
        <v>72</v>
      </c>
      <c r="AY2809" s="257" t="s">
        <v>266</v>
      </c>
    </row>
    <row r="2810" spans="1:51" s="13" customFormat="1" ht="12">
      <c r="A2810" s="13"/>
      <c r="B2810" s="237"/>
      <c r="C2810" s="238"/>
      <c r="D2810" s="230" t="s">
        <v>279</v>
      </c>
      <c r="E2810" s="239" t="s">
        <v>19</v>
      </c>
      <c r="F2810" s="240" t="s">
        <v>2290</v>
      </c>
      <c r="G2810" s="238"/>
      <c r="H2810" s="239" t="s">
        <v>19</v>
      </c>
      <c r="I2810" s="241"/>
      <c r="J2810" s="238"/>
      <c r="K2810" s="238"/>
      <c r="L2810" s="242"/>
      <c r="M2810" s="243"/>
      <c r="N2810" s="244"/>
      <c r="O2810" s="244"/>
      <c r="P2810" s="244"/>
      <c r="Q2810" s="244"/>
      <c r="R2810" s="244"/>
      <c r="S2810" s="244"/>
      <c r="T2810" s="245"/>
      <c r="U2810" s="13"/>
      <c r="V2810" s="13"/>
      <c r="W2810" s="13"/>
      <c r="X2810" s="13"/>
      <c r="Y2810" s="13"/>
      <c r="Z2810" s="13"/>
      <c r="AA2810" s="13"/>
      <c r="AB2810" s="13"/>
      <c r="AC2810" s="13"/>
      <c r="AD2810" s="13"/>
      <c r="AE2810" s="13"/>
      <c r="AT2810" s="246" t="s">
        <v>279</v>
      </c>
      <c r="AU2810" s="246" t="s">
        <v>82</v>
      </c>
      <c r="AV2810" s="13" t="s">
        <v>80</v>
      </c>
      <c r="AW2810" s="13" t="s">
        <v>33</v>
      </c>
      <c r="AX2810" s="13" t="s">
        <v>72</v>
      </c>
      <c r="AY2810" s="246" t="s">
        <v>266</v>
      </c>
    </row>
    <row r="2811" spans="1:51" s="14" customFormat="1" ht="12">
      <c r="A2811" s="14"/>
      <c r="B2811" s="247"/>
      <c r="C2811" s="248"/>
      <c r="D2811" s="230" t="s">
        <v>279</v>
      </c>
      <c r="E2811" s="249" t="s">
        <v>19</v>
      </c>
      <c r="F2811" s="250" t="s">
        <v>2291</v>
      </c>
      <c r="G2811" s="248"/>
      <c r="H2811" s="251">
        <v>18.3</v>
      </c>
      <c r="I2811" s="252"/>
      <c r="J2811" s="248"/>
      <c r="K2811" s="248"/>
      <c r="L2811" s="253"/>
      <c r="M2811" s="254"/>
      <c r="N2811" s="255"/>
      <c r="O2811" s="255"/>
      <c r="P2811" s="255"/>
      <c r="Q2811" s="255"/>
      <c r="R2811" s="255"/>
      <c r="S2811" s="255"/>
      <c r="T2811" s="256"/>
      <c r="U2811" s="14"/>
      <c r="V2811" s="14"/>
      <c r="W2811" s="14"/>
      <c r="X2811" s="14"/>
      <c r="Y2811" s="14"/>
      <c r="Z2811" s="14"/>
      <c r="AA2811" s="14"/>
      <c r="AB2811" s="14"/>
      <c r="AC2811" s="14"/>
      <c r="AD2811" s="14"/>
      <c r="AE2811" s="14"/>
      <c r="AT2811" s="257" t="s">
        <v>279</v>
      </c>
      <c r="AU2811" s="257" t="s">
        <v>82</v>
      </c>
      <c r="AV2811" s="14" t="s">
        <v>82</v>
      </c>
      <c r="AW2811" s="14" t="s">
        <v>33</v>
      </c>
      <c r="AX2811" s="14" t="s">
        <v>72</v>
      </c>
      <c r="AY2811" s="257" t="s">
        <v>266</v>
      </c>
    </row>
    <row r="2812" spans="1:51" s="13" customFormat="1" ht="12">
      <c r="A2812" s="13"/>
      <c r="B2812" s="237"/>
      <c r="C2812" s="238"/>
      <c r="D2812" s="230" t="s">
        <v>279</v>
      </c>
      <c r="E2812" s="239" t="s">
        <v>19</v>
      </c>
      <c r="F2812" s="240" t="s">
        <v>2292</v>
      </c>
      <c r="G2812" s="238"/>
      <c r="H2812" s="239" t="s">
        <v>19</v>
      </c>
      <c r="I2812" s="241"/>
      <c r="J2812" s="238"/>
      <c r="K2812" s="238"/>
      <c r="L2812" s="242"/>
      <c r="M2812" s="243"/>
      <c r="N2812" s="244"/>
      <c r="O2812" s="244"/>
      <c r="P2812" s="244"/>
      <c r="Q2812" s="244"/>
      <c r="R2812" s="244"/>
      <c r="S2812" s="244"/>
      <c r="T2812" s="245"/>
      <c r="U2812" s="13"/>
      <c r="V2812" s="13"/>
      <c r="W2812" s="13"/>
      <c r="X2812" s="13"/>
      <c r="Y2812" s="13"/>
      <c r="Z2812" s="13"/>
      <c r="AA2812" s="13"/>
      <c r="AB2812" s="13"/>
      <c r="AC2812" s="13"/>
      <c r="AD2812" s="13"/>
      <c r="AE2812" s="13"/>
      <c r="AT2812" s="246" t="s">
        <v>279</v>
      </c>
      <c r="AU2812" s="246" t="s">
        <v>82</v>
      </c>
      <c r="AV2812" s="13" t="s">
        <v>80</v>
      </c>
      <c r="AW2812" s="13" t="s">
        <v>33</v>
      </c>
      <c r="AX2812" s="13" t="s">
        <v>72</v>
      </c>
      <c r="AY2812" s="246" t="s">
        <v>266</v>
      </c>
    </row>
    <row r="2813" spans="1:51" s="14" customFormat="1" ht="12">
      <c r="A2813" s="14"/>
      <c r="B2813" s="247"/>
      <c r="C2813" s="248"/>
      <c r="D2813" s="230" t="s">
        <v>279</v>
      </c>
      <c r="E2813" s="249" t="s">
        <v>19</v>
      </c>
      <c r="F2813" s="250" t="s">
        <v>2293</v>
      </c>
      <c r="G2813" s="248"/>
      <c r="H2813" s="251">
        <v>1.26</v>
      </c>
      <c r="I2813" s="252"/>
      <c r="J2813" s="248"/>
      <c r="K2813" s="248"/>
      <c r="L2813" s="253"/>
      <c r="M2813" s="254"/>
      <c r="N2813" s="255"/>
      <c r="O2813" s="255"/>
      <c r="P2813" s="255"/>
      <c r="Q2813" s="255"/>
      <c r="R2813" s="255"/>
      <c r="S2813" s="255"/>
      <c r="T2813" s="256"/>
      <c r="U2813" s="14"/>
      <c r="V2813" s="14"/>
      <c r="W2813" s="14"/>
      <c r="X2813" s="14"/>
      <c r="Y2813" s="14"/>
      <c r="Z2813" s="14"/>
      <c r="AA2813" s="14"/>
      <c r="AB2813" s="14"/>
      <c r="AC2813" s="14"/>
      <c r="AD2813" s="14"/>
      <c r="AE2813" s="14"/>
      <c r="AT2813" s="257" t="s">
        <v>279</v>
      </c>
      <c r="AU2813" s="257" t="s">
        <v>82</v>
      </c>
      <c r="AV2813" s="14" t="s">
        <v>82</v>
      </c>
      <c r="AW2813" s="14" t="s">
        <v>33</v>
      </c>
      <c r="AX2813" s="14" t="s">
        <v>72</v>
      </c>
      <c r="AY2813" s="257" t="s">
        <v>266</v>
      </c>
    </row>
    <row r="2814" spans="1:51" s="13" customFormat="1" ht="12">
      <c r="A2814" s="13"/>
      <c r="B2814" s="237"/>
      <c r="C2814" s="238"/>
      <c r="D2814" s="230" t="s">
        <v>279</v>
      </c>
      <c r="E2814" s="239" t="s">
        <v>19</v>
      </c>
      <c r="F2814" s="240" t="s">
        <v>2294</v>
      </c>
      <c r="G2814" s="238"/>
      <c r="H2814" s="239" t="s">
        <v>19</v>
      </c>
      <c r="I2814" s="241"/>
      <c r="J2814" s="238"/>
      <c r="K2814" s="238"/>
      <c r="L2814" s="242"/>
      <c r="M2814" s="243"/>
      <c r="N2814" s="244"/>
      <c r="O2814" s="244"/>
      <c r="P2814" s="244"/>
      <c r="Q2814" s="244"/>
      <c r="R2814" s="244"/>
      <c r="S2814" s="244"/>
      <c r="T2814" s="245"/>
      <c r="U2814" s="13"/>
      <c r="V2814" s="13"/>
      <c r="W2814" s="13"/>
      <c r="X2814" s="13"/>
      <c r="Y2814" s="13"/>
      <c r="Z2814" s="13"/>
      <c r="AA2814" s="13"/>
      <c r="AB2814" s="13"/>
      <c r="AC2814" s="13"/>
      <c r="AD2814" s="13"/>
      <c r="AE2814" s="13"/>
      <c r="AT2814" s="246" t="s">
        <v>279</v>
      </c>
      <c r="AU2814" s="246" t="s">
        <v>82</v>
      </c>
      <c r="AV2814" s="13" t="s">
        <v>80</v>
      </c>
      <c r="AW2814" s="13" t="s">
        <v>33</v>
      </c>
      <c r="AX2814" s="13" t="s">
        <v>72</v>
      </c>
      <c r="AY2814" s="246" t="s">
        <v>266</v>
      </c>
    </row>
    <row r="2815" spans="1:51" s="14" customFormat="1" ht="12">
      <c r="A2815" s="14"/>
      <c r="B2815" s="247"/>
      <c r="C2815" s="248"/>
      <c r="D2815" s="230" t="s">
        <v>279</v>
      </c>
      <c r="E2815" s="249" t="s">
        <v>19</v>
      </c>
      <c r="F2815" s="250" t="s">
        <v>2285</v>
      </c>
      <c r="G2815" s="248"/>
      <c r="H2815" s="251">
        <v>1.59</v>
      </c>
      <c r="I2815" s="252"/>
      <c r="J2815" s="248"/>
      <c r="K2815" s="248"/>
      <c r="L2815" s="253"/>
      <c r="M2815" s="254"/>
      <c r="N2815" s="255"/>
      <c r="O2815" s="255"/>
      <c r="P2815" s="255"/>
      <c r="Q2815" s="255"/>
      <c r="R2815" s="255"/>
      <c r="S2815" s="255"/>
      <c r="T2815" s="256"/>
      <c r="U2815" s="14"/>
      <c r="V2815" s="14"/>
      <c r="W2815" s="14"/>
      <c r="X2815" s="14"/>
      <c r="Y2815" s="14"/>
      <c r="Z2815" s="14"/>
      <c r="AA2815" s="14"/>
      <c r="AB2815" s="14"/>
      <c r="AC2815" s="14"/>
      <c r="AD2815" s="14"/>
      <c r="AE2815" s="14"/>
      <c r="AT2815" s="257" t="s">
        <v>279</v>
      </c>
      <c r="AU2815" s="257" t="s">
        <v>82</v>
      </c>
      <c r="AV2815" s="14" t="s">
        <v>82</v>
      </c>
      <c r="AW2815" s="14" t="s">
        <v>33</v>
      </c>
      <c r="AX2815" s="14" t="s">
        <v>72</v>
      </c>
      <c r="AY2815" s="257" t="s">
        <v>266</v>
      </c>
    </row>
    <row r="2816" spans="1:51" s="13" customFormat="1" ht="12">
      <c r="A2816" s="13"/>
      <c r="B2816" s="237"/>
      <c r="C2816" s="238"/>
      <c r="D2816" s="230" t="s">
        <v>279</v>
      </c>
      <c r="E2816" s="239" t="s">
        <v>19</v>
      </c>
      <c r="F2816" s="240" t="s">
        <v>2295</v>
      </c>
      <c r="G2816" s="238"/>
      <c r="H2816" s="239" t="s">
        <v>19</v>
      </c>
      <c r="I2816" s="241"/>
      <c r="J2816" s="238"/>
      <c r="K2816" s="238"/>
      <c r="L2816" s="242"/>
      <c r="M2816" s="243"/>
      <c r="N2816" s="244"/>
      <c r="O2816" s="244"/>
      <c r="P2816" s="244"/>
      <c r="Q2816" s="244"/>
      <c r="R2816" s="244"/>
      <c r="S2816" s="244"/>
      <c r="T2816" s="245"/>
      <c r="U2816" s="13"/>
      <c r="V2816" s="13"/>
      <c r="W2816" s="13"/>
      <c r="X2816" s="13"/>
      <c r="Y2816" s="13"/>
      <c r="Z2816" s="13"/>
      <c r="AA2816" s="13"/>
      <c r="AB2816" s="13"/>
      <c r="AC2816" s="13"/>
      <c r="AD2816" s="13"/>
      <c r="AE2816" s="13"/>
      <c r="AT2816" s="246" t="s">
        <v>279</v>
      </c>
      <c r="AU2816" s="246" t="s">
        <v>82</v>
      </c>
      <c r="AV2816" s="13" t="s">
        <v>80</v>
      </c>
      <c r="AW2816" s="13" t="s">
        <v>33</v>
      </c>
      <c r="AX2816" s="13" t="s">
        <v>72</v>
      </c>
      <c r="AY2816" s="246" t="s">
        <v>266</v>
      </c>
    </row>
    <row r="2817" spans="1:51" s="14" customFormat="1" ht="12">
      <c r="A2817" s="14"/>
      <c r="B2817" s="247"/>
      <c r="C2817" s="248"/>
      <c r="D2817" s="230" t="s">
        <v>279</v>
      </c>
      <c r="E2817" s="249" t="s">
        <v>19</v>
      </c>
      <c r="F2817" s="250" t="s">
        <v>2296</v>
      </c>
      <c r="G2817" s="248"/>
      <c r="H2817" s="251">
        <v>1.3</v>
      </c>
      <c r="I2817" s="252"/>
      <c r="J2817" s="248"/>
      <c r="K2817" s="248"/>
      <c r="L2817" s="253"/>
      <c r="M2817" s="254"/>
      <c r="N2817" s="255"/>
      <c r="O2817" s="255"/>
      <c r="P2817" s="255"/>
      <c r="Q2817" s="255"/>
      <c r="R2817" s="255"/>
      <c r="S2817" s="255"/>
      <c r="T2817" s="256"/>
      <c r="U2817" s="14"/>
      <c r="V2817" s="14"/>
      <c r="W2817" s="14"/>
      <c r="X2817" s="14"/>
      <c r="Y2817" s="14"/>
      <c r="Z2817" s="14"/>
      <c r="AA2817" s="14"/>
      <c r="AB2817" s="14"/>
      <c r="AC2817" s="14"/>
      <c r="AD2817" s="14"/>
      <c r="AE2817" s="14"/>
      <c r="AT2817" s="257" t="s">
        <v>279</v>
      </c>
      <c r="AU2817" s="257" t="s">
        <v>82</v>
      </c>
      <c r="AV2817" s="14" t="s">
        <v>82</v>
      </c>
      <c r="AW2817" s="14" t="s">
        <v>33</v>
      </c>
      <c r="AX2817" s="14" t="s">
        <v>72</v>
      </c>
      <c r="AY2817" s="257" t="s">
        <v>266</v>
      </c>
    </row>
    <row r="2818" spans="1:51" s="13" customFormat="1" ht="12">
      <c r="A2818" s="13"/>
      <c r="B2818" s="237"/>
      <c r="C2818" s="238"/>
      <c r="D2818" s="230" t="s">
        <v>279</v>
      </c>
      <c r="E2818" s="239" t="s">
        <v>19</v>
      </c>
      <c r="F2818" s="240" t="s">
        <v>2297</v>
      </c>
      <c r="G2818" s="238"/>
      <c r="H2818" s="239" t="s">
        <v>19</v>
      </c>
      <c r="I2818" s="241"/>
      <c r="J2818" s="238"/>
      <c r="K2818" s="238"/>
      <c r="L2818" s="242"/>
      <c r="M2818" s="243"/>
      <c r="N2818" s="244"/>
      <c r="O2818" s="244"/>
      <c r="P2818" s="244"/>
      <c r="Q2818" s="244"/>
      <c r="R2818" s="244"/>
      <c r="S2818" s="244"/>
      <c r="T2818" s="245"/>
      <c r="U2818" s="13"/>
      <c r="V2818" s="13"/>
      <c r="W2818" s="13"/>
      <c r="X2818" s="13"/>
      <c r="Y2818" s="13"/>
      <c r="Z2818" s="13"/>
      <c r="AA2818" s="13"/>
      <c r="AB2818" s="13"/>
      <c r="AC2818" s="13"/>
      <c r="AD2818" s="13"/>
      <c r="AE2818" s="13"/>
      <c r="AT2818" s="246" t="s">
        <v>279</v>
      </c>
      <c r="AU2818" s="246" t="s">
        <v>82</v>
      </c>
      <c r="AV2818" s="13" t="s">
        <v>80</v>
      </c>
      <c r="AW2818" s="13" t="s">
        <v>33</v>
      </c>
      <c r="AX2818" s="13" t="s">
        <v>72</v>
      </c>
      <c r="AY2818" s="246" t="s">
        <v>266</v>
      </c>
    </row>
    <row r="2819" spans="1:51" s="14" customFormat="1" ht="12">
      <c r="A2819" s="14"/>
      <c r="B2819" s="247"/>
      <c r="C2819" s="248"/>
      <c r="D2819" s="230" t="s">
        <v>279</v>
      </c>
      <c r="E2819" s="249" t="s">
        <v>19</v>
      </c>
      <c r="F2819" s="250" t="s">
        <v>2298</v>
      </c>
      <c r="G2819" s="248"/>
      <c r="H2819" s="251">
        <v>2.84</v>
      </c>
      <c r="I2819" s="252"/>
      <c r="J2819" s="248"/>
      <c r="K2819" s="248"/>
      <c r="L2819" s="253"/>
      <c r="M2819" s="254"/>
      <c r="N2819" s="255"/>
      <c r="O2819" s="255"/>
      <c r="P2819" s="255"/>
      <c r="Q2819" s="255"/>
      <c r="R2819" s="255"/>
      <c r="S2819" s="255"/>
      <c r="T2819" s="256"/>
      <c r="U2819" s="14"/>
      <c r="V2819" s="14"/>
      <c r="W2819" s="14"/>
      <c r="X2819" s="14"/>
      <c r="Y2819" s="14"/>
      <c r="Z2819" s="14"/>
      <c r="AA2819" s="14"/>
      <c r="AB2819" s="14"/>
      <c r="AC2819" s="14"/>
      <c r="AD2819" s="14"/>
      <c r="AE2819" s="14"/>
      <c r="AT2819" s="257" t="s">
        <v>279</v>
      </c>
      <c r="AU2819" s="257" t="s">
        <v>82</v>
      </c>
      <c r="AV2819" s="14" t="s">
        <v>82</v>
      </c>
      <c r="AW2819" s="14" t="s">
        <v>33</v>
      </c>
      <c r="AX2819" s="14" t="s">
        <v>72</v>
      </c>
      <c r="AY2819" s="257" t="s">
        <v>266</v>
      </c>
    </row>
    <row r="2820" spans="1:51" s="13" customFormat="1" ht="12">
      <c r="A2820" s="13"/>
      <c r="B2820" s="237"/>
      <c r="C2820" s="238"/>
      <c r="D2820" s="230" t="s">
        <v>279</v>
      </c>
      <c r="E2820" s="239" t="s">
        <v>19</v>
      </c>
      <c r="F2820" s="240" t="s">
        <v>2299</v>
      </c>
      <c r="G2820" s="238"/>
      <c r="H2820" s="239" t="s">
        <v>19</v>
      </c>
      <c r="I2820" s="241"/>
      <c r="J2820" s="238"/>
      <c r="K2820" s="238"/>
      <c r="L2820" s="242"/>
      <c r="M2820" s="243"/>
      <c r="N2820" s="244"/>
      <c r="O2820" s="244"/>
      <c r="P2820" s="244"/>
      <c r="Q2820" s="244"/>
      <c r="R2820" s="244"/>
      <c r="S2820" s="244"/>
      <c r="T2820" s="245"/>
      <c r="U2820" s="13"/>
      <c r="V2820" s="13"/>
      <c r="W2820" s="13"/>
      <c r="X2820" s="13"/>
      <c r="Y2820" s="13"/>
      <c r="Z2820" s="13"/>
      <c r="AA2820" s="13"/>
      <c r="AB2820" s="13"/>
      <c r="AC2820" s="13"/>
      <c r="AD2820" s="13"/>
      <c r="AE2820" s="13"/>
      <c r="AT2820" s="246" t="s">
        <v>279</v>
      </c>
      <c r="AU2820" s="246" t="s">
        <v>82</v>
      </c>
      <c r="AV2820" s="13" t="s">
        <v>80</v>
      </c>
      <c r="AW2820" s="13" t="s">
        <v>33</v>
      </c>
      <c r="AX2820" s="13" t="s">
        <v>72</v>
      </c>
      <c r="AY2820" s="246" t="s">
        <v>266</v>
      </c>
    </row>
    <row r="2821" spans="1:51" s="14" customFormat="1" ht="12">
      <c r="A2821" s="14"/>
      <c r="B2821" s="247"/>
      <c r="C2821" s="248"/>
      <c r="D2821" s="230" t="s">
        <v>279</v>
      </c>
      <c r="E2821" s="249" t="s">
        <v>19</v>
      </c>
      <c r="F2821" s="250" t="s">
        <v>2300</v>
      </c>
      <c r="G2821" s="248"/>
      <c r="H2821" s="251">
        <v>43.03</v>
      </c>
      <c r="I2821" s="252"/>
      <c r="J2821" s="248"/>
      <c r="K2821" s="248"/>
      <c r="L2821" s="253"/>
      <c r="M2821" s="254"/>
      <c r="N2821" s="255"/>
      <c r="O2821" s="255"/>
      <c r="P2821" s="255"/>
      <c r="Q2821" s="255"/>
      <c r="R2821" s="255"/>
      <c r="S2821" s="255"/>
      <c r="T2821" s="256"/>
      <c r="U2821" s="14"/>
      <c r="V2821" s="14"/>
      <c r="W2821" s="14"/>
      <c r="X2821" s="14"/>
      <c r="Y2821" s="14"/>
      <c r="Z2821" s="14"/>
      <c r="AA2821" s="14"/>
      <c r="AB2821" s="14"/>
      <c r="AC2821" s="14"/>
      <c r="AD2821" s="14"/>
      <c r="AE2821" s="14"/>
      <c r="AT2821" s="257" t="s">
        <v>279</v>
      </c>
      <c r="AU2821" s="257" t="s">
        <v>82</v>
      </c>
      <c r="AV2821" s="14" t="s">
        <v>82</v>
      </c>
      <c r="AW2821" s="14" t="s">
        <v>33</v>
      </c>
      <c r="AX2821" s="14" t="s">
        <v>72</v>
      </c>
      <c r="AY2821" s="257" t="s">
        <v>266</v>
      </c>
    </row>
    <row r="2822" spans="1:51" s="13" customFormat="1" ht="12">
      <c r="A2822" s="13"/>
      <c r="B2822" s="237"/>
      <c r="C2822" s="238"/>
      <c r="D2822" s="230" t="s">
        <v>279</v>
      </c>
      <c r="E2822" s="239" t="s">
        <v>19</v>
      </c>
      <c r="F2822" s="240" t="s">
        <v>2301</v>
      </c>
      <c r="G2822" s="238"/>
      <c r="H2822" s="239" t="s">
        <v>19</v>
      </c>
      <c r="I2822" s="241"/>
      <c r="J2822" s="238"/>
      <c r="K2822" s="238"/>
      <c r="L2822" s="242"/>
      <c r="M2822" s="243"/>
      <c r="N2822" s="244"/>
      <c r="O2822" s="244"/>
      <c r="P2822" s="244"/>
      <c r="Q2822" s="244"/>
      <c r="R2822" s="244"/>
      <c r="S2822" s="244"/>
      <c r="T2822" s="245"/>
      <c r="U2822" s="13"/>
      <c r="V2822" s="13"/>
      <c r="W2822" s="13"/>
      <c r="X2822" s="13"/>
      <c r="Y2822" s="13"/>
      <c r="Z2822" s="13"/>
      <c r="AA2822" s="13"/>
      <c r="AB2822" s="13"/>
      <c r="AC2822" s="13"/>
      <c r="AD2822" s="13"/>
      <c r="AE2822" s="13"/>
      <c r="AT2822" s="246" t="s">
        <v>279</v>
      </c>
      <c r="AU2822" s="246" t="s">
        <v>82</v>
      </c>
      <c r="AV2822" s="13" t="s">
        <v>80</v>
      </c>
      <c r="AW2822" s="13" t="s">
        <v>33</v>
      </c>
      <c r="AX2822" s="13" t="s">
        <v>72</v>
      </c>
      <c r="AY2822" s="246" t="s">
        <v>266</v>
      </c>
    </row>
    <row r="2823" spans="1:51" s="14" customFormat="1" ht="12">
      <c r="A2823" s="14"/>
      <c r="B2823" s="247"/>
      <c r="C2823" s="248"/>
      <c r="D2823" s="230" t="s">
        <v>279</v>
      </c>
      <c r="E2823" s="249" t="s">
        <v>19</v>
      </c>
      <c r="F2823" s="250" t="s">
        <v>2302</v>
      </c>
      <c r="G2823" s="248"/>
      <c r="H2823" s="251">
        <v>50.18</v>
      </c>
      <c r="I2823" s="252"/>
      <c r="J2823" s="248"/>
      <c r="K2823" s="248"/>
      <c r="L2823" s="253"/>
      <c r="M2823" s="254"/>
      <c r="N2823" s="255"/>
      <c r="O2823" s="255"/>
      <c r="P2823" s="255"/>
      <c r="Q2823" s="255"/>
      <c r="R2823" s="255"/>
      <c r="S2823" s="255"/>
      <c r="T2823" s="256"/>
      <c r="U2823" s="14"/>
      <c r="V2823" s="14"/>
      <c r="W2823" s="14"/>
      <c r="X2823" s="14"/>
      <c r="Y2823" s="14"/>
      <c r="Z2823" s="14"/>
      <c r="AA2823" s="14"/>
      <c r="AB2823" s="14"/>
      <c r="AC2823" s="14"/>
      <c r="AD2823" s="14"/>
      <c r="AE2823" s="14"/>
      <c r="AT2823" s="257" t="s">
        <v>279</v>
      </c>
      <c r="AU2823" s="257" t="s">
        <v>82</v>
      </c>
      <c r="AV2823" s="14" t="s">
        <v>82</v>
      </c>
      <c r="AW2823" s="14" t="s">
        <v>33</v>
      </c>
      <c r="AX2823" s="14" t="s">
        <v>72</v>
      </c>
      <c r="AY2823" s="257" t="s">
        <v>266</v>
      </c>
    </row>
    <row r="2824" spans="1:51" s="13" customFormat="1" ht="12">
      <c r="A2824" s="13"/>
      <c r="B2824" s="237"/>
      <c r="C2824" s="238"/>
      <c r="D2824" s="230" t="s">
        <v>279</v>
      </c>
      <c r="E2824" s="239" t="s">
        <v>19</v>
      </c>
      <c r="F2824" s="240" t="s">
        <v>2303</v>
      </c>
      <c r="G2824" s="238"/>
      <c r="H2824" s="239" t="s">
        <v>19</v>
      </c>
      <c r="I2824" s="241"/>
      <c r="J2824" s="238"/>
      <c r="K2824" s="238"/>
      <c r="L2824" s="242"/>
      <c r="M2824" s="243"/>
      <c r="N2824" s="244"/>
      <c r="O2824" s="244"/>
      <c r="P2824" s="244"/>
      <c r="Q2824" s="244"/>
      <c r="R2824" s="244"/>
      <c r="S2824" s="244"/>
      <c r="T2824" s="245"/>
      <c r="U2824" s="13"/>
      <c r="V2824" s="13"/>
      <c r="W2824" s="13"/>
      <c r="X2824" s="13"/>
      <c r="Y2824" s="13"/>
      <c r="Z2824" s="13"/>
      <c r="AA2824" s="13"/>
      <c r="AB2824" s="13"/>
      <c r="AC2824" s="13"/>
      <c r="AD2824" s="13"/>
      <c r="AE2824" s="13"/>
      <c r="AT2824" s="246" t="s">
        <v>279</v>
      </c>
      <c r="AU2824" s="246" t="s">
        <v>82</v>
      </c>
      <c r="AV2824" s="13" t="s">
        <v>80</v>
      </c>
      <c r="AW2824" s="13" t="s">
        <v>33</v>
      </c>
      <c r="AX2824" s="13" t="s">
        <v>72</v>
      </c>
      <c r="AY2824" s="246" t="s">
        <v>266</v>
      </c>
    </row>
    <row r="2825" spans="1:51" s="14" customFormat="1" ht="12">
      <c r="A2825" s="14"/>
      <c r="B2825" s="247"/>
      <c r="C2825" s="248"/>
      <c r="D2825" s="230" t="s">
        <v>279</v>
      </c>
      <c r="E2825" s="249" t="s">
        <v>19</v>
      </c>
      <c r="F2825" s="250" t="s">
        <v>2304</v>
      </c>
      <c r="G2825" s="248"/>
      <c r="H2825" s="251">
        <v>13.53</v>
      </c>
      <c r="I2825" s="252"/>
      <c r="J2825" s="248"/>
      <c r="K2825" s="248"/>
      <c r="L2825" s="253"/>
      <c r="M2825" s="254"/>
      <c r="N2825" s="255"/>
      <c r="O2825" s="255"/>
      <c r="P2825" s="255"/>
      <c r="Q2825" s="255"/>
      <c r="R2825" s="255"/>
      <c r="S2825" s="255"/>
      <c r="T2825" s="256"/>
      <c r="U2825" s="14"/>
      <c r="V2825" s="14"/>
      <c r="W2825" s="14"/>
      <c r="X2825" s="14"/>
      <c r="Y2825" s="14"/>
      <c r="Z2825" s="14"/>
      <c r="AA2825" s="14"/>
      <c r="AB2825" s="14"/>
      <c r="AC2825" s="14"/>
      <c r="AD2825" s="14"/>
      <c r="AE2825" s="14"/>
      <c r="AT2825" s="257" t="s">
        <v>279</v>
      </c>
      <c r="AU2825" s="257" t="s">
        <v>82</v>
      </c>
      <c r="AV2825" s="14" t="s">
        <v>82</v>
      </c>
      <c r="AW2825" s="14" t="s">
        <v>33</v>
      </c>
      <c r="AX2825" s="14" t="s">
        <v>72</v>
      </c>
      <c r="AY2825" s="257" t="s">
        <v>266</v>
      </c>
    </row>
    <row r="2826" spans="1:51" s="13" customFormat="1" ht="12">
      <c r="A2826" s="13"/>
      <c r="B2826" s="237"/>
      <c r="C2826" s="238"/>
      <c r="D2826" s="230" t="s">
        <v>279</v>
      </c>
      <c r="E2826" s="239" t="s">
        <v>19</v>
      </c>
      <c r="F2826" s="240" t="s">
        <v>2305</v>
      </c>
      <c r="G2826" s="238"/>
      <c r="H2826" s="239" t="s">
        <v>19</v>
      </c>
      <c r="I2826" s="241"/>
      <c r="J2826" s="238"/>
      <c r="K2826" s="238"/>
      <c r="L2826" s="242"/>
      <c r="M2826" s="243"/>
      <c r="N2826" s="244"/>
      <c r="O2826" s="244"/>
      <c r="P2826" s="244"/>
      <c r="Q2826" s="244"/>
      <c r="R2826" s="244"/>
      <c r="S2826" s="244"/>
      <c r="T2826" s="245"/>
      <c r="U2826" s="13"/>
      <c r="V2826" s="13"/>
      <c r="W2826" s="13"/>
      <c r="X2826" s="13"/>
      <c r="Y2826" s="13"/>
      <c r="Z2826" s="13"/>
      <c r="AA2826" s="13"/>
      <c r="AB2826" s="13"/>
      <c r="AC2826" s="13"/>
      <c r="AD2826" s="13"/>
      <c r="AE2826" s="13"/>
      <c r="AT2826" s="246" t="s">
        <v>279</v>
      </c>
      <c r="AU2826" s="246" t="s">
        <v>82</v>
      </c>
      <c r="AV2826" s="13" t="s">
        <v>80</v>
      </c>
      <c r="AW2826" s="13" t="s">
        <v>33</v>
      </c>
      <c r="AX2826" s="13" t="s">
        <v>72</v>
      </c>
      <c r="AY2826" s="246" t="s">
        <v>266</v>
      </c>
    </row>
    <row r="2827" spans="1:51" s="14" customFormat="1" ht="12">
      <c r="A2827" s="14"/>
      <c r="B2827" s="247"/>
      <c r="C2827" s="248"/>
      <c r="D2827" s="230" t="s">
        <v>279</v>
      </c>
      <c r="E2827" s="249" t="s">
        <v>19</v>
      </c>
      <c r="F2827" s="250" t="s">
        <v>2306</v>
      </c>
      <c r="G2827" s="248"/>
      <c r="H2827" s="251">
        <v>1.57</v>
      </c>
      <c r="I2827" s="252"/>
      <c r="J2827" s="248"/>
      <c r="K2827" s="248"/>
      <c r="L2827" s="253"/>
      <c r="M2827" s="254"/>
      <c r="N2827" s="255"/>
      <c r="O2827" s="255"/>
      <c r="P2827" s="255"/>
      <c r="Q2827" s="255"/>
      <c r="R2827" s="255"/>
      <c r="S2827" s="255"/>
      <c r="T2827" s="256"/>
      <c r="U2827" s="14"/>
      <c r="V2827" s="14"/>
      <c r="W2827" s="14"/>
      <c r="X2827" s="14"/>
      <c r="Y2827" s="14"/>
      <c r="Z2827" s="14"/>
      <c r="AA2827" s="14"/>
      <c r="AB2827" s="14"/>
      <c r="AC2827" s="14"/>
      <c r="AD2827" s="14"/>
      <c r="AE2827" s="14"/>
      <c r="AT2827" s="257" t="s">
        <v>279</v>
      </c>
      <c r="AU2827" s="257" t="s">
        <v>82</v>
      </c>
      <c r="AV2827" s="14" t="s">
        <v>82</v>
      </c>
      <c r="AW2827" s="14" t="s">
        <v>33</v>
      </c>
      <c r="AX2827" s="14" t="s">
        <v>72</v>
      </c>
      <c r="AY2827" s="257" t="s">
        <v>266</v>
      </c>
    </row>
    <row r="2828" spans="1:51" s="13" customFormat="1" ht="12">
      <c r="A2828" s="13"/>
      <c r="B2828" s="237"/>
      <c r="C2828" s="238"/>
      <c r="D2828" s="230" t="s">
        <v>279</v>
      </c>
      <c r="E2828" s="239" t="s">
        <v>19</v>
      </c>
      <c r="F2828" s="240" t="s">
        <v>2307</v>
      </c>
      <c r="G2828" s="238"/>
      <c r="H2828" s="239" t="s">
        <v>19</v>
      </c>
      <c r="I2828" s="241"/>
      <c r="J2828" s="238"/>
      <c r="K2828" s="238"/>
      <c r="L2828" s="242"/>
      <c r="M2828" s="243"/>
      <c r="N2828" s="244"/>
      <c r="O2828" s="244"/>
      <c r="P2828" s="244"/>
      <c r="Q2828" s="244"/>
      <c r="R2828" s="244"/>
      <c r="S2828" s="244"/>
      <c r="T2828" s="245"/>
      <c r="U2828" s="13"/>
      <c r="V2828" s="13"/>
      <c r="W2828" s="13"/>
      <c r="X2828" s="13"/>
      <c r="Y2828" s="13"/>
      <c r="Z2828" s="13"/>
      <c r="AA2828" s="13"/>
      <c r="AB2828" s="13"/>
      <c r="AC2828" s="13"/>
      <c r="AD2828" s="13"/>
      <c r="AE2828" s="13"/>
      <c r="AT2828" s="246" t="s">
        <v>279</v>
      </c>
      <c r="AU2828" s="246" t="s">
        <v>82</v>
      </c>
      <c r="AV2828" s="13" t="s">
        <v>80</v>
      </c>
      <c r="AW2828" s="13" t="s">
        <v>33</v>
      </c>
      <c r="AX2828" s="13" t="s">
        <v>72</v>
      </c>
      <c r="AY2828" s="246" t="s">
        <v>266</v>
      </c>
    </row>
    <row r="2829" spans="1:51" s="14" customFormat="1" ht="12">
      <c r="A2829" s="14"/>
      <c r="B2829" s="247"/>
      <c r="C2829" s="248"/>
      <c r="D2829" s="230" t="s">
        <v>279</v>
      </c>
      <c r="E2829" s="249" t="s">
        <v>19</v>
      </c>
      <c r="F2829" s="250" t="s">
        <v>2308</v>
      </c>
      <c r="G2829" s="248"/>
      <c r="H2829" s="251">
        <v>9.77</v>
      </c>
      <c r="I2829" s="252"/>
      <c r="J2829" s="248"/>
      <c r="K2829" s="248"/>
      <c r="L2829" s="253"/>
      <c r="M2829" s="254"/>
      <c r="N2829" s="255"/>
      <c r="O2829" s="255"/>
      <c r="P2829" s="255"/>
      <c r="Q2829" s="255"/>
      <c r="R2829" s="255"/>
      <c r="S2829" s="255"/>
      <c r="T2829" s="256"/>
      <c r="U2829" s="14"/>
      <c r="V2829" s="14"/>
      <c r="W2829" s="14"/>
      <c r="X2829" s="14"/>
      <c r="Y2829" s="14"/>
      <c r="Z2829" s="14"/>
      <c r="AA2829" s="14"/>
      <c r="AB2829" s="14"/>
      <c r="AC2829" s="14"/>
      <c r="AD2829" s="14"/>
      <c r="AE2829" s="14"/>
      <c r="AT2829" s="257" t="s">
        <v>279</v>
      </c>
      <c r="AU2829" s="257" t="s">
        <v>82</v>
      </c>
      <c r="AV2829" s="14" t="s">
        <v>82</v>
      </c>
      <c r="AW2829" s="14" t="s">
        <v>33</v>
      </c>
      <c r="AX2829" s="14" t="s">
        <v>72</v>
      </c>
      <c r="AY2829" s="257" t="s">
        <v>266</v>
      </c>
    </row>
    <row r="2830" spans="1:51" s="13" customFormat="1" ht="12">
      <c r="A2830" s="13"/>
      <c r="B2830" s="237"/>
      <c r="C2830" s="238"/>
      <c r="D2830" s="230" t="s">
        <v>279</v>
      </c>
      <c r="E2830" s="239" t="s">
        <v>19</v>
      </c>
      <c r="F2830" s="240" t="s">
        <v>2309</v>
      </c>
      <c r="G2830" s="238"/>
      <c r="H2830" s="239" t="s">
        <v>19</v>
      </c>
      <c r="I2830" s="241"/>
      <c r="J2830" s="238"/>
      <c r="K2830" s="238"/>
      <c r="L2830" s="242"/>
      <c r="M2830" s="243"/>
      <c r="N2830" s="244"/>
      <c r="O2830" s="244"/>
      <c r="P2830" s="244"/>
      <c r="Q2830" s="244"/>
      <c r="R2830" s="244"/>
      <c r="S2830" s="244"/>
      <c r="T2830" s="245"/>
      <c r="U2830" s="13"/>
      <c r="V2830" s="13"/>
      <c r="W2830" s="13"/>
      <c r="X2830" s="13"/>
      <c r="Y2830" s="13"/>
      <c r="Z2830" s="13"/>
      <c r="AA2830" s="13"/>
      <c r="AB2830" s="13"/>
      <c r="AC2830" s="13"/>
      <c r="AD2830" s="13"/>
      <c r="AE2830" s="13"/>
      <c r="AT2830" s="246" t="s">
        <v>279</v>
      </c>
      <c r="AU2830" s="246" t="s">
        <v>82</v>
      </c>
      <c r="AV2830" s="13" t="s">
        <v>80</v>
      </c>
      <c r="AW2830" s="13" t="s">
        <v>33</v>
      </c>
      <c r="AX2830" s="13" t="s">
        <v>72</v>
      </c>
      <c r="AY2830" s="246" t="s">
        <v>266</v>
      </c>
    </row>
    <row r="2831" spans="1:51" s="14" customFormat="1" ht="12">
      <c r="A2831" s="14"/>
      <c r="B2831" s="247"/>
      <c r="C2831" s="248"/>
      <c r="D2831" s="230" t="s">
        <v>279</v>
      </c>
      <c r="E2831" s="249" t="s">
        <v>19</v>
      </c>
      <c r="F2831" s="250" t="s">
        <v>2310</v>
      </c>
      <c r="G2831" s="248"/>
      <c r="H2831" s="251">
        <v>7.4</v>
      </c>
      <c r="I2831" s="252"/>
      <c r="J2831" s="248"/>
      <c r="K2831" s="248"/>
      <c r="L2831" s="253"/>
      <c r="M2831" s="254"/>
      <c r="N2831" s="255"/>
      <c r="O2831" s="255"/>
      <c r="P2831" s="255"/>
      <c r="Q2831" s="255"/>
      <c r="R2831" s="255"/>
      <c r="S2831" s="255"/>
      <c r="T2831" s="256"/>
      <c r="U2831" s="14"/>
      <c r="V2831" s="14"/>
      <c r="W2831" s="14"/>
      <c r="X2831" s="14"/>
      <c r="Y2831" s="14"/>
      <c r="Z2831" s="14"/>
      <c r="AA2831" s="14"/>
      <c r="AB2831" s="14"/>
      <c r="AC2831" s="14"/>
      <c r="AD2831" s="14"/>
      <c r="AE2831" s="14"/>
      <c r="AT2831" s="257" t="s">
        <v>279</v>
      </c>
      <c r="AU2831" s="257" t="s">
        <v>82</v>
      </c>
      <c r="AV2831" s="14" t="s">
        <v>82</v>
      </c>
      <c r="AW2831" s="14" t="s">
        <v>33</v>
      </c>
      <c r="AX2831" s="14" t="s">
        <v>72</v>
      </c>
      <c r="AY2831" s="257" t="s">
        <v>266</v>
      </c>
    </row>
    <row r="2832" spans="1:51" s="13" customFormat="1" ht="12">
      <c r="A2832" s="13"/>
      <c r="B2832" s="237"/>
      <c r="C2832" s="238"/>
      <c r="D2832" s="230" t="s">
        <v>279</v>
      </c>
      <c r="E2832" s="239" t="s">
        <v>19</v>
      </c>
      <c r="F2832" s="240" t="s">
        <v>2311</v>
      </c>
      <c r="G2832" s="238"/>
      <c r="H2832" s="239" t="s">
        <v>19</v>
      </c>
      <c r="I2832" s="241"/>
      <c r="J2832" s="238"/>
      <c r="K2832" s="238"/>
      <c r="L2832" s="242"/>
      <c r="M2832" s="243"/>
      <c r="N2832" s="244"/>
      <c r="O2832" s="244"/>
      <c r="P2832" s="244"/>
      <c r="Q2832" s="244"/>
      <c r="R2832" s="244"/>
      <c r="S2832" s="244"/>
      <c r="T2832" s="245"/>
      <c r="U2832" s="13"/>
      <c r="V2832" s="13"/>
      <c r="W2832" s="13"/>
      <c r="X2832" s="13"/>
      <c r="Y2832" s="13"/>
      <c r="Z2832" s="13"/>
      <c r="AA2832" s="13"/>
      <c r="AB2832" s="13"/>
      <c r="AC2832" s="13"/>
      <c r="AD2832" s="13"/>
      <c r="AE2832" s="13"/>
      <c r="AT2832" s="246" t="s">
        <v>279</v>
      </c>
      <c r="AU2832" s="246" t="s">
        <v>82</v>
      </c>
      <c r="AV2832" s="13" t="s">
        <v>80</v>
      </c>
      <c r="AW2832" s="13" t="s">
        <v>33</v>
      </c>
      <c r="AX2832" s="13" t="s">
        <v>72</v>
      </c>
      <c r="AY2832" s="246" t="s">
        <v>266</v>
      </c>
    </row>
    <row r="2833" spans="1:51" s="14" customFormat="1" ht="12">
      <c r="A2833" s="14"/>
      <c r="B2833" s="247"/>
      <c r="C2833" s="248"/>
      <c r="D2833" s="230" t="s">
        <v>279</v>
      </c>
      <c r="E2833" s="249" t="s">
        <v>19</v>
      </c>
      <c r="F2833" s="250" t="s">
        <v>2312</v>
      </c>
      <c r="G2833" s="248"/>
      <c r="H2833" s="251">
        <v>1.45</v>
      </c>
      <c r="I2833" s="252"/>
      <c r="J2833" s="248"/>
      <c r="K2833" s="248"/>
      <c r="L2833" s="253"/>
      <c r="M2833" s="254"/>
      <c r="N2833" s="255"/>
      <c r="O2833" s="255"/>
      <c r="P2833" s="255"/>
      <c r="Q2833" s="255"/>
      <c r="R2833" s="255"/>
      <c r="S2833" s="255"/>
      <c r="T2833" s="256"/>
      <c r="U2833" s="14"/>
      <c r="V2833" s="14"/>
      <c r="W2833" s="14"/>
      <c r="X2833" s="14"/>
      <c r="Y2833" s="14"/>
      <c r="Z2833" s="14"/>
      <c r="AA2833" s="14"/>
      <c r="AB2833" s="14"/>
      <c r="AC2833" s="14"/>
      <c r="AD2833" s="14"/>
      <c r="AE2833" s="14"/>
      <c r="AT2833" s="257" t="s">
        <v>279</v>
      </c>
      <c r="AU2833" s="257" t="s">
        <v>82</v>
      </c>
      <c r="AV2833" s="14" t="s">
        <v>82</v>
      </c>
      <c r="AW2833" s="14" t="s">
        <v>33</v>
      </c>
      <c r="AX2833" s="14" t="s">
        <v>72</v>
      </c>
      <c r="AY2833" s="257" t="s">
        <v>266</v>
      </c>
    </row>
    <row r="2834" spans="1:51" s="13" customFormat="1" ht="12">
      <c r="A2834" s="13"/>
      <c r="B2834" s="237"/>
      <c r="C2834" s="238"/>
      <c r="D2834" s="230" t="s">
        <v>279</v>
      </c>
      <c r="E2834" s="239" t="s">
        <v>19</v>
      </c>
      <c r="F2834" s="240" t="s">
        <v>2313</v>
      </c>
      <c r="G2834" s="238"/>
      <c r="H2834" s="239" t="s">
        <v>19</v>
      </c>
      <c r="I2834" s="241"/>
      <c r="J2834" s="238"/>
      <c r="K2834" s="238"/>
      <c r="L2834" s="242"/>
      <c r="M2834" s="243"/>
      <c r="N2834" s="244"/>
      <c r="O2834" s="244"/>
      <c r="P2834" s="244"/>
      <c r="Q2834" s="244"/>
      <c r="R2834" s="244"/>
      <c r="S2834" s="244"/>
      <c r="T2834" s="245"/>
      <c r="U2834" s="13"/>
      <c r="V2834" s="13"/>
      <c r="W2834" s="13"/>
      <c r="X2834" s="13"/>
      <c r="Y2834" s="13"/>
      <c r="Z2834" s="13"/>
      <c r="AA2834" s="13"/>
      <c r="AB2834" s="13"/>
      <c r="AC2834" s="13"/>
      <c r="AD2834" s="13"/>
      <c r="AE2834" s="13"/>
      <c r="AT2834" s="246" t="s">
        <v>279</v>
      </c>
      <c r="AU2834" s="246" t="s">
        <v>82</v>
      </c>
      <c r="AV2834" s="13" t="s">
        <v>80</v>
      </c>
      <c r="AW2834" s="13" t="s">
        <v>33</v>
      </c>
      <c r="AX2834" s="13" t="s">
        <v>72</v>
      </c>
      <c r="AY2834" s="246" t="s">
        <v>266</v>
      </c>
    </row>
    <row r="2835" spans="1:51" s="14" customFormat="1" ht="12">
      <c r="A2835" s="14"/>
      <c r="B2835" s="247"/>
      <c r="C2835" s="248"/>
      <c r="D2835" s="230" t="s">
        <v>279</v>
      </c>
      <c r="E2835" s="249" t="s">
        <v>19</v>
      </c>
      <c r="F2835" s="250" t="s">
        <v>2306</v>
      </c>
      <c r="G2835" s="248"/>
      <c r="H2835" s="251">
        <v>1.57</v>
      </c>
      <c r="I2835" s="252"/>
      <c r="J2835" s="248"/>
      <c r="K2835" s="248"/>
      <c r="L2835" s="253"/>
      <c r="M2835" s="254"/>
      <c r="N2835" s="255"/>
      <c r="O2835" s="255"/>
      <c r="P2835" s="255"/>
      <c r="Q2835" s="255"/>
      <c r="R2835" s="255"/>
      <c r="S2835" s="255"/>
      <c r="T2835" s="256"/>
      <c r="U2835" s="14"/>
      <c r="V2835" s="14"/>
      <c r="W2835" s="14"/>
      <c r="X2835" s="14"/>
      <c r="Y2835" s="14"/>
      <c r="Z2835" s="14"/>
      <c r="AA2835" s="14"/>
      <c r="AB2835" s="14"/>
      <c r="AC2835" s="14"/>
      <c r="AD2835" s="14"/>
      <c r="AE2835" s="14"/>
      <c r="AT2835" s="257" t="s">
        <v>279</v>
      </c>
      <c r="AU2835" s="257" t="s">
        <v>82</v>
      </c>
      <c r="AV2835" s="14" t="s">
        <v>82</v>
      </c>
      <c r="AW2835" s="14" t="s">
        <v>33</v>
      </c>
      <c r="AX2835" s="14" t="s">
        <v>72</v>
      </c>
      <c r="AY2835" s="257" t="s">
        <v>266</v>
      </c>
    </row>
    <row r="2836" spans="1:51" s="13" customFormat="1" ht="12">
      <c r="A2836" s="13"/>
      <c r="B2836" s="237"/>
      <c r="C2836" s="238"/>
      <c r="D2836" s="230" t="s">
        <v>279</v>
      </c>
      <c r="E2836" s="239" t="s">
        <v>19</v>
      </c>
      <c r="F2836" s="240" t="s">
        <v>2314</v>
      </c>
      <c r="G2836" s="238"/>
      <c r="H2836" s="239" t="s">
        <v>19</v>
      </c>
      <c r="I2836" s="241"/>
      <c r="J2836" s="238"/>
      <c r="K2836" s="238"/>
      <c r="L2836" s="242"/>
      <c r="M2836" s="243"/>
      <c r="N2836" s="244"/>
      <c r="O2836" s="244"/>
      <c r="P2836" s="244"/>
      <c r="Q2836" s="244"/>
      <c r="R2836" s="244"/>
      <c r="S2836" s="244"/>
      <c r="T2836" s="245"/>
      <c r="U2836" s="13"/>
      <c r="V2836" s="13"/>
      <c r="W2836" s="13"/>
      <c r="X2836" s="13"/>
      <c r="Y2836" s="13"/>
      <c r="Z2836" s="13"/>
      <c r="AA2836" s="13"/>
      <c r="AB2836" s="13"/>
      <c r="AC2836" s="13"/>
      <c r="AD2836" s="13"/>
      <c r="AE2836" s="13"/>
      <c r="AT2836" s="246" t="s">
        <v>279</v>
      </c>
      <c r="AU2836" s="246" t="s">
        <v>82</v>
      </c>
      <c r="AV2836" s="13" t="s">
        <v>80</v>
      </c>
      <c r="AW2836" s="13" t="s">
        <v>33</v>
      </c>
      <c r="AX2836" s="13" t="s">
        <v>72</v>
      </c>
      <c r="AY2836" s="246" t="s">
        <v>266</v>
      </c>
    </row>
    <row r="2837" spans="1:51" s="14" customFormat="1" ht="12">
      <c r="A2837" s="14"/>
      <c r="B2837" s="247"/>
      <c r="C2837" s="248"/>
      <c r="D2837" s="230" t="s">
        <v>279</v>
      </c>
      <c r="E2837" s="249" t="s">
        <v>19</v>
      </c>
      <c r="F2837" s="250" t="s">
        <v>2315</v>
      </c>
      <c r="G2837" s="248"/>
      <c r="H2837" s="251">
        <v>1.32</v>
      </c>
      <c r="I2837" s="252"/>
      <c r="J2837" s="248"/>
      <c r="K2837" s="248"/>
      <c r="L2837" s="253"/>
      <c r="M2837" s="254"/>
      <c r="N2837" s="255"/>
      <c r="O2837" s="255"/>
      <c r="P2837" s="255"/>
      <c r="Q2837" s="255"/>
      <c r="R2837" s="255"/>
      <c r="S2837" s="255"/>
      <c r="T2837" s="256"/>
      <c r="U2837" s="14"/>
      <c r="V2837" s="14"/>
      <c r="W2837" s="14"/>
      <c r="X2837" s="14"/>
      <c r="Y2837" s="14"/>
      <c r="Z2837" s="14"/>
      <c r="AA2837" s="14"/>
      <c r="AB2837" s="14"/>
      <c r="AC2837" s="14"/>
      <c r="AD2837" s="14"/>
      <c r="AE2837" s="14"/>
      <c r="AT2837" s="257" t="s">
        <v>279</v>
      </c>
      <c r="AU2837" s="257" t="s">
        <v>82</v>
      </c>
      <c r="AV2837" s="14" t="s">
        <v>82</v>
      </c>
      <c r="AW2837" s="14" t="s">
        <v>33</v>
      </c>
      <c r="AX2837" s="14" t="s">
        <v>72</v>
      </c>
      <c r="AY2837" s="257" t="s">
        <v>266</v>
      </c>
    </row>
    <row r="2838" spans="1:51" s="13" customFormat="1" ht="12">
      <c r="A2838" s="13"/>
      <c r="B2838" s="237"/>
      <c r="C2838" s="238"/>
      <c r="D2838" s="230" t="s">
        <v>279</v>
      </c>
      <c r="E2838" s="239" t="s">
        <v>19</v>
      </c>
      <c r="F2838" s="240" t="s">
        <v>2316</v>
      </c>
      <c r="G2838" s="238"/>
      <c r="H2838" s="239" t="s">
        <v>19</v>
      </c>
      <c r="I2838" s="241"/>
      <c r="J2838" s="238"/>
      <c r="K2838" s="238"/>
      <c r="L2838" s="242"/>
      <c r="M2838" s="243"/>
      <c r="N2838" s="244"/>
      <c r="O2838" s="244"/>
      <c r="P2838" s="244"/>
      <c r="Q2838" s="244"/>
      <c r="R2838" s="244"/>
      <c r="S2838" s="244"/>
      <c r="T2838" s="245"/>
      <c r="U2838" s="13"/>
      <c r="V2838" s="13"/>
      <c r="W2838" s="13"/>
      <c r="X2838" s="13"/>
      <c r="Y2838" s="13"/>
      <c r="Z2838" s="13"/>
      <c r="AA2838" s="13"/>
      <c r="AB2838" s="13"/>
      <c r="AC2838" s="13"/>
      <c r="AD2838" s="13"/>
      <c r="AE2838" s="13"/>
      <c r="AT2838" s="246" t="s">
        <v>279</v>
      </c>
      <c r="AU2838" s="246" t="s">
        <v>82</v>
      </c>
      <c r="AV2838" s="13" t="s">
        <v>80</v>
      </c>
      <c r="AW2838" s="13" t="s">
        <v>33</v>
      </c>
      <c r="AX2838" s="13" t="s">
        <v>72</v>
      </c>
      <c r="AY2838" s="246" t="s">
        <v>266</v>
      </c>
    </row>
    <row r="2839" spans="1:51" s="14" customFormat="1" ht="12">
      <c r="A2839" s="14"/>
      <c r="B2839" s="247"/>
      <c r="C2839" s="248"/>
      <c r="D2839" s="230" t="s">
        <v>279</v>
      </c>
      <c r="E2839" s="249" t="s">
        <v>19</v>
      </c>
      <c r="F2839" s="250" t="s">
        <v>2317</v>
      </c>
      <c r="G2839" s="248"/>
      <c r="H2839" s="251">
        <v>42.88</v>
      </c>
      <c r="I2839" s="252"/>
      <c r="J2839" s="248"/>
      <c r="K2839" s="248"/>
      <c r="L2839" s="253"/>
      <c r="M2839" s="254"/>
      <c r="N2839" s="255"/>
      <c r="O2839" s="255"/>
      <c r="P2839" s="255"/>
      <c r="Q2839" s="255"/>
      <c r="R2839" s="255"/>
      <c r="S2839" s="255"/>
      <c r="T2839" s="256"/>
      <c r="U2839" s="14"/>
      <c r="V2839" s="14"/>
      <c r="W2839" s="14"/>
      <c r="X2839" s="14"/>
      <c r="Y2839" s="14"/>
      <c r="Z2839" s="14"/>
      <c r="AA2839" s="14"/>
      <c r="AB2839" s="14"/>
      <c r="AC2839" s="14"/>
      <c r="AD2839" s="14"/>
      <c r="AE2839" s="14"/>
      <c r="AT2839" s="257" t="s">
        <v>279</v>
      </c>
      <c r="AU2839" s="257" t="s">
        <v>82</v>
      </c>
      <c r="AV2839" s="14" t="s">
        <v>82</v>
      </c>
      <c r="AW2839" s="14" t="s">
        <v>33</v>
      </c>
      <c r="AX2839" s="14" t="s">
        <v>72</v>
      </c>
      <c r="AY2839" s="257" t="s">
        <v>266</v>
      </c>
    </row>
    <row r="2840" spans="1:51" s="13" customFormat="1" ht="12">
      <c r="A2840" s="13"/>
      <c r="B2840" s="237"/>
      <c r="C2840" s="238"/>
      <c r="D2840" s="230" t="s">
        <v>279</v>
      </c>
      <c r="E2840" s="239" t="s">
        <v>19</v>
      </c>
      <c r="F2840" s="240" t="s">
        <v>2318</v>
      </c>
      <c r="G2840" s="238"/>
      <c r="H2840" s="239" t="s">
        <v>19</v>
      </c>
      <c r="I2840" s="241"/>
      <c r="J2840" s="238"/>
      <c r="K2840" s="238"/>
      <c r="L2840" s="242"/>
      <c r="M2840" s="243"/>
      <c r="N2840" s="244"/>
      <c r="O2840" s="244"/>
      <c r="P2840" s="244"/>
      <c r="Q2840" s="244"/>
      <c r="R2840" s="244"/>
      <c r="S2840" s="244"/>
      <c r="T2840" s="245"/>
      <c r="U2840" s="13"/>
      <c r="V2840" s="13"/>
      <c r="W2840" s="13"/>
      <c r="X2840" s="13"/>
      <c r="Y2840" s="13"/>
      <c r="Z2840" s="13"/>
      <c r="AA2840" s="13"/>
      <c r="AB2840" s="13"/>
      <c r="AC2840" s="13"/>
      <c r="AD2840" s="13"/>
      <c r="AE2840" s="13"/>
      <c r="AT2840" s="246" t="s">
        <v>279</v>
      </c>
      <c r="AU2840" s="246" t="s">
        <v>82</v>
      </c>
      <c r="AV2840" s="13" t="s">
        <v>80</v>
      </c>
      <c r="AW2840" s="13" t="s">
        <v>33</v>
      </c>
      <c r="AX2840" s="13" t="s">
        <v>72</v>
      </c>
      <c r="AY2840" s="246" t="s">
        <v>266</v>
      </c>
    </row>
    <row r="2841" spans="1:51" s="14" customFormat="1" ht="12">
      <c r="A2841" s="14"/>
      <c r="B2841" s="247"/>
      <c r="C2841" s="248"/>
      <c r="D2841" s="230" t="s">
        <v>279</v>
      </c>
      <c r="E2841" s="249" t="s">
        <v>19</v>
      </c>
      <c r="F2841" s="250" t="s">
        <v>2319</v>
      </c>
      <c r="G2841" s="248"/>
      <c r="H2841" s="251">
        <v>50.02</v>
      </c>
      <c r="I2841" s="252"/>
      <c r="J2841" s="248"/>
      <c r="K2841" s="248"/>
      <c r="L2841" s="253"/>
      <c r="M2841" s="254"/>
      <c r="N2841" s="255"/>
      <c r="O2841" s="255"/>
      <c r="P2841" s="255"/>
      <c r="Q2841" s="255"/>
      <c r="R2841" s="255"/>
      <c r="S2841" s="255"/>
      <c r="T2841" s="256"/>
      <c r="U2841" s="14"/>
      <c r="V2841" s="14"/>
      <c r="W2841" s="14"/>
      <c r="X2841" s="14"/>
      <c r="Y2841" s="14"/>
      <c r="Z2841" s="14"/>
      <c r="AA2841" s="14"/>
      <c r="AB2841" s="14"/>
      <c r="AC2841" s="14"/>
      <c r="AD2841" s="14"/>
      <c r="AE2841" s="14"/>
      <c r="AT2841" s="257" t="s">
        <v>279</v>
      </c>
      <c r="AU2841" s="257" t="s">
        <v>82</v>
      </c>
      <c r="AV2841" s="14" t="s">
        <v>82</v>
      </c>
      <c r="AW2841" s="14" t="s">
        <v>33</v>
      </c>
      <c r="AX2841" s="14" t="s">
        <v>72</v>
      </c>
      <c r="AY2841" s="257" t="s">
        <v>266</v>
      </c>
    </row>
    <row r="2842" spans="1:51" s="13" customFormat="1" ht="12">
      <c r="A2842" s="13"/>
      <c r="B2842" s="237"/>
      <c r="C2842" s="238"/>
      <c r="D2842" s="230" t="s">
        <v>279</v>
      </c>
      <c r="E2842" s="239" t="s">
        <v>19</v>
      </c>
      <c r="F2842" s="240" t="s">
        <v>2320</v>
      </c>
      <c r="G2842" s="238"/>
      <c r="H2842" s="239" t="s">
        <v>19</v>
      </c>
      <c r="I2842" s="241"/>
      <c r="J2842" s="238"/>
      <c r="K2842" s="238"/>
      <c r="L2842" s="242"/>
      <c r="M2842" s="243"/>
      <c r="N2842" s="244"/>
      <c r="O2842" s="244"/>
      <c r="P2842" s="244"/>
      <c r="Q2842" s="244"/>
      <c r="R2842" s="244"/>
      <c r="S2842" s="244"/>
      <c r="T2842" s="245"/>
      <c r="U2842" s="13"/>
      <c r="V2842" s="13"/>
      <c r="W2842" s="13"/>
      <c r="X2842" s="13"/>
      <c r="Y2842" s="13"/>
      <c r="Z2842" s="13"/>
      <c r="AA2842" s="13"/>
      <c r="AB2842" s="13"/>
      <c r="AC2842" s="13"/>
      <c r="AD2842" s="13"/>
      <c r="AE2842" s="13"/>
      <c r="AT2842" s="246" t="s">
        <v>279</v>
      </c>
      <c r="AU2842" s="246" t="s">
        <v>82</v>
      </c>
      <c r="AV2842" s="13" t="s">
        <v>80</v>
      </c>
      <c r="AW2842" s="13" t="s">
        <v>33</v>
      </c>
      <c r="AX2842" s="13" t="s">
        <v>72</v>
      </c>
      <c r="AY2842" s="246" t="s">
        <v>266</v>
      </c>
    </row>
    <row r="2843" spans="1:51" s="14" customFormat="1" ht="12">
      <c r="A2843" s="14"/>
      <c r="B2843" s="247"/>
      <c r="C2843" s="248"/>
      <c r="D2843" s="230" t="s">
        <v>279</v>
      </c>
      <c r="E2843" s="249" t="s">
        <v>19</v>
      </c>
      <c r="F2843" s="250" t="s">
        <v>2321</v>
      </c>
      <c r="G2843" s="248"/>
      <c r="H2843" s="251">
        <v>18.72</v>
      </c>
      <c r="I2843" s="252"/>
      <c r="J2843" s="248"/>
      <c r="K2843" s="248"/>
      <c r="L2843" s="253"/>
      <c r="M2843" s="254"/>
      <c r="N2843" s="255"/>
      <c r="O2843" s="255"/>
      <c r="P2843" s="255"/>
      <c r="Q2843" s="255"/>
      <c r="R2843" s="255"/>
      <c r="S2843" s="255"/>
      <c r="T2843" s="256"/>
      <c r="U2843" s="14"/>
      <c r="V2843" s="14"/>
      <c r="W2843" s="14"/>
      <c r="X2843" s="14"/>
      <c r="Y2843" s="14"/>
      <c r="Z2843" s="14"/>
      <c r="AA2843" s="14"/>
      <c r="AB2843" s="14"/>
      <c r="AC2843" s="14"/>
      <c r="AD2843" s="14"/>
      <c r="AE2843" s="14"/>
      <c r="AT2843" s="257" t="s">
        <v>279</v>
      </c>
      <c r="AU2843" s="257" t="s">
        <v>82</v>
      </c>
      <c r="AV2843" s="14" t="s">
        <v>82</v>
      </c>
      <c r="AW2843" s="14" t="s">
        <v>33</v>
      </c>
      <c r="AX2843" s="14" t="s">
        <v>72</v>
      </c>
      <c r="AY2843" s="257" t="s">
        <v>266</v>
      </c>
    </row>
    <row r="2844" spans="1:51" s="16" customFormat="1" ht="12">
      <c r="A2844" s="16"/>
      <c r="B2844" s="279"/>
      <c r="C2844" s="280"/>
      <c r="D2844" s="230" t="s">
        <v>279</v>
      </c>
      <c r="E2844" s="281" t="s">
        <v>19</v>
      </c>
      <c r="F2844" s="282" t="s">
        <v>705</v>
      </c>
      <c r="G2844" s="280"/>
      <c r="H2844" s="283">
        <v>278.45</v>
      </c>
      <c r="I2844" s="284"/>
      <c r="J2844" s="280"/>
      <c r="K2844" s="280"/>
      <c r="L2844" s="285"/>
      <c r="M2844" s="286"/>
      <c r="N2844" s="287"/>
      <c r="O2844" s="287"/>
      <c r="P2844" s="287"/>
      <c r="Q2844" s="287"/>
      <c r="R2844" s="287"/>
      <c r="S2844" s="287"/>
      <c r="T2844" s="288"/>
      <c r="U2844" s="16"/>
      <c r="V2844" s="16"/>
      <c r="W2844" s="16"/>
      <c r="X2844" s="16"/>
      <c r="Y2844" s="16"/>
      <c r="Z2844" s="16"/>
      <c r="AA2844" s="16"/>
      <c r="AB2844" s="16"/>
      <c r="AC2844" s="16"/>
      <c r="AD2844" s="16"/>
      <c r="AE2844" s="16"/>
      <c r="AT2844" s="289" t="s">
        <v>279</v>
      </c>
      <c r="AU2844" s="289" t="s">
        <v>82</v>
      </c>
      <c r="AV2844" s="16" t="s">
        <v>291</v>
      </c>
      <c r="AW2844" s="16" t="s">
        <v>33</v>
      </c>
      <c r="AX2844" s="16" t="s">
        <v>72</v>
      </c>
      <c r="AY2844" s="289" t="s">
        <v>266</v>
      </c>
    </row>
    <row r="2845" spans="1:51" s="13" customFormat="1" ht="12">
      <c r="A2845" s="13"/>
      <c r="B2845" s="237"/>
      <c r="C2845" s="238"/>
      <c r="D2845" s="230" t="s">
        <v>279</v>
      </c>
      <c r="E2845" s="239" t="s">
        <v>19</v>
      </c>
      <c r="F2845" s="240" t="s">
        <v>3375</v>
      </c>
      <c r="G2845" s="238"/>
      <c r="H2845" s="239" t="s">
        <v>19</v>
      </c>
      <c r="I2845" s="241"/>
      <c r="J2845" s="238"/>
      <c r="K2845" s="238"/>
      <c r="L2845" s="242"/>
      <c r="M2845" s="243"/>
      <c r="N2845" s="244"/>
      <c r="O2845" s="244"/>
      <c r="P2845" s="244"/>
      <c r="Q2845" s="244"/>
      <c r="R2845" s="244"/>
      <c r="S2845" s="244"/>
      <c r="T2845" s="245"/>
      <c r="U2845" s="13"/>
      <c r="V2845" s="13"/>
      <c r="W2845" s="13"/>
      <c r="X2845" s="13"/>
      <c r="Y2845" s="13"/>
      <c r="Z2845" s="13"/>
      <c r="AA2845" s="13"/>
      <c r="AB2845" s="13"/>
      <c r="AC2845" s="13"/>
      <c r="AD2845" s="13"/>
      <c r="AE2845" s="13"/>
      <c r="AT2845" s="246" t="s">
        <v>279</v>
      </c>
      <c r="AU2845" s="246" t="s">
        <v>82</v>
      </c>
      <c r="AV2845" s="13" t="s">
        <v>80</v>
      </c>
      <c r="AW2845" s="13" t="s">
        <v>33</v>
      </c>
      <c r="AX2845" s="13" t="s">
        <v>72</v>
      </c>
      <c r="AY2845" s="246" t="s">
        <v>266</v>
      </c>
    </row>
    <row r="2846" spans="1:51" s="14" customFormat="1" ht="12">
      <c r="A2846" s="14"/>
      <c r="B2846" s="247"/>
      <c r="C2846" s="248"/>
      <c r="D2846" s="230" t="s">
        <v>279</v>
      </c>
      <c r="E2846" s="249" t="s">
        <v>19</v>
      </c>
      <c r="F2846" s="250" t="s">
        <v>3376</v>
      </c>
      <c r="G2846" s="248"/>
      <c r="H2846" s="251">
        <v>-66.864</v>
      </c>
      <c r="I2846" s="252"/>
      <c r="J2846" s="248"/>
      <c r="K2846" s="248"/>
      <c r="L2846" s="253"/>
      <c r="M2846" s="254"/>
      <c r="N2846" s="255"/>
      <c r="O2846" s="255"/>
      <c r="P2846" s="255"/>
      <c r="Q2846" s="255"/>
      <c r="R2846" s="255"/>
      <c r="S2846" s="255"/>
      <c r="T2846" s="256"/>
      <c r="U2846" s="14"/>
      <c r="V2846" s="14"/>
      <c r="W2846" s="14"/>
      <c r="X2846" s="14"/>
      <c r="Y2846" s="14"/>
      <c r="Z2846" s="14"/>
      <c r="AA2846" s="14"/>
      <c r="AB2846" s="14"/>
      <c r="AC2846" s="14"/>
      <c r="AD2846" s="14"/>
      <c r="AE2846" s="14"/>
      <c r="AT2846" s="257" t="s">
        <v>279</v>
      </c>
      <c r="AU2846" s="257" t="s">
        <v>82</v>
      </c>
      <c r="AV2846" s="14" t="s">
        <v>82</v>
      </c>
      <c r="AW2846" s="14" t="s">
        <v>33</v>
      </c>
      <c r="AX2846" s="14" t="s">
        <v>72</v>
      </c>
      <c r="AY2846" s="257" t="s">
        <v>266</v>
      </c>
    </row>
    <row r="2847" spans="1:51" s="16" customFormat="1" ht="12">
      <c r="A2847" s="16"/>
      <c r="B2847" s="279"/>
      <c r="C2847" s="280"/>
      <c r="D2847" s="230" t="s">
        <v>279</v>
      </c>
      <c r="E2847" s="281" t="s">
        <v>19</v>
      </c>
      <c r="F2847" s="282" t="s">
        <v>705</v>
      </c>
      <c r="G2847" s="280"/>
      <c r="H2847" s="283">
        <v>-66.864</v>
      </c>
      <c r="I2847" s="284"/>
      <c r="J2847" s="280"/>
      <c r="K2847" s="280"/>
      <c r="L2847" s="285"/>
      <c r="M2847" s="286"/>
      <c r="N2847" s="287"/>
      <c r="O2847" s="287"/>
      <c r="P2847" s="287"/>
      <c r="Q2847" s="287"/>
      <c r="R2847" s="287"/>
      <c r="S2847" s="287"/>
      <c r="T2847" s="288"/>
      <c r="U2847" s="16"/>
      <c r="V2847" s="16"/>
      <c r="W2847" s="16"/>
      <c r="X2847" s="16"/>
      <c r="Y2847" s="16"/>
      <c r="Z2847" s="16"/>
      <c r="AA2847" s="16"/>
      <c r="AB2847" s="16"/>
      <c r="AC2847" s="16"/>
      <c r="AD2847" s="16"/>
      <c r="AE2847" s="16"/>
      <c r="AT2847" s="289" t="s">
        <v>279</v>
      </c>
      <c r="AU2847" s="289" t="s">
        <v>82</v>
      </c>
      <c r="AV2847" s="16" t="s">
        <v>291</v>
      </c>
      <c r="AW2847" s="16" t="s">
        <v>33</v>
      </c>
      <c r="AX2847" s="16" t="s">
        <v>72</v>
      </c>
      <c r="AY2847" s="289" t="s">
        <v>266</v>
      </c>
    </row>
    <row r="2848" spans="1:51" s="15" customFormat="1" ht="12">
      <c r="A2848" s="15"/>
      <c r="B2848" s="258"/>
      <c r="C2848" s="259"/>
      <c r="D2848" s="230" t="s">
        <v>279</v>
      </c>
      <c r="E2848" s="260" t="s">
        <v>128</v>
      </c>
      <c r="F2848" s="261" t="s">
        <v>282</v>
      </c>
      <c r="G2848" s="259"/>
      <c r="H2848" s="262">
        <v>1515.175</v>
      </c>
      <c r="I2848" s="263"/>
      <c r="J2848" s="259"/>
      <c r="K2848" s="259"/>
      <c r="L2848" s="264"/>
      <c r="M2848" s="265"/>
      <c r="N2848" s="266"/>
      <c r="O2848" s="266"/>
      <c r="P2848" s="266"/>
      <c r="Q2848" s="266"/>
      <c r="R2848" s="266"/>
      <c r="S2848" s="266"/>
      <c r="T2848" s="267"/>
      <c r="U2848" s="15"/>
      <c r="V2848" s="15"/>
      <c r="W2848" s="15"/>
      <c r="X2848" s="15"/>
      <c r="Y2848" s="15"/>
      <c r="Z2848" s="15"/>
      <c r="AA2848" s="15"/>
      <c r="AB2848" s="15"/>
      <c r="AC2848" s="15"/>
      <c r="AD2848" s="15"/>
      <c r="AE2848" s="15"/>
      <c r="AT2848" s="268" t="s">
        <v>279</v>
      </c>
      <c r="AU2848" s="268" t="s">
        <v>82</v>
      </c>
      <c r="AV2848" s="15" t="s">
        <v>273</v>
      </c>
      <c r="AW2848" s="15" t="s">
        <v>33</v>
      </c>
      <c r="AX2848" s="15" t="s">
        <v>80</v>
      </c>
      <c r="AY2848" s="268" t="s">
        <v>266</v>
      </c>
    </row>
    <row r="2849" spans="1:65" s="2" customFormat="1" ht="24.15" customHeight="1">
      <c r="A2849" s="41"/>
      <c r="B2849" s="42"/>
      <c r="C2849" s="217" t="s">
        <v>3377</v>
      </c>
      <c r="D2849" s="217" t="s">
        <v>268</v>
      </c>
      <c r="E2849" s="218" t="s">
        <v>3378</v>
      </c>
      <c r="F2849" s="219" t="s">
        <v>3379</v>
      </c>
      <c r="G2849" s="220" t="s">
        <v>271</v>
      </c>
      <c r="H2849" s="221">
        <v>1515.175</v>
      </c>
      <c r="I2849" s="222"/>
      <c r="J2849" s="223">
        <f>ROUND(I2849*H2849,2)</f>
        <v>0</v>
      </c>
      <c r="K2849" s="219" t="s">
        <v>272</v>
      </c>
      <c r="L2849" s="47"/>
      <c r="M2849" s="224" t="s">
        <v>19</v>
      </c>
      <c r="N2849" s="225" t="s">
        <v>43</v>
      </c>
      <c r="O2849" s="87"/>
      <c r="P2849" s="226">
        <f>O2849*H2849</f>
        <v>0</v>
      </c>
      <c r="Q2849" s="226">
        <v>0.00029</v>
      </c>
      <c r="R2849" s="226">
        <f>Q2849*H2849</f>
        <v>0.43940075</v>
      </c>
      <c r="S2849" s="226">
        <v>0</v>
      </c>
      <c r="T2849" s="227">
        <f>S2849*H2849</f>
        <v>0</v>
      </c>
      <c r="U2849" s="41"/>
      <c r="V2849" s="41"/>
      <c r="W2849" s="41"/>
      <c r="X2849" s="41"/>
      <c r="Y2849" s="41"/>
      <c r="Z2849" s="41"/>
      <c r="AA2849" s="41"/>
      <c r="AB2849" s="41"/>
      <c r="AC2849" s="41"/>
      <c r="AD2849" s="41"/>
      <c r="AE2849" s="41"/>
      <c r="AR2849" s="228" t="s">
        <v>396</v>
      </c>
      <c r="AT2849" s="228" t="s">
        <v>268</v>
      </c>
      <c r="AU2849" s="228" t="s">
        <v>82</v>
      </c>
      <c r="AY2849" s="20" t="s">
        <v>266</v>
      </c>
      <c r="BE2849" s="229">
        <f>IF(N2849="základní",J2849,0)</f>
        <v>0</v>
      </c>
      <c r="BF2849" s="229">
        <f>IF(N2849="snížená",J2849,0)</f>
        <v>0</v>
      </c>
      <c r="BG2849" s="229">
        <f>IF(N2849="zákl. přenesená",J2849,0)</f>
        <v>0</v>
      </c>
      <c r="BH2849" s="229">
        <f>IF(N2849="sníž. přenesená",J2849,0)</f>
        <v>0</v>
      </c>
      <c r="BI2849" s="229">
        <f>IF(N2849="nulová",J2849,0)</f>
        <v>0</v>
      </c>
      <c r="BJ2849" s="20" t="s">
        <v>80</v>
      </c>
      <c r="BK2849" s="229">
        <f>ROUND(I2849*H2849,2)</f>
        <v>0</v>
      </c>
      <c r="BL2849" s="20" t="s">
        <v>396</v>
      </c>
      <c r="BM2849" s="228" t="s">
        <v>3380</v>
      </c>
    </row>
    <row r="2850" spans="1:47" s="2" customFormat="1" ht="12">
      <c r="A2850" s="41"/>
      <c r="B2850" s="42"/>
      <c r="C2850" s="43"/>
      <c r="D2850" s="230" t="s">
        <v>275</v>
      </c>
      <c r="E2850" s="43"/>
      <c r="F2850" s="231" t="s">
        <v>3381</v>
      </c>
      <c r="G2850" s="43"/>
      <c r="H2850" s="43"/>
      <c r="I2850" s="232"/>
      <c r="J2850" s="43"/>
      <c r="K2850" s="43"/>
      <c r="L2850" s="47"/>
      <c r="M2850" s="233"/>
      <c r="N2850" s="234"/>
      <c r="O2850" s="87"/>
      <c r="P2850" s="87"/>
      <c r="Q2850" s="87"/>
      <c r="R2850" s="87"/>
      <c r="S2850" s="87"/>
      <c r="T2850" s="88"/>
      <c r="U2850" s="41"/>
      <c r="V2850" s="41"/>
      <c r="W2850" s="41"/>
      <c r="X2850" s="41"/>
      <c r="Y2850" s="41"/>
      <c r="Z2850" s="41"/>
      <c r="AA2850" s="41"/>
      <c r="AB2850" s="41"/>
      <c r="AC2850" s="41"/>
      <c r="AD2850" s="41"/>
      <c r="AE2850" s="41"/>
      <c r="AT2850" s="20" t="s">
        <v>275</v>
      </c>
      <c r="AU2850" s="20" t="s">
        <v>82</v>
      </c>
    </row>
    <row r="2851" spans="1:47" s="2" customFormat="1" ht="12">
      <c r="A2851" s="41"/>
      <c r="B2851" s="42"/>
      <c r="C2851" s="43"/>
      <c r="D2851" s="235" t="s">
        <v>277</v>
      </c>
      <c r="E2851" s="43"/>
      <c r="F2851" s="236" t="s">
        <v>3382</v>
      </c>
      <c r="G2851" s="43"/>
      <c r="H2851" s="43"/>
      <c r="I2851" s="232"/>
      <c r="J2851" s="43"/>
      <c r="K2851" s="43"/>
      <c r="L2851" s="47"/>
      <c r="M2851" s="233"/>
      <c r="N2851" s="234"/>
      <c r="O2851" s="87"/>
      <c r="P2851" s="87"/>
      <c r="Q2851" s="87"/>
      <c r="R2851" s="87"/>
      <c r="S2851" s="87"/>
      <c r="T2851" s="88"/>
      <c r="U2851" s="41"/>
      <c r="V2851" s="41"/>
      <c r="W2851" s="41"/>
      <c r="X2851" s="41"/>
      <c r="Y2851" s="41"/>
      <c r="Z2851" s="41"/>
      <c r="AA2851" s="41"/>
      <c r="AB2851" s="41"/>
      <c r="AC2851" s="41"/>
      <c r="AD2851" s="41"/>
      <c r="AE2851" s="41"/>
      <c r="AT2851" s="20" t="s">
        <v>277</v>
      </c>
      <c r="AU2851" s="20" t="s">
        <v>82</v>
      </c>
    </row>
    <row r="2852" spans="1:51" s="14" customFormat="1" ht="12">
      <c r="A2852" s="14"/>
      <c r="B2852" s="247"/>
      <c r="C2852" s="248"/>
      <c r="D2852" s="230" t="s">
        <v>279</v>
      </c>
      <c r="E2852" s="249" t="s">
        <v>19</v>
      </c>
      <c r="F2852" s="250" t="s">
        <v>128</v>
      </c>
      <c r="G2852" s="248"/>
      <c r="H2852" s="251">
        <v>1515.175</v>
      </c>
      <c r="I2852" s="252"/>
      <c r="J2852" s="248"/>
      <c r="K2852" s="248"/>
      <c r="L2852" s="253"/>
      <c r="M2852" s="254"/>
      <c r="N2852" s="255"/>
      <c r="O2852" s="255"/>
      <c r="P2852" s="255"/>
      <c r="Q2852" s="255"/>
      <c r="R2852" s="255"/>
      <c r="S2852" s="255"/>
      <c r="T2852" s="256"/>
      <c r="U2852" s="14"/>
      <c r="V2852" s="14"/>
      <c r="W2852" s="14"/>
      <c r="X2852" s="14"/>
      <c r="Y2852" s="14"/>
      <c r="Z2852" s="14"/>
      <c r="AA2852" s="14"/>
      <c r="AB2852" s="14"/>
      <c r="AC2852" s="14"/>
      <c r="AD2852" s="14"/>
      <c r="AE2852" s="14"/>
      <c r="AT2852" s="257" t="s">
        <v>279</v>
      </c>
      <c r="AU2852" s="257" t="s">
        <v>82</v>
      </c>
      <c r="AV2852" s="14" t="s">
        <v>82</v>
      </c>
      <c r="AW2852" s="14" t="s">
        <v>33</v>
      </c>
      <c r="AX2852" s="14" t="s">
        <v>80</v>
      </c>
      <c r="AY2852" s="257" t="s">
        <v>266</v>
      </c>
    </row>
    <row r="2853" spans="1:65" s="2" customFormat="1" ht="24.15" customHeight="1">
      <c r="A2853" s="41"/>
      <c r="B2853" s="42"/>
      <c r="C2853" s="217" t="s">
        <v>3383</v>
      </c>
      <c r="D2853" s="217" t="s">
        <v>268</v>
      </c>
      <c r="E2853" s="218" t="s">
        <v>3384</v>
      </c>
      <c r="F2853" s="219" t="s">
        <v>3385</v>
      </c>
      <c r="G2853" s="220" t="s">
        <v>271</v>
      </c>
      <c r="H2853" s="221">
        <v>453.917</v>
      </c>
      <c r="I2853" s="222"/>
      <c r="J2853" s="223">
        <f>ROUND(I2853*H2853,2)</f>
        <v>0</v>
      </c>
      <c r="K2853" s="219" t="s">
        <v>272</v>
      </c>
      <c r="L2853" s="47"/>
      <c r="M2853" s="224" t="s">
        <v>19</v>
      </c>
      <c r="N2853" s="225" t="s">
        <v>43</v>
      </c>
      <c r="O2853" s="87"/>
      <c r="P2853" s="226">
        <f>O2853*H2853</f>
        <v>0</v>
      </c>
      <c r="Q2853" s="226">
        <v>0.00033</v>
      </c>
      <c r="R2853" s="226">
        <f>Q2853*H2853</f>
        <v>0.14979261</v>
      </c>
      <c r="S2853" s="226">
        <v>0</v>
      </c>
      <c r="T2853" s="227">
        <f>S2853*H2853</f>
        <v>0</v>
      </c>
      <c r="U2853" s="41"/>
      <c r="V2853" s="41"/>
      <c r="W2853" s="41"/>
      <c r="X2853" s="41"/>
      <c r="Y2853" s="41"/>
      <c r="Z2853" s="41"/>
      <c r="AA2853" s="41"/>
      <c r="AB2853" s="41"/>
      <c r="AC2853" s="41"/>
      <c r="AD2853" s="41"/>
      <c r="AE2853" s="41"/>
      <c r="AR2853" s="228" t="s">
        <v>396</v>
      </c>
      <c r="AT2853" s="228" t="s">
        <v>268</v>
      </c>
      <c r="AU2853" s="228" t="s">
        <v>82</v>
      </c>
      <c r="AY2853" s="20" t="s">
        <v>266</v>
      </c>
      <c r="BE2853" s="229">
        <f>IF(N2853="základní",J2853,0)</f>
        <v>0</v>
      </c>
      <c r="BF2853" s="229">
        <f>IF(N2853="snížená",J2853,0)</f>
        <v>0</v>
      </c>
      <c r="BG2853" s="229">
        <f>IF(N2853="zákl. přenesená",J2853,0)</f>
        <v>0</v>
      </c>
      <c r="BH2853" s="229">
        <f>IF(N2853="sníž. přenesená",J2853,0)</f>
        <v>0</v>
      </c>
      <c r="BI2853" s="229">
        <f>IF(N2853="nulová",J2853,0)</f>
        <v>0</v>
      </c>
      <c r="BJ2853" s="20" t="s">
        <v>80</v>
      </c>
      <c r="BK2853" s="229">
        <f>ROUND(I2853*H2853,2)</f>
        <v>0</v>
      </c>
      <c r="BL2853" s="20" t="s">
        <v>396</v>
      </c>
      <c r="BM2853" s="228" t="s">
        <v>3386</v>
      </c>
    </row>
    <row r="2854" spans="1:47" s="2" customFormat="1" ht="12">
      <c r="A2854" s="41"/>
      <c r="B2854" s="42"/>
      <c r="C2854" s="43"/>
      <c r="D2854" s="230" t="s">
        <v>275</v>
      </c>
      <c r="E2854" s="43"/>
      <c r="F2854" s="231" t="s">
        <v>3387</v>
      </c>
      <c r="G2854" s="43"/>
      <c r="H2854" s="43"/>
      <c r="I2854" s="232"/>
      <c r="J2854" s="43"/>
      <c r="K2854" s="43"/>
      <c r="L2854" s="47"/>
      <c r="M2854" s="233"/>
      <c r="N2854" s="234"/>
      <c r="O2854" s="87"/>
      <c r="P2854" s="87"/>
      <c r="Q2854" s="87"/>
      <c r="R2854" s="87"/>
      <c r="S2854" s="87"/>
      <c r="T2854" s="88"/>
      <c r="U2854" s="41"/>
      <c r="V2854" s="41"/>
      <c r="W2854" s="41"/>
      <c r="X2854" s="41"/>
      <c r="Y2854" s="41"/>
      <c r="Z2854" s="41"/>
      <c r="AA2854" s="41"/>
      <c r="AB2854" s="41"/>
      <c r="AC2854" s="41"/>
      <c r="AD2854" s="41"/>
      <c r="AE2854" s="41"/>
      <c r="AT2854" s="20" t="s">
        <v>275</v>
      </c>
      <c r="AU2854" s="20" t="s">
        <v>82</v>
      </c>
    </row>
    <row r="2855" spans="1:47" s="2" customFormat="1" ht="12">
      <c r="A2855" s="41"/>
      <c r="B2855" s="42"/>
      <c r="C2855" s="43"/>
      <c r="D2855" s="235" t="s">
        <v>277</v>
      </c>
      <c r="E2855" s="43"/>
      <c r="F2855" s="236" t="s">
        <v>3388</v>
      </c>
      <c r="G2855" s="43"/>
      <c r="H2855" s="43"/>
      <c r="I2855" s="232"/>
      <c r="J2855" s="43"/>
      <c r="K2855" s="43"/>
      <c r="L2855" s="47"/>
      <c r="M2855" s="233"/>
      <c r="N2855" s="234"/>
      <c r="O2855" s="87"/>
      <c r="P2855" s="87"/>
      <c r="Q2855" s="87"/>
      <c r="R2855" s="87"/>
      <c r="S2855" s="87"/>
      <c r="T2855" s="88"/>
      <c r="U2855" s="41"/>
      <c r="V2855" s="41"/>
      <c r="W2855" s="41"/>
      <c r="X2855" s="41"/>
      <c r="Y2855" s="41"/>
      <c r="Z2855" s="41"/>
      <c r="AA2855" s="41"/>
      <c r="AB2855" s="41"/>
      <c r="AC2855" s="41"/>
      <c r="AD2855" s="41"/>
      <c r="AE2855" s="41"/>
      <c r="AT2855" s="20" t="s">
        <v>277</v>
      </c>
      <c r="AU2855" s="20" t="s">
        <v>82</v>
      </c>
    </row>
    <row r="2856" spans="1:51" s="13" customFormat="1" ht="12">
      <c r="A2856" s="13"/>
      <c r="B2856" s="237"/>
      <c r="C2856" s="238"/>
      <c r="D2856" s="230" t="s">
        <v>279</v>
      </c>
      <c r="E2856" s="239" t="s">
        <v>19</v>
      </c>
      <c r="F2856" s="240" t="s">
        <v>3365</v>
      </c>
      <c r="G2856" s="238"/>
      <c r="H2856" s="239" t="s">
        <v>19</v>
      </c>
      <c r="I2856" s="241"/>
      <c r="J2856" s="238"/>
      <c r="K2856" s="238"/>
      <c r="L2856" s="242"/>
      <c r="M2856" s="243"/>
      <c r="N2856" s="244"/>
      <c r="O2856" s="244"/>
      <c r="P2856" s="244"/>
      <c r="Q2856" s="244"/>
      <c r="R2856" s="244"/>
      <c r="S2856" s="244"/>
      <c r="T2856" s="245"/>
      <c r="U2856" s="13"/>
      <c r="V2856" s="13"/>
      <c r="W2856" s="13"/>
      <c r="X2856" s="13"/>
      <c r="Y2856" s="13"/>
      <c r="Z2856" s="13"/>
      <c r="AA2856" s="13"/>
      <c r="AB2856" s="13"/>
      <c r="AC2856" s="13"/>
      <c r="AD2856" s="13"/>
      <c r="AE2856" s="13"/>
      <c r="AT2856" s="246" t="s">
        <v>279</v>
      </c>
      <c r="AU2856" s="246" t="s">
        <v>82</v>
      </c>
      <c r="AV2856" s="13" t="s">
        <v>80</v>
      </c>
      <c r="AW2856" s="13" t="s">
        <v>33</v>
      </c>
      <c r="AX2856" s="13" t="s">
        <v>72</v>
      </c>
      <c r="AY2856" s="246" t="s">
        <v>266</v>
      </c>
    </row>
    <row r="2857" spans="1:51" s="13" customFormat="1" ht="12">
      <c r="A2857" s="13"/>
      <c r="B2857" s="237"/>
      <c r="C2857" s="238"/>
      <c r="D2857" s="230" t="s">
        <v>279</v>
      </c>
      <c r="E2857" s="239" t="s">
        <v>19</v>
      </c>
      <c r="F2857" s="240" t="s">
        <v>631</v>
      </c>
      <c r="G2857" s="238"/>
      <c r="H2857" s="239" t="s">
        <v>19</v>
      </c>
      <c r="I2857" s="241"/>
      <c r="J2857" s="238"/>
      <c r="K2857" s="238"/>
      <c r="L2857" s="242"/>
      <c r="M2857" s="243"/>
      <c r="N2857" s="244"/>
      <c r="O2857" s="244"/>
      <c r="P2857" s="244"/>
      <c r="Q2857" s="244"/>
      <c r="R2857" s="244"/>
      <c r="S2857" s="244"/>
      <c r="T2857" s="245"/>
      <c r="U2857" s="13"/>
      <c r="V2857" s="13"/>
      <c r="W2857" s="13"/>
      <c r="X2857" s="13"/>
      <c r="Y2857" s="13"/>
      <c r="Z2857" s="13"/>
      <c r="AA2857" s="13"/>
      <c r="AB2857" s="13"/>
      <c r="AC2857" s="13"/>
      <c r="AD2857" s="13"/>
      <c r="AE2857" s="13"/>
      <c r="AT2857" s="246" t="s">
        <v>279</v>
      </c>
      <c r="AU2857" s="246" t="s">
        <v>82</v>
      </c>
      <c r="AV2857" s="13" t="s">
        <v>80</v>
      </c>
      <c r="AW2857" s="13" t="s">
        <v>33</v>
      </c>
      <c r="AX2857" s="13" t="s">
        <v>72</v>
      </c>
      <c r="AY2857" s="246" t="s">
        <v>266</v>
      </c>
    </row>
    <row r="2858" spans="1:51" s="14" customFormat="1" ht="12">
      <c r="A2858" s="14"/>
      <c r="B2858" s="247"/>
      <c r="C2858" s="248"/>
      <c r="D2858" s="230" t="s">
        <v>279</v>
      </c>
      <c r="E2858" s="249" t="s">
        <v>19</v>
      </c>
      <c r="F2858" s="250" t="s">
        <v>632</v>
      </c>
      <c r="G2858" s="248"/>
      <c r="H2858" s="251">
        <v>27.76</v>
      </c>
      <c r="I2858" s="252"/>
      <c r="J2858" s="248"/>
      <c r="K2858" s="248"/>
      <c r="L2858" s="253"/>
      <c r="M2858" s="254"/>
      <c r="N2858" s="255"/>
      <c r="O2858" s="255"/>
      <c r="P2858" s="255"/>
      <c r="Q2858" s="255"/>
      <c r="R2858" s="255"/>
      <c r="S2858" s="255"/>
      <c r="T2858" s="256"/>
      <c r="U2858" s="14"/>
      <c r="V2858" s="14"/>
      <c r="W2858" s="14"/>
      <c r="X2858" s="14"/>
      <c r="Y2858" s="14"/>
      <c r="Z2858" s="14"/>
      <c r="AA2858" s="14"/>
      <c r="AB2858" s="14"/>
      <c r="AC2858" s="14"/>
      <c r="AD2858" s="14"/>
      <c r="AE2858" s="14"/>
      <c r="AT2858" s="257" t="s">
        <v>279</v>
      </c>
      <c r="AU2858" s="257" t="s">
        <v>82</v>
      </c>
      <c r="AV2858" s="14" t="s">
        <v>82</v>
      </c>
      <c r="AW2858" s="14" t="s">
        <v>33</v>
      </c>
      <c r="AX2858" s="14" t="s">
        <v>72</v>
      </c>
      <c r="AY2858" s="257" t="s">
        <v>266</v>
      </c>
    </row>
    <row r="2859" spans="1:51" s="13" customFormat="1" ht="12">
      <c r="A2859" s="13"/>
      <c r="B2859" s="237"/>
      <c r="C2859" s="238"/>
      <c r="D2859" s="230" t="s">
        <v>279</v>
      </c>
      <c r="E2859" s="239" t="s">
        <v>19</v>
      </c>
      <c r="F2859" s="240" t="s">
        <v>633</v>
      </c>
      <c r="G2859" s="238"/>
      <c r="H2859" s="239" t="s">
        <v>19</v>
      </c>
      <c r="I2859" s="241"/>
      <c r="J2859" s="238"/>
      <c r="K2859" s="238"/>
      <c r="L2859" s="242"/>
      <c r="M2859" s="243"/>
      <c r="N2859" s="244"/>
      <c r="O2859" s="244"/>
      <c r="P2859" s="244"/>
      <c r="Q2859" s="244"/>
      <c r="R2859" s="244"/>
      <c r="S2859" s="244"/>
      <c r="T2859" s="245"/>
      <c r="U2859" s="13"/>
      <c r="V2859" s="13"/>
      <c r="W2859" s="13"/>
      <c r="X2859" s="13"/>
      <c r="Y2859" s="13"/>
      <c r="Z2859" s="13"/>
      <c r="AA2859" s="13"/>
      <c r="AB2859" s="13"/>
      <c r="AC2859" s="13"/>
      <c r="AD2859" s="13"/>
      <c r="AE2859" s="13"/>
      <c r="AT2859" s="246" t="s">
        <v>279</v>
      </c>
      <c r="AU2859" s="246" t="s">
        <v>82</v>
      </c>
      <c r="AV2859" s="13" t="s">
        <v>80</v>
      </c>
      <c r="AW2859" s="13" t="s">
        <v>33</v>
      </c>
      <c r="AX2859" s="13" t="s">
        <v>72</v>
      </c>
      <c r="AY2859" s="246" t="s">
        <v>266</v>
      </c>
    </row>
    <row r="2860" spans="1:51" s="14" customFormat="1" ht="12">
      <c r="A2860" s="14"/>
      <c r="B2860" s="247"/>
      <c r="C2860" s="248"/>
      <c r="D2860" s="230" t="s">
        <v>279</v>
      </c>
      <c r="E2860" s="249" t="s">
        <v>19</v>
      </c>
      <c r="F2860" s="250" t="s">
        <v>634</v>
      </c>
      <c r="G2860" s="248"/>
      <c r="H2860" s="251">
        <v>15.89</v>
      </c>
      <c r="I2860" s="252"/>
      <c r="J2860" s="248"/>
      <c r="K2860" s="248"/>
      <c r="L2860" s="253"/>
      <c r="M2860" s="254"/>
      <c r="N2860" s="255"/>
      <c r="O2860" s="255"/>
      <c r="P2860" s="255"/>
      <c r="Q2860" s="255"/>
      <c r="R2860" s="255"/>
      <c r="S2860" s="255"/>
      <c r="T2860" s="256"/>
      <c r="U2860" s="14"/>
      <c r="V2860" s="14"/>
      <c r="W2860" s="14"/>
      <c r="X2860" s="14"/>
      <c r="Y2860" s="14"/>
      <c r="Z2860" s="14"/>
      <c r="AA2860" s="14"/>
      <c r="AB2860" s="14"/>
      <c r="AC2860" s="14"/>
      <c r="AD2860" s="14"/>
      <c r="AE2860" s="14"/>
      <c r="AT2860" s="257" t="s">
        <v>279</v>
      </c>
      <c r="AU2860" s="257" t="s">
        <v>82</v>
      </c>
      <c r="AV2860" s="14" t="s">
        <v>82</v>
      </c>
      <c r="AW2860" s="14" t="s">
        <v>33</v>
      </c>
      <c r="AX2860" s="14" t="s">
        <v>72</v>
      </c>
      <c r="AY2860" s="257" t="s">
        <v>266</v>
      </c>
    </row>
    <row r="2861" spans="1:51" s="16" customFormat="1" ht="12">
      <c r="A2861" s="16"/>
      <c r="B2861" s="279"/>
      <c r="C2861" s="280"/>
      <c r="D2861" s="230" t="s">
        <v>279</v>
      </c>
      <c r="E2861" s="281" t="s">
        <v>19</v>
      </c>
      <c r="F2861" s="282" t="s">
        <v>705</v>
      </c>
      <c r="G2861" s="280"/>
      <c r="H2861" s="283">
        <v>43.65</v>
      </c>
      <c r="I2861" s="284"/>
      <c r="J2861" s="280"/>
      <c r="K2861" s="280"/>
      <c r="L2861" s="285"/>
      <c r="M2861" s="286"/>
      <c r="N2861" s="287"/>
      <c r="O2861" s="287"/>
      <c r="P2861" s="287"/>
      <c r="Q2861" s="287"/>
      <c r="R2861" s="287"/>
      <c r="S2861" s="287"/>
      <c r="T2861" s="288"/>
      <c r="U2861" s="16"/>
      <c r="V2861" s="16"/>
      <c r="W2861" s="16"/>
      <c r="X2861" s="16"/>
      <c r="Y2861" s="16"/>
      <c r="Z2861" s="16"/>
      <c r="AA2861" s="16"/>
      <c r="AB2861" s="16"/>
      <c r="AC2861" s="16"/>
      <c r="AD2861" s="16"/>
      <c r="AE2861" s="16"/>
      <c r="AT2861" s="289" t="s">
        <v>279</v>
      </c>
      <c r="AU2861" s="289" t="s">
        <v>82</v>
      </c>
      <c r="AV2861" s="16" t="s">
        <v>291</v>
      </c>
      <c r="AW2861" s="16" t="s">
        <v>33</v>
      </c>
      <c r="AX2861" s="16" t="s">
        <v>72</v>
      </c>
      <c r="AY2861" s="289" t="s">
        <v>266</v>
      </c>
    </row>
    <row r="2862" spans="1:51" s="13" customFormat="1" ht="12">
      <c r="A2862" s="13"/>
      <c r="B2862" s="237"/>
      <c r="C2862" s="238"/>
      <c r="D2862" s="230" t="s">
        <v>279</v>
      </c>
      <c r="E2862" s="239" t="s">
        <v>19</v>
      </c>
      <c r="F2862" s="240" t="s">
        <v>641</v>
      </c>
      <c r="G2862" s="238"/>
      <c r="H2862" s="239" t="s">
        <v>19</v>
      </c>
      <c r="I2862" s="241"/>
      <c r="J2862" s="238"/>
      <c r="K2862" s="238"/>
      <c r="L2862" s="242"/>
      <c r="M2862" s="243"/>
      <c r="N2862" s="244"/>
      <c r="O2862" s="244"/>
      <c r="P2862" s="244"/>
      <c r="Q2862" s="244"/>
      <c r="R2862" s="244"/>
      <c r="S2862" s="244"/>
      <c r="T2862" s="245"/>
      <c r="U2862" s="13"/>
      <c r="V2862" s="13"/>
      <c r="W2862" s="13"/>
      <c r="X2862" s="13"/>
      <c r="Y2862" s="13"/>
      <c r="Z2862" s="13"/>
      <c r="AA2862" s="13"/>
      <c r="AB2862" s="13"/>
      <c r="AC2862" s="13"/>
      <c r="AD2862" s="13"/>
      <c r="AE2862" s="13"/>
      <c r="AT2862" s="246" t="s">
        <v>279</v>
      </c>
      <c r="AU2862" s="246" t="s">
        <v>82</v>
      </c>
      <c r="AV2862" s="13" t="s">
        <v>80</v>
      </c>
      <c r="AW2862" s="13" t="s">
        <v>33</v>
      </c>
      <c r="AX2862" s="13" t="s">
        <v>72</v>
      </c>
      <c r="AY2862" s="246" t="s">
        <v>266</v>
      </c>
    </row>
    <row r="2863" spans="1:51" s="13" customFormat="1" ht="12">
      <c r="A2863" s="13"/>
      <c r="B2863" s="237"/>
      <c r="C2863" s="238"/>
      <c r="D2863" s="230" t="s">
        <v>279</v>
      </c>
      <c r="E2863" s="239" t="s">
        <v>19</v>
      </c>
      <c r="F2863" s="240" t="s">
        <v>642</v>
      </c>
      <c r="G2863" s="238"/>
      <c r="H2863" s="239" t="s">
        <v>19</v>
      </c>
      <c r="I2863" s="241"/>
      <c r="J2863" s="238"/>
      <c r="K2863" s="238"/>
      <c r="L2863" s="242"/>
      <c r="M2863" s="243"/>
      <c r="N2863" s="244"/>
      <c r="O2863" s="244"/>
      <c r="P2863" s="244"/>
      <c r="Q2863" s="244"/>
      <c r="R2863" s="244"/>
      <c r="S2863" s="244"/>
      <c r="T2863" s="245"/>
      <c r="U2863" s="13"/>
      <c r="V2863" s="13"/>
      <c r="W2863" s="13"/>
      <c r="X2863" s="13"/>
      <c r="Y2863" s="13"/>
      <c r="Z2863" s="13"/>
      <c r="AA2863" s="13"/>
      <c r="AB2863" s="13"/>
      <c r="AC2863" s="13"/>
      <c r="AD2863" s="13"/>
      <c r="AE2863" s="13"/>
      <c r="AT2863" s="246" t="s">
        <v>279</v>
      </c>
      <c r="AU2863" s="246" t="s">
        <v>82</v>
      </c>
      <c r="AV2863" s="13" t="s">
        <v>80</v>
      </c>
      <c r="AW2863" s="13" t="s">
        <v>33</v>
      </c>
      <c r="AX2863" s="13" t="s">
        <v>72</v>
      </c>
      <c r="AY2863" s="246" t="s">
        <v>266</v>
      </c>
    </row>
    <row r="2864" spans="1:51" s="14" customFormat="1" ht="12">
      <c r="A2864" s="14"/>
      <c r="B2864" s="247"/>
      <c r="C2864" s="248"/>
      <c r="D2864" s="230" t="s">
        <v>279</v>
      </c>
      <c r="E2864" s="249" t="s">
        <v>19</v>
      </c>
      <c r="F2864" s="250" t="s">
        <v>643</v>
      </c>
      <c r="G2864" s="248"/>
      <c r="H2864" s="251">
        <v>10.777</v>
      </c>
      <c r="I2864" s="252"/>
      <c r="J2864" s="248"/>
      <c r="K2864" s="248"/>
      <c r="L2864" s="253"/>
      <c r="M2864" s="254"/>
      <c r="N2864" s="255"/>
      <c r="O2864" s="255"/>
      <c r="P2864" s="255"/>
      <c r="Q2864" s="255"/>
      <c r="R2864" s="255"/>
      <c r="S2864" s="255"/>
      <c r="T2864" s="256"/>
      <c r="U2864" s="14"/>
      <c r="V2864" s="14"/>
      <c r="W2864" s="14"/>
      <c r="X2864" s="14"/>
      <c r="Y2864" s="14"/>
      <c r="Z2864" s="14"/>
      <c r="AA2864" s="14"/>
      <c r="AB2864" s="14"/>
      <c r="AC2864" s="14"/>
      <c r="AD2864" s="14"/>
      <c r="AE2864" s="14"/>
      <c r="AT2864" s="257" t="s">
        <v>279</v>
      </c>
      <c r="AU2864" s="257" t="s">
        <v>82</v>
      </c>
      <c r="AV2864" s="14" t="s">
        <v>82</v>
      </c>
      <c r="AW2864" s="14" t="s">
        <v>33</v>
      </c>
      <c r="AX2864" s="14" t="s">
        <v>72</v>
      </c>
      <c r="AY2864" s="257" t="s">
        <v>266</v>
      </c>
    </row>
    <row r="2865" spans="1:51" s="13" customFormat="1" ht="12">
      <c r="A2865" s="13"/>
      <c r="B2865" s="237"/>
      <c r="C2865" s="238"/>
      <c r="D2865" s="230" t="s">
        <v>279</v>
      </c>
      <c r="E2865" s="239" t="s">
        <v>19</v>
      </c>
      <c r="F2865" s="240" t="s">
        <v>644</v>
      </c>
      <c r="G2865" s="238"/>
      <c r="H2865" s="239" t="s">
        <v>19</v>
      </c>
      <c r="I2865" s="241"/>
      <c r="J2865" s="238"/>
      <c r="K2865" s="238"/>
      <c r="L2865" s="242"/>
      <c r="M2865" s="243"/>
      <c r="N2865" s="244"/>
      <c r="O2865" s="244"/>
      <c r="P2865" s="244"/>
      <c r="Q2865" s="244"/>
      <c r="R2865" s="244"/>
      <c r="S2865" s="244"/>
      <c r="T2865" s="245"/>
      <c r="U2865" s="13"/>
      <c r="V2865" s="13"/>
      <c r="W2865" s="13"/>
      <c r="X2865" s="13"/>
      <c r="Y2865" s="13"/>
      <c r="Z2865" s="13"/>
      <c r="AA2865" s="13"/>
      <c r="AB2865" s="13"/>
      <c r="AC2865" s="13"/>
      <c r="AD2865" s="13"/>
      <c r="AE2865" s="13"/>
      <c r="AT2865" s="246" t="s">
        <v>279</v>
      </c>
      <c r="AU2865" s="246" t="s">
        <v>82</v>
      </c>
      <c r="AV2865" s="13" t="s">
        <v>80</v>
      </c>
      <c r="AW2865" s="13" t="s">
        <v>33</v>
      </c>
      <c r="AX2865" s="13" t="s">
        <v>72</v>
      </c>
      <c r="AY2865" s="246" t="s">
        <v>266</v>
      </c>
    </row>
    <row r="2866" spans="1:51" s="14" customFormat="1" ht="12">
      <c r="A2866" s="14"/>
      <c r="B2866" s="247"/>
      <c r="C2866" s="248"/>
      <c r="D2866" s="230" t="s">
        <v>279</v>
      </c>
      <c r="E2866" s="249" t="s">
        <v>19</v>
      </c>
      <c r="F2866" s="250" t="s">
        <v>645</v>
      </c>
      <c r="G2866" s="248"/>
      <c r="H2866" s="251">
        <v>19.149</v>
      </c>
      <c r="I2866" s="252"/>
      <c r="J2866" s="248"/>
      <c r="K2866" s="248"/>
      <c r="L2866" s="253"/>
      <c r="M2866" s="254"/>
      <c r="N2866" s="255"/>
      <c r="O2866" s="255"/>
      <c r="P2866" s="255"/>
      <c r="Q2866" s="255"/>
      <c r="R2866" s="255"/>
      <c r="S2866" s="255"/>
      <c r="T2866" s="256"/>
      <c r="U2866" s="14"/>
      <c r="V2866" s="14"/>
      <c r="W2866" s="14"/>
      <c r="X2866" s="14"/>
      <c r="Y2866" s="14"/>
      <c r="Z2866" s="14"/>
      <c r="AA2866" s="14"/>
      <c r="AB2866" s="14"/>
      <c r="AC2866" s="14"/>
      <c r="AD2866" s="14"/>
      <c r="AE2866" s="14"/>
      <c r="AT2866" s="257" t="s">
        <v>279</v>
      </c>
      <c r="AU2866" s="257" t="s">
        <v>82</v>
      </c>
      <c r="AV2866" s="14" t="s">
        <v>82</v>
      </c>
      <c r="AW2866" s="14" t="s">
        <v>33</v>
      </c>
      <c r="AX2866" s="14" t="s">
        <v>72</v>
      </c>
      <c r="AY2866" s="257" t="s">
        <v>266</v>
      </c>
    </row>
    <row r="2867" spans="1:51" s="13" customFormat="1" ht="12">
      <c r="A2867" s="13"/>
      <c r="B2867" s="237"/>
      <c r="C2867" s="238"/>
      <c r="D2867" s="230" t="s">
        <v>279</v>
      </c>
      <c r="E2867" s="239" t="s">
        <v>19</v>
      </c>
      <c r="F2867" s="240" t="s">
        <v>646</v>
      </c>
      <c r="G2867" s="238"/>
      <c r="H2867" s="239" t="s">
        <v>19</v>
      </c>
      <c r="I2867" s="241"/>
      <c r="J2867" s="238"/>
      <c r="K2867" s="238"/>
      <c r="L2867" s="242"/>
      <c r="M2867" s="243"/>
      <c r="N2867" s="244"/>
      <c r="O2867" s="244"/>
      <c r="P2867" s="244"/>
      <c r="Q2867" s="244"/>
      <c r="R2867" s="244"/>
      <c r="S2867" s="244"/>
      <c r="T2867" s="245"/>
      <c r="U2867" s="13"/>
      <c r="V2867" s="13"/>
      <c r="W2867" s="13"/>
      <c r="X2867" s="13"/>
      <c r="Y2867" s="13"/>
      <c r="Z2867" s="13"/>
      <c r="AA2867" s="13"/>
      <c r="AB2867" s="13"/>
      <c r="AC2867" s="13"/>
      <c r="AD2867" s="13"/>
      <c r="AE2867" s="13"/>
      <c r="AT2867" s="246" t="s">
        <v>279</v>
      </c>
      <c r="AU2867" s="246" t="s">
        <v>82</v>
      </c>
      <c r="AV2867" s="13" t="s">
        <v>80</v>
      </c>
      <c r="AW2867" s="13" t="s">
        <v>33</v>
      </c>
      <c r="AX2867" s="13" t="s">
        <v>72</v>
      </c>
      <c r="AY2867" s="246" t="s">
        <v>266</v>
      </c>
    </row>
    <row r="2868" spans="1:51" s="14" customFormat="1" ht="12">
      <c r="A2868" s="14"/>
      <c r="B2868" s="247"/>
      <c r="C2868" s="248"/>
      <c r="D2868" s="230" t="s">
        <v>279</v>
      </c>
      <c r="E2868" s="249" t="s">
        <v>19</v>
      </c>
      <c r="F2868" s="250" t="s">
        <v>647</v>
      </c>
      <c r="G2868" s="248"/>
      <c r="H2868" s="251">
        <v>18.512</v>
      </c>
      <c r="I2868" s="252"/>
      <c r="J2868" s="248"/>
      <c r="K2868" s="248"/>
      <c r="L2868" s="253"/>
      <c r="M2868" s="254"/>
      <c r="N2868" s="255"/>
      <c r="O2868" s="255"/>
      <c r="P2868" s="255"/>
      <c r="Q2868" s="255"/>
      <c r="R2868" s="255"/>
      <c r="S2868" s="255"/>
      <c r="T2868" s="256"/>
      <c r="U2868" s="14"/>
      <c r="V2868" s="14"/>
      <c r="W2868" s="14"/>
      <c r="X2868" s="14"/>
      <c r="Y2868" s="14"/>
      <c r="Z2868" s="14"/>
      <c r="AA2868" s="14"/>
      <c r="AB2868" s="14"/>
      <c r="AC2868" s="14"/>
      <c r="AD2868" s="14"/>
      <c r="AE2868" s="14"/>
      <c r="AT2868" s="257" t="s">
        <v>279</v>
      </c>
      <c r="AU2868" s="257" t="s">
        <v>82</v>
      </c>
      <c r="AV2868" s="14" t="s">
        <v>82</v>
      </c>
      <c r="AW2868" s="14" t="s">
        <v>33</v>
      </c>
      <c r="AX2868" s="14" t="s">
        <v>72</v>
      </c>
      <c r="AY2868" s="257" t="s">
        <v>266</v>
      </c>
    </row>
    <row r="2869" spans="1:51" s="13" customFormat="1" ht="12">
      <c r="A2869" s="13"/>
      <c r="B2869" s="237"/>
      <c r="C2869" s="238"/>
      <c r="D2869" s="230" t="s">
        <v>279</v>
      </c>
      <c r="E2869" s="239" t="s">
        <v>19</v>
      </c>
      <c r="F2869" s="240" t="s">
        <v>648</v>
      </c>
      <c r="G2869" s="238"/>
      <c r="H2869" s="239" t="s">
        <v>19</v>
      </c>
      <c r="I2869" s="241"/>
      <c r="J2869" s="238"/>
      <c r="K2869" s="238"/>
      <c r="L2869" s="242"/>
      <c r="M2869" s="243"/>
      <c r="N2869" s="244"/>
      <c r="O2869" s="244"/>
      <c r="P2869" s="244"/>
      <c r="Q2869" s="244"/>
      <c r="R2869" s="244"/>
      <c r="S2869" s="244"/>
      <c r="T2869" s="245"/>
      <c r="U2869" s="13"/>
      <c r="V2869" s="13"/>
      <c r="W2869" s="13"/>
      <c r="X2869" s="13"/>
      <c r="Y2869" s="13"/>
      <c r="Z2869" s="13"/>
      <c r="AA2869" s="13"/>
      <c r="AB2869" s="13"/>
      <c r="AC2869" s="13"/>
      <c r="AD2869" s="13"/>
      <c r="AE2869" s="13"/>
      <c r="AT2869" s="246" t="s">
        <v>279</v>
      </c>
      <c r="AU2869" s="246" t="s">
        <v>82</v>
      </c>
      <c r="AV2869" s="13" t="s">
        <v>80</v>
      </c>
      <c r="AW2869" s="13" t="s">
        <v>33</v>
      </c>
      <c r="AX2869" s="13" t="s">
        <v>72</v>
      </c>
      <c r="AY2869" s="246" t="s">
        <v>266</v>
      </c>
    </row>
    <row r="2870" spans="1:51" s="14" customFormat="1" ht="12">
      <c r="A2870" s="14"/>
      <c r="B2870" s="247"/>
      <c r="C2870" s="248"/>
      <c r="D2870" s="230" t="s">
        <v>279</v>
      </c>
      <c r="E2870" s="249" t="s">
        <v>19</v>
      </c>
      <c r="F2870" s="250" t="s">
        <v>649</v>
      </c>
      <c r="G2870" s="248"/>
      <c r="H2870" s="251">
        <v>9.88</v>
      </c>
      <c r="I2870" s="252"/>
      <c r="J2870" s="248"/>
      <c r="K2870" s="248"/>
      <c r="L2870" s="253"/>
      <c r="M2870" s="254"/>
      <c r="N2870" s="255"/>
      <c r="O2870" s="255"/>
      <c r="P2870" s="255"/>
      <c r="Q2870" s="255"/>
      <c r="R2870" s="255"/>
      <c r="S2870" s="255"/>
      <c r="T2870" s="256"/>
      <c r="U2870" s="14"/>
      <c r="V2870" s="14"/>
      <c r="W2870" s="14"/>
      <c r="X2870" s="14"/>
      <c r="Y2870" s="14"/>
      <c r="Z2870" s="14"/>
      <c r="AA2870" s="14"/>
      <c r="AB2870" s="14"/>
      <c r="AC2870" s="14"/>
      <c r="AD2870" s="14"/>
      <c r="AE2870" s="14"/>
      <c r="AT2870" s="257" t="s">
        <v>279</v>
      </c>
      <c r="AU2870" s="257" t="s">
        <v>82</v>
      </c>
      <c r="AV2870" s="14" t="s">
        <v>82</v>
      </c>
      <c r="AW2870" s="14" t="s">
        <v>33</v>
      </c>
      <c r="AX2870" s="14" t="s">
        <v>72</v>
      </c>
      <c r="AY2870" s="257" t="s">
        <v>266</v>
      </c>
    </row>
    <row r="2871" spans="1:51" s="13" customFormat="1" ht="12">
      <c r="A2871" s="13"/>
      <c r="B2871" s="237"/>
      <c r="C2871" s="238"/>
      <c r="D2871" s="230" t="s">
        <v>279</v>
      </c>
      <c r="E2871" s="239" t="s">
        <v>19</v>
      </c>
      <c r="F2871" s="240" t="s">
        <v>650</v>
      </c>
      <c r="G2871" s="238"/>
      <c r="H2871" s="239" t="s">
        <v>19</v>
      </c>
      <c r="I2871" s="241"/>
      <c r="J2871" s="238"/>
      <c r="K2871" s="238"/>
      <c r="L2871" s="242"/>
      <c r="M2871" s="243"/>
      <c r="N2871" s="244"/>
      <c r="O2871" s="244"/>
      <c r="P2871" s="244"/>
      <c r="Q2871" s="244"/>
      <c r="R2871" s="244"/>
      <c r="S2871" s="244"/>
      <c r="T2871" s="245"/>
      <c r="U2871" s="13"/>
      <c r="V2871" s="13"/>
      <c r="W2871" s="13"/>
      <c r="X2871" s="13"/>
      <c r="Y2871" s="13"/>
      <c r="Z2871" s="13"/>
      <c r="AA2871" s="13"/>
      <c r="AB2871" s="13"/>
      <c r="AC2871" s="13"/>
      <c r="AD2871" s="13"/>
      <c r="AE2871" s="13"/>
      <c r="AT2871" s="246" t="s">
        <v>279</v>
      </c>
      <c r="AU2871" s="246" t="s">
        <v>82</v>
      </c>
      <c r="AV2871" s="13" t="s">
        <v>80</v>
      </c>
      <c r="AW2871" s="13" t="s">
        <v>33</v>
      </c>
      <c r="AX2871" s="13" t="s">
        <v>72</v>
      </c>
      <c r="AY2871" s="246" t="s">
        <v>266</v>
      </c>
    </row>
    <row r="2872" spans="1:51" s="14" customFormat="1" ht="12">
      <c r="A2872" s="14"/>
      <c r="B2872" s="247"/>
      <c r="C2872" s="248"/>
      <c r="D2872" s="230" t="s">
        <v>279</v>
      </c>
      <c r="E2872" s="249" t="s">
        <v>19</v>
      </c>
      <c r="F2872" s="250" t="s">
        <v>651</v>
      </c>
      <c r="G2872" s="248"/>
      <c r="H2872" s="251">
        <v>19.045</v>
      </c>
      <c r="I2872" s="252"/>
      <c r="J2872" s="248"/>
      <c r="K2872" s="248"/>
      <c r="L2872" s="253"/>
      <c r="M2872" s="254"/>
      <c r="N2872" s="255"/>
      <c r="O2872" s="255"/>
      <c r="P2872" s="255"/>
      <c r="Q2872" s="255"/>
      <c r="R2872" s="255"/>
      <c r="S2872" s="255"/>
      <c r="T2872" s="256"/>
      <c r="U2872" s="14"/>
      <c r="V2872" s="14"/>
      <c r="W2872" s="14"/>
      <c r="X2872" s="14"/>
      <c r="Y2872" s="14"/>
      <c r="Z2872" s="14"/>
      <c r="AA2872" s="14"/>
      <c r="AB2872" s="14"/>
      <c r="AC2872" s="14"/>
      <c r="AD2872" s="14"/>
      <c r="AE2872" s="14"/>
      <c r="AT2872" s="257" t="s">
        <v>279</v>
      </c>
      <c r="AU2872" s="257" t="s">
        <v>82</v>
      </c>
      <c r="AV2872" s="14" t="s">
        <v>82</v>
      </c>
      <c r="AW2872" s="14" t="s">
        <v>33</v>
      </c>
      <c r="AX2872" s="14" t="s">
        <v>72</v>
      </c>
      <c r="AY2872" s="257" t="s">
        <v>266</v>
      </c>
    </row>
    <row r="2873" spans="1:51" s="16" customFormat="1" ht="12">
      <c r="A2873" s="16"/>
      <c r="B2873" s="279"/>
      <c r="C2873" s="280"/>
      <c r="D2873" s="230" t="s">
        <v>279</v>
      </c>
      <c r="E2873" s="281" t="s">
        <v>19</v>
      </c>
      <c r="F2873" s="282" t="s">
        <v>705</v>
      </c>
      <c r="G2873" s="280"/>
      <c r="H2873" s="283">
        <v>77.363</v>
      </c>
      <c r="I2873" s="284"/>
      <c r="J2873" s="280"/>
      <c r="K2873" s="280"/>
      <c r="L2873" s="285"/>
      <c r="M2873" s="286"/>
      <c r="N2873" s="287"/>
      <c r="O2873" s="287"/>
      <c r="P2873" s="287"/>
      <c r="Q2873" s="287"/>
      <c r="R2873" s="287"/>
      <c r="S2873" s="287"/>
      <c r="T2873" s="288"/>
      <c r="U2873" s="16"/>
      <c r="V2873" s="16"/>
      <c r="W2873" s="16"/>
      <c r="X2873" s="16"/>
      <c r="Y2873" s="16"/>
      <c r="Z2873" s="16"/>
      <c r="AA2873" s="16"/>
      <c r="AB2873" s="16"/>
      <c r="AC2873" s="16"/>
      <c r="AD2873" s="16"/>
      <c r="AE2873" s="16"/>
      <c r="AT2873" s="289" t="s">
        <v>279</v>
      </c>
      <c r="AU2873" s="289" t="s">
        <v>82</v>
      </c>
      <c r="AV2873" s="16" t="s">
        <v>291</v>
      </c>
      <c r="AW2873" s="16" t="s">
        <v>33</v>
      </c>
      <c r="AX2873" s="16" t="s">
        <v>72</v>
      </c>
      <c r="AY2873" s="289" t="s">
        <v>266</v>
      </c>
    </row>
    <row r="2874" spans="1:51" s="14" customFormat="1" ht="12">
      <c r="A2874" s="14"/>
      <c r="B2874" s="247"/>
      <c r="C2874" s="248"/>
      <c r="D2874" s="230" t="s">
        <v>279</v>
      </c>
      <c r="E2874" s="249" t="s">
        <v>19</v>
      </c>
      <c r="F2874" s="250" t="s">
        <v>759</v>
      </c>
      <c r="G2874" s="248"/>
      <c r="H2874" s="251">
        <v>332.904</v>
      </c>
      <c r="I2874" s="252"/>
      <c r="J2874" s="248"/>
      <c r="K2874" s="248"/>
      <c r="L2874" s="253"/>
      <c r="M2874" s="254"/>
      <c r="N2874" s="255"/>
      <c r="O2874" s="255"/>
      <c r="P2874" s="255"/>
      <c r="Q2874" s="255"/>
      <c r="R2874" s="255"/>
      <c r="S2874" s="255"/>
      <c r="T2874" s="256"/>
      <c r="U2874" s="14"/>
      <c r="V2874" s="14"/>
      <c r="W2874" s="14"/>
      <c r="X2874" s="14"/>
      <c r="Y2874" s="14"/>
      <c r="Z2874" s="14"/>
      <c r="AA2874" s="14"/>
      <c r="AB2874" s="14"/>
      <c r="AC2874" s="14"/>
      <c r="AD2874" s="14"/>
      <c r="AE2874" s="14"/>
      <c r="AT2874" s="257" t="s">
        <v>279</v>
      </c>
      <c r="AU2874" s="257" t="s">
        <v>82</v>
      </c>
      <c r="AV2874" s="14" t="s">
        <v>82</v>
      </c>
      <c r="AW2874" s="14" t="s">
        <v>33</v>
      </c>
      <c r="AX2874" s="14" t="s">
        <v>72</v>
      </c>
      <c r="AY2874" s="257" t="s">
        <v>266</v>
      </c>
    </row>
    <row r="2875" spans="1:51" s="16" customFormat="1" ht="12">
      <c r="A2875" s="16"/>
      <c r="B2875" s="279"/>
      <c r="C2875" s="280"/>
      <c r="D2875" s="230" t="s">
        <v>279</v>
      </c>
      <c r="E2875" s="281" t="s">
        <v>19</v>
      </c>
      <c r="F2875" s="282" t="s">
        <v>705</v>
      </c>
      <c r="G2875" s="280"/>
      <c r="H2875" s="283">
        <v>332.904</v>
      </c>
      <c r="I2875" s="284"/>
      <c r="J2875" s="280"/>
      <c r="K2875" s="280"/>
      <c r="L2875" s="285"/>
      <c r="M2875" s="286"/>
      <c r="N2875" s="287"/>
      <c r="O2875" s="287"/>
      <c r="P2875" s="287"/>
      <c r="Q2875" s="287"/>
      <c r="R2875" s="287"/>
      <c r="S2875" s="287"/>
      <c r="T2875" s="288"/>
      <c r="U2875" s="16"/>
      <c r="V2875" s="16"/>
      <c r="W2875" s="16"/>
      <c r="X2875" s="16"/>
      <c r="Y2875" s="16"/>
      <c r="Z2875" s="16"/>
      <c r="AA2875" s="16"/>
      <c r="AB2875" s="16"/>
      <c r="AC2875" s="16"/>
      <c r="AD2875" s="16"/>
      <c r="AE2875" s="16"/>
      <c r="AT2875" s="289" t="s">
        <v>279</v>
      </c>
      <c r="AU2875" s="289" t="s">
        <v>82</v>
      </c>
      <c r="AV2875" s="16" t="s">
        <v>291</v>
      </c>
      <c r="AW2875" s="16" t="s">
        <v>33</v>
      </c>
      <c r="AX2875" s="16" t="s">
        <v>72</v>
      </c>
      <c r="AY2875" s="289" t="s">
        <v>266</v>
      </c>
    </row>
    <row r="2876" spans="1:51" s="15" customFormat="1" ht="12">
      <c r="A2876" s="15"/>
      <c r="B2876" s="258"/>
      <c r="C2876" s="259"/>
      <c r="D2876" s="230" t="s">
        <v>279</v>
      </c>
      <c r="E2876" s="260" t="s">
        <v>19</v>
      </c>
      <c r="F2876" s="261" t="s">
        <v>282</v>
      </c>
      <c r="G2876" s="259"/>
      <c r="H2876" s="262">
        <v>453.917</v>
      </c>
      <c r="I2876" s="263"/>
      <c r="J2876" s="259"/>
      <c r="K2876" s="259"/>
      <c r="L2876" s="264"/>
      <c r="M2876" s="265"/>
      <c r="N2876" s="266"/>
      <c r="O2876" s="266"/>
      <c r="P2876" s="266"/>
      <c r="Q2876" s="266"/>
      <c r="R2876" s="266"/>
      <c r="S2876" s="266"/>
      <c r="T2876" s="267"/>
      <c r="U2876" s="15"/>
      <c r="V2876" s="15"/>
      <c r="W2876" s="15"/>
      <c r="X2876" s="15"/>
      <c r="Y2876" s="15"/>
      <c r="Z2876" s="15"/>
      <c r="AA2876" s="15"/>
      <c r="AB2876" s="15"/>
      <c r="AC2876" s="15"/>
      <c r="AD2876" s="15"/>
      <c r="AE2876" s="15"/>
      <c r="AT2876" s="268" t="s">
        <v>279</v>
      </c>
      <c r="AU2876" s="268" t="s">
        <v>82</v>
      </c>
      <c r="AV2876" s="15" t="s">
        <v>273</v>
      </c>
      <c r="AW2876" s="15" t="s">
        <v>33</v>
      </c>
      <c r="AX2876" s="15" t="s">
        <v>80</v>
      </c>
      <c r="AY2876" s="268" t="s">
        <v>266</v>
      </c>
    </row>
    <row r="2877" spans="1:63" s="12" customFormat="1" ht="25.9" customHeight="1">
      <c r="A2877" s="12"/>
      <c r="B2877" s="201"/>
      <c r="C2877" s="202"/>
      <c r="D2877" s="203" t="s">
        <v>71</v>
      </c>
      <c r="E2877" s="204" t="s">
        <v>430</v>
      </c>
      <c r="F2877" s="204" t="s">
        <v>3389</v>
      </c>
      <c r="G2877" s="202"/>
      <c r="H2877" s="202"/>
      <c r="I2877" s="205"/>
      <c r="J2877" s="206">
        <f>BK2877</f>
        <v>0</v>
      </c>
      <c r="K2877" s="202"/>
      <c r="L2877" s="207"/>
      <c r="M2877" s="208"/>
      <c r="N2877" s="209"/>
      <c r="O2877" s="209"/>
      <c r="P2877" s="210">
        <f>P2878+P2883</f>
        <v>0</v>
      </c>
      <c r="Q2877" s="209"/>
      <c r="R2877" s="210">
        <f>R2878+R2883</f>
        <v>0</v>
      </c>
      <c r="S2877" s="209"/>
      <c r="T2877" s="211">
        <f>T2878+T2883</f>
        <v>0</v>
      </c>
      <c r="U2877" s="12"/>
      <c r="V2877" s="12"/>
      <c r="W2877" s="12"/>
      <c r="X2877" s="12"/>
      <c r="Y2877" s="12"/>
      <c r="Z2877" s="12"/>
      <c r="AA2877" s="12"/>
      <c r="AB2877" s="12"/>
      <c r="AC2877" s="12"/>
      <c r="AD2877" s="12"/>
      <c r="AE2877" s="12"/>
      <c r="AR2877" s="212" t="s">
        <v>291</v>
      </c>
      <c r="AT2877" s="213" t="s">
        <v>71</v>
      </c>
      <c r="AU2877" s="213" t="s">
        <v>72</v>
      </c>
      <c r="AY2877" s="212" t="s">
        <v>266</v>
      </c>
      <c r="BK2877" s="214">
        <f>BK2878+BK2883</f>
        <v>0</v>
      </c>
    </row>
    <row r="2878" spans="1:63" s="12" customFormat="1" ht="22.8" customHeight="1">
      <c r="A2878" s="12"/>
      <c r="B2878" s="201"/>
      <c r="C2878" s="202"/>
      <c r="D2878" s="203" t="s">
        <v>71</v>
      </c>
      <c r="E2878" s="215" t="s">
        <v>3390</v>
      </c>
      <c r="F2878" s="215" t="s">
        <v>3391</v>
      </c>
      <c r="G2878" s="202"/>
      <c r="H2878" s="202"/>
      <c r="I2878" s="205"/>
      <c r="J2878" s="216">
        <f>BK2878</f>
        <v>0</v>
      </c>
      <c r="K2878" s="202"/>
      <c r="L2878" s="207"/>
      <c r="M2878" s="208"/>
      <c r="N2878" s="209"/>
      <c r="O2878" s="209"/>
      <c r="P2878" s="210">
        <f>SUM(P2879:P2882)</f>
        <v>0</v>
      </c>
      <c r="Q2878" s="209"/>
      <c r="R2878" s="210">
        <f>SUM(R2879:R2882)</f>
        <v>0</v>
      </c>
      <c r="S2878" s="209"/>
      <c r="T2878" s="211">
        <f>SUM(T2879:T2882)</f>
        <v>0</v>
      </c>
      <c r="U2878" s="12"/>
      <c r="V2878" s="12"/>
      <c r="W2878" s="12"/>
      <c r="X2878" s="12"/>
      <c r="Y2878" s="12"/>
      <c r="Z2878" s="12"/>
      <c r="AA2878" s="12"/>
      <c r="AB2878" s="12"/>
      <c r="AC2878" s="12"/>
      <c r="AD2878" s="12"/>
      <c r="AE2878" s="12"/>
      <c r="AR2878" s="212" t="s">
        <v>291</v>
      </c>
      <c r="AT2878" s="213" t="s">
        <v>71</v>
      </c>
      <c r="AU2878" s="213" t="s">
        <v>80</v>
      </c>
      <c r="AY2878" s="212" t="s">
        <v>266</v>
      </c>
      <c r="BK2878" s="214">
        <f>SUM(BK2879:BK2882)</f>
        <v>0</v>
      </c>
    </row>
    <row r="2879" spans="1:65" s="2" customFormat="1" ht="16.5" customHeight="1">
      <c r="A2879" s="41"/>
      <c r="B2879" s="42"/>
      <c r="C2879" s="217" t="s">
        <v>3392</v>
      </c>
      <c r="D2879" s="217" t="s">
        <v>268</v>
      </c>
      <c r="E2879" s="218" t="s">
        <v>3390</v>
      </c>
      <c r="F2879" s="219" t="s">
        <v>3393</v>
      </c>
      <c r="G2879" s="220" t="s">
        <v>481</v>
      </c>
      <c r="H2879" s="221">
        <v>1</v>
      </c>
      <c r="I2879" s="222"/>
      <c r="J2879" s="223">
        <f>ROUND(I2879*H2879,2)</f>
        <v>0</v>
      </c>
      <c r="K2879" s="219" t="s">
        <v>520</v>
      </c>
      <c r="L2879" s="47"/>
      <c r="M2879" s="224" t="s">
        <v>19</v>
      </c>
      <c r="N2879" s="225" t="s">
        <v>43</v>
      </c>
      <c r="O2879" s="87"/>
      <c r="P2879" s="226">
        <f>O2879*H2879</f>
        <v>0</v>
      </c>
      <c r="Q2879" s="226">
        <v>0</v>
      </c>
      <c r="R2879" s="226">
        <f>Q2879*H2879</f>
        <v>0</v>
      </c>
      <c r="S2879" s="226">
        <v>0</v>
      </c>
      <c r="T2879" s="227">
        <f>S2879*H2879</f>
        <v>0</v>
      </c>
      <c r="U2879" s="41"/>
      <c r="V2879" s="41"/>
      <c r="W2879" s="41"/>
      <c r="X2879" s="41"/>
      <c r="Y2879" s="41"/>
      <c r="Z2879" s="41"/>
      <c r="AA2879" s="41"/>
      <c r="AB2879" s="41"/>
      <c r="AC2879" s="41"/>
      <c r="AD2879" s="41"/>
      <c r="AE2879" s="41"/>
      <c r="AR2879" s="228" t="s">
        <v>273</v>
      </c>
      <c r="AT2879" s="228" t="s">
        <v>268</v>
      </c>
      <c r="AU2879" s="228" t="s">
        <v>82</v>
      </c>
      <c r="AY2879" s="20" t="s">
        <v>266</v>
      </c>
      <c r="BE2879" s="229">
        <f>IF(N2879="základní",J2879,0)</f>
        <v>0</v>
      </c>
      <c r="BF2879" s="229">
        <f>IF(N2879="snížená",J2879,0)</f>
        <v>0</v>
      </c>
      <c r="BG2879" s="229">
        <f>IF(N2879="zákl. přenesená",J2879,0)</f>
        <v>0</v>
      </c>
      <c r="BH2879" s="229">
        <f>IF(N2879="sníž. přenesená",J2879,0)</f>
        <v>0</v>
      </c>
      <c r="BI2879" s="229">
        <f>IF(N2879="nulová",J2879,0)</f>
        <v>0</v>
      </c>
      <c r="BJ2879" s="20" t="s">
        <v>80</v>
      </c>
      <c r="BK2879" s="229">
        <f>ROUND(I2879*H2879,2)</f>
        <v>0</v>
      </c>
      <c r="BL2879" s="20" t="s">
        <v>273</v>
      </c>
      <c r="BM2879" s="228" t="s">
        <v>3394</v>
      </c>
    </row>
    <row r="2880" spans="1:47" s="2" customFormat="1" ht="12">
      <c r="A2880" s="41"/>
      <c r="B2880" s="42"/>
      <c r="C2880" s="43"/>
      <c r="D2880" s="230" t="s">
        <v>275</v>
      </c>
      <c r="E2880" s="43"/>
      <c r="F2880" s="231" t="s">
        <v>3393</v>
      </c>
      <c r="G2880" s="43"/>
      <c r="H2880" s="43"/>
      <c r="I2880" s="232"/>
      <c r="J2880" s="43"/>
      <c r="K2880" s="43"/>
      <c r="L2880" s="47"/>
      <c r="M2880" s="233"/>
      <c r="N2880" s="234"/>
      <c r="O2880" s="87"/>
      <c r="P2880" s="87"/>
      <c r="Q2880" s="87"/>
      <c r="R2880" s="87"/>
      <c r="S2880" s="87"/>
      <c r="T2880" s="88"/>
      <c r="U2880" s="41"/>
      <c r="V2880" s="41"/>
      <c r="W2880" s="41"/>
      <c r="X2880" s="41"/>
      <c r="Y2880" s="41"/>
      <c r="Z2880" s="41"/>
      <c r="AA2880" s="41"/>
      <c r="AB2880" s="41"/>
      <c r="AC2880" s="41"/>
      <c r="AD2880" s="41"/>
      <c r="AE2880" s="41"/>
      <c r="AT2880" s="20" t="s">
        <v>275</v>
      </c>
      <c r="AU2880" s="20" t="s">
        <v>82</v>
      </c>
    </row>
    <row r="2881" spans="1:65" s="2" customFormat="1" ht="55.5" customHeight="1">
      <c r="A2881" s="41"/>
      <c r="B2881" s="42"/>
      <c r="C2881" s="269" t="s">
        <v>3395</v>
      </c>
      <c r="D2881" s="269" t="s">
        <v>430</v>
      </c>
      <c r="E2881" s="270" t="s">
        <v>3396</v>
      </c>
      <c r="F2881" s="271" t="s">
        <v>3397</v>
      </c>
      <c r="G2881" s="272" t="s">
        <v>481</v>
      </c>
      <c r="H2881" s="273">
        <v>1</v>
      </c>
      <c r="I2881" s="274"/>
      <c r="J2881" s="275">
        <f>ROUND(I2881*H2881,2)</f>
        <v>0</v>
      </c>
      <c r="K2881" s="271" t="s">
        <v>520</v>
      </c>
      <c r="L2881" s="276"/>
      <c r="M2881" s="277" t="s">
        <v>19</v>
      </c>
      <c r="N2881" s="278" t="s">
        <v>43</v>
      </c>
      <c r="O2881" s="87"/>
      <c r="P2881" s="226">
        <f>O2881*H2881</f>
        <v>0</v>
      </c>
      <c r="Q2881" s="226">
        <v>0</v>
      </c>
      <c r="R2881" s="226">
        <f>Q2881*H2881</f>
        <v>0</v>
      </c>
      <c r="S2881" s="226">
        <v>0</v>
      </c>
      <c r="T2881" s="227">
        <f>S2881*H2881</f>
        <v>0</v>
      </c>
      <c r="U2881" s="41"/>
      <c r="V2881" s="41"/>
      <c r="W2881" s="41"/>
      <c r="X2881" s="41"/>
      <c r="Y2881" s="41"/>
      <c r="Z2881" s="41"/>
      <c r="AA2881" s="41"/>
      <c r="AB2881" s="41"/>
      <c r="AC2881" s="41"/>
      <c r="AD2881" s="41"/>
      <c r="AE2881" s="41"/>
      <c r="AR2881" s="228" t="s">
        <v>324</v>
      </c>
      <c r="AT2881" s="228" t="s">
        <v>430</v>
      </c>
      <c r="AU2881" s="228" t="s">
        <v>82</v>
      </c>
      <c r="AY2881" s="20" t="s">
        <v>266</v>
      </c>
      <c r="BE2881" s="229">
        <f>IF(N2881="základní",J2881,0)</f>
        <v>0</v>
      </c>
      <c r="BF2881" s="229">
        <f>IF(N2881="snížená",J2881,0)</f>
        <v>0</v>
      </c>
      <c r="BG2881" s="229">
        <f>IF(N2881="zákl. přenesená",J2881,0)</f>
        <v>0</v>
      </c>
      <c r="BH2881" s="229">
        <f>IF(N2881="sníž. přenesená",J2881,0)</f>
        <v>0</v>
      </c>
      <c r="BI2881" s="229">
        <f>IF(N2881="nulová",J2881,0)</f>
        <v>0</v>
      </c>
      <c r="BJ2881" s="20" t="s">
        <v>80</v>
      </c>
      <c r="BK2881" s="229">
        <f>ROUND(I2881*H2881,2)</f>
        <v>0</v>
      </c>
      <c r="BL2881" s="20" t="s">
        <v>273</v>
      </c>
      <c r="BM2881" s="228" t="s">
        <v>3398</v>
      </c>
    </row>
    <row r="2882" spans="1:47" s="2" customFormat="1" ht="12">
      <c r="A2882" s="41"/>
      <c r="B2882" s="42"/>
      <c r="C2882" s="43"/>
      <c r="D2882" s="230" t="s">
        <v>275</v>
      </c>
      <c r="E2882" s="43"/>
      <c r="F2882" s="231" t="s">
        <v>3397</v>
      </c>
      <c r="G2882" s="43"/>
      <c r="H2882" s="43"/>
      <c r="I2882" s="232"/>
      <c r="J2882" s="43"/>
      <c r="K2882" s="43"/>
      <c r="L2882" s="47"/>
      <c r="M2882" s="233"/>
      <c r="N2882" s="234"/>
      <c r="O2882" s="87"/>
      <c r="P2882" s="87"/>
      <c r="Q2882" s="87"/>
      <c r="R2882" s="87"/>
      <c r="S2882" s="87"/>
      <c r="T2882" s="88"/>
      <c r="U2882" s="41"/>
      <c r="V2882" s="41"/>
      <c r="W2882" s="41"/>
      <c r="X2882" s="41"/>
      <c r="Y2882" s="41"/>
      <c r="Z2882" s="41"/>
      <c r="AA2882" s="41"/>
      <c r="AB2882" s="41"/>
      <c r="AC2882" s="41"/>
      <c r="AD2882" s="41"/>
      <c r="AE2882" s="41"/>
      <c r="AT2882" s="20" t="s">
        <v>275</v>
      </c>
      <c r="AU2882" s="20" t="s">
        <v>82</v>
      </c>
    </row>
    <row r="2883" spans="1:63" s="12" customFormat="1" ht="22.8" customHeight="1">
      <c r="A2883" s="12"/>
      <c r="B2883" s="201"/>
      <c r="C2883" s="202"/>
      <c r="D2883" s="203" t="s">
        <v>71</v>
      </c>
      <c r="E2883" s="215" t="s">
        <v>3399</v>
      </c>
      <c r="F2883" s="215" t="s">
        <v>3400</v>
      </c>
      <c r="G2883" s="202"/>
      <c r="H2883" s="202"/>
      <c r="I2883" s="205"/>
      <c r="J2883" s="216">
        <f>BK2883</f>
        <v>0</v>
      </c>
      <c r="K2883" s="202"/>
      <c r="L2883" s="207"/>
      <c r="M2883" s="208"/>
      <c r="N2883" s="209"/>
      <c r="O2883" s="209"/>
      <c r="P2883" s="210">
        <f>SUM(P2884:P2887)</f>
        <v>0</v>
      </c>
      <c r="Q2883" s="209"/>
      <c r="R2883" s="210">
        <f>SUM(R2884:R2887)</f>
        <v>0</v>
      </c>
      <c r="S2883" s="209"/>
      <c r="T2883" s="211">
        <f>SUM(T2884:T2887)</f>
        <v>0</v>
      </c>
      <c r="U2883" s="12"/>
      <c r="V2883" s="12"/>
      <c r="W2883" s="12"/>
      <c r="X2883" s="12"/>
      <c r="Y2883" s="12"/>
      <c r="Z2883" s="12"/>
      <c r="AA2883" s="12"/>
      <c r="AB2883" s="12"/>
      <c r="AC2883" s="12"/>
      <c r="AD2883" s="12"/>
      <c r="AE2883" s="12"/>
      <c r="AR2883" s="212" t="s">
        <v>291</v>
      </c>
      <c r="AT2883" s="213" t="s">
        <v>71</v>
      </c>
      <c r="AU2883" s="213" t="s">
        <v>80</v>
      </c>
      <c r="AY2883" s="212" t="s">
        <v>266</v>
      </c>
      <c r="BK2883" s="214">
        <f>SUM(BK2884:BK2887)</f>
        <v>0</v>
      </c>
    </row>
    <row r="2884" spans="1:65" s="2" customFormat="1" ht="16.5" customHeight="1">
      <c r="A2884" s="41"/>
      <c r="B2884" s="42"/>
      <c r="C2884" s="217" t="s">
        <v>3401</v>
      </c>
      <c r="D2884" s="217" t="s">
        <v>268</v>
      </c>
      <c r="E2884" s="218" t="s">
        <v>3399</v>
      </c>
      <c r="F2884" s="219" t="s">
        <v>3402</v>
      </c>
      <c r="G2884" s="220" t="s">
        <v>481</v>
      </c>
      <c r="H2884" s="221">
        <v>1</v>
      </c>
      <c r="I2884" s="222"/>
      <c r="J2884" s="223">
        <f>ROUND(I2884*H2884,2)</f>
        <v>0</v>
      </c>
      <c r="K2884" s="219" t="s">
        <v>520</v>
      </c>
      <c r="L2884" s="47"/>
      <c r="M2884" s="224" t="s">
        <v>19</v>
      </c>
      <c r="N2884" s="225" t="s">
        <v>43</v>
      </c>
      <c r="O2884" s="87"/>
      <c r="P2884" s="226">
        <f>O2884*H2884</f>
        <v>0</v>
      </c>
      <c r="Q2884" s="226">
        <v>0</v>
      </c>
      <c r="R2884" s="226">
        <f>Q2884*H2884</f>
        <v>0</v>
      </c>
      <c r="S2884" s="226">
        <v>0</v>
      </c>
      <c r="T2884" s="227">
        <f>S2884*H2884</f>
        <v>0</v>
      </c>
      <c r="U2884" s="41"/>
      <c r="V2884" s="41"/>
      <c r="W2884" s="41"/>
      <c r="X2884" s="41"/>
      <c r="Y2884" s="41"/>
      <c r="Z2884" s="41"/>
      <c r="AA2884" s="41"/>
      <c r="AB2884" s="41"/>
      <c r="AC2884" s="41"/>
      <c r="AD2884" s="41"/>
      <c r="AE2884" s="41"/>
      <c r="AR2884" s="228" t="s">
        <v>830</v>
      </c>
      <c r="AT2884" s="228" t="s">
        <v>268</v>
      </c>
      <c r="AU2884" s="228" t="s">
        <v>82</v>
      </c>
      <c r="AY2884" s="20" t="s">
        <v>266</v>
      </c>
      <c r="BE2884" s="229">
        <f>IF(N2884="základní",J2884,0)</f>
        <v>0</v>
      </c>
      <c r="BF2884" s="229">
        <f>IF(N2884="snížená",J2884,0)</f>
        <v>0</v>
      </c>
      <c r="BG2884" s="229">
        <f>IF(N2884="zákl. přenesená",J2884,0)</f>
        <v>0</v>
      </c>
      <c r="BH2884" s="229">
        <f>IF(N2884="sníž. přenesená",J2884,0)</f>
        <v>0</v>
      </c>
      <c r="BI2884" s="229">
        <f>IF(N2884="nulová",J2884,0)</f>
        <v>0</v>
      </c>
      <c r="BJ2884" s="20" t="s">
        <v>80</v>
      </c>
      <c r="BK2884" s="229">
        <f>ROUND(I2884*H2884,2)</f>
        <v>0</v>
      </c>
      <c r="BL2884" s="20" t="s">
        <v>830</v>
      </c>
      <c r="BM2884" s="228" t="s">
        <v>3403</v>
      </c>
    </row>
    <row r="2885" spans="1:47" s="2" customFormat="1" ht="12">
      <c r="A2885" s="41"/>
      <c r="B2885" s="42"/>
      <c r="C2885" s="43"/>
      <c r="D2885" s="230" t="s">
        <v>275</v>
      </c>
      <c r="E2885" s="43"/>
      <c r="F2885" s="231" t="s">
        <v>3402</v>
      </c>
      <c r="G2885" s="43"/>
      <c r="H2885" s="43"/>
      <c r="I2885" s="232"/>
      <c r="J2885" s="43"/>
      <c r="K2885" s="43"/>
      <c r="L2885" s="47"/>
      <c r="M2885" s="233"/>
      <c r="N2885" s="234"/>
      <c r="O2885" s="87"/>
      <c r="P2885" s="87"/>
      <c r="Q2885" s="87"/>
      <c r="R2885" s="87"/>
      <c r="S2885" s="87"/>
      <c r="T2885" s="88"/>
      <c r="U2885" s="41"/>
      <c r="V2885" s="41"/>
      <c r="W2885" s="41"/>
      <c r="X2885" s="41"/>
      <c r="Y2885" s="41"/>
      <c r="Z2885" s="41"/>
      <c r="AA2885" s="41"/>
      <c r="AB2885" s="41"/>
      <c r="AC2885" s="41"/>
      <c r="AD2885" s="41"/>
      <c r="AE2885" s="41"/>
      <c r="AT2885" s="20" t="s">
        <v>275</v>
      </c>
      <c r="AU2885" s="20" t="s">
        <v>82</v>
      </c>
    </row>
    <row r="2886" spans="1:65" s="2" customFormat="1" ht="21.75" customHeight="1">
      <c r="A2886" s="41"/>
      <c r="B2886" s="42"/>
      <c r="C2886" s="269" t="s">
        <v>3404</v>
      </c>
      <c r="D2886" s="269" t="s">
        <v>430</v>
      </c>
      <c r="E2886" s="270" t="s">
        <v>3405</v>
      </c>
      <c r="F2886" s="271" t="s">
        <v>3406</v>
      </c>
      <c r="G2886" s="272" t="s">
        <v>481</v>
      </c>
      <c r="H2886" s="273">
        <v>1</v>
      </c>
      <c r="I2886" s="274"/>
      <c r="J2886" s="275">
        <f>ROUND(I2886*H2886,2)</f>
        <v>0</v>
      </c>
      <c r="K2886" s="271" t="s">
        <v>520</v>
      </c>
      <c r="L2886" s="276"/>
      <c r="M2886" s="277" t="s">
        <v>19</v>
      </c>
      <c r="N2886" s="278" t="s">
        <v>43</v>
      </c>
      <c r="O2886" s="87"/>
      <c r="P2886" s="226">
        <f>O2886*H2886</f>
        <v>0</v>
      </c>
      <c r="Q2886" s="226">
        <v>0</v>
      </c>
      <c r="R2886" s="226">
        <f>Q2886*H2886</f>
        <v>0</v>
      </c>
      <c r="S2886" s="226">
        <v>0</v>
      </c>
      <c r="T2886" s="227">
        <f>S2886*H2886</f>
        <v>0</v>
      </c>
      <c r="U2886" s="41"/>
      <c r="V2886" s="41"/>
      <c r="W2886" s="41"/>
      <c r="X2886" s="41"/>
      <c r="Y2886" s="41"/>
      <c r="Z2886" s="41"/>
      <c r="AA2886" s="41"/>
      <c r="AB2886" s="41"/>
      <c r="AC2886" s="41"/>
      <c r="AD2886" s="41"/>
      <c r="AE2886" s="41"/>
      <c r="AR2886" s="228" t="s">
        <v>2160</v>
      </c>
      <c r="AT2886" s="228" t="s">
        <v>430</v>
      </c>
      <c r="AU2886" s="228" t="s">
        <v>82</v>
      </c>
      <c r="AY2886" s="20" t="s">
        <v>266</v>
      </c>
      <c r="BE2886" s="229">
        <f>IF(N2886="základní",J2886,0)</f>
        <v>0</v>
      </c>
      <c r="BF2886" s="229">
        <f>IF(N2886="snížená",J2886,0)</f>
        <v>0</v>
      </c>
      <c r="BG2886" s="229">
        <f>IF(N2886="zákl. přenesená",J2886,0)</f>
        <v>0</v>
      </c>
      <c r="BH2886" s="229">
        <f>IF(N2886="sníž. přenesená",J2886,0)</f>
        <v>0</v>
      </c>
      <c r="BI2886" s="229">
        <f>IF(N2886="nulová",J2886,0)</f>
        <v>0</v>
      </c>
      <c r="BJ2886" s="20" t="s">
        <v>80</v>
      </c>
      <c r="BK2886" s="229">
        <f>ROUND(I2886*H2886,2)</f>
        <v>0</v>
      </c>
      <c r="BL2886" s="20" t="s">
        <v>830</v>
      </c>
      <c r="BM2886" s="228" t="s">
        <v>3407</v>
      </c>
    </row>
    <row r="2887" spans="1:47" s="2" customFormat="1" ht="12">
      <c r="A2887" s="41"/>
      <c r="B2887" s="42"/>
      <c r="C2887" s="43"/>
      <c r="D2887" s="230" t="s">
        <v>275</v>
      </c>
      <c r="E2887" s="43"/>
      <c r="F2887" s="231" t="s">
        <v>3406</v>
      </c>
      <c r="G2887" s="43"/>
      <c r="H2887" s="43"/>
      <c r="I2887" s="232"/>
      <c r="J2887" s="43"/>
      <c r="K2887" s="43"/>
      <c r="L2887" s="47"/>
      <c r="M2887" s="305"/>
      <c r="N2887" s="306"/>
      <c r="O2887" s="307"/>
      <c r="P2887" s="307"/>
      <c r="Q2887" s="307"/>
      <c r="R2887" s="307"/>
      <c r="S2887" s="307"/>
      <c r="T2887" s="308"/>
      <c r="U2887" s="41"/>
      <c r="V2887" s="41"/>
      <c r="W2887" s="41"/>
      <c r="X2887" s="41"/>
      <c r="Y2887" s="41"/>
      <c r="Z2887" s="41"/>
      <c r="AA2887" s="41"/>
      <c r="AB2887" s="41"/>
      <c r="AC2887" s="41"/>
      <c r="AD2887" s="41"/>
      <c r="AE2887" s="41"/>
      <c r="AT2887" s="20" t="s">
        <v>275</v>
      </c>
      <c r="AU2887" s="20" t="s">
        <v>82</v>
      </c>
    </row>
    <row r="2888" spans="1:31" s="2" customFormat="1" ht="6.95" customHeight="1">
      <c r="A2888" s="41"/>
      <c r="B2888" s="62"/>
      <c r="C2888" s="63"/>
      <c r="D2888" s="63"/>
      <c r="E2888" s="63"/>
      <c r="F2888" s="63"/>
      <c r="G2888" s="63"/>
      <c r="H2888" s="63"/>
      <c r="I2888" s="63"/>
      <c r="J2888" s="63"/>
      <c r="K2888" s="63"/>
      <c r="L2888" s="47"/>
      <c r="M2888" s="41"/>
      <c r="O2888" s="41"/>
      <c r="P2888" s="41"/>
      <c r="Q2888" s="41"/>
      <c r="R2888" s="41"/>
      <c r="S2888" s="41"/>
      <c r="T2888" s="41"/>
      <c r="U2888" s="41"/>
      <c r="V2888" s="41"/>
      <c r="W2888" s="41"/>
      <c r="X2888" s="41"/>
      <c r="Y2888" s="41"/>
      <c r="Z2888" s="41"/>
      <c r="AA2888" s="41"/>
      <c r="AB2888" s="41"/>
      <c r="AC2888" s="41"/>
      <c r="AD2888" s="41"/>
      <c r="AE2888" s="41"/>
    </row>
  </sheetData>
  <sheetProtection password="D520" sheet="1" objects="1" scenarios="1" formatColumns="0" formatRows="0" autoFilter="0"/>
  <autoFilter ref="C118:K2887"/>
  <mergeCells count="9">
    <mergeCell ref="E7:H7"/>
    <mergeCell ref="E9:H9"/>
    <mergeCell ref="E18:H18"/>
    <mergeCell ref="E27:H27"/>
    <mergeCell ref="E48:H48"/>
    <mergeCell ref="E50:H50"/>
    <mergeCell ref="E109:H109"/>
    <mergeCell ref="E111:H111"/>
    <mergeCell ref="L2:V2"/>
  </mergeCells>
  <hyperlinks>
    <hyperlink ref="F124" r:id="rId1" display="https://podminky.urs.cz/item/CS_URS_2022_01/113106123"/>
    <hyperlink ref="F130" r:id="rId2" display="https://podminky.urs.cz/item/CS_URS_2022_01/131213701"/>
    <hyperlink ref="F136" r:id="rId3" display="https://podminky.urs.cz/item/CS_URS_2022_01/132212131"/>
    <hyperlink ref="F142" r:id="rId4" display="https://podminky.urs.cz/item/CS_URS_2022_01/162211311"/>
    <hyperlink ref="F145" r:id="rId5" display="https://podminky.urs.cz/item/CS_URS_2022_01/162211319"/>
    <hyperlink ref="F148" r:id="rId6" display="https://podminky.urs.cz/item/CS_URS_2022_01/162751117"/>
    <hyperlink ref="F151" r:id="rId7" display="https://podminky.urs.cz/item/CS_URS_2022_01/162751119"/>
    <hyperlink ref="F156" r:id="rId8" display="https://podminky.urs.cz/item/CS_URS_2022_01/171201231"/>
    <hyperlink ref="F160" r:id="rId9" display="https://podminky.urs.cz/item/CS_URS_2022_01/174111101"/>
    <hyperlink ref="F166" r:id="rId10" display="https://podminky.urs.cz/item/CS_URS_2022_01/181912112"/>
    <hyperlink ref="F173" r:id="rId11" display="https://podminky.urs.cz/item/CS_URS_2022_01/310238211"/>
    <hyperlink ref="F180" r:id="rId12" display="https://podminky.urs.cz/item/CS_URS_2022_01/310239211"/>
    <hyperlink ref="F189" r:id="rId13" display="https://podminky.urs.cz/item/CS_URS_2022_01/311235161"/>
    <hyperlink ref="F198" r:id="rId14" display="https://podminky.urs.cz/item/CS_URS_2022_01/311235211"/>
    <hyperlink ref="F207" r:id="rId15" display="https://podminky.urs.cz/item/CS_URS_2022_01/311236301"/>
    <hyperlink ref="F217" r:id="rId16" display="https://podminky.urs.cz/item/CS_URS_2022_01/311236331"/>
    <hyperlink ref="F225" r:id="rId17" display="https://podminky.urs.cz/item/CS_URS_2022_01/311238652"/>
    <hyperlink ref="F233" r:id="rId18" display="https://podminky.urs.cz/item/CS_URS_2022_01/312311811"/>
    <hyperlink ref="F239" r:id="rId19" display="https://podminky.urs.cz/item/CS_URS_2022_01/315101214"/>
    <hyperlink ref="F248" r:id="rId20" display="https://podminky.urs.cz/item/CS_URS_2022_01/319202112"/>
    <hyperlink ref="F252" r:id="rId21" display="https://podminky.urs.cz/item/CS_URS_2022_01/319202113"/>
    <hyperlink ref="F258" r:id="rId22" display="https://podminky.urs.cz/item/CS_URS_2022_01/319202114"/>
    <hyperlink ref="F264" r:id="rId23" display="https://podminky.urs.cz/item/CS_URS_2022_01/319202115"/>
    <hyperlink ref="F268" r:id="rId24" display="https://podminky.urs.cz/item/CS_URS_2022_01/319202116"/>
    <hyperlink ref="F272" r:id="rId25" display="https://podminky.urs.cz/item/CS_URS_2022_01/339921132"/>
    <hyperlink ref="F279" r:id="rId26" display="https://podminky.urs.cz/item/CS_URS_2022_01/342241162"/>
    <hyperlink ref="F287" r:id="rId27" display="https://podminky.urs.cz/item/CS_URS_2022_01/342244211"/>
    <hyperlink ref="F297" r:id="rId28" display="https://podminky.urs.cz/item/CS_URS_2022_01/342244221"/>
    <hyperlink ref="F303" r:id="rId29" display="https://podminky.urs.cz/item/CS_URS_2022_01/342291121"/>
    <hyperlink ref="F318" r:id="rId30" display="https://podminky.urs.cz/item/CS_URS_2022_01/417321414"/>
    <hyperlink ref="F324" r:id="rId31" display="https://podminky.urs.cz/item/CS_URS_2022_01/417351115"/>
    <hyperlink ref="F330" r:id="rId32" display="https://podminky.urs.cz/item/CS_URS_2022_01/417351116"/>
    <hyperlink ref="F336" r:id="rId33" display="https://podminky.urs.cz/item/CS_URS_2022_01/417361821"/>
    <hyperlink ref="F343" r:id="rId34" display="https://podminky.urs.cz/item/CS_URS_2022_01/434191433"/>
    <hyperlink ref="F357" r:id="rId35" display="https://podminky.urs.cz/item/CS_URS_2022_01/564760001"/>
    <hyperlink ref="F361" r:id="rId36" display="https://podminky.urs.cz/item/CS_URS_2022_01/596211110"/>
    <hyperlink ref="F367" r:id="rId37" display="https://podminky.urs.cz/item/CS_URS_2022_01/596811120"/>
    <hyperlink ref="F377" r:id="rId38" display="https://podminky.urs.cz/item/CS_URS_2022_01/611321321"/>
    <hyperlink ref="F389" r:id="rId39" display="https://podminky.urs.cz/item/CS_URS_2022_01/611321391"/>
    <hyperlink ref="F392" r:id="rId40" display="https://podminky.urs.cz/item/CS_URS_2022_01/611324111"/>
    <hyperlink ref="F400" r:id="rId41" display="https://podminky.urs.cz/item/CS_URS_2022_01/611324113"/>
    <hyperlink ref="F415" r:id="rId42" display="https://podminky.urs.cz/item/CS_URS_2022_01/611325131"/>
    <hyperlink ref="F423" r:id="rId43" display="https://podminky.urs.cz/item/CS_URS_2022_01/611325133"/>
    <hyperlink ref="F438" r:id="rId44" display="https://podminky.urs.cz/item/CS_URS_2022_01/611328131"/>
    <hyperlink ref="F446" r:id="rId45" display="https://podminky.urs.cz/item/CS_URS_2022_01/611328133"/>
    <hyperlink ref="F461" r:id="rId46" display="https://podminky.urs.cz/item/CS_URS_2022_01/612321321"/>
    <hyperlink ref="F534" r:id="rId47" display="https://podminky.urs.cz/item/CS_URS_2022_01/612321391"/>
    <hyperlink ref="F587" r:id="rId48" display="https://podminky.urs.cz/item/CS_URS_2022_01/612324111"/>
    <hyperlink ref="F591" r:id="rId49" display="https://podminky.urs.cz/item/CS_URS_2022_01/612325131"/>
    <hyperlink ref="F595" r:id="rId50" display="https://podminky.urs.cz/item/CS_URS_2022_01/612328131"/>
    <hyperlink ref="F655" r:id="rId51" display="https://podminky.urs.cz/item/CS_URS_2022_01/622131121"/>
    <hyperlink ref="F663" r:id="rId52" display="https://podminky.urs.cz/item/CS_URS_2022_01/622135000"/>
    <hyperlink ref="F669" r:id="rId53" display="https://podminky.urs.cz/item/CS_URS_2022_01/622135090"/>
    <hyperlink ref="F676" r:id="rId54" display="https://podminky.urs.cz/item/CS_URS_2022_01/622142001"/>
    <hyperlink ref="F680" r:id="rId55" display="https://podminky.urs.cz/item/CS_URS_2022_01/622151011"/>
    <hyperlink ref="F690" r:id="rId56" display="https://podminky.urs.cz/item/CS_URS_2022_01/622221011"/>
    <hyperlink ref="F710" r:id="rId57" display="https://podminky.urs.cz/item/CS_URS_2022_01/622221021"/>
    <hyperlink ref="F721" r:id="rId58" display="https://podminky.urs.cz/item/CS_URS_2022_01/622221031"/>
    <hyperlink ref="F729" r:id="rId59" display="https://podminky.urs.cz/item/CS_URS_2022_01/622231121"/>
    <hyperlink ref="F739" r:id="rId60" display="https://podminky.urs.cz/item/CS_URS_2022_01/622252001"/>
    <hyperlink ref="F751" r:id="rId61" display="https://podminky.urs.cz/item/CS_URS_2022_01/622252002"/>
    <hyperlink ref="F792" r:id="rId62" display="https://podminky.urs.cz/item/CS_URS_2022_01/622252002"/>
    <hyperlink ref="F804" r:id="rId63" display="https://podminky.urs.cz/item/CS_URS_2022_01/622321321"/>
    <hyperlink ref="F808" r:id="rId64" display="https://podminky.urs.cz/item/CS_URS_2022_01/622322121"/>
    <hyperlink ref="F812" r:id="rId65" display="https://podminky.urs.cz/item/CS_URS_2022_01/622321391"/>
    <hyperlink ref="F817" r:id="rId66" display="https://podminky.urs.cz/item/CS_URS_2022_01/622521002"/>
    <hyperlink ref="F832" r:id="rId67" display="https://podminky.urs.cz/item/CS_URS_2022_01/629991011"/>
    <hyperlink ref="F843" r:id="rId68" display="https://podminky.urs.cz/item/CS_URS_2022_01/629995101"/>
    <hyperlink ref="F850" r:id="rId69" display="https://podminky.urs.cz/item/CS_URS_2022_01/631311116"/>
    <hyperlink ref="F864" r:id="rId70" display="https://podminky.urs.cz/item/CS_URS_2022_01/631311136"/>
    <hyperlink ref="F870" r:id="rId71" display="https://podminky.urs.cz/item/CS_URS_2022_01/631319171"/>
    <hyperlink ref="F884" r:id="rId72" display="https://podminky.urs.cz/item/CS_URS_2022_01/631319175"/>
    <hyperlink ref="F890" r:id="rId73" display="https://podminky.urs.cz/item/CS_URS_2022_01/631362021"/>
    <hyperlink ref="F903" r:id="rId74" display="https://podminky.urs.cz/item/CS_URS_2022_01/632481213"/>
    <hyperlink ref="F927" r:id="rId75" display="https://podminky.urs.cz/item/CS_URS_2022_01/632481215"/>
    <hyperlink ref="F931" r:id="rId76" display="https://podminky.urs.cz/item/CS_URS_2022_01/635111242"/>
    <hyperlink ref="F938" r:id="rId77" display="https://podminky.urs.cz/item/CS_URS_2022_01/635211121"/>
    <hyperlink ref="F948" r:id="rId78" display="https://podminky.urs.cz/item/CS_URS_2022_01/642942611"/>
    <hyperlink ref="F982" r:id="rId79" display="https://podminky.urs.cz/item/CS_URS_2022_01/642945111"/>
    <hyperlink ref="F1024" r:id="rId80" display="https://podminky.urs.cz/item/CS_URS_2022_01/941111111"/>
    <hyperlink ref="F1028" r:id="rId81" display="https://podminky.urs.cz/item/CS_URS_2022_01/941111211"/>
    <hyperlink ref="F1033" r:id="rId82" display="https://podminky.urs.cz/item/CS_URS_2022_01/941111811"/>
    <hyperlink ref="F1037" r:id="rId83" display="https://podminky.urs.cz/item/CS_URS_2022_01/944511111"/>
    <hyperlink ref="F1041" r:id="rId84" display="https://podminky.urs.cz/item/CS_URS_2022_01/944511211"/>
    <hyperlink ref="F1046" r:id="rId85" display="https://podminky.urs.cz/item/CS_URS_2022_01/944511811"/>
    <hyperlink ref="F1050" r:id="rId86" display="https://podminky.urs.cz/item/CS_URS_2022_01/949101111"/>
    <hyperlink ref="F1063" r:id="rId87" display="https://podminky.urs.cz/item/CS_URS_2022_01/952901111"/>
    <hyperlink ref="F1075" r:id="rId88" display="https://podminky.urs.cz/item/CS_URS_2022_01/952902141"/>
    <hyperlink ref="F1079" r:id="rId89" display="https://podminky.urs.cz/item/CS_URS_2022_01/953941211"/>
    <hyperlink ref="F1087" r:id="rId90" display="https://podminky.urs.cz/item/CS_URS_2022_01/953943211"/>
    <hyperlink ref="F1115" r:id="rId91" display="https://podminky.urs.cz/item/CS_URS_2022_01/953993326"/>
    <hyperlink ref="F1139" r:id="rId92" display="https://podminky.urs.cz/item/CS_URS_2022_01/962031132"/>
    <hyperlink ref="F1149" r:id="rId93" display="https://podminky.urs.cz/item/CS_URS_2022_01/962031133"/>
    <hyperlink ref="F1160" r:id="rId94" display="https://podminky.urs.cz/item/CS_URS_2022_01/962032231"/>
    <hyperlink ref="F1180" r:id="rId95" display="https://podminky.urs.cz/item/CS_URS_2022_01/962081141"/>
    <hyperlink ref="F1184" r:id="rId96" display="https://podminky.urs.cz/item/CS_URS_2022_01/963011512"/>
    <hyperlink ref="F1188" r:id="rId97" display="https://podminky.urs.cz/item/CS_URS_2022_01/963031432"/>
    <hyperlink ref="F1192" r:id="rId98" display="https://podminky.urs.cz/item/CS_URS_2022_01/963051113"/>
    <hyperlink ref="F1196" r:id="rId99" display="https://podminky.urs.cz/item/CS_URS_2022_01/964061321"/>
    <hyperlink ref="F1202" r:id="rId100" display="https://podminky.urs.cz/item/CS_URS_2022_01/964072221"/>
    <hyperlink ref="F1211" r:id="rId101" display="https://podminky.urs.cz/item/CS_URS_2022_01/964073331"/>
    <hyperlink ref="F1215" r:id="rId102" display="https://podminky.urs.cz/item/CS_URS_2022_01/965031131"/>
    <hyperlink ref="F1219" r:id="rId103" display="https://podminky.urs.cz/item/CS_URS_2022_01/965042241"/>
    <hyperlink ref="F1234" r:id="rId104" display="https://podminky.urs.cz/item/CS_URS_2022_01/965045113"/>
    <hyperlink ref="F1238" r:id="rId105" display="https://podminky.urs.cz/item/CS_URS_2022_01/965049112"/>
    <hyperlink ref="F1253" r:id="rId106" display="https://podminky.urs.cz/item/CS_URS_2022_01/965081213"/>
    <hyperlink ref="F1276" r:id="rId107" display="https://podminky.urs.cz/item/CS_URS_2022_01/965082941"/>
    <hyperlink ref="F1293" r:id="rId108" display="https://podminky.urs.cz/item/CS_URS_2022_01/965083131"/>
    <hyperlink ref="F1297" r:id="rId109" display="https://podminky.urs.cz/item/CS_URS_2022_01/966031314"/>
    <hyperlink ref="F1301" r:id="rId110" display="https://podminky.urs.cz/item/CS_URS_2022_01/968062374"/>
    <hyperlink ref="F1309" r:id="rId111" display="https://podminky.urs.cz/item/CS_URS_2022_01/968062375"/>
    <hyperlink ref="F1324" r:id="rId112" display="https://podminky.urs.cz/item/CS_URS_2022_01/968062376"/>
    <hyperlink ref="F1336" r:id="rId113" display="https://podminky.urs.cz/item/CS_URS_2022_01/968062456"/>
    <hyperlink ref="F1343" r:id="rId114" display="https://podminky.urs.cz/item/CS_URS_2022_01/968072354"/>
    <hyperlink ref="F1349" r:id="rId115" display="https://podminky.urs.cz/item/CS_URS_2022_01/968072455"/>
    <hyperlink ref="F1358" r:id="rId116" display="https://podminky.urs.cz/item/CS_URS_2022_01/971033461"/>
    <hyperlink ref="F1362" r:id="rId117" display="https://podminky.urs.cz/item/CS_URS_2022_01/971033561"/>
    <hyperlink ref="F1376" r:id="rId118" display="https://podminky.urs.cz/item/CS_URS_2022_01/971033651"/>
    <hyperlink ref="F1383" r:id="rId119" display="https://podminky.urs.cz/item/CS_URS_2022_01/975053131"/>
    <hyperlink ref="F1389" r:id="rId120" display="https://podminky.urs.cz/item/CS_URS_2022_01/978011191"/>
    <hyperlink ref="F1404" r:id="rId121" display="https://podminky.urs.cz/item/CS_URS_2022_01/978013191"/>
    <hyperlink ref="F1473" r:id="rId122" display="https://podminky.urs.cz/item/CS_URS_2022_01/978059541"/>
    <hyperlink ref="F1481" r:id="rId123" display="https://podminky.urs.cz/item/CS_URS_2022_01/978059641"/>
    <hyperlink ref="F1487" r:id="rId124" display="https://podminky.urs.cz/item/CS_URS_2022_01/979054451"/>
    <hyperlink ref="F1492" r:id="rId125" display="https://podminky.urs.cz/item/CS_URS_2022_01/997013152"/>
    <hyperlink ref="F1495" r:id="rId126" display="https://podminky.urs.cz/item/CS_URS_2022_01/997013501"/>
    <hyperlink ref="F1498" r:id="rId127" display="https://podminky.urs.cz/item/CS_URS_2022_01/997013509"/>
    <hyperlink ref="F1502" r:id="rId128" display="https://podminky.urs.cz/item/CS_URS_2022_01/997013871"/>
    <hyperlink ref="F1506" r:id="rId129" display="https://podminky.urs.cz/item/CS_URS_2022_01/998017002"/>
    <hyperlink ref="F1519" r:id="rId130" display="https://podminky.urs.cz/item/CS_URS_2022_01/711111001"/>
    <hyperlink ref="F1530" r:id="rId131" display="https://podminky.urs.cz/item/CS_URS_2022_01/711112001"/>
    <hyperlink ref="F1538" r:id="rId132" display="https://podminky.urs.cz/item/CS_URS_2022_01/711131811"/>
    <hyperlink ref="F1542" r:id="rId133" display="https://podminky.urs.cz/item/CS_URS_2022_01/711141559"/>
    <hyperlink ref="F1557" r:id="rId134" display="https://podminky.urs.cz/item/CS_URS_2022_01/711142559"/>
    <hyperlink ref="F1561" r:id="rId135" display="https://podminky.urs.cz/item/CS_URS_2022_01/711161223"/>
    <hyperlink ref="F1573" r:id="rId136" display="https://podminky.urs.cz/item/CS_URS_2022_01/998711102"/>
    <hyperlink ref="F1576" r:id="rId137" display="https://podminky.urs.cz/item/CS_URS_2022_01/998711181"/>
    <hyperlink ref="F1624" r:id="rId138" display="https://podminky.urs.cz/item/CS_URS_2022_01/712311101"/>
    <hyperlink ref="F1631" r:id="rId139" display="https://podminky.urs.cz/item/CS_URS_2022_01/712331111"/>
    <hyperlink ref="F1639" r:id="rId140" display="https://podminky.urs.cz/item/CS_URS_2022_01/712363001"/>
    <hyperlink ref="F1647" r:id="rId141" display="https://podminky.urs.cz/item/CS_URS_2022_01/712363101"/>
    <hyperlink ref="F1655" r:id="rId142" display="https://podminky.urs.cz/item/CS_URS_2022_01/712363115"/>
    <hyperlink ref="F1677" r:id="rId143" display="https://podminky.urs.cz/item/CS_URS_2022_01/712363352"/>
    <hyperlink ref="F1681" r:id="rId144" display="https://podminky.urs.cz/item/CS_URS_2022_01/712363353"/>
    <hyperlink ref="F1685" r:id="rId145" display="https://podminky.urs.cz/item/CS_URS_2022_01/712363357"/>
    <hyperlink ref="F1689" r:id="rId146" display="https://podminky.urs.cz/item/CS_URS_2022_01/712363384"/>
    <hyperlink ref="F1696" r:id="rId147" display="https://podminky.urs.cz/item/CS_URS_2022_01/712391171"/>
    <hyperlink ref="F1703" r:id="rId148" display="https://podminky.urs.cz/item/CS_URS_2022_01/712811101"/>
    <hyperlink ref="F1710" r:id="rId149" display="https://podminky.urs.cz/item/CS_URS_2022_01/712831101"/>
    <hyperlink ref="F1725" r:id="rId150" display="https://podminky.urs.cz/item/CS_URS_2022_01/712998005"/>
    <hyperlink ref="F1731" r:id="rId151" display="https://podminky.urs.cz/item/CS_URS_2022_01/998712102"/>
    <hyperlink ref="F1739" r:id="rId152" display="https://podminky.urs.cz/item/CS_URS_2022_01/713121111"/>
    <hyperlink ref="F1743" r:id="rId153" display="https://podminky.urs.cz/item/CS_URS_2022_01/713121111"/>
    <hyperlink ref="F1751" r:id="rId154" display="https://podminky.urs.cz/item/CS_URS_2022_01/713121121"/>
    <hyperlink ref="F1759" r:id="rId155" display="https://podminky.urs.cz/item/CS_URS_2022_01/713141131"/>
    <hyperlink ref="F1770" r:id="rId156" display="https://podminky.urs.cz/item/CS_URS_2022_01/713141331"/>
    <hyperlink ref="F1778" r:id="rId157" display="https://podminky.urs.cz/item/CS_URS_2022_01/713141391"/>
    <hyperlink ref="F1786" r:id="rId158" display="https://podminky.urs.cz/item/CS_URS_2022_01/998713102"/>
    <hyperlink ref="F1789" r:id="rId159" display="https://podminky.urs.cz/item/CS_URS_2022_01/998713181"/>
    <hyperlink ref="F1793" r:id="rId160" display="https://podminky.urs.cz/item/CS_URS_2022_01/714123001"/>
    <hyperlink ref="F1803" r:id="rId161" display="https://podminky.urs.cz/item/CS_URS_2022_01/998714102"/>
    <hyperlink ref="F1807" r:id="rId162" display="https://podminky.urs.cz/item/CS_URS_2022_01/751398021"/>
    <hyperlink ref="F1811" r:id="rId163" display="https://podminky.urs.cz/item/CS_URS_2022_01/751398051"/>
    <hyperlink ref="F1815" r:id="rId164" display="https://podminky.urs.cz/item/CS_URS_2022_01/998751101"/>
    <hyperlink ref="F1823" r:id="rId165" display="https://podminky.urs.cz/item/CS_URS_2022_01/762081150"/>
    <hyperlink ref="F1827" r:id="rId166" display="https://podminky.urs.cz/item/CS_URS_2022_01/762083122"/>
    <hyperlink ref="F1830" r:id="rId167" display="https://podminky.urs.cz/item/CS_URS_2022_01/762331811"/>
    <hyperlink ref="F1839" r:id="rId168" display="https://podminky.urs.cz/item/CS_URS_2022_01/762331812"/>
    <hyperlink ref="F1852" r:id="rId169" display="https://podminky.urs.cz/item/CS_URS_2022_01/762331813"/>
    <hyperlink ref="F1859" r:id="rId170" display="https://podminky.urs.cz/item/CS_URS_2022_01/762331814"/>
    <hyperlink ref="F1866" r:id="rId171" display="https://podminky.urs.cz/item/CS_URS_2022_01/762342811"/>
    <hyperlink ref="F1875" r:id="rId172" display="https://podminky.urs.cz/item/CS_URS_2022_01/762431230"/>
    <hyperlink ref="F1884" r:id="rId173" display="https://podminky.urs.cz/item/CS_URS_2022_01/762439001"/>
    <hyperlink ref="F1893" r:id="rId174" display="https://podminky.urs.cz/item/CS_URS_2022_01/762495000"/>
    <hyperlink ref="F1896" r:id="rId175" display="https://podminky.urs.cz/item/CS_URS_2022_01/762511847"/>
    <hyperlink ref="F1900" r:id="rId176" display="https://podminky.urs.cz/item/CS_URS_2022_01/762521812"/>
    <hyperlink ref="F1904" r:id="rId177" display="https://podminky.urs.cz/item/CS_URS_2022_01/762522811"/>
    <hyperlink ref="F1908" r:id="rId178" display="https://podminky.urs.cz/item/CS_URS_2022_01/762823850"/>
    <hyperlink ref="F1914" r:id="rId179" display="https://podminky.urs.cz/item/CS_URS_2022_01/762841812"/>
    <hyperlink ref="F1919" r:id="rId180" display="https://podminky.urs.cz/item/CS_URS_2022_01/763111717"/>
    <hyperlink ref="F1922" r:id="rId181" display="https://podminky.urs.cz/item/CS_URS_2022_01/763111741"/>
    <hyperlink ref="F1928" r:id="rId182" display="https://podminky.urs.cz/item/CS_URS_2022_01/763111772"/>
    <hyperlink ref="F1936" r:id="rId183" display="https://podminky.urs.cz/item/CS_URS_2022_01/763121483"/>
    <hyperlink ref="F1944" r:id="rId184" display="https://podminky.urs.cz/item/CS_URS_2022_01/763121590"/>
    <hyperlink ref="F1954" r:id="rId185" display="https://podminky.urs.cz/item/CS_URS_2022_01/763121714"/>
    <hyperlink ref="F1957" r:id="rId186" display="https://podminky.urs.cz/item/CS_URS_2022_01/763121762"/>
    <hyperlink ref="F1961" r:id="rId187" display="https://podminky.urs.cz/item/CS_URS_2022_01/763131451"/>
    <hyperlink ref="F2007" r:id="rId188" display="https://podminky.urs.cz/item/CS_URS_2022_01/763131714"/>
    <hyperlink ref="F2011" r:id="rId189" display="https://podminky.urs.cz/item/CS_URS_2022_01/763131752"/>
    <hyperlink ref="F2017" r:id="rId190" display="https://podminky.urs.cz/item/CS_URS_2022_01/763131772"/>
    <hyperlink ref="F2020" r:id="rId191" display="https://podminky.urs.cz/item/CS_URS_2022_01/763172352"/>
    <hyperlink ref="F2023" r:id="rId192" display="https://podminky.urs.cz/item/CS_URS_2022_01/763172353"/>
    <hyperlink ref="F2026" r:id="rId193" display="https://podminky.urs.cz/item/CS_URS_2022_01/763172412"/>
    <hyperlink ref="F2031" r:id="rId194" display="https://podminky.urs.cz/item/CS_URS_2022_01/763172414"/>
    <hyperlink ref="F2036" r:id="rId195" display="https://podminky.urs.cz/item/CS_URS_2022_01/763172438"/>
    <hyperlink ref="F2042" r:id="rId196" display="https://podminky.urs.cz/item/CS_URS_2022_01/763181311"/>
    <hyperlink ref="F2049" r:id="rId197" display="https://podminky.urs.cz/item/CS_URS_2022_01/763412111"/>
    <hyperlink ref="F2053" r:id="rId198" display="https://podminky.urs.cz/item/CS_URS_2022_01/763412121"/>
    <hyperlink ref="F2068" r:id="rId199" display="https://podminky.urs.cz/item/CS_URS_2022_01/998763302"/>
    <hyperlink ref="F2072" r:id="rId200" display="https://podminky.urs.cz/item/CS_URS_2022_01/764001841"/>
    <hyperlink ref="F2076" r:id="rId201" display="https://podminky.urs.cz/item/CS_URS_2022_01/764001861"/>
    <hyperlink ref="F2080" r:id="rId202" display="https://podminky.urs.cz/item/CS_URS_2022_01/764002801"/>
    <hyperlink ref="F2084" r:id="rId203" display="https://podminky.urs.cz/item/CS_URS_2022_01/764002812"/>
    <hyperlink ref="F2087" r:id="rId204" display="https://podminky.urs.cz/item/CS_URS_2022_01/764002851"/>
    <hyperlink ref="F2094" r:id="rId205" display="https://podminky.urs.cz/item/CS_URS_2022_01/764004801"/>
    <hyperlink ref="F2098" r:id="rId206" display="https://podminky.urs.cz/item/CS_URS_2022_01/764004861"/>
    <hyperlink ref="F2105" r:id="rId207" display="https://podminky.urs.cz/item/CS_URS_2022_01/764214604"/>
    <hyperlink ref="F2109" r:id="rId208" display="https://podminky.urs.cz/item/CS_URS_2022_01/764214607"/>
    <hyperlink ref="F2113" r:id="rId209" display="https://podminky.urs.cz/item/CS_URS_2022_01/764216607"/>
    <hyperlink ref="F2118" r:id="rId210" display="https://podminky.urs.cz/item/CS_URS_2022_01/764226443"/>
    <hyperlink ref="F2122" r:id="rId211" display="https://podminky.urs.cz/item/CS_URS_2022_01/764226444"/>
    <hyperlink ref="F2126" r:id="rId212" display="https://podminky.urs.cz/item/CS_URS_2022_01/764226445"/>
    <hyperlink ref="F2133" r:id="rId213" display="https://podminky.urs.cz/item/CS_URS_2022_01/764314612"/>
    <hyperlink ref="F2140" r:id="rId214" display="https://podminky.urs.cz/item/CS_URS_2022_01/998764102"/>
    <hyperlink ref="F2144" r:id="rId215" display="https://podminky.urs.cz/item/CS_URS_2022_01/766622132"/>
    <hyperlink ref="F2151" r:id="rId216" display="https://podminky.urs.cz/item/CS_URS_2022_01/766622216"/>
    <hyperlink ref="F2164" r:id="rId217" display="https://podminky.urs.cz/item/CS_URS_2022_01/998766102"/>
    <hyperlink ref="F2168" r:id="rId218" display="https://podminky.urs.cz/item/CS_URS_2022_01/767165111"/>
    <hyperlink ref="F2187" r:id="rId219" display="https://podminky.urs.cz/item/CS_URS_2022_01/767531111"/>
    <hyperlink ref="F2191" r:id="rId220" display="https://podminky.urs.cz/item/CS_URS_2022_01/767531125"/>
    <hyperlink ref="F2197" r:id="rId221" display="https://podminky.urs.cz/item/CS_URS_2022_01/767541218"/>
    <hyperlink ref="F2201" r:id="rId222" display="https://podminky.urs.cz/item/CS_URS_2022_01/767541411"/>
    <hyperlink ref="F2209" r:id="rId223" display="https://podminky.urs.cz/item/CS_URS_2022_01/767640111"/>
    <hyperlink ref="F2216" r:id="rId224" display="https://podminky.urs.cz/item/CS_URS_2022_01/767640111"/>
    <hyperlink ref="F2223" r:id="rId225" display="https://podminky.urs.cz/item/CS_URS_2022_01/767640112"/>
    <hyperlink ref="F2230" r:id="rId226" display="https://podminky.urs.cz/item/CS_URS_2022_01/767640221"/>
    <hyperlink ref="F2237" r:id="rId227" display="https://podminky.urs.cz/item/CS_URS_2022_01/767640222"/>
    <hyperlink ref="F2244" r:id="rId228" display="https://podminky.urs.cz/item/CS_URS_2022_01/767640311"/>
    <hyperlink ref="F2261" r:id="rId229" display="https://podminky.urs.cz/item/CS_URS_2022_01/767646401"/>
    <hyperlink ref="F2273" r:id="rId230" display="https://podminky.urs.cz/item/CS_URS_2022_01/767646402"/>
    <hyperlink ref="F2279" r:id="rId231" display="https://podminky.urs.cz/item/CS_URS_2022_01/767646421"/>
    <hyperlink ref="F2285" r:id="rId232" display="https://podminky.urs.cz/item/CS_URS_2022_01/767646510"/>
    <hyperlink ref="F2316" r:id="rId233" display="https://podminky.urs.cz/item/CS_URS_2022_01/767662210"/>
    <hyperlink ref="F2323" r:id="rId234" display="https://podminky.urs.cz/item/CS_URS_2022_01/767881141"/>
    <hyperlink ref="F2339" r:id="rId235" display="https://podminky.urs.cz/item/CS_URS_2022_01/767881161"/>
    <hyperlink ref="F2412" r:id="rId236" display="https://podminky.urs.cz/item/CS_URS_2022_01/998767102"/>
    <hyperlink ref="F2416" r:id="rId237" display="https://podminky.urs.cz/item/CS_URS_2022_01/771121011"/>
    <hyperlink ref="F2420" r:id="rId238" display="https://podminky.urs.cz/item/CS_URS_2022_01/771151012"/>
    <hyperlink ref="F2424" r:id="rId239" display="https://podminky.urs.cz/item/CS_URS_2022_01/771161022"/>
    <hyperlink ref="F2430" r:id="rId240" display="https://podminky.urs.cz/item/CS_URS_2022_01/771474112"/>
    <hyperlink ref="F2477" r:id="rId241" display="https://podminky.urs.cz/item/CS_URS_2022_01/771574114"/>
    <hyperlink ref="F2484" r:id="rId242" display="https://podminky.urs.cz/item/CS_URS_2022_01/771574115"/>
    <hyperlink ref="F2491" r:id="rId243" display="https://podminky.urs.cz/item/CS_URS_2022_01/771591112"/>
    <hyperlink ref="F2495" r:id="rId244" display="https://podminky.urs.cz/item/CS_URS_2022_01/998771102"/>
    <hyperlink ref="F2499" r:id="rId245" display="https://podminky.urs.cz/item/CS_URS_2022_01/772591915"/>
    <hyperlink ref="F2503" r:id="rId246" display="https://podminky.urs.cz/item/CS_URS_2022_01/772591922"/>
    <hyperlink ref="F2507" r:id="rId247" display="https://podminky.urs.cz/item/CS_URS_2022_01/772591923"/>
    <hyperlink ref="F2515" r:id="rId248" display="https://podminky.urs.cz/item/CS_URS_2022_01/776111112"/>
    <hyperlink ref="F2519" r:id="rId249" display="https://podminky.urs.cz/item/CS_URS_2022_01/776111311"/>
    <hyperlink ref="F2523" r:id="rId250" display="https://podminky.urs.cz/item/CS_URS_2022_01/776121112"/>
    <hyperlink ref="F2527" r:id="rId251" display="https://podminky.urs.cz/item/CS_URS_2022_01/776201812"/>
    <hyperlink ref="F2531" r:id="rId252" display="https://podminky.urs.cz/item/CS_URS_2022_01/776251111"/>
    <hyperlink ref="F2538" r:id="rId253" display="https://podminky.urs.cz/item/CS_URS_2022_01/776411221"/>
    <hyperlink ref="F2554" r:id="rId254" display="https://podminky.urs.cz/item/CS_URS_2022_01/998776102"/>
    <hyperlink ref="F2558" r:id="rId255" display="https://podminky.urs.cz/item/CS_URS_2022_01/777111111"/>
    <hyperlink ref="F2562" r:id="rId256" display="https://podminky.urs.cz/item/CS_URS_2022_01/777131109"/>
    <hyperlink ref="F2566" r:id="rId257" display="https://podminky.urs.cz/item/CS_URS_2022_01/777511131"/>
    <hyperlink ref="F2570" r:id="rId258" display="https://podminky.urs.cz/item/CS_URS_2022_01/777911111"/>
    <hyperlink ref="F2585" r:id="rId259" display="https://podminky.urs.cz/item/CS_URS_2022_01/781121011"/>
    <hyperlink ref="F2589" r:id="rId260" display="https://podminky.urs.cz/item/CS_URS_2022_01/781474115"/>
    <hyperlink ref="F2611" r:id="rId261" display="https://podminky.urs.cz/item/CS_URS_2022_01/998781102"/>
    <hyperlink ref="F2627" r:id="rId262" display="https://podminky.urs.cz/item/CS_URS_2022_01/783301311"/>
    <hyperlink ref="F2648" r:id="rId263" display="https://podminky.urs.cz/item/CS_URS_2022_01/783315101"/>
    <hyperlink ref="F2652" r:id="rId264" display="https://podminky.urs.cz/item/CS_URS_2022_01/783317101"/>
    <hyperlink ref="F2656" r:id="rId265" display="https://podminky.urs.cz/item/CS_URS_2022_01/783809223"/>
    <hyperlink ref="F2662" r:id="rId266" display="https://podminky.urs.cz/item/CS_URS_2022_01/783901453"/>
    <hyperlink ref="F2666" r:id="rId267" display="https://podminky.urs.cz/item/CS_URS_2022_01/783943151"/>
    <hyperlink ref="F2670" r:id="rId268" display="https://podminky.urs.cz/item/CS_URS_2022_01/783947163"/>
    <hyperlink ref="F2674" r:id="rId269" display="https://podminky.urs.cz/item/CS_URS_2022_01/783997151"/>
    <hyperlink ref="F2683" r:id="rId270" display="https://podminky.urs.cz/item/CS_URS_2022_01/784171101"/>
    <hyperlink ref="F2698" r:id="rId271" display="https://podminky.urs.cz/item/CS_URS_2022_01/784181111"/>
    <hyperlink ref="F2722" r:id="rId272" display="https://podminky.urs.cz/item/CS_URS_2022_01/784181121"/>
    <hyperlink ref="F2851" r:id="rId273" display="https://podminky.urs.cz/item/CS_URS_2022_01/784221101"/>
    <hyperlink ref="F2855" r:id="rId274" display="https://podminky.urs.cz/item/CS_URS_2022_01/7843210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75"/>
</worksheet>
</file>

<file path=xl/worksheets/sheet3.xml><?xml version="1.0" encoding="utf-8"?>
<worksheet xmlns="http://schemas.openxmlformats.org/spreadsheetml/2006/main" xmlns:r="http://schemas.openxmlformats.org/officeDocument/2006/relationships">
  <sheetPr>
    <pageSetUpPr fitToPage="1"/>
  </sheetPr>
  <dimension ref="A2:BM5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85</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1:31" s="2" customFormat="1" ht="12" customHeight="1">
      <c r="A8" s="41"/>
      <c r="B8" s="47"/>
      <c r="C8" s="41"/>
      <c r="D8" s="146" t="s">
        <v>130</v>
      </c>
      <c r="E8" s="41"/>
      <c r="F8" s="41"/>
      <c r="G8" s="41"/>
      <c r="H8" s="41"/>
      <c r="I8" s="41"/>
      <c r="J8" s="41"/>
      <c r="K8" s="41"/>
      <c r="L8" s="148"/>
      <c r="S8" s="41"/>
      <c r="T8" s="41"/>
      <c r="U8" s="41"/>
      <c r="V8" s="41"/>
      <c r="W8" s="41"/>
      <c r="X8" s="41"/>
      <c r="Y8" s="41"/>
      <c r="Z8" s="41"/>
      <c r="AA8" s="41"/>
      <c r="AB8" s="41"/>
      <c r="AC8" s="41"/>
      <c r="AD8" s="41"/>
      <c r="AE8" s="41"/>
    </row>
    <row r="9" spans="1:31" s="2" customFormat="1" ht="16.5" customHeight="1">
      <c r="A9" s="41"/>
      <c r="B9" s="47"/>
      <c r="C9" s="41"/>
      <c r="D9" s="41"/>
      <c r="E9" s="149" t="s">
        <v>3408</v>
      </c>
      <c r="F9" s="41"/>
      <c r="G9" s="41"/>
      <c r="H9" s="41"/>
      <c r="I9" s="41"/>
      <c r="J9" s="41"/>
      <c r="K9" s="41"/>
      <c r="L9" s="148"/>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8"/>
      <c r="S10" s="41"/>
      <c r="T10" s="41"/>
      <c r="U10" s="41"/>
      <c r="V10" s="41"/>
      <c r="W10" s="41"/>
      <c r="X10" s="41"/>
      <c r="Y10" s="41"/>
      <c r="Z10" s="41"/>
      <c r="AA10" s="41"/>
      <c r="AB10" s="41"/>
      <c r="AC10" s="41"/>
      <c r="AD10" s="41"/>
      <c r="AE10" s="41"/>
    </row>
    <row r="11" spans="1:31" s="2" customFormat="1" ht="12" customHeight="1">
      <c r="A11" s="41"/>
      <c r="B11" s="47"/>
      <c r="C11" s="41"/>
      <c r="D11" s="146" t="s">
        <v>18</v>
      </c>
      <c r="E11" s="41"/>
      <c r="F11" s="136" t="s">
        <v>19</v>
      </c>
      <c r="G11" s="41"/>
      <c r="H11" s="41"/>
      <c r="I11" s="146" t="s">
        <v>20</v>
      </c>
      <c r="J11" s="136" t="s">
        <v>19</v>
      </c>
      <c r="K11" s="41"/>
      <c r="L11" s="148"/>
      <c r="S11" s="41"/>
      <c r="T11" s="41"/>
      <c r="U11" s="41"/>
      <c r="V11" s="41"/>
      <c r="W11" s="41"/>
      <c r="X11" s="41"/>
      <c r="Y11" s="41"/>
      <c r="Z11" s="41"/>
      <c r="AA11" s="41"/>
      <c r="AB11" s="41"/>
      <c r="AC11" s="41"/>
      <c r="AD11" s="41"/>
      <c r="AE11" s="41"/>
    </row>
    <row r="12" spans="1:31" s="2" customFormat="1" ht="12" customHeight="1">
      <c r="A12" s="41"/>
      <c r="B12" s="47"/>
      <c r="C12" s="41"/>
      <c r="D12" s="146" t="s">
        <v>21</v>
      </c>
      <c r="E12" s="41"/>
      <c r="F12" s="136" t="s">
        <v>22</v>
      </c>
      <c r="G12" s="41"/>
      <c r="H12" s="41"/>
      <c r="I12" s="146" t="s">
        <v>23</v>
      </c>
      <c r="J12" s="150" t="str">
        <f>'Rekapitulace stavby'!AN8</f>
        <v>16. 12. 2022</v>
      </c>
      <c r="K12" s="41"/>
      <c r="L12" s="148"/>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8"/>
      <c r="S13" s="41"/>
      <c r="T13" s="41"/>
      <c r="U13" s="41"/>
      <c r="V13" s="41"/>
      <c r="W13" s="41"/>
      <c r="X13" s="41"/>
      <c r="Y13" s="41"/>
      <c r="Z13" s="41"/>
      <c r="AA13" s="41"/>
      <c r="AB13" s="41"/>
      <c r="AC13" s="41"/>
      <c r="AD13" s="41"/>
      <c r="AE13" s="41"/>
    </row>
    <row r="14" spans="1:31" s="2" customFormat="1" ht="12" customHeight="1">
      <c r="A14" s="41"/>
      <c r="B14" s="47"/>
      <c r="C14" s="41"/>
      <c r="D14" s="146" t="s">
        <v>25</v>
      </c>
      <c r="E14" s="41"/>
      <c r="F14" s="41"/>
      <c r="G14" s="41"/>
      <c r="H14" s="41"/>
      <c r="I14" s="146" t="s">
        <v>26</v>
      </c>
      <c r="J14" s="136" t="s">
        <v>19</v>
      </c>
      <c r="K14" s="41"/>
      <c r="L14" s="148"/>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46" t="s">
        <v>28</v>
      </c>
      <c r="J15" s="136" t="s">
        <v>19</v>
      </c>
      <c r="K15" s="41"/>
      <c r="L15" s="148"/>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8"/>
      <c r="S16" s="41"/>
      <c r="T16" s="41"/>
      <c r="U16" s="41"/>
      <c r="V16" s="41"/>
      <c r="W16" s="41"/>
      <c r="X16" s="41"/>
      <c r="Y16" s="41"/>
      <c r="Z16" s="41"/>
      <c r="AA16" s="41"/>
      <c r="AB16" s="41"/>
      <c r="AC16" s="41"/>
      <c r="AD16" s="41"/>
      <c r="AE16" s="41"/>
    </row>
    <row r="17" spans="1:31" s="2" customFormat="1" ht="12" customHeight="1">
      <c r="A17" s="41"/>
      <c r="B17" s="47"/>
      <c r="C17" s="41"/>
      <c r="D17" s="146" t="s">
        <v>29</v>
      </c>
      <c r="E17" s="41"/>
      <c r="F17" s="41"/>
      <c r="G17" s="41"/>
      <c r="H17" s="41"/>
      <c r="I17" s="146" t="s">
        <v>26</v>
      </c>
      <c r="J17" s="36" t="str">
        <f>'Rekapitulace stavby'!AN13</f>
        <v>Vyplň údaj</v>
      </c>
      <c r="K17" s="41"/>
      <c r="L17" s="148"/>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46" t="s">
        <v>28</v>
      </c>
      <c r="J18" s="36" t="str">
        <f>'Rekapitulace stavby'!AN14</f>
        <v>Vyplň údaj</v>
      </c>
      <c r="K18" s="41"/>
      <c r="L18" s="148"/>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8"/>
      <c r="S19" s="41"/>
      <c r="T19" s="41"/>
      <c r="U19" s="41"/>
      <c r="V19" s="41"/>
      <c r="W19" s="41"/>
      <c r="X19" s="41"/>
      <c r="Y19" s="41"/>
      <c r="Z19" s="41"/>
      <c r="AA19" s="41"/>
      <c r="AB19" s="41"/>
      <c r="AC19" s="41"/>
      <c r="AD19" s="41"/>
      <c r="AE19" s="41"/>
    </row>
    <row r="20" spans="1:31" s="2" customFormat="1" ht="12" customHeight="1">
      <c r="A20" s="41"/>
      <c r="B20" s="47"/>
      <c r="C20" s="41"/>
      <c r="D20" s="146" t="s">
        <v>31</v>
      </c>
      <c r="E20" s="41"/>
      <c r="F20" s="41"/>
      <c r="G20" s="41"/>
      <c r="H20" s="41"/>
      <c r="I20" s="146" t="s">
        <v>26</v>
      </c>
      <c r="J20" s="136" t="s">
        <v>19</v>
      </c>
      <c r="K20" s="41"/>
      <c r="L20" s="148"/>
      <c r="S20" s="41"/>
      <c r="T20" s="41"/>
      <c r="U20" s="41"/>
      <c r="V20" s="41"/>
      <c r="W20" s="41"/>
      <c r="X20" s="41"/>
      <c r="Y20" s="41"/>
      <c r="Z20" s="41"/>
      <c r="AA20" s="41"/>
      <c r="AB20" s="41"/>
      <c r="AC20" s="41"/>
      <c r="AD20" s="41"/>
      <c r="AE20" s="41"/>
    </row>
    <row r="21" spans="1:31" s="2" customFormat="1" ht="18" customHeight="1">
      <c r="A21" s="41"/>
      <c r="B21" s="47"/>
      <c r="C21" s="41"/>
      <c r="D21" s="41"/>
      <c r="E21" s="136" t="s">
        <v>32</v>
      </c>
      <c r="F21" s="41"/>
      <c r="G21" s="41"/>
      <c r="H21" s="41"/>
      <c r="I21" s="146" t="s">
        <v>28</v>
      </c>
      <c r="J21" s="136" t="s">
        <v>19</v>
      </c>
      <c r="K21" s="41"/>
      <c r="L21" s="148"/>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8"/>
      <c r="S22" s="41"/>
      <c r="T22" s="41"/>
      <c r="U22" s="41"/>
      <c r="V22" s="41"/>
      <c r="W22" s="41"/>
      <c r="X22" s="41"/>
      <c r="Y22" s="41"/>
      <c r="Z22" s="41"/>
      <c r="AA22" s="41"/>
      <c r="AB22" s="41"/>
      <c r="AC22" s="41"/>
      <c r="AD22" s="41"/>
      <c r="AE22" s="41"/>
    </row>
    <row r="23" spans="1:31" s="2" customFormat="1" ht="12" customHeight="1">
      <c r="A23" s="41"/>
      <c r="B23" s="47"/>
      <c r="C23" s="41"/>
      <c r="D23" s="146" t="s">
        <v>34</v>
      </c>
      <c r="E23" s="41"/>
      <c r="F23" s="41"/>
      <c r="G23" s="41"/>
      <c r="H23" s="41"/>
      <c r="I23" s="146" t="s">
        <v>26</v>
      </c>
      <c r="J23" s="136" t="s">
        <v>19</v>
      </c>
      <c r="K23" s="41"/>
      <c r="L23" s="148"/>
      <c r="S23" s="41"/>
      <c r="T23" s="41"/>
      <c r="U23" s="41"/>
      <c r="V23" s="41"/>
      <c r="W23" s="41"/>
      <c r="X23" s="41"/>
      <c r="Y23" s="41"/>
      <c r="Z23" s="41"/>
      <c r="AA23" s="41"/>
      <c r="AB23" s="41"/>
      <c r="AC23" s="41"/>
      <c r="AD23" s="41"/>
      <c r="AE23" s="41"/>
    </row>
    <row r="24" spans="1:31" s="2" customFormat="1" ht="18" customHeight="1">
      <c r="A24" s="41"/>
      <c r="B24" s="47"/>
      <c r="C24" s="41"/>
      <c r="D24" s="41"/>
      <c r="E24" s="136" t="s">
        <v>35</v>
      </c>
      <c r="F24" s="41"/>
      <c r="G24" s="41"/>
      <c r="H24" s="41"/>
      <c r="I24" s="146" t="s">
        <v>28</v>
      </c>
      <c r="J24" s="136" t="s">
        <v>19</v>
      </c>
      <c r="K24" s="41"/>
      <c r="L24" s="148"/>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8"/>
      <c r="S25" s="41"/>
      <c r="T25" s="41"/>
      <c r="U25" s="41"/>
      <c r="V25" s="41"/>
      <c r="W25" s="41"/>
      <c r="X25" s="41"/>
      <c r="Y25" s="41"/>
      <c r="Z25" s="41"/>
      <c r="AA25" s="41"/>
      <c r="AB25" s="41"/>
      <c r="AC25" s="41"/>
      <c r="AD25" s="41"/>
      <c r="AE25" s="41"/>
    </row>
    <row r="26" spans="1:31" s="2" customFormat="1" ht="12" customHeight="1">
      <c r="A26" s="41"/>
      <c r="B26" s="47"/>
      <c r="C26" s="41"/>
      <c r="D26" s="146" t="s">
        <v>36</v>
      </c>
      <c r="E26" s="41"/>
      <c r="F26" s="41"/>
      <c r="G26" s="41"/>
      <c r="H26" s="41"/>
      <c r="I26" s="41"/>
      <c r="J26" s="41"/>
      <c r="K26" s="41"/>
      <c r="L26" s="148"/>
      <c r="S26" s="41"/>
      <c r="T26" s="41"/>
      <c r="U26" s="41"/>
      <c r="V26" s="41"/>
      <c r="W26" s="41"/>
      <c r="X26" s="41"/>
      <c r="Y26" s="41"/>
      <c r="Z26" s="41"/>
      <c r="AA26" s="41"/>
      <c r="AB26" s="41"/>
      <c r="AC26" s="41"/>
      <c r="AD26" s="41"/>
      <c r="AE26" s="41"/>
    </row>
    <row r="27" spans="1:31" s="8" customFormat="1" ht="71.25" customHeight="1">
      <c r="A27" s="151"/>
      <c r="B27" s="152"/>
      <c r="C27" s="151"/>
      <c r="D27" s="151"/>
      <c r="E27" s="153" t="s">
        <v>37</v>
      </c>
      <c r="F27" s="153"/>
      <c r="G27" s="153"/>
      <c r="H27" s="153"/>
      <c r="I27" s="151"/>
      <c r="J27" s="151"/>
      <c r="K27" s="151"/>
      <c r="L27" s="154"/>
      <c r="S27" s="151"/>
      <c r="T27" s="151"/>
      <c r="U27" s="151"/>
      <c r="V27" s="151"/>
      <c r="W27" s="151"/>
      <c r="X27" s="151"/>
      <c r="Y27" s="151"/>
      <c r="Z27" s="151"/>
      <c r="AA27" s="151"/>
      <c r="AB27" s="151"/>
      <c r="AC27" s="151"/>
      <c r="AD27" s="151"/>
      <c r="AE27" s="151"/>
    </row>
    <row r="28" spans="1:31" s="2" customFormat="1" ht="6.95" customHeight="1">
      <c r="A28" s="41"/>
      <c r="B28" s="47"/>
      <c r="C28" s="41"/>
      <c r="D28" s="41"/>
      <c r="E28" s="41"/>
      <c r="F28" s="41"/>
      <c r="G28" s="41"/>
      <c r="H28" s="41"/>
      <c r="I28" s="41"/>
      <c r="J28" s="41"/>
      <c r="K28" s="41"/>
      <c r="L28" s="148"/>
      <c r="S28" s="41"/>
      <c r="T28" s="41"/>
      <c r="U28" s="41"/>
      <c r="V28" s="41"/>
      <c r="W28" s="41"/>
      <c r="X28" s="41"/>
      <c r="Y28" s="41"/>
      <c r="Z28" s="41"/>
      <c r="AA28" s="41"/>
      <c r="AB28" s="41"/>
      <c r="AC28" s="41"/>
      <c r="AD28" s="41"/>
      <c r="AE28" s="41"/>
    </row>
    <row r="29" spans="1:31" s="2" customFormat="1" ht="6.95" customHeight="1">
      <c r="A29" s="41"/>
      <c r="B29" s="47"/>
      <c r="C29" s="41"/>
      <c r="D29" s="156"/>
      <c r="E29" s="156"/>
      <c r="F29" s="156"/>
      <c r="G29" s="156"/>
      <c r="H29" s="156"/>
      <c r="I29" s="156"/>
      <c r="J29" s="156"/>
      <c r="K29" s="156"/>
      <c r="L29" s="148"/>
      <c r="S29" s="41"/>
      <c r="T29" s="41"/>
      <c r="U29" s="41"/>
      <c r="V29" s="41"/>
      <c r="W29" s="41"/>
      <c r="X29" s="41"/>
      <c r="Y29" s="41"/>
      <c r="Z29" s="41"/>
      <c r="AA29" s="41"/>
      <c r="AB29" s="41"/>
      <c r="AC29" s="41"/>
      <c r="AD29" s="41"/>
      <c r="AE29" s="41"/>
    </row>
    <row r="30" spans="1:31" s="2" customFormat="1" ht="25.4" customHeight="1">
      <c r="A30" s="41"/>
      <c r="B30" s="47"/>
      <c r="C30" s="41"/>
      <c r="D30" s="157" t="s">
        <v>38</v>
      </c>
      <c r="E30" s="41"/>
      <c r="F30" s="41"/>
      <c r="G30" s="41"/>
      <c r="H30" s="41"/>
      <c r="I30" s="41"/>
      <c r="J30" s="158">
        <f>ROUND(J95,2)</f>
        <v>0</v>
      </c>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14.4" customHeight="1">
      <c r="A32" s="41"/>
      <c r="B32" s="47"/>
      <c r="C32" s="41"/>
      <c r="D32" s="41"/>
      <c r="E32" s="41"/>
      <c r="F32" s="159" t="s">
        <v>40</v>
      </c>
      <c r="G32" s="41"/>
      <c r="H32" s="41"/>
      <c r="I32" s="159" t="s">
        <v>39</v>
      </c>
      <c r="J32" s="159" t="s">
        <v>41</v>
      </c>
      <c r="K32" s="41"/>
      <c r="L32" s="148"/>
      <c r="S32" s="41"/>
      <c r="T32" s="41"/>
      <c r="U32" s="41"/>
      <c r="V32" s="41"/>
      <c r="W32" s="41"/>
      <c r="X32" s="41"/>
      <c r="Y32" s="41"/>
      <c r="Z32" s="41"/>
      <c r="AA32" s="41"/>
      <c r="AB32" s="41"/>
      <c r="AC32" s="41"/>
      <c r="AD32" s="41"/>
      <c r="AE32" s="41"/>
    </row>
    <row r="33" spans="1:31" s="2" customFormat="1" ht="14.4" customHeight="1">
      <c r="A33" s="41"/>
      <c r="B33" s="47"/>
      <c r="C33" s="41"/>
      <c r="D33" s="160" t="s">
        <v>42</v>
      </c>
      <c r="E33" s="146" t="s">
        <v>43</v>
      </c>
      <c r="F33" s="161">
        <f>ROUND((SUM(BE95:BE562)),2)</f>
        <v>0</v>
      </c>
      <c r="G33" s="41"/>
      <c r="H33" s="41"/>
      <c r="I33" s="162">
        <v>0.21</v>
      </c>
      <c r="J33" s="161">
        <f>ROUND(((SUM(BE95:BE562))*I33),2)</f>
        <v>0</v>
      </c>
      <c r="K33" s="41"/>
      <c r="L33" s="148"/>
      <c r="S33" s="41"/>
      <c r="T33" s="41"/>
      <c r="U33" s="41"/>
      <c r="V33" s="41"/>
      <c r="W33" s="41"/>
      <c r="X33" s="41"/>
      <c r="Y33" s="41"/>
      <c r="Z33" s="41"/>
      <c r="AA33" s="41"/>
      <c r="AB33" s="41"/>
      <c r="AC33" s="41"/>
      <c r="AD33" s="41"/>
      <c r="AE33" s="41"/>
    </row>
    <row r="34" spans="1:31" s="2" customFormat="1" ht="14.4" customHeight="1">
      <c r="A34" s="41"/>
      <c r="B34" s="47"/>
      <c r="C34" s="41"/>
      <c r="D34" s="41"/>
      <c r="E34" s="146" t="s">
        <v>44</v>
      </c>
      <c r="F34" s="161">
        <f>ROUND((SUM(BF95:BF562)),2)</f>
        <v>0</v>
      </c>
      <c r="G34" s="41"/>
      <c r="H34" s="41"/>
      <c r="I34" s="162">
        <v>0.15</v>
      </c>
      <c r="J34" s="161">
        <f>ROUND(((SUM(BF95:BF562))*I34),2)</f>
        <v>0</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41"/>
      <c r="E35" s="146" t="s">
        <v>45</v>
      </c>
      <c r="F35" s="161">
        <f>ROUND((SUM(BG95:BG562)),2)</f>
        <v>0</v>
      </c>
      <c r="G35" s="41"/>
      <c r="H35" s="41"/>
      <c r="I35" s="162">
        <v>0.21</v>
      </c>
      <c r="J35" s="161">
        <f>0</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46</v>
      </c>
      <c r="F36" s="161">
        <f>ROUND((SUM(BH95:BH562)),2)</f>
        <v>0</v>
      </c>
      <c r="G36" s="41"/>
      <c r="H36" s="41"/>
      <c r="I36" s="162">
        <v>0.15</v>
      </c>
      <c r="J36" s="161">
        <f>0</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47</v>
      </c>
      <c r="F37" s="161">
        <f>ROUND((SUM(BI95:BI562)),2)</f>
        <v>0</v>
      </c>
      <c r="G37" s="41"/>
      <c r="H37" s="41"/>
      <c r="I37" s="162">
        <v>0</v>
      </c>
      <c r="J37" s="161">
        <f>0</f>
        <v>0</v>
      </c>
      <c r="K37" s="41"/>
      <c r="L37" s="148"/>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8"/>
      <c r="S38" s="41"/>
      <c r="T38" s="41"/>
      <c r="U38" s="41"/>
      <c r="V38" s="41"/>
      <c r="W38" s="41"/>
      <c r="X38" s="41"/>
      <c r="Y38" s="41"/>
      <c r="Z38" s="41"/>
      <c r="AA38" s="41"/>
      <c r="AB38" s="41"/>
      <c r="AC38" s="41"/>
      <c r="AD38" s="41"/>
      <c r="AE38" s="41"/>
    </row>
    <row r="39" spans="1:31" s="2" customFormat="1" ht="25.4" customHeight="1">
      <c r="A39" s="41"/>
      <c r="B39" s="47"/>
      <c r="C39" s="163"/>
      <c r="D39" s="164" t="s">
        <v>48</v>
      </c>
      <c r="E39" s="165"/>
      <c r="F39" s="165"/>
      <c r="G39" s="166" t="s">
        <v>49</v>
      </c>
      <c r="H39" s="167" t="s">
        <v>50</v>
      </c>
      <c r="I39" s="165"/>
      <c r="J39" s="168">
        <f>SUM(J30:J37)</f>
        <v>0</v>
      </c>
      <c r="K39" s="169"/>
      <c r="L39" s="148"/>
      <c r="S39" s="41"/>
      <c r="T39" s="41"/>
      <c r="U39" s="41"/>
      <c r="V39" s="41"/>
      <c r="W39" s="41"/>
      <c r="X39" s="41"/>
      <c r="Y39" s="41"/>
      <c r="Z39" s="41"/>
      <c r="AA39" s="41"/>
      <c r="AB39" s="41"/>
      <c r="AC39" s="41"/>
      <c r="AD39" s="41"/>
      <c r="AE39" s="41"/>
    </row>
    <row r="40" spans="1:31" s="2" customFormat="1" ht="14.4" customHeight="1">
      <c r="A40" s="41"/>
      <c r="B40" s="170"/>
      <c r="C40" s="171"/>
      <c r="D40" s="171"/>
      <c r="E40" s="171"/>
      <c r="F40" s="171"/>
      <c r="G40" s="171"/>
      <c r="H40" s="171"/>
      <c r="I40" s="171"/>
      <c r="J40" s="171"/>
      <c r="K40" s="171"/>
      <c r="L40" s="148"/>
      <c r="S40" s="41"/>
      <c r="T40" s="41"/>
      <c r="U40" s="41"/>
      <c r="V40" s="41"/>
      <c r="W40" s="41"/>
      <c r="X40" s="41"/>
      <c r="Y40" s="41"/>
      <c r="Z40" s="41"/>
      <c r="AA40" s="41"/>
      <c r="AB40" s="41"/>
      <c r="AC40" s="41"/>
      <c r="AD40" s="41"/>
      <c r="AE40" s="41"/>
    </row>
    <row r="44" spans="1:31" s="2" customFormat="1" ht="6.95" customHeight="1">
      <c r="A44" s="41"/>
      <c r="B44" s="172"/>
      <c r="C44" s="173"/>
      <c r="D44" s="173"/>
      <c r="E44" s="173"/>
      <c r="F44" s="173"/>
      <c r="G44" s="173"/>
      <c r="H44" s="173"/>
      <c r="I44" s="173"/>
      <c r="J44" s="173"/>
      <c r="K44" s="173"/>
      <c r="L44" s="148"/>
      <c r="S44" s="41"/>
      <c r="T44" s="41"/>
      <c r="U44" s="41"/>
      <c r="V44" s="41"/>
      <c r="W44" s="41"/>
      <c r="X44" s="41"/>
      <c r="Y44" s="41"/>
      <c r="Z44" s="41"/>
      <c r="AA44" s="41"/>
      <c r="AB44" s="41"/>
      <c r="AC44" s="41"/>
      <c r="AD44" s="41"/>
      <c r="AE44" s="41"/>
    </row>
    <row r="45" spans="1:31" s="2" customFormat="1" ht="24.95" customHeight="1">
      <c r="A45" s="41"/>
      <c r="B45" s="42"/>
      <c r="C45" s="26" t="s">
        <v>205</v>
      </c>
      <c r="D45" s="43"/>
      <c r="E45" s="43"/>
      <c r="F45" s="43"/>
      <c r="G45" s="43"/>
      <c r="H45" s="43"/>
      <c r="I45" s="43"/>
      <c r="J45" s="43"/>
      <c r="K45" s="43"/>
      <c r="L45" s="148"/>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8"/>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26.25" customHeight="1">
      <c r="A48" s="41"/>
      <c r="B48" s="42"/>
      <c r="C48" s="43"/>
      <c r="D48" s="43"/>
      <c r="E48" s="174" t="str">
        <f>E7</f>
        <v>STAVEBNÍ ÚPRAVY A NÁSTAVBA - KŘIMICKÁ 291/94, PLZEŇ 3 - SKVRŇANY</v>
      </c>
      <c r="F48" s="35"/>
      <c r="G48" s="35"/>
      <c r="H48" s="35"/>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130</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72" t="str">
        <f>E9</f>
        <v xml:space="preserve">D.1.2. - Konstrukční část </v>
      </c>
      <c r="F50" s="43"/>
      <c r="G50" s="43"/>
      <c r="H50" s="43"/>
      <c r="I50" s="43"/>
      <c r="J50" s="43"/>
      <c r="K50" s="43"/>
      <c r="L50" s="148"/>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8"/>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Křimická 291/94, 318 00 Plzeň 3 - Skvrňany</v>
      </c>
      <c r="G52" s="43"/>
      <c r="H52" s="43"/>
      <c r="I52" s="35" t="s">
        <v>23</v>
      </c>
      <c r="J52" s="75" t="str">
        <f>IF(J12="","",J12)</f>
        <v>16. 12. 2022</v>
      </c>
      <c r="K52" s="43"/>
      <c r="L52" s="148"/>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SOU stavební, Borská 2718/55, 301 00 Plzeň</v>
      </c>
      <c r="G54" s="43"/>
      <c r="H54" s="43"/>
      <c r="I54" s="35" t="s">
        <v>31</v>
      </c>
      <c r="J54" s="39" t="str">
        <f>E21</f>
        <v>ATELIER SOUKUP OPL ŠVEHLA s.r.o.</v>
      </c>
      <c r="K54" s="43"/>
      <c r="L54" s="148"/>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35" t="s">
        <v>34</v>
      </c>
      <c r="J55" s="39" t="str">
        <f>E24</f>
        <v>Michal Jirka</v>
      </c>
      <c r="K55" s="43"/>
      <c r="L55" s="148"/>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8"/>
      <c r="S56" s="41"/>
      <c r="T56" s="41"/>
      <c r="U56" s="41"/>
      <c r="V56" s="41"/>
      <c r="W56" s="41"/>
      <c r="X56" s="41"/>
      <c r="Y56" s="41"/>
      <c r="Z56" s="41"/>
      <c r="AA56" s="41"/>
      <c r="AB56" s="41"/>
      <c r="AC56" s="41"/>
      <c r="AD56" s="41"/>
      <c r="AE56" s="41"/>
    </row>
    <row r="57" spans="1:31" s="2" customFormat="1" ht="29.25" customHeight="1">
      <c r="A57" s="41"/>
      <c r="B57" s="42"/>
      <c r="C57" s="175" t="s">
        <v>208</v>
      </c>
      <c r="D57" s="176"/>
      <c r="E57" s="176"/>
      <c r="F57" s="176"/>
      <c r="G57" s="176"/>
      <c r="H57" s="176"/>
      <c r="I57" s="176"/>
      <c r="J57" s="177" t="s">
        <v>209</v>
      </c>
      <c r="K57" s="176"/>
      <c r="L57" s="148"/>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8"/>
      <c r="S58" s="41"/>
      <c r="T58" s="41"/>
      <c r="U58" s="41"/>
      <c r="V58" s="41"/>
      <c r="W58" s="41"/>
      <c r="X58" s="41"/>
      <c r="Y58" s="41"/>
      <c r="Z58" s="41"/>
      <c r="AA58" s="41"/>
      <c r="AB58" s="41"/>
      <c r="AC58" s="41"/>
      <c r="AD58" s="41"/>
      <c r="AE58" s="41"/>
    </row>
    <row r="59" spans="1:47" s="2" customFormat="1" ht="22.8" customHeight="1">
      <c r="A59" s="41"/>
      <c r="B59" s="42"/>
      <c r="C59" s="178" t="s">
        <v>70</v>
      </c>
      <c r="D59" s="43"/>
      <c r="E59" s="43"/>
      <c r="F59" s="43"/>
      <c r="G59" s="43"/>
      <c r="H59" s="43"/>
      <c r="I59" s="43"/>
      <c r="J59" s="105">
        <f>J95</f>
        <v>0</v>
      </c>
      <c r="K59" s="43"/>
      <c r="L59" s="148"/>
      <c r="S59" s="41"/>
      <c r="T59" s="41"/>
      <c r="U59" s="41"/>
      <c r="V59" s="41"/>
      <c r="W59" s="41"/>
      <c r="X59" s="41"/>
      <c r="Y59" s="41"/>
      <c r="Z59" s="41"/>
      <c r="AA59" s="41"/>
      <c r="AB59" s="41"/>
      <c r="AC59" s="41"/>
      <c r="AD59" s="41"/>
      <c r="AE59" s="41"/>
      <c r="AU59" s="20" t="s">
        <v>210</v>
      </c>
    </row>
    <row r="60" spans="1:31" s="9" customFormat="1" ht="24.95" customHeight="1">
      <c r="A60" s="9"/>
      <c r="B60" s="179"/>
      <c r="C60" s="180"/>
      <c r="D60" s="181" t="s">
        <v>211</v>
      </c>
      <c r="E60" s="182"/>
      <c r="F60" s="182"/>
      <c r="G60" s="182"/>
      <c r="H60" s="182"/>
      <c r="I60" s="182"/>
      <c r="J60" s="183">
        <f>J96</f>
        <v>0</v>
      </c>
      <c r="K60" s="180"/>
      <c r="L60" s="184"/>
      <c r="S60" s="9"/>
      <c r="T60" s="9"/>
      <c r="U60" s="9"/>
      <c r="V60" s="9"/>
      <c r="W60" s="9"/>
      <c r="X60" s="9"/>
      <c r="Y60" s="9"/>
      <c r="Z60" s="9"/>
      <c r="AA60" s="9"/>
      <c r="AB60" s="9"/>
      <c r="AC60" s="9"/>
      <c r="AD60" s="9"/>
      <c r="AE60" s="9"/>
    </row>
    <row r="61" spans="1:31" s="10" customFormat="1" ht="19.9" customHeight="1">
      <c r="A61" s="10"/>
      <c r="B61" s="185"/>
      <c r="C61" s="128"/>
      <c r="D61" s="186" t="s">
        <v>3409</v>
      </c>
      <c r="E61" s="187"/>
      <c r="F61" s="187"/>
      <c r="G61" s="187"/>
      <c r="H61" s="187"/>
      <c r="I61" s="187"/>
      <c r="J61" s="188">
        <f>J97</f>
        <v>0</v>
      </c>
      <c r="K61" s="128"/>
      <c r="L61" s="189"/>
      <c r="S61" s="10"/>
      <c r="T61" s="10"/>
      <c r="U61" s="10"/>
      <c r="V61" s="10"/>
      <c r="W61" s="10"/>
      <c r="X61" s="10"/>
      <c r="Y61" s="10"/>
      <c r="Z61" s="10"/>
      <c r="AA61" s="10"/>
      <c r="AB61" s="10"/>
      <c r="AC61" s="10"/>
      <c r="AD61" s="10"/>
      <c r="AE61" s="10"/>
    </row>
    <row r="62" spans="1:31" s="10" customFormat="1" ht="19.9" customHeight="1">
      <c r="A62" s="10"/>
      <c r="B62" s="185"/>
      <c r="C62" s="128"/>
      <c r="D62" s="186" t="s">
        <v>213</v>
      </c>
      <c r="E62" s="187"/>
      <c r="F62" s="187"/>
      <c r="G62" s="187"/>
      <c r="H62" s="187"/>
      <c r="I62" s="187"/>
      <c r="J62" s="188">
        <f>J131</f>
        <v>0</v>
      </c>
      <c r="K62" s="128"/>
      <c r="L62" s="189"/>
      <c r="S62" s="10"/>
      <c r="T62" s="10"/>
      <c r="U62" s="10"/>
      <c r="V62" s="10"/>
      <c r="W62" s="10"/>
      <c r="X62" s="10"/>
      <c r="Y62" s="10"/>
      <c r="Z62" s="10"/>
      <c r="AA62" s="10"/>
      <c r="AB62" s="10"/>
      <c r="AC62" s="10"/>
      <c r="AD62" s="10"/>
      <c r="AE62" s="10"/>
    </row>
    <row r="63" spans="1:31" s="10" customFormat="1" ht="19.9" customHeight="1">
      <c r="A63" s="10"/>
      <c r="B63" s="185"/>
      <c r="C63" s="128"/>
      <c r="D63" s="186" t="s">
        <v>214</v>
      </c>
      <c r="E63" s="187"/>
      <c r="F63" s="187"/>
      <c r="G63" s="187"/>
      <c r="H63" s="187"/>
      <c r="I63" s="187"/>
      <c r="J63" s="188">
        <f>J280</f>
        <v>0</v>
      </c>
      <c r="K63" s="128"/>
      <c r="L63" s="189"/>
      <c r="S63" s="10"/>
      <c r="T63" s="10"/>
      <c r="U63" s="10"/>
      <c r="V63" s="10"/>
      <c r="W63" s="10"/>
      <c r="X63" s="10"/>
      <c r="Y63" s="10"/>
      <c r="Z63" s="10"/>
      <c r="AA63" s="10"/>
      <c r="AB63" s="10"/>
      <c r="AC63" s="10"/>
      <c r="AD63" s="10"/>
      <c r="AE63" s="10"/>
    </row>
    <row r="64" spans="1:31" s="10" customFormat="1" ht="19.9" customHeight="1">
      <c r="A64" s="10"/>
      <c r="B64" s="185"/>
      <c r="C64" s="128"/>
      <c r="D64" s="186" t="s">
        <v>216</v>
      </c>
      <c r="E64" s="187"/>
      <c r="F64" s="187"/>
      <c r="G64" s="187"/>
      <c r="H64" s="187"/>
      <c r="I64" s="187"/>
      <c r="J64" s="188">
        <f>J433</f>
        <v>0</v>
      </c>
      <c r="K64" s="128"/>
      <c r="L64" s="189"/>
      <c r="S64" s="10"/>
      <c r="T64" s="10"/>
      <c r="U64" s="10"/>
      <c r="V64" s="10"/>
      <c r="W64" s="10"/>
      <c r="X64" s="10"/>
      <c r="Y64" s="10"/>
      <c r="Z64" s="10"/>
      <c r="AA64" s="10"/>
      <c r="AB64" s="10"/>
      <c r="AC64" s="10"/>
      <c r="AD64" s="10"/>
      <c r="AE64" s="10"/>
    </row>
    <row r="65" spans="1:31" s="10" customFormat="1" ht="14.85" customHeight="1">
      <c r="A65" s="10"/>
      <c r="B65" s="185"/>
      <c r="C65" s="128"/>
      <c r="D65" s="186" t="s">
        <v>219</v>
      </c>
      <c r="E65" s="187"/>
      <c r="F65" s="187"/>
      <c r="G65" s="187"/>
      <c r="H65" s="187"/>
      <c r="I65" s="187"/>
      <c r="J65" s="188">
        <f>J434</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221</v>
      </c>
      <c r="E66" s="187"/>
      <c r="F66" s="187"/>
      <c r="G66" s="187"/>
      <c r="H66" s="187"/>
      <c r="I66" s="187"/>
      <c r="J66" s="188">
        <f>J455</f>
        <v>0</v>
      </c>
      <c r="K66" s="128"/>
      <c r="L66" s="189"/>
      <c r="S66" s="10"/>
      <c r="T66" s="10"/>
      <c r="U66" s="10"/>
      <c r="V66" s="10"/>
      <c r="W66" s="10"/>
      <c r="X66" s="10"/>
      <c r="Y66" s="10"/>
      <c r="Z66" s="10"/>
      <c r="AA66" s="10"/>
      <c r="AB66" s="10"/>
      <c r="AC66" s="10"/>
      <c r="AD66" s="10"/>
      <c r="AE66" s="10"/>
    </row>
    <row r="67" spans="1:31" s="10" customFormat="1" ht="14.85" customHeight="1">
      <c r="A67" s="10"/>
      <c r="B67" s="185"/>
      <c r="C67" s="128"/>
      <c r="D67" s="186" t="s">
        <v>223</v>
      </c>
      <c r="E67" s="187"/>
      <c r="F67" s="187"/>
      <c r="G67" s="187"/>
      <c r="H67" s="187"/>
      <c r="I67" s="187"/>
      <c r="J67" s="188">
        <f>J456</f>
        <v>0</v>
      </c>
      <c r="K67" s="128"/>
      <c r="L67" s="189"/>
      <c r="S67" s="10"/>
      <c r="T67" s="10"/>
      <c r="U67" s="10"/>
      <c r="V67" s="10"/>
      <c r="W67" s="10"/>
      <c r="X67" s="10"/>
      <c r="Y67" s="10"/>
      <c r="Z67" s="10"/>
      <c r="AA67" s="10"/>
      <c r="AB67" s="10"/>
      <c r="AC67" s="10"/>
      <c r="AD67" s="10"/>
      <c r="AE67" s="10"/>
    </row>
    <row r="68" spans="1:31" s="10" customFormat="1" ht="14.85" customHeight="1">
      <c r="A68" s="10"/>
      <c r="B68" s="185"/>
      <c r="C68" s="128"/>
      <c r="D68" s="186" t="s">
        <v>225</v>
      </c>
      <c r="E68" s="187"/>
      <c r="F68" s="187"/>
      <c r="G68" s="187"/>
      <c r="H68" s="187"/>
      <c r="I68" s="187"/>
      <c r="J68" s="188">
        <f>J459</f>
        <v>0</v>
      </c>
      <c r="K68" s="128"/>
      <c r="L68" s="189"/>
      <c r="S68" s="10"/>
      <c r="T68" s="10"/>
      <c r="U68" s="10"/>
      <c r="V68" s="10"/>
      <c r="W68" s="10"/>
      <c r="X68" s="10"/>
      <c r="Y68" s="10"/>
      <c r="Z68" s="10"/>
      <c r="AA68" s="10"/>
      <c r="AB68" s="10"/>
      <c r="AC68" s="10"/>
      <c r="AD68" s="10"/>
      <c r="AE68" s="10"/>
    </row>
    <row r="69" spans="1:31" s="10" customFormat="1" ht="14.85" customHeight="1">
      <c r="A69" s="10"/>
      <c r="B69" s="185"/>
      <c r="C69" s="128"/>
      <c r="D69" s="186" t="s">
        <v>3410</v>
      </c>
      <c r="E69" s="187"/>
      <c r="F69" s="187"/>
      <c r="G69" s="187"/>
      <c r="H69" s="187"/>
      <c r="I69" s="187"/>
      <c r="J69" s="188">
        <f>J501</f>
        <v>0</v>
      </c>
      <c r="K69" s="128"/>
      <c r="L69" s="189"/>
      <c r="S69" s="10"/>
      <c r="T69" s="10"/>
      <c r="U69" s="10"/>
      <c r="V69" s="10"/>
      <c r="W69" s="10"/>
      <c r="X69" s="10"/>
      <c r="Y69" s="10"/>
      <c r="Z69" s="10"/>
      <c r="AA69" s="10"/>
      <c r="AB69" s="10"/>
      <c r="AC69" s="10"/>
      <c r="AD69" s="10"/>
      <c r="AE69" s="10"/>
    </row>
    <row r="70" spans="1:31" s="10" customFormat="1" ht="14.85" customHeight="1">
      <c r="A70" s="10"/>
      <c r="B70" s="185"/>
      <c r="C70" s="128"/>
      <c r="D70" s="186" t="s">
        <v>226</v>
      </c>
      <c r="E70" s="187"/>
      <c r="F70" s="187"/>
      <c r="G70" s="187"/>
      <c r="H70" s="187"/>
      <c r="I70" s="187"/>
      <c r="J70" s="188">
        <f>J511</f>
        <v>0</v>
      </c>
      <c r="K70" s="128"/>
      <c r="L70" s="189"/>
      <c r="S70" s="10"/>
      <c r="T70" s="10"/>
      <c r="U70" s="10"/>
      <c r="V70" s="10"/>
      <c r="W70" s="10"/>
      <c r="X70" s="10"/>
      <c r="Y70" s="10"/>
      <c r="Z70" s="10"/>
      <c r="AA70" s="10"/>
      <c r="AB70" s="10"/>
      <c r="AC70" s="10"/>
      <c r="AD70" s="10"/>
      <c r="AE70" s="10"/>
    </row>
    <row r="71" spans="1:31" s="10" customFormat="1" ht="21.8" customHeight="1">
      <c r="A71" s="10"/>
      <c r="B71" s="185"/>
      <c r="C71" s="128"/>
      <c r="D71" s="186" t="s">
        <v>227</v>
      </c>
      <c r="E71" s="187"/>
      <c r="F71" s="187"/>
      <c r="G71" s="187"/>
      <c r="H71" s="187"/>
      <c r="I71" s="187"/>
      <c r="J71" s="188">
        <f>J512</f>
        <v>0</v>
      </c>
      <c r="K71" s="128"/>
      <c r="L71" s="189"/>
      <c r="S71" s="10"/>
      <c r="T71" s="10"/>
      <c r="U71" s="10"/>
      <c r="V71" s="10"/>
      <c r="W71" s="10"/>
      <c r="X71" s="10"/>
      <c r="Y71" s="10"/>
      <c r="Z71" s="10"/>
      <c r="AA71" s="10"/>
      <c r="AB71" s="10"/>
      <c r="AC71" s="10"/>
      <c r="AD71" s="10"/>
      <c r="AE71" s="10"/>
    </row>
    <row r="72" spans="1:31" s="10" customFormat="1" ht="21.8" customHeight="1">
      <c r="A72" s="10"/>
      <c r="B72" s="185"/>
      <c r="C72" s="128"/>
      <c r="D72" s="186" t="s">
        <v>228</v>
      </c>
      <c r="E72" s="187"/>
      <c r="F72" s="187"/>
      <c r="G72" s="187"/>
      <c r="H72" s="187"/>
      <c r="I72" s="187"/>
      <c r="J72" s="188">
        <f>J526</f>
        <v>0</v>
      </c>
      <c r="K72" s="128"/>
      <c r="L72" s="189"/>
      <c r="S72" s="10"/>
      <c r="T72" s="10"/>
      <c r="U72" s="10"/>
      <c r="V72" s="10"/>
      <c r="W72" s="10"/>
      <c r="X72" s="10"/>
      <c r="Y72" s="10"/>
      <c r="Z72" s="10"/>
      <c r="AA72" s="10"/>
      <c r="AB72" s="10"/>
      <c r="AC72" s="10"/>
      <c r="AD72" s="10"/>
      <c r="AE72" s="10"/>
    </row>
    <row r="73" spans="1:31" s="9" customFormat="1" ht="24.95" customHeight="1">
      <c r="A73" s="9"/>
      <c r="B73" s="179"/>
      <c r="C73" s="180"/>
      <c r="D73" s="181" t="s">
        <v>229</v>
      </c>
      <c r="E73" s="182"/>
      <c r="F73" s="182"/>
      <c r="G73" s="182"/>
      <c r="H73" s="182"/>
      <c r="I73" s="182"/>
      <c r="J73" s="183">
        <f>J530</f>
        <v>0</v>
      </c>
      <c r="K73" s="180"/>
      <c r="L73" s="184"/>
      <c r="S73" s="9"/>
      <c r="T73" s="9"/>
      <c r="U73" s="9"/>
      <c r="V73" s="9"/>
      <c r="W73" s="9"/>
      <c r="X73" s="9"/>
      <c r="Y73" s="9"/>
      <c r="Z73" s="9"/>
      <c r="AA73" s="9"/>
      <c r="AB73" s="9"/>
      <c r="AC73" s="9"/>
      <c r="AD73" s="9"/>
      <c r="AE73" s="9"/>
    </row>
    <row r="74" spans="1:31" s="10" customFormat="1" ht="19.9" customHeight="1">
      <c r="A74" s="10"/>
      <c r="B74" s="185"/>
      <c r="C74" s="128"/>
      <c r="D74" s="186" t="s">
        <v>239</v>
      </c>
      <c r="E74" s="187"/>
      <c r="F74" s="187"/>
      <c r="G74" s="187"/>
      <c r="H74" s="187"/>
      <c r="I74" s="187"/>
      <c r="J74" s="188">
        <f>J531</f>
        <v>0</v>
      </c>
      <c r="K74" s="128"/>
      <c r="L74" s="189"/>
      <c r="S74" s="10"/>
      <c r="T74" s="10"/>
      <c r="U74" s="10"/>
      <c r="V74" s="10"/>
      <c r="W74" s="10"/>
      <c r="X74" s="10"/>
      <c r="Y74" s="10"/>
      <c r="Z74" s="10"/>
      <c r="AA74" s="10"/>
      <c r="AB74" s="10"/>
      <c r="AC74" s="10"/>
      <c r="AD74" s="10"/>
      <c r="AE74" s="10"/>
    </row>
    <row r="75" spans="1:31" s="10" customFormat="1" ht="19.9" customHeight="1">
      <c r="A75" s="10"/>
      <c r="B75" s="185"/>
      <c r="C75" s="128"/>
      <c r="D75" s="186" t="s">
        <v>246</v>
      </c>
      <c r="E75" s="187"/>
      <c r="F75" s="187"/>
      <c r="G75" s="187"/>
      <c r="H75" s="187"/>
      <c r="I75" s="187"/>
      <c r="J75" s="188">
        <f>J542</f>
        <v>0</v>
      </c>
      <c r="K75" s="128"/>
      <c r="L75" s="189"/>
      <c r="S75" s="10"/>
      <c r="T75" s="10"/>
      <c r="U75" s="10"/>
      <c r="V75" s="10"/>
      <c r="W75" s="10"/>
      <c r="X75" s="10"/>
      <c r="Y75" s="10"/>
      <c r="Z75" s="10"/>
      <c r="AA75" s="10"/>
      <c r="AB75" s="10"/>
      <c r="AC75" s="10"/>
      <c r="AD75" s="10"/>
      <c r="AE75" s="10"/>
    </row>
    <row r="76" spans="1:31" s="2" customFormat="1" ht="21.8" customHeight="1">
      <c r="A76" s="41"/>
      <c r="B76" s="42"/>
      <c r="C76" s="43"/>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6.95" customHeight="1">
      <c r="A77" s="41"/>
      <c r="B77" s="62"/>
      <c r="C77" s="63"/>
      <c r="D77" s="63"/>
      <c r="E77" s="63"/>
      <c r="F77" s="63"/>
      <c r="G77" s="63"/>
      <c r="H77" s="63"/>
      <c r="I77" s="63"/>
      <c r="J77" s="63"/>
      <c r="K77" s="63"/>
      <c r="L77" s="148"/>
      <c r="S77" s="41"/>
      <c r="T77" s="41"/>
      <c r="U77" s="41"/>
      <c r="V77" s="41"/>
      <c r="W77" s="41"/>
      <c r="X77" s="41"/>
      <c r="Y77" s="41"/>
      <c r="Z77" s="41"/>
      <c r="AA77" s="41"/>
      <c r="AB77" s="41"/>
      <c r="AC77" s="41"/>
      <c r="AD77" s="41"/>
      <c r="AE77" s="41"/>
    </row>
    <row r="81" spans="1:31" s="2" customFormat="1" ht="6.95" customHeight="1">
      <c r="A81" s="41"/>
      <c r="B81" s="64"/>
      <c r="C81" s="65"/>
      <c r="D81" s="65"/>
      <c r="E81" s="65"/>
      <c r="F81" s="65"/>
      <c r="G81" s="65"/>
      <c r="H81" s="65"/>
      <c r="I81" s="65"/>
      <c r="J81" s="65"/>
      <c r="K81" s="65"/>
      <c r="L81" s="148"/>
      <c r="S81" s="41"/>
      <c r="T81" s="41"/>
      <c r="U81" s="41"/>
      <c r="V81" s="41"/>
      <c r="W81" s="41"/>
      <c r="X81" s="41"/>
      <c r="Y81" s="41"/>
      <c r="Z81" s="41"/>
      <c r="AA81" s="41"/>
      <c r="AB81" s="41"/>
      <c r="AC81" s="41"/>
      <c r="AD81" s="41"/>
      <c r="AE81" s="41"/>
    </row>
    <row r="82" spans="1:31" s="2" customFormat="1" ht="24.95" customHeight="1">
      <c r="A82" s="41"/>
      <c r="B82" s="42"/>
      <c r="C82" s="26" t="s">
        <v>251</v>
      </c>
      <c r="D82" s="43"/>
      <c r="E82" s="43"/>
      <c r="F82" s="43"/>
      <c r="G82" s="43"/>
      <c r="H82" s="43"/>
      <c r="I82" s="43"/>
      <c r="J82" s="43"/>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2" customHeight="1">
      <c r="A84" s="41"/>
      <c r="B84" s="42"/>
      <c r="C84" s="35" t="s">
        <v>16</v>
      </c>
      <c r="D84" s="43"/>
      <c r="E84" s="43"/>
      <c r="F84" s="43"/>
      <c r="G84" s="43"/>
      <c r="H84" s="43"/>
      <c r="I84" s="43"/>
      <c r="J84" s="43"/>
      <c r="K84" s="43"/>
      <c r="L84" s="148"/>
      <c r="S84" s="41"/>
      <c r="T84" s="41"/>
      <c r="U84" s="41"/>
      <c r="V84" s="41"/>
      <c r="W84" s="41"/>
      <c r="X84" s="41"/>
      <c r="Y84" s="41"/>
      <c r="Z84" s="41"/>
      <c r="AA84" s="41"/>
      <c r="AB84" s="41"/>
      <c r="AC84" s="41"/>
      <c r="AD84" s="41"/>
      <c r="AE84" s="41"/>
    </row>
    <row r="85" spans="1:31" s="2" customFormat="1" ht="26.25" customHeight="1">
      <c r="A85" s="41"/>
      <c r="B85" s="42"/>
      <c r="C85" s="43"/>
      <c r="D85" s="43"/>
      <c r="E85" s="174" t="str">
        <f>E7</f>
        <v>STAVEBNÍ ÚPRAVY A NÁSTAVBA - KŘIMICKÁ 291/94, PLZEŇ 3 - SKVRŇANY</v>
      </c>
      <c r="F85" s="35"/>
      <c r="G85" s="35"/>
      <c r="H85" s="35"/>
      <c r="I85" s="43"/>
      <c r="J85" s="43"/>
      <c r="K85" s="43"/>
      <c r="L85" s="148"/>
      <c r="S85" s="41"/>
      <c r="T85" s="41"/>
      <c r="U85" s="41"/>
      <c r="V85" s="41"/>
      <c r="W85" s="41"/>
      <c r="X85" s="41"/>
      <c r="Y85" s="41"/>
      <c r="Z85" s="41"/>
      <c r="AA85" s="41"/>
      <c r="AB85" s="41"/>
      <c r="AC85" s="41"/>
      <c r="AD85" s="41"/>
      <c r="AE85" s="41"/>
    </row>
    <row r="86" spans="1:31" s="2" customFormat="1" ht="12" customHeight="1">
      <c r="A86" s="41"/>
      <c r="B86" s="42"/>
      <c r="C86" s="35" t="s">
        <v>130</v>
      </c>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16.5" customHeight="1">
      <c r="A87" s="41"/>
      <c r="B87" s="42"/>
      <c r="C87" s="43"/>
      <c r="D87" s="43"/>
      <c r="E87" s="72" t="str">
        <f>E9</f>
        <v xml:space="preserve">D.1.2. - Konstrukční část </v>
      </c>
      <c r="F87" s="43"/>
      <c r="G87" s="43"/>
      <c r="H87" s="43"/>
      <c r="I87" s="43"/>
      <c r="J87" s="43"/>
      <c r="K87" s="43"/>
      <c r="L87" s="148"/>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43"/>
      <c r="J88" s="43"/>
      <c r="K88" s="43"/>
      <c r="L88" s="148"/>
      <c r="S88" s="41"/>
      <c r="T88" s="41"/>
      <c r="U88" s="41"/>
      <c r="V88" s="41"/>
      <c r="W88" s="41"/>
      <c r="X88" s="41"/>
      <c r="Y88" s="41"/>
      <c r="Z88" s="41"/>
      <c r="AA88" s="41"/>
      <c r="AB88" s="41"/>
      <c r="AC88" s="41"/>
      <c r="AD88" s="41"/>
      <c r="AE88" s="41"/>
    </row>
    <row r="89" spans="1:31" s="2" customFormat="1" ht="12" customHeight="1">
      <c r="A89" s="41"/>
      <c r="B89" s="42"/>
      <c r="C89" s="35" t="s">
        <v>21</v>
      </c>
      <c r="D89" s="43"/>
      <c r="E89" s="43"/>
      <c r="F89" s="30" t="str">
        <f>F12</f>
        <v>Křimická 291/94, 318 00 Plzeň 3 - Skvrňany</v>
      </c>
      <c r="G89" s="43"/>
      <c r="H89" s="43"/>
      <c r="I89" s="35" t="s">
        <v>23</v>
      </c>
      <c r="J89" s="75" t="str">
        <f>IF(J12="","",J12)</f>
        <v>16. 12. 2022</v>
      </c>
      <c r="K89" s="43"/>
      <c r="L89" s="148"/>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8"/>
      <c r="S90" s="41"/>
      <c r="T90" s="41"/>
      <c r="U90" s="41"/>
      <c r="V90" s="41"/>
      <c r="W90" s="41"/>
      <c r="X90" s="41"/>
      <c r="Y90" s="41"/>
      <c r="Z90" s="41"/>
      <c r="AA90" s="41"/>
      <c r="AB90" s="41"/>
      <c r="AC90" s="41"/>
      <c r="AD90" s="41"/>
      <c r="AE90" s="41"/>
    </row>
    <row r="91" spans="1:31" s="2" customFormat="1" ht="25.65" customHeight="1">
      <c r="A91" s="41"/>
      <c r="B91" s="42"/>
      <c r="C91" s="35" t="s">
        <v>25</v>
      </c>
      <c r="D91" s="43"/>
      <c r="E91" s="43"/>
      <c r="F91" s="30" t="str">
        <f>E15</f>
        <v>SOU stavební, Borská 2718/55, 301 00 Plzeň</v>
      </c>
      <c r="G91" s="43"/>
      <c r="H91" s="43"/>
      <c r="I91" s="35" t="s">
        <v>31</v>
      </c>
      <c r="J91" s="39" t="str">
        <f>E21</f>
        <v>ATELIER SOUKUP OPL ŠVEHLA s.r.o.</v>
      </c>
      <c r="K91" s="43"/>
      <c r="L91" s="148"/>
      <c r="S91" s="41"/>
      <c r="T91" s="41"/>
      <c r="U91" s="41"/>
      <c r="V91" s="41"/>
      <c r="W91" s="41"/>
      <c r="X91" s="41"/>
      <c r="Y91" s="41"/>
      <c r="Z91" s="41"/>
      <c r="AA91" s="41"/>
      <c r="AB91" s="41"/>
      <c r="AC91" s="41"/>
      <c r="AD91" s="41"/>
      <c r="AE91" s="41"/>
    </row>
    <row r="92" spans="1:31" s="2" customFormat="1" ht="15.15" customHeight="1">
      <c r="A92" s="41"/>
      <c r="B92" s="42"/>
      <c r="C92" s="35" t="s">
        <v>29</v>
      </c>
      <c r="D92" s="43"/>
      <c r="E92" s="43"/>
      <c r="F92" s="30" t="str">
        <f>IF(E18="","",E18)</f>
        <v>Vyplň údaj</v>
      </c>
      <c r="G92" s="43"/>
      <c r="H92" s="43"/>
      <c r="I92" s="35" t="s">
        <v>34</v>
      </c>
      <c r="J92" s="39" t="str">
        <f>E24</f>
        <v>Michal Jirka</v>
      </c>
      <c r="K92" s="43"/>
      <c r="L92" s="148"/>
      <c r="S92" s="41"/>
      <c r="T92" s="41"/>
      <c r="U92" s="41"/>
      <c r="V92" s="41"/>
      <c r="W92" s="41"/>
      <c r="X92" s="41"/>
      <c r="Y92" s="41"/>
      <c r="Z92" s="41"/>
      <c r="AA92" s="41"/>
      <c r="AB92" s="41"/>
      <c r="AC92" s="41"/>
      <c r="AD92" s="41"/>
      <c r="AE92" s="41"/>
    </row>
    <row r="93" spans="1:31" s="2" customFormat="1" ht="10.3" customHeight="1">
      <c r="A93" s="41"/>
      <c r="B93" s="42"/>
      <c r="C93" s="43"/>
      <c r="D93" s="43"/>
      <c r="E93" s="43"/>
      <c r="F93" s="43"/>
      <c r="G93" s="43"/>
      <c r="H93" s="43"/>
      <c r="I93" s="43"/>
      <c r="J93" s="43"/>
      <c r="K93" s="43"/>
      <c r="L93" s="148"/>
      <c r="S93" s="41"/>
      <c r="T93" s="41"/>
      <c r="U93" s="41"/>
      <c r="V93" s="41"/>
      <c r="W93" s="41"/>
      <c r="X93" s="41"/>
      <c r="Y93" s="41"/>
      <c r="Z93" s="41"/>
      <c r="AA93" s="41"/>
      <c r="AB93" s="41"/>
      <c r="AC93" s="41"/>
      <c r="AD93" s="41"/>
      <c r="AE93" s="41"/>
    </row>
    <row r="94" spans="1:31" s="11" customFormat="1" ht="29.25" customHeight="1">
      <c r="A94" s="190"/>
      <c r="B94" s="191"/>
      <c r="C94" s="192" t="s">
        <v>252</v>
      </c>
      <c r="D94" s="193" t="s">
        <v>57</v>
      </c>
      <c r="E94" s="193" t="s">
        <v>53</v>
      </c>
      <c r="F94" s="193" t="s">
        <v>54</v>
      </c>
      <c r="G94" s="193" t="s">
        <v>253</v>
      </c>
      <c r="H94" s="193" t="s">
        <v>254</v>
      </c>
      <c r="I94" s="193" t="s">
        <v>255</v>
      </c>
      <c r="J94" s="193" t="s">
        <v>209</v>
      </c>
      <c r="K94" s="194" t="s">
        <v>256</v>
      </c>
      <c r="L94" s="195"/>
      <c r="M94" s="95" t="s">
        <v>19</v>
      </c>
      <c r="N94" s="96" t="s">
        <v>42</v>
      </c>
      <c r="O94" s="96" t="s">
        <v>257</v>
      </c>
      <c r="P94" s="96" t="s">
        <v>258</v>
      </c>
      <c r="Q94" s="96" t="s">
        <v>259</v>
      </c>
      <c r="R94" s="96" t="s">
        <v>260</v>
      </c>
      <c r="S94" s="96" t="s">
        <v>261</v>
      </c>
      <c r="T94" s="97" t="s">
        <v>262</v>
      </c>
      <c r="U94" s="190"/>
      <c r="V94" s="190"/>
      <c r="W94" s="190"/>
      <c r="X94" s="190"/>
      <c r="Y94" s="190"/>
      <c r="Z94" s="190"/>
      <c r="AA94" s="190"/>
      <c r="AB94" s="190"/>
      <c r="AC94" s="190"/>
      <c r="AD94" s="190"/>
      <c r="AE94" s="190"/>
    </row>
    <row r="95" spans="1:63" s="2" customFormat="1" ht="22.8" customHeight="1">
      <c r="A95" s="41"/>
      <c r="B95" s="42"/>
      <c r="C95" s="102" t="s">
        <v>263</v>
      </c>
      <c r="D95" s="43"/>
      <c r="E95" s="43"/>
      <c r="F95" s="43"/>
      <c r="G95" s="43"/>
      <c r="H95" s="43"/>
      <c r="I95" s="43"/>
      <c r="J95" s="196">
        <f>BK95</f>
        <v>0</v>
      </c>
      <c r="K95" s="43"/>
      <c r="L95" s="47"/>
      <c r="M95" s="98"/>
      <c r="N95" s="197"/>
      <c r="O95" s="99"/>
      <c r="P95" s="198">
        <f>P96+P530</f>
        <v>0</v>
      </c>
      <c r="Q95" s="99"/>
      <c r="R95" s="198">
        <f>R96+R530</f>
        <v>406.3607971699999</v>
      </c>
      <c r="S95" s="99"/>
      <c r="T95" s="199">
        <f>T96+T530</f>
        <v>9.076150000000002</v>
      </c>
      <c r="U95" s="41"/>
      <c r="V95" s="41"/>
      <c r="W95" s="41"/>
      <c r="X95" s="41"/>
      <c r="Y95" s="41"/>
      <c r="Z95" s="41"/>
      <c r="AA95" s="41"/>
      <c r="AB95" s="41"/>
      <c r="AC95" s="41"/>
      <c r="AD95" s="41"/>
      <c r="AE95" s="41"/>
      <c r="AT95" s="20" t="s">
        <v>71</v>
      </c>
      <c r="AU95" s="20" t="s">
        <v>210</v>
      </c>
      <c r="BK95" s="200">
        <f>BK96+BK530</f>
        <v>0</v>
      </c>
    </row>
    <row r="96" spans="1:63" s="12" customFormat="1" ht="25.9" customHeight="1">
      <c r="A96" s="12"/>
      <c r="B96" s="201"/>
      <c r="C96" s="202"/>
      <c r="D96" s="203" t="s">
        <v>71</v>
      </c>
      <c r="E96" s="204" t="s">
        <v>264</v>
      </c>
      <c r="F96" s="204" t="s">
        <v>265</v>
      </c>
      <c r="G96" s="202"/>
      <c r="H96" s="202"/>
      <c r="I96" s="205"/>
      <c r="J96" s="206">
        <f>BK96</f>
        <v>0</v>
      </c>
      <c r="K96" s="202"/>
      <c r="L96" s="207"/>
      <c r="M96" s="208"/>
      <c r="N96" s="209"/>
      <c r="O96" s="209"/>
      <c r="P96" s="210">
        <f>P97+P131+P280+P433+P455</f>
        <v>0</v>
      </c>
      <c r="Q96" s="209"/>
      <c r="R96" s="210">
        <f>R97+R131+R280+R433+R455</f>
        <v>404.5951391499999</v>
      </c>
      <c r="S96" s="209"/>
      <c r="T96" s="211">
        <f>T97+T131+T280+T433+T455</f>
        <v>9.076150000000002</v>
      </c>
      <c r="U96" s="12"/>
      <c r="V96" s="12"/>
      <c r="W96" s="12"/>
      <c r="X96" s="12"/>
      <c r="Y96" s="12"/>
      <c r="Z96" s="12"/>
      <c r="AA96" s="12"/>
      <c r="AB96" s="12"/>
      <c r="AC96" s="12"/>
      <c r="AD96" s="12"/>
      <c r="AE96" s="12"/>
      <c r="AR96" s="212" t="s">
        <v>80</v>
      </c>
      <c r="AT96" s="213" t="s">
        <v>71</v>
      </c>
      <c r="AU96" s="213" t="s">
        <v>72</v>
      </c>
      <c r="AY96" s="212" t="s">
        <v>266</v>
      </c>
      <c r="BK96" s="214">
        <f>BK97+BK131+BK280+BK433+BK455</f>
        <v>0</v>
      </c>
    </row>
    <row r="97" spans="1:63" s="12" customFormat="1" ht="22.8" customHeight="1">
      <c r="A97" s="12"/>
      <c r="B97" s="201"/>
      <c r="C97" s="202"/>
      <c r="D97" s="203" t="s">
        <v>71</v>
      </c>
      <c r="E97" s="215" t="s">
        <v>82</v>
      </c>
      <c r="F97" s="215" t="s">
        <v>3411</v>
      </c>
      <c r="G97" s="202"/>
      <c r="H97" s="202"/>
      <c r="I97" s="205"/>
      <c r="J97" s="216">
        <f>BK97</f>
        <v>0</v>
      </c>
      <c r="K97" s="202"/>
      <c r="L97" s="207"/>
      <c r="M97" s="208"/>
      <c r="N97" s="209"/>
      <c r="O97" s="209"/>
      <c r="P97" s="210">
        <f>SUM(P98:P130)</f>
        <v>0</v>
      </c>
      <c r="Q97" s="209"/>
      <c r="R97" s="210">
        <f>SUM(R98:R130)</f>
        <v>4.03098365</v>
      </c>
      <c r="S97" s="209"/>
      <c r="T97" s="211">
        <f>SUM(T98:T130)</f>
        <v>0</v>
      </c>
      <c r="U97" s="12"/>
      <c r="V97" s="12"/>
      <c r="W97" s="12"/>
      <c r="X97" s="12"/>
      <c r="Y97" s="12"/>
      <c r="Z97" s="12"/>
      <c r="AA97" s="12"/>
      <c r="AB97" s="12"/>
      <c r="AC97" s="12"/>
      <c r="AD97" s="12"/>
      <c r="AE97" s="12"/>
      <c r="AR97" s="212" t="s">
        <v>80</v>
      </c>
      <c r="AT97" s="213" t="s">
        <v>71</v>
      </c>
      <c r="AU97" s="213" t="s">
        <v>80</v>
      </c>
      <c r="AY97" s="212" t="s">
        <v>266</v>
      </c>
      <c r="BK97" s="214">
        <f>SUM(BK98:BK130)</f>
        <v>0</v>
      </c>
    </row>
    <row r="98" spans="1:65" s="2" customFormat="1" ht="24.15" customHeight="1">
      <c r="A98" s="41"/>
      <c r="B98" s="42"/>
      <c r="C98" s="217" t="s">
        <v>80</v>
      </c>
      <c r="D98" s="217" t="s">
        <v>268</v>
      </c>
      <c r="E98" s="218" t="s">
        <v>3412</v>
      </c>
      <c r="F98" s="219" t="s">
        <v>3413</v>
      </c>
      <c r="G98" s="220" t="s">
        <v>285</v>
      </c>
      <c r="H98" s="221">
        <v>1.23</v>
      </c>
      <c r="I98" s="222"/>
      <c r="J98" s="223">
        <f>ROUND(I98*H98,2)</f>
        <v>0</v>
      </c>
      <c r="K98" s="219" t="s">
        <v>272</v>
      </c>
      <c r="L98" s="47"/>
      <c r="M98" s="224" t="s">
        <v>19</v>
      </c>
      <c r="N98" s="225" t="s">
        <v>43</v>
      </c>
      <c r="O98" s="87"/>
      <c r="P98" s="226">
        <f>O98*H98</f>
        <v>0</v>
      </c>
      <c r="Q98" s="226">
        <v>2.50187</v>
      </c>
      <c r="R98" s="226">
        <f>Q98*H98</f>
        <v>3.0773000999999995</v>
      </c>
      <c r="S98" s="226">
        <v>0</v>
      </c>
      <c r="T98" s="227">
        <f>S98*H98</f>
        <v>0</v>
      </c>
      <c r="U98" s="41"/>
      <c r="V98" s="41"/>
      <c r="W98" s="41"/>
      <c r="X98" s="41"/>
      <c r="Y98" s="41"/>
      <c r="Z98" s="41"/>
      <c r="AA98" s="41"/>
      <c r="AB98" s="41"/>
      <c r="AC98" s="41"/>
      <c r="AD98" s="41"/>
      <c r="AE98" s="41"/>
      <c r="AR98" s="228" t="s">
        <v>273</v>
      </c>
      <c r="AT98" s="228" t="s">
        <v>268</v>
      </c>
      <c r="AU98" s="228" t="s">
        <v>82</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273</v>
      </c>
      <c r="BM98" s="228" t="s">
        <v>3414</v>
      </c>
    </row>
    <row r="99" spans="1:47" s="2" customFormat="1" ht="12">
      <c r="A99" s="41"/>
      <c r="B99" s="42"/>
      <c r="C99" s="43"/>
      <c r="D99" s="230" t="s">
        <v>275</v>
      </c>
      <c r="E99" s="43"/>
      <c r="F99" s="231" t="s">
        <v>3415</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82</v>
      </c>
    </row>
    <row r="100" spans="1:47" s="2" customFormat="1" ht="12">
      <c r="A100" s="41"/>
      <c r="B100" s="42"/>
      <c r="C100" s="43"/>
      <c r="D100" s="235" t="s">
        <v>277</v>
      </c>
      <c r="E100" s="43"/>
      <c r="F100" s="236" t="s">
        <v>3416</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277</v>
      </c>
      <c r="AU100" s="20" t="s">
        <v>82</v>
      </c>
    </row>
    <row r="101" spans="1:51" s="13" customFormat="1" ht="12">
      <c r="A101" s="13"/>
      <c r="B101" s="237"/>
      <c r="C101" s="238"/>
      <c r="D101" s="230" t="s">
        <v>279</v>
      </c>
      <c r="E101" s="239" t="s">
        <v>19</v>
      </c>
      <c r="F101" s="240" t="s">
        <v>3417</v>
      </c>
      <c r="G101" s="238"/>
      <c r="H101" s="239" t="s">
        <v>19</v>
      </c>
      <c r="I101" s="241"/>
      <c r="J101" s="238"/>
      <c r="K101" s="238"/>
      <c r="L101" s="242"/>
      <c r="M101" s="243"/>
      <c r="N101" s="244"/>
      <c r="O101" s="244"/>
      <c r="P101" s="244"/>
      <c r="Q101" s="244"/>
      <c r="R101" s="244"/>
      <c r="S101" s="244"/>
      <c r="T101" s="245"/>
      <c r="U101" s="13"/>
      <c r="V101" s="13"/>
      <c r="W101" s="13"/>
      <c r="X101" s="13"/>
      <c r="Y101" s="13"/>
      <c r="Z101" s="13"/>
      <c r="AA101" s="13"/>
      <c r="AB101" s="13"/>
      <c r="AC101" s="13"/>
      <c r="AD101" s="13"/>
      <c r="AE101" s="13"/>
      <c r="AT101" s="246" t="s">
        <v>279</v>
      </c>
      <c r="AU101" s="246" t="s">
        <v>82</v>
      </c>
      <c r="AV101" s="13" t="s">
        <v>80</v>
      </c>
      <c r="AW101" s="13" t="s">
        <v>33</v>
      </c>
      <c r="AX101" s="13" t="s">
        <v>72</v>
      </c>
      <c r="AY101" s="246" t="s">
        <v>266</v>
      </c>
    </row>
    <row r="102" spans="1:51" s="14" customFormat="1" ht="12">
      <c r="A102" s="14"/>
      <c r="B102" s="247"/>
      <c r="C102" s="248"/>
      <c r="D102" s="230" t="s">
        <v>279</v>
      </c>
      <c r="E102" s="249" t="s">
        <v>19</v>
      </c>
      <c r="F102" s="250" t="s">
        <v>3418</v>
      </c>
      <c r="G102" s="248"/>
      <c r="H102" s="251">
        <v>1.23</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279</v>
      </c>
      <c r="AU102" s="257" t="s">
        <v>82</v>
      </c>
      <c r="AV102" s="14" t="s">
        <v>82</v>
      </c>
      <c r="AW102" s="14" t="s">
        <v>33</v>
      </c>
      <c r="AX102" s="14" t="s">
        <v>72</v>
      </c>
      <c r="AY102" s="257" t="s">
        <v>266</v>
      </c>
    </row>
    <row r="103" spans="1:51" s="15" customFormat="1" ht="12">
      <c r="A103" s="15"/>
      <c r="B103" s="258"/>
      <c r="C103" s="259"/>
      <c r="D103" s="230" t="s">
        <v>279</v>
      </c>
      <c r="E103" s="260" t="s">
        <v>19</v>
      </c>
      <c r="F103" s="261" t="s">
        <v>282</v>
      </c>
      <c r="G103" s="259"/>
      <c r="H103" s="262">
        <v>1.23</v>
      </c>
      <c r="I103" s="263"/>
      <c r="J103" s="259"/>
      <c r="K103" s="259"/>
      <c r="L103" s="264"/>
      <c r="M103" s="265"/>
      <c r="N103" s="266"/>
      <c r="O103" s="266"/>
      <c r="P103" s="266"/>
      <c r="Q103" s="266"/>
      <c r="R103" s="266"/>
      <c r="S103" s="266"/>
      <c r="T103" s="267"/>
      <c r="U103" s="15"/>
      <c r="V103" s="15"/>
      <c r="W103" s="15"/>
      <c r="X103" s="15"/>
      <c r="Y103" s="15"/>
      <c r="Z103" s="15"/>
      <c r="AA103" s="15"/>
      <c r="AB103" s="15"/>
      <c r="AC103" s="15"/>
      <c r="AD103" s="15"/>
      <c r="AE103" s="15"/>
      <c r="AT103" s="268" t="s">
        <v>279</v>
      </c>
      <c r="AU103" s="268" t="s">
        <v>82</v>
      </c>
      <c r="AV103" s="15" t="s">
        <v>273</v>
      </c>
      <c r="AW103" s="15" t="s">
        <v>33</v>
      </c>
      <c r="AX103" s="15" t="s">
        <v>80</v>
      </c>
      <c r="AY103" s="268" t="s">
        <v>266</v>
      </c>
    </row>
    <row r="104" spans="1:65" s="2" customFormat="1" ht="16.5" customHeight="1">
      <c r="A104" s="41"/>
      <c r="B104" s="42"/>
      <c r="C104" s="217" t="s">
        <v>82</v>
      </c>
      <c r="D104" s="217" t="s">
        <v>268</v>
      </c>
      <c r="E104" s="218" t="s">
        <v>3419</v>
      </c>
      <c r="F104" s="219" t="s">
        <v>3420</v>
      </c>
      <c r="G104" s="220" t="s">
        <v>271</v>
      </c>
      <c r="H104" s="221">
        <v>2.84</v>
      </c>
      <c r="I104" s="222"/>
      <c r="J104" s="223">
        <f>ROUND(I104*H104,2)</f>
        <v>0</v>
      </c>
      <c r="K104" s="219" t="s">
        <v>272</v>
      </c>
      <c r="L104" s="47"/>
      <c r="M104" s="224" t="s">
        <v>19</v>
      </c>
      <c r="N104" s="225" t="s">
        <v>43</v>
      </c>
      <c r="O104" s="87"/>
      <c r="P104" s="226">
        <f>O104*H104</f>
        <v>0</v>
      </c>
      <c r="Q104" s="226">
        <v>0.00247</v>
      </c>
      <c r="R104" s="226">
        <f>Q104*H104</f>
        <v>0.0070148</v>
      </c>
      <c r="S104" s="226">
        <v>0</v>
      </c>
      <c r="T104" s="227">
        <f>S104*H104</f>
        <v>0</v>
      </c>
      <c r="U104" s="41"/>
      <c r="V104" s="41"/>
      <c r="W104" s="41"/>
      <c r="X104" s="41"/>
      <c r="Y104" s="41"/>
      <c r="Z104" s="41"/>
      <c r="AA104" s="41"/>
      <c r="AB104" s="41"/>
      <c r="AC104" s="41"/>
      <c r="AD104" s="41"/>
      <c r="AE104" s="41"/>
      <c r="AR104" s="228" t="s">
        <v>273</v>
      </c>
      <c r="AT104" s="228" t="s">
        <v>268</v>
      </c>
      <c r="AU104" s="228" t="s">
        <v>82</v>
      </c>
      <c r="AY104" s="20" t="s">
        <v>266</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273</v>
      </c>
      <c r="BM104" s="228" t="s">
        <v>3421</v>
      </c>
    </row>
    <row r="105" spans="1:47" s="2" customFormat="1" ht="12">
      <c r="A105" s="41"/>
      <c r="B105" s="42"/>
      <c r="C105" s="43"/>
      <c r="D105" s="230" t="s">
        <v>275</v>
      </c>
      <c r="E105" s="43"/>
      <c r="F105" s="231" t="s">
        <v>3422</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275</v>
      </c>
      <c r="AU105" s="20" t="s">
        <v>82</v>
      </c>
    </row>
    <row r="106" spans="1:47" s="2" customFormat="1" ht="12">
      <c r="A106" s="41"/>
      <c r="B106" s="42"/>
      <c r="C106" s="43"/>
      <c r="D106" s="235" t="s">
        <v>277</v>
      </c>
      <c r="E106" s="43"/>
      <c r="F106" s="236" t="s">
        <v>3423</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277</v>
      </c>
      <c r="AU106" s="20" t="s">
        <v>82</v>
      </c>
    </row>
    <row r="107" spans="1:51" s="13" customFormat="1" ht="12">
      <c r="A107" s="13"/>
      <c r="B107" s="237"/>
      <c r="C107" s="238"/>
      <c r="D107" s="230" t="s">
        <v>279</v>
      </c>
      <c r="E107" s="239" t="s">
        <v>19</v>
      </c>
      <c r="F107" s="240" t="s">
        <v>3417</v>
      </c>
      <c r="G107" s="238"/>
      <c r="H107" s="239" t="s">
        <v>19</v>
      </c>
      <c r="I107" s="241"/>
      <c r="J107" s="238"/>
      <c r="K107" s="238"/>
      <c r="L107" s="242"/>
      <c r="M107" s="243"/>
      <c r="N107" s="244"/>
      <c r="O107" s="244"/>
      <c r="P107" s="244"/>
      <c r="Q107" s="244"/>
      <c r="R107" s="244"/>
      <c r="S107" s="244"/>
      <c r="T107" s="245"/>
      <c r="U107" s="13"/>
      <c r="V107" s="13"/>
      <c r="W107" s="13"/>
      <c r="X107" s="13"/>
      <c r="Y107" s="13"/>
      <c r="Z107" s="13"/>
      <c r="AA107" s="13"/>
      <c r="AB107" s="13"/>
      <c r="AC107" s="13"/>
      <c r="AD107" s="13"/>
      <c r="AE107" s="13"/>
      <c r="AT107" s="246" t="s">
        <v>279</v>
      </c>
      <c r="AU107" s="246" t="s">
        <v>82</v>
      </c>
      <c r="AV107" s="13" t="s">
        <v>80</v>
      </c>
      <c r="AW107" s="13" t="s">
        <v>33</v>
      </c>
      <c r="AX107" s="13" t="s">
        <v>72</v>
      </c>
      <c r="AY107" s="246" t="s">
        <v>266</v>
      </c>
    </row>
    <row r="108" spans="1:51" s="14" customFormat="1" ht="12">
      <c r="A108" s="14"/>
      <c r="B108" s="247"/>
      <c r="C108" s="248"/>
      <c r="D108" s="230" t="s">
        <v>279</v>
      </c>
      <c r="E108" s="249" t="s">
        <v>19</v>
      </c>
      <c r="F108" s="250" t="s">
        <v>3424</v>
      </c>
      <c r="G108" s="248"/>
      <c r="H108" s="251">
        <v>2.84</v>
      </c>
      <c r="I108" s="252"/>
      <c r="J108" s="248"/>
      <c r="K108" s="248"/>
      <c r="L108" s="253"/>
      <c r="M108" s="254"/>
      <c r="N108" s="255"/>
      <c r="O108" s="255"/>
      <c r="P108" s="255"/>
      <c r="Q108" s="255"/>
      <c r="R108" s="255"/>
      <c r="S108" s="255"/>
      <c r="T108" s="256"/>
      <c r="U108" s="14"/>
      <c r="V108" s="14"/>
      <c r="W108" s="14"/>
      <c r="X108" s="14"/>
      <c r="Y108" s="14"/>
      <c r="Z108" s="14"/>
      <c r="AA108" s="14"/>
      <c r="AB108" s="14"/>
      <c r="AC108" s="14"/>
      <c r="AD108" s="14"/>
      <c r="AE108" s="14"/>
      <c r="AT108" s="257" t="s">
        <v>279</v>
      </c>
      <c r="AU108" s="257" t="s">
        <v>82</v>
      </c>
      <c r="AV108" s="14" t="s">
        <v>82</v>
      </c>
      <c r="AW108" s="14" t="s">
        <v>33</v>
      </c>
      <c r="AX108" s="14" t="s">
        <v>72</v>
      </c>
      <c r="AY108" s="257" t="s">
        <v>266</v>
      </c>
    </row>
    <row r="109" spans="1:51" s="15" customFormat="1" ht="12">
      <c r="A109" s="15"/>
      <c r="B109" s="258"/>
      <c r="C109" s="259"/>
      <c r="D109" s="230" t="s">
        <v>279</v>
      </c>
      <c r="E109" s="260" t="s">
        <v>19</v>
      </c>
      <c r="F109" s="261" t="s">
        <v>282</v>
      </c>
      <c r="G109" s="259"/>
      <c r="H109" s="262">
        <v>2.84</v>
      </c>
      <c r="I109" s="263"/>
      <c r="J109" s="259"/>
      <c r="K109" s="259"/>
      <c r="L109" s="264"/>
      <c r="M109" s="265"/>
      <c r="N109" s="266"/>
      <c r="O109" s="266"/>
      <c r="P109" s="266"/>
      <c r="Q109" s="266"/>
      <c r="R109" s="266"/>
      <c r="S109" s="266"/>
      <c r="T109" s="267"/>
      <c r="U109" s="15"/>
      <c r="V109" s="15"/>
      <c r="W109" s="15"/>
      <c r="X109" s="15"/>
      <c r="Y109" s="15"/>
      <c r="Z109" s="15"/>
      <c r="AA109" s="15"/>
      <c r="AB109" s="15"/>
      <c r="AC109" s="15"/>
      <c r="AD109" s="15"/>
      <c r="AE109" s="15"/>
      <c r="AT109" s="268" t="s">
        <v>279</v>
      </c>
      <c r="AU109" s="268" t="s">
        <v>82</v>
      </c>
      <c r="AV109" s="15" t="s">
        <v>273</v>
      </c>
      <c r="AW109" s="15" t="s">
        <v>33</v>
      </c>
      <c r="AX109" s="15" t="s">
        <v>80</v>
      </c>
      <c r="AY109" s="268" t="s">
        <v>266</v>
      </c>
    </row>
    <row r="110" spans="1:65" s="2" customFormat="1" ht="16.5" customHeight="1">
      <c r="A110" s="41"/>
      <c r="B110" s="42"/>
      <c r="C110" s="217" t="s">
        <v>291</v>
      </c>
      <c r="D110" s="217" t="s">
        <v>268</v>
      </c>
      <c r="E110" s="218" t="s">
        <v>3425</v>
      </c>
      <c r="F110" s="219" t="s">
        <v>3426</v>
      </c>
      <c r="G110" s="220" t="s">
        <v>271</v>
      </c>
      <c r="H110" s="221">
        <v>2.84</v>
      </c>
      <c r="I110" s="222"/>
      <c r="J110" s="223">
        <f>ROUND(I110*H110,2)</f>
        <v>0</v>
      </c>
      <c r="K110" s="219" t="s">
        <v>272</v>
      </c>
      <c r="L110" s="47"/>
      <c r="M110" s="224" t="s">
        <v>19</v>
      </c>
      <c r="N110" s="225"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273</v>
      </c>
      <c r="AT110" s="228" t="s">
        <v>268</v>
      </c>
      <c r="AU110" s="228" t="s">
        <v>82</v>
      </c>
      <c r="AY110" s="20" t="s">
        <v>266</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273</v>
      </c>
      <c r="BM110" s="228" t="s">
        <v>3427</v>
      </c>
    </row>
    <row r="111" spans="1:47" s="2" customFormat="1" ht="12">
      <c r="A111" s="41"/>
      <c r="B111" s="42"/>
      <c r="C111" s="43"/>
      <c r="D111" s="230" t="s">
        <v>275</v>
      </c>
      <c r="E111" s="43"/>
      <c r="F111" s="231" t="s">
        <v>3428</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275</v>
      </c>
      <c r="AU111" s="20" t="s">
        <v>82</v>
      </c>
    </row>
    <row r="112" spans="1:47" s="2" customFormat="1" ht="12">
      <c r="A112" s="41"/>
      <c r="B112" s="42"/>
      <c r="C112" s="43"/>
      <c r="D112" s="235" t="s">
        <v>277</v>
      </c>
      <c r="E112" s="43"/>
      <c r="F112" s="236" t="s">
        <v>3429</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277</v>
      </c>
      <c r="AU112" s="20" t="s">
        <v>82</v>
      </c>
    </row>
    <row r="113" spans="1:65" s="2" customFormat="1" ht="21.75" customHeight="1">
      <c r="A113" s="41"/>
      <c r="B113" s="42"/>
      <c r="C113" s="217" t="s">
        <v>273</v>
      </c>
      <c r="D113" s="217" t="s">
        <v>268</v>
      </c>
      <c r="E113" s="218" t="s">
        <v>3430</v>
      </c>
      <c r="F113" s="219" t="s">
        <v>3431</v>
      </c>
      <c r="G113" s="220" t="s">
        <v>327</v>
      </c>
      <c r="H113" s="221">
        <v>0.159</v>
      </c>
      <c r="I113" s="222"/>
      <c r="J113" s="223">
        <f>ROUND(I113*H113,2)</f>
        <v>0</v>
      </c>
      <c r="K113" s="219" t="s">
        <v>272</v>
      </c>
      <c r="L113" s="47"/>
      <c r="M113" s="224" t="s">
        <v>19</v>
      </c>
      <c r="N113" s="225" t="s">
        <v>43</v>
      </c>
      <c r="O113" s="87"/>
      <c r="P113" s="226">
        <f>O113*H113</f>
        <v>0</v>
      </c>
      <c r="Q113" s="226">
        <v>1.06062</v>
      </c>
      <c r="R113" s="226">
        <f>Q113*H113</f>
        <v>0.16863857999999998</v>
      </c>
      <c r="S113" s="226">
        <v>0</v>
      </c>
      <c r="T113" s="227">
        <f>S113*H113</f>
        <v>0</v>
      </c>
      <c r="U113" s="41"/>
      <c r="V113" s="41"/>
      <c r="W113" s="41"/>
      <c r="X113" s="41"/>
      <c r="Y113" s="41"/>
      <c r="Z113" s="41"/>
      <c r="AA113" s="41"/>
      <c r="AB113" s="41"/>
      <c r="AC113" s="41"/>
      <c r="AD113" s="41"/>
      <c r="AE113" s="41"/>
      <c r="AR113" s="228" t="s">
        <v>273</v>
      </c>
      <c r="AT113" s="228" t="s">
        <v>268</v>
      </c>
      <c r="AU113" s="228" t="s">
        <v>82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3432</v>
      </c>
    </row>
    <row r="114" spans="1:47" s="2" customFormat="1" ht="12">
      <c r="A114" s="41"/>
      <c r="B114" s="42"/>
      <c r="C114" s="43"/>
      <c r="D114" s="230" t="s">
        <v>275</v>
      </c>
      <c r="E114" s="43"/>
      <c r="F114" s="231" t="s">
        <v>3433</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82</v>
      </c>
    </row>
    <row r="115" spans="1:47" s="2" customFormat="1" ht="12">
      <c r="A115" s="41"/>
      <c r="B115" s="42"/>
      <c r="C115" s="43"/>
      <c r="D115" s="235" t="s">
        <v>277</v>
      </c>
      <c r="E115" s="43"/>
      <c r="F115" s="236" t="s">
        <v>3434</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277</v>
      </c>
      <c r="AU115" s="20" t="s">
        <v>82</v>
      </c>
    </row>
    <row r="116" spans="1:51" s="13" customFormat="1" ht="12">
      <c r="A116" s="13"/>
      <c r="B116" s="237"/>
      <c r="C116" s="238"/>
      <c r="D116" s="230" t="s">
        <v>279</v>
      </c>
      <c r="E116" s="239" t="s">
        <v>19</v>
      </c>
      <c r="F116" s="240" t="s">
        <v>3417</v>
      </c>
      <c r="G116" s="238"/>
      <c r="H116" s="239" t="s">
        <v>19</v>
      </c>
      <c r="I116" s="241"/>
      <c r="J116" s="238"/>
      <c r="K116" s="238"/>
      <c r="L116" s="242"/>
      <c r="M116" s="243"/>
      <c r="N116" s="244"/>
      <c r="O116" s="244"/>
      <c r="P116" s="244"/>
      <c r="Q116" s="244"/>
      <c r="R116" s="244"/>
      <c r="S116" s="244"/>
      <c r="T116" s="245"/>
      <c r="U116" s="13"/>
      <c r="V116" s="13"/>
      <c r="W116" s="13"/>
      <c r="X116" s="13"/>
      <c r="Y116" s="13"/>
      <c r="Z116" s="13"/>
      <c r="AA116" s="13"/>
      <c r="AB116" s="13"/>
      <c r="AC116" s="13"/>
      <c r="AD116" s="13"/>
      <c r="AE116" s="13"/>
      <c r="AT116" s="246" t="s">
        <v>279</v>
      </c>
      <c r="AU116" s="246" t="s">
        <v>82</v>
      </c>
      <c r="AV116" s="13" t="s">
        <v>80</v>
      </c>
      <c r="AW116" s="13" t="s">
        <v>33</v>
      </c>
      <c r="AX116" s="13" t="s">
        <v>72</v>
      </c>
      <c r="AY116" s="246" t="s">
        <v>266</v>
      </c>
    </row>
    <row r="117" spans="1:51" s="14" customFormat="1" ht="12">
      <c r="A117" s="14"/>
      <c r="B117" s="247"/>
      <c r="C117" s="248"/>
      <c r="D117" s="230" t="s">
        <v>279</v>
      </c>
      <c r="E117" s="249" t="s">
        <v>19</v>
      </c>
      <c r="F117" s="250" t="s">
        <v>3435</v>
      </c>
      <c r="G117" s="248"/>
      <c r="H117" s="251">
        <v>0.159</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279</v>
      </c>
      <c r="AU117" s="257" t="s">
        <v>82</v>
      </c>
      <c r="AV117" s="14" t="s">
        <v>82</v>
      </c>
      <c r="AW117" s="14" t="s">
        <v>33</v>
      </c>
      <c r="AX117" s="14" t="s">
        <v>72</v>
      </c>
      <c r="AY117" s="257" t="s">
        <v>266</v>
      </c>
    </row>
    <row r="118" spans="1:51" s="15" customFormat="1" ht="12">
      <c r="A118" s="15"/>
      <c r="B118" s="258"/>
      <c r="C118" s="259"/>
      <c r="D118" s="230" t="s">
        <v>279</v>
      </c>
      <c r="E118" s="260" t="s">
        <v>19</v>
      </c>
      <c r="F118" s="261" t="s">
        <v>282</v>
      </c>
      <c r="G118" s="259"/>
      <c r="H118" s="262">
        <v>0.159</v>
      </c>
      <c r="I118" s="263"/>
      <c r="J118" s="259"/>
      <c r="K118" s="259"/>
      <c r="L118" s="264"/>
      <c r="M118" s="265"/>
      <c r="N118" s="266"/>
      <c r="O118" s="266"/>
      <c r="P118" s="266"/>
      <c r="Q118" s="266"/>
      <c r="R118" s="266"/>
      <c r="S118" s="266"/>
      <c r="T118" s="267"/>
      <c r="U118" s="15"/>
      <c r="V118" s="15"/>
      <c r="W118" s="15"/>
      <c r="X118" s="15"/>
      <c r="Y118" s="15"/>
      <c r="Z118" s="15"/>
      <c r="AA118" s="15"/>
      <c r="AB118" s="15"/>
      <c r="AC118" s="15"/>
      <c r="AD118" s="15"/>
      <c r="AE118" s="15"/>
      <c r="AT118" s="268" t="s">
        <v>279</v>
      </c>
      <c r="AU118" s="268" t="s">
        <v>82</v>
      </c>
      <c r="AV118" s="15" t="s">
        <v>273</v>
      </c>
      <c r="AW118" s="15" t="s">
        <v>33</v>
      </c>
      <c r="AX118" s="15" t="s">
        <v>80</v>
      </c>
      <c r="AY118" s="268" t="s">
        <v>266</v>
      </c>
    </row>
    <row r="119" spans="1:65" s="2" customFormat="1" ht="16.5" customHeight="1">
      <c r="A119" s="41"/>
      <c r="B119" s="42"/>
      <c r="C119" s="217" t="s">
        <v>304</v>
      </c>
      <c r="D119" s="217" t="s">
        <v>268</v>
      </c>
      <c r="E119" s="218" t="s">
        <v>3436</v>
      </c>
      <c r="F119" s="219" t="s">
        <v>3437</v>
      </c>
      <c r="G119" s="220" t="s">
        <v>327</v>
      </c>
      <c r="H119" s="221">
        <v>0.021</v>
      </c>
      <c r="I119" s="222"/>
      <c r="J119" s="223">
        <f>ROUND(I119*H119,2)</f>
        <v>0</v>
      </c>
      <c r="K119" s="219" t="s">
        <v>272</v>
      </c>
      <c r="L119" s="47"/>
      <c r="M119" s="224" t="s">
        <v>19</v>
      </c>
      <c r="N119" s="225" t="s">
        <v>43</v>
      </c>
      <c r="O119" s="87"/>
      <c r="P119" s="226">
        <f>O119*H119</f>
        <v>0</v>
      </c>
      <c r="Q119" s="226">
        <v>1.06277</v>
      </c>
      <c r="R119" s="226">
        <f>Q119*H119</f>
        <v>0.022318170000000002</v>
      </c>
      <c r="S119" s="226">
        <v>0</v>
      </c>
      <c r="T119" s="227">
        <f>S119*H119</f>
        <v>0</v>
      </c>
      <c r="U119" s="41"/>
      <c r="V119" s="41"/>
      <c r="W119" s="41"/>
      <c r="X119" s="41"/>
      <c r="Y119" s="41"/>
      <c r="Z119" s="41"/>
      <c r="AA119" s="41"/>
      <c r="AB119" s="41"/>
      <c r="AC119" s="41"/>
      <c r="AD119" s="41"/>
      <c r="AE119" s="41"/>
      <c r="AR119" s="228" t="s">
        <v>273</v>
      </c>
      <c r="AT119" s="228" t="s">
        <v>268</v>
      </c>
      <c r="AU119" s="228" t="s">
        <v>82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3438</v>
      </c>
    </row>
    <row r="120" spans="1:47" s="2" customFormat="1" ht="12">
      <c r="A120" s="41"/>
      <c r="B120" s="42"/>
      <c r="C120" s="43"/>
      <c r="D120" s="230" t="s">
        <v>275</v>
      </c>
      <c r="E120" s="43"/>
      <c r="F120" s="231" t="s">
        <v>3439</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82</v>
      </c>
    </row>
    <row r="121" spans="1:47" s="2" customFormat="1" ht="12">
      <c r="A121" s="41"/>
      <c r="B121" s="42"/>
      <c r="C121" s="43"/>
      <c r="D121" s="235" t="s">
        <v>277</v>
      </c>
      <c r="E121" s="43"/>
      <c r="F121" s="236" t="s">
        <v>3440</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277</v>
      </c>
      <c r="AU121" s="20" t="s">
        <v>82</v>
      </c>
    </row>
    <row r="122" spans="1:51" s="13" customFormat="1" ht="12">
      <c r="A122" s="13"/>
      <c r="B122" s="237"/>
      <c r="C122" s="238"/>
      <c r="D122" s="230" t="s">
        <v>279</v>
      </c>
      <c r="E122" s="239" t="s">
        <v>19</v>
      </c>
      <c r="F122" s="240" t="s">
        <v>3441</v>
      </c>
      <c r="G122" s="238"/>
      <c r="H122" s="239" t="s">
        <v>19</v>
      </c>
      <c r="I122" s="241"/>
      <c r="J122" s="238"/>
      <c r="K122" s="238"/>
      <c r="L122" s="242"/>
      <c r="M122" s="243"/>
      <c r="N122" s="244"/>
      <c r="O122" s="244"/>
      <c r="P122" s="244"/>
      <c r="Q122" s="244"/>
      <c r="R122" s="244"/>
      <c r="S122" s="244"/>
      <c r="T122" s="245"/>
      <c r="U122" s="13"/>
      <c r="V122" s="13"/>
      <c r="W122" s="13"/>
      <c r="X122" s="13"/>
      <c r="Y122" s="13"/>
      <c r="Z122" s="13"/>
      <c r="AA122" s="13"/>
      <c r="AB122" s="13"/>
      <c r="AC122" s="13"/>
      <c r="AD122" s="13"/>
      <c r="AE122" s="13"/>
      <c r="AT122" s="246" t="s">
        <v>279</v>
      </c>
      <c r="AU122" s="246" t="s">
        <v>82</v>
      </c>
      <c r="AV122" s="13" t="s">
        <v>80</v>
      </c>
      <c r="AW122" s="13" t="s">
        <v>33</v>
      </c>
      <c r="AX122" s="13" t="s">
        <v>72</v>
      </c>
      <c r="AY122" s="246" t="s">
        <v>266</v>
      </c>
    </row>
    <row r="123" spans="1:51" s="14" customFormat="1" ht="12">
      <c r="A123" s="14"/>
      <c r="B123" s="247"/>
      <c r="C123" s="248"/>
      <c r="D123" s="230" t="s">
        <v>279</v>
      </c>
      <c r="E123" s="249" t="s">
        <v>19</v>
      </c>
      <c r="F123" s="250" t="s">
        <v>3442</v>
      </c>
      <c r="G123" s="248"/>
      <c r="H123" s="251">
        <v>0.021</v>
      </c>
      <c r="I123" s="252"/>
      <c r="J123" s="248"/>
      <c r="K123" s="248"/>
      <c r="L123" s="253"/>
      <c r="M123" s="254"/>
      <c r="N123" s="255"/>
      <c r="O123" s="255"/>
      <c r="P123" s="255"/>
      <c r="Q123" s="255"/>
      <c r="R123" s="255"/>
      <c r="S123" s="255"/>
      <c r="T123" s="256"/>
      <c r="U123" s="14"/>
      <c r="V123" s="14"/>
      <c r="W123" s="14"/>
      <c r="X123" s="14"/>
      <c r="Y123" s="14"/>
      <c r="Z123" s="14"/>
      <c r="AA123" s="14"/>
      <c r="AB123" s="14"/>
      <c r="AC123" s="14"/>
      <c r="AD123" s="14"/>
      <c r="AE123" s="14"/>
      <c r="AT123" s="257" t="s">
        <v>279</v>
      </c>
      <c r="AU123" s="257" t="s">
        <v>82</v>
      </c>
      <c r="AV123" s="14" t="s">
        <v>82</v>
      </c>
      <c r="AW123" s="14" t="s">
        <v>33</v>
      </c>
      <c r="AX123" s="14" t="s">
        <v>72</v>
      </c>
      <c r="AY123" s="257" t="s">
        <v>266</v>
      </c>
    </row>
    <row r="124" spans="1:51" s="15" customFormat="1" ht="12">
      <c r="A124" s="15"/>
      <c r="B124" s="258"/>
      <c r="C124" s="259"/>
      <c r="D124" s="230" t="s">
        <v>279</v>
      </c>
      <c r="E124" s="260" t="s">
        <v>19</v>
      </c>
      <c r="F124" s="261" t="s">
        <v>282</v>
      </c>
      <c r="G124" s="259"/>
      <c r="H124" s="262">
        <v>0.021</v>
      </c>
      <c r="I124" s="263"/>
      <c r="J124" s="259"/>
      <c r="K124" s="259"/>
      <c r="L124" s="264"/>
      <c r="M124" s="265"/>
      <c r="N124" s="266"/>
      <c r="O124" s="266"/>
      <c r="P124" s="266"/>
      <c r="Q124" s="266"/>
      <c r="R124" s="266"/>
      <c r="S124" s="266"/>
      <c r="T124" s="267"/>
      <c r="U124" s="15"/>
      <c r="V124" s="15"/>
      <c r="W124" s="15"/>
      <c r="X124" s="15"/>
      <c r="Y124" s="15"/>
      <c r="Z124" s="15"/>
      <c r="AA124" s="15"/>
      <c r="AB124" s="15"/>
      <c r="AC124" s="15"/>
      <c r="AD124" s="15"/>
      <c r="AE124" s="15"/>
      <c r="AT124" s="268" t="s">
        <v>279</v>
      </c>
      <c r="AU124" s="268" t="s">
        <v>82</v>
      </c>
      <c r="AV124" s="15" t="s">
        <v>273</v>
      </c>
      <c r="AW124" s="15" t="s">
        <v>33</v>
      </c>
      <c r="AX124" s="15" t="s">
        <v>80</v>
      </c>
      <c r="AY124" s="268" t="s">
        <v>266</v>
      </c>
    </row>
    <row r="125" spans="1:65" s="2" customFormat="1" ht="21.75" customHeight="1">
      <c r="A125" s="41"/>
      <c r="B125" s="42"/>
      <c r="C125" s="217" t="s">
        <v>310</v>
      </c>
      <c r="D125" s="217" t="s">
        <v>268</v>
      </c>
      <c r="E125" s="218" t="s">
        <v>3443</v>
      </c>
      <c r="F125" s="219" t="s">
        <v>3444</v>
      </c>
      <c r="G125" s="220" t="s">
        <v>285</v>
      </c>
      <c r="H125" s="221">
        <v>0.3</v>
      </c>
      <c r="I125" s="222"/>
      <c r="J125" s="223">
        <f>ROUND(I125*H125,2)</f>
        <v>0</v>
      </c>
      <c r="K125" s="219" t="s">
        <v>272</v>
      </c>
      <c r="L125" s="47"/>
      <c r="M125" s="224" t="s">
        <v>19</v>
      </c>
      <c r="N125" s="225" t="s">
        <v>43</v>
      </c>
      <c r="O125" s="87"/>
      <c r="P125" s="226">
        <f>O125*H125</f>
        <v>0</v>
      </c>
      <c r="Q125" s="226">
        <v>2.51904</v>
      </c>
      <c r="R125" s="226">
        <f>Q125*H125</f>
        <v>0.7557119999999999</v>
      </c>
      <c r="S125" s="226">
        <v>0</v>
      </c>
      <c r="T125" s="227">
        <f>S125*H125</f>
        <v>0</v>
      </c>
      <c r="U125" s="41"/>
      <c r="V125" s="41"/>
      <c r="W125" s="41"/>
      <c r="X125" s="41"/>
      <c r="Y125" s="41"/>
      <c r="Z125" s="41"/>
      <c r="AA125" s="41"/>
      <c r="AB125" s="41"/>
      <c r="AC125" s="41"/>
      <c r="AD125" s="41"/>
      <c r="AE125" s="41"/>
      <c r="AR125" s="228" t="s">
        <v>273</v>
      </c>
      <c r="AT125" s="228" t="s">
        <v>268</v>
      </c>
      <c r="AU125" s="228" t="s">
        <v>82</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3445</v>
      </c>
    </row>
    <row r="126" spans="1:47" s="2" customFormat="1" ht="12">
      <c r="A126" s="41"/>
      <c r="B126" s="42"/>
      <c r="C126" s="43"/>
      <c r="D126" s="230" t="s">
        <v>275</v>
      </c>
      <c r="E126" s="43"/>
      <c r="F126" s="231" t="s">
        <v>3446</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82</v>
      </c>
    </row>
    <row r="127" spans="1:47" s="2" customFormat="1" ht="12">
      <c r="A127" s="41"/>
      <c r="B127" s="42"/>
      <c r="C127" s="43"/>
      <c r="D127" s="235" t="s">
        <v>277</v>
      </c>
      <c r="E127" s="43"/>
      <c r="F127" s="236" t="s">
        <v>3447</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277</v>
      </c>
      <c r="AU127" s="20" t="s">
        <v>82</v>
      </c>
    </row>
    <row r="128" spans="1:51" s="13" customFormat="1" ht="12">
      <c r="A128" s="13"/>
      <c r="B128" s="237"/>
      <c r="C128" s="238"/>
      <c r="D128" s="230" t="s">
        <v>279</v>
      </c>
      <c r="E128" s="239" t="s">
        <v>19</v>
      </c>
      <c r="F128" s="240" t="s">
        <v>3441</v>
      </c>
      <c r="G128" s="238"/>
      <c r="H128" s="239" t="s">
        <v>19</v>
      </c>
      <c r="I128" s="241"/>
      <c r="J128" s="238"/>
      <c r="K128" s="238"/>
      <c r="L128" s="242"/>
      <c r="M128" s="243"/>
      <c r="N128" s="244"/>
      <c r="O128" s="244"/>
      <c r="P128" s="244"/>
      <c r="Q128" s="244"/>
      <c r="R128" s="244"/>
      <c r="S128" s="244"/>
      <c r="T128" s="245"/>
      <c r="U128" s="13"/>
      <c r="V128" s="13"/>
      <c r="W128" s="13"/>
      <c r="X128" s="13"/>
      <c r="Y128" s="13"/>
      <c r="Z128" s="13"/>
      <c r="AA128" s="13"/>
      <c r="AB128" s="13"/>
      <c r="AC128" s="13"/>
      <c r="AD128" s="13"/>
      <c r="AE128" s="13"/>
      <c r="AT128" s="246" t="s">
        <v>279</v>
      </c>
      <c r="AU128" s="246" t="s">
        <v>82</v>
      </c>
      <c r="AV128" s="13" t="s">
        <v>80</v>
      </c>
      <c r="AW128" s="13" t="s">
        <v>33</v>
      </c>
      <c r="AX128" s="13" t="s">
        <v>72</v>
      </c>
      <c r="AY128" s="246" t="s">
        <v>266</v>
      </c>
    </row>
    <row r="129" spans="1:51" s="14" customFormat="1" ht="12">
      <c r="A129" s="14"/>
      <c r="B129" s="247"/>
      <c r="C129" s="248"/>
      <c r="D129" s="230" t="s">
        <v>279</v>
      </c>
      <c r="E129" s="249" t="s">
        <v>19</v>
      </c>
      <c r="F129" s="250" t="s">
        <v>3448</v>
      </c>
      <c r="G129" s="248"/>
      <c r="H129" s="251">
        <v>0.3</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279</v>
      </c>
      <c r="AU129" s="257" t="s">
        <v>82</v>
      </c>
      <c r="AV129" s="14" t="s">
        <v>82</v>
      </c>
      <c r="AW129" s="14" t="s">
        <v>33</v>
      </c>
      <c r="AX129" s="14" t="s">
        <v>72</v>
      </c>
      <c r="AY129" s="257" t="s">
        <v>266</v>
      </c>
    </row>
    <row r="130" spans="1:51" s="15" customFormat="1" ht="12">
      <c r="A130" s="15"/>
      <c r="B130" s="258"/>
      <c r="C130" s="259"/>
      <c r="D130" s="230" t="s">
        <v>279</v>
      </c>
      <c r="E130" s="260" t="s">
        <v>19</v>
      </c>
      <c r="F130" s="261" t="s">
        <v>282</v>
      </c>
      <c r="G130" s="259"/>
      <c r="H130" s="262">
        <v>0.3</v>
      </c>
      <c r="I130" s="263"/>
      <c r="J130" s="259"/>
      <c r="K130" s="259"/>
      <c r="L130" s="264"/>
      <c r="M130" s="265"/>
      <c r="N130" s="266"/>
      <c r="O130" s="266"/>
      <c r="P130" s="266"/>
      <c r="Q130" s="266"/>
      <c r="R130" s="266"/>
      <c r="S130" s="266"/>
      <c r="T130" s="267"/>
      <c r="U130" s="15"/>
      <c r="V130" s="15"/>
      <c r="W130" s="15"/>
      <c r="X130" s="15"/>
      <c r="Y130" s="15"/>
      <c r="Z130" s="15"/>
      <c r="AA130" s="15"/>
      <c r="AB130" s="15"/>
      <c r="AC130" s="15"/>
      <c r="AD130" s="15"/>
      <c r="AE130" s="15"/>
      <c r="AT130" s="268" t="s">
        <v>279</v>
      </c>
      <c r="AU130" s="268" t="s">
        <v>82</v>
      </c>
      <c r="AV130" s="15" t="s">
        <v>273</v>
      </c>
      <c r="AW130" s="15" t="s">
        <v>33</v>
      </c>
      <c r="AX130" s="15" t="s">
        <v>80</v>
      </c>
      <c r="AY130" s="268" t="s">
        <v>266</v>
      </c>
    </row>
    <row r="131" spans="1:63" s="12" customFormat="1" ht="22.8" customHeight="1">
      <c r="A131" s="12"/>
      <c r="B131" s="201"/>
      <c r="C131" s="202"/>
      <c r="D131" s="203" t="s">
        <v>71</v>
      </c>
      <c r="E131" s="215" t="s">
        <v>291</v>
      </c>
      <c r="F131" s="215" t="s">
        <v>345</v>
      </c>
      <c r="G131" s="202"/>
      <c r="H131" s="202"/>
      <c r="I131" s="205"/>
      <c r="J131" s="216">
        <f>BK131</f>
        <v>0</v>
      </c>
      <c r="K131" s="202"/>
      <c r="L131" s="207"/>
      <c r="M131" s="208"/>
      <c r="N131" s="209"/>
      <c r="O131" s="209"/>
      <c r="P131" s="210">
        <f>SUM(P132:P279)</f>
        <v>0</v>
      </c>
      <c r="Q131" s="209"/>
      <c r="R131" s="210">
        <f>SUM(R132:R279)</f>
        <v>19.09249045</v>
      </c>
      <c r="S131" s="209"/>
      <c r="T131" s="211">
        <f>SUM(T132:T279)</f>
        <v>0</v>
      </c>
      <c r="U131" s="12"/>
      <c r="V131" s="12"/>
      <c r="W131" s="12"/>
      <c r="X131" s="12"/>
      <c r="Y131" s="12"/>
      <c r="Z131" s="12"/>
      <c r="AA131" s="12"/>
      <c r="AB131" s="12"/>
      <c r="AC131" s="12"/>
      <c r="AD131" s="12"/>
      <c r="AE131" s="12"/>
      <c r="AR131" s="212" t="s">
        <v>80</v>
      </c>
      <c r="AT131" s="213" t="s">
        <v>71</v>
      </c>
      <c r="AU131" s="213" t="s">
        <v>80</v>
      </c>
      <c r="AY131" s="212" t="s">
        <v>266</v>
      </c>
      <c r="BK131" s="214">
        <f>SUM(BK132:BK279)</f>
        <v>0</v>
      </c>
    </row>
    <row r="132" spans="1:65" s="2" customFormat="1" ht="16.5" customHeight="1">
      <c r="A132" s="41"/>
      <c r="B132" s="42"/>
      <c r="C132" s="217" t="s">
        <v>316</v>
      </c>
      <c r="D132" s="217" t="s">
        <v>268</v>
      </c>
      <c r="E132" s="218" t="s">
        <v>3449</v>
      </c>
      <c r="F132" s="219" t="s">
        <v>3450</v>
      </c>
      <c r="G132" s="220" t="s">
        <v>285</v>
      </c>
      <c r="H132" s="221">
        <v>0.677</v>
      </c>
      <c r="I132" s="222"/>
      <c r="J132" s="223">
        <f>ROUND(I132*H132,2)</f>
        <v>0</v>
      </c>
      <c r="K132" s="219" t="s">
        <v>272</v>
      </c>
      <c r="L132" s="47"/>
      <c r="M132" s="224" t="s">
        <v>19</v>
      </c>
      <c r="N132" s="225" t="s">
        <v>43</v>
      </c>
      <c r="O132" s="87"/>
      <c r="P132" s="226">
        <f>O132*H132</f>
        <v>0</v>
      </c>
      <c r="Q132" s="226">
        <v>2.50187</v>
      </c>
      <c r="R132" s="226">
        <f>Q132*H132</f>
        <v>1.69376599</v>
      </c>
      <c r="S132" s="226">
        <v>0</v>
      </c>
      <c r="T132" s="227">
        <f>S132*H132</f>
        <v>0</v>
      </c>
      <c r="U132" s="41"/>
      <c r="V132" s="41"/>
      <c r="W132" s="41"/>
      <c r="X132" s="41"/>
      <c r="Y132" s="41"/>
      <c r="Z132" s="41"/>
      <c r="AA132" s="41"/>
      <c r="AB132" s="41"/>
      <c r="AC132" s="41"/>
      <c r="AD132" s="41"/>
      <c r="AE132" s="41"/>
      <c r="AR132" s="228" t="s">
        <v>273</v>
      </c>
      <c r="AT132" s="228" t="s">
        <v>268</v>
      </c>
      <c r="AU132" s="228" t="s">
        <v>82</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3451</v>
      </c>
    </row>
    <row r="133" spans="1:47" s="2" customFormat="1" ht="12">
      <c r="A133" s="41"/>
      <c r="B133" s="42"/>
      <c r="C133" s="43"/>
      <c r="D133" s="230" t="s">
        <v>275</v>
      </c>
      <c r="E133" s="43"/>
      <c r="F133" s="231" t="s">
        <v>3452</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82</v>
      </c>
    </row>
    <row r="134" spans="1:47" s="2" customFormat="1" ht="12">
      <c r="A134" s="41"/>
      <c r="B134" s="42"/>
      <c r="C134" s="43"/>
      <c r="D134" s="235" t="s">
        <v>277</v>
      </c>
      <c r="E134" s="43"/>
      <c r="F134" s="236" t="s">
        <v>3453</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277</v>
      </c>
      <c r="AU134" s="20" t="s">
        <v>82</v>
      </c>
    </row>
    <row r="135" spans="1:51" s="13" customFormat="1" ht="12">
      <c r="A135" s="13"/>
      <c r="B135" s="237"/>
      <c r="C135" s="238"/>
      <c r="D135" s="230" t="s">
        <v>279</v>
      </c>
      <c r="E135" s="239" t="s">
        <v>19</v>
      </c>
      <c r="F135" s="240" t="s">
        <v>3454</v>
      </c>
      <c r="G135" s="238"/>
      <c r="H135" s="239" t="s">
        <v>19</v>
      </c>
      <c r="I135" s="241"/>
      <c r="J135" s="238"/>
      <c r="K135" s="238"/>
      <c r="L135" s="242"/>
      <c r="M135" s="243"/>
      <c r="N135" s="244"/>
      <c r="O135" s="244"/>
      <c r="P135" s="244"/>
      <c r="Q135" s="244"/>
      <c r="R135" s="244"/>
      <c r="S135" s="244"/>
      <c r="T135" s="245"/>
      <c r="U135" s="13"/>
      <c r="V135" s="13"/>
      <c r="W135" s="13"/>
      <c r="X135" s="13"/>
      <c r="Y135" s="13"/>
      <c r="Z135" s="13"/>
      <c r="AA135" s="13"/>
      <c r="AB135" s="13"/>
      <c r="AC135" s="13"/>
      <c r="AD135" s="13"/>
      <c r="AE135" s="13"/>
      <c r="AT135" s="246" t="s">
        <v>279</v>
      </c>
      <c r="AU135" s="246" t="s">
        <v>82</v>
      </c>
      <c r="AV135" s="13" t="s">
        <v>80</v>
      </c>
      <c r="AW135" s="13" t="s">
        <v>33</v>
      </c>
      <c r="AX135" s="13" t="s">
        <v>72</v>
      </c>
      <c r="AY135" s="246" t="s">
        <v>266</v>
      </c>
    </row>
    <row r="136" spans="1:51" s="14" customFormat="1" ht="12">
      <c r="A136" s="14"/>
      <c r="B136" s="247"/>
      <c r="C136" s="248"/>
      <c r="D136" s="230" t="s">
        <v>279</v>
      </c>
      <c r="E136" s="249" t="s">
        <v>19</v>
      </c>
      <c r="F136" s="250" t="s">
        <v>3455</v>
      </c>
      <c r="G136" s="248"/>
      <c r="H136" s="251">
        <v>0.677</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279</v>
      </c>
      <c r="AU136" s="257" t="s">
        <v>82</v>
      </c>
      <c r="AV136" s="14" t="s">
        <v>82</v>
      </c>
      <c r="AW136" s="14" t="s">
        <v>33</v>
      </c>
      <c r="AX136" s="14" t="s">
        <v>72</v>
      </c>
      <c r="AY136" s="257" t="s">
        <v>266</v>
      </c>
    </row>
    <row r="137" spans="1:51" s="15" customFormat="1" ht="12">
      <c r="A137" s="15"/>
      <c r="B137" s="258"/>
      <c r="C137" s="259"/>
      <c r="D137" s="230" t="s">
        <v>279</v>
      </c>
      <c r="E137" s="260" t="s">
        <v>19</v>
      </c>
      <c r="F137" s="261" t="s">
        <v>282</v>
      </c>
      <c r="G137" s="259"/>
      <c r="H137" s="262">
        <v>0.677</v>
      </c>
      <c r="I137" s="263"/>
      <c r="J137" s="259"/>
      <c r="K137" s="259"/>
      <c r="L137" s="264"/>
      <c r="M137" s="265"/>
      <c r="N137" s="266"/>
      <c r="O137" s="266"/>
      <c r="P137" s="266"/>
      <c r="Q137" s="266"/>
      <c r="R137" s="266"/>
      <c r="S137" s="266"/>
      <c r="T137" s="267"/>
      <c r="U137" s="15"/>
      <c r="V137" s="15"/>
      <c r="W137" s="15"/>
      <c r="X137" s="15"/>
      <c r="Y137" s="15"/>
      <c r="Z137" s="15"/>
      <c r="AA137" s="15"/>
      <c r="AB137" s="15"/>
      <c r="AC137" s="15"/>
      <c r="AD137" s="15"/>
      <c r="AE137" s="15"/>
      <c r="AT137" s="268" t="s">
        <v>279</v>
      </c>
      <c r="AU137" s="268" t="s">
        <v>82</v>
      </c>
      <c r="AV137" s="15" t="s">
        <v>273</v>
      </c>
      <c r="AW137" s="15" t="s">
        <v>33</v>
      </c>
      <c r="AX137" s="15" t="s">
        <v>80</v>
      </c>
      <c r="AY137" s="268" t="s">
        <v>266</v>
      </c>
    </row>
    <row r="138" spans="1:65" s="2" customFormat="1" ht="16.5" customHeight="1">
      <c r="A138" s="41"/>
      <c r="B138" s="42"/>
      <c r="C138" s="217" t="s">
        <v>324</v>
      </c>
      <c r="D138" s="217" t="s">
        <v>268</v>
      </c>
      <c r="E138" s="218" t="s">
        <v>3456</v>
      </c>
      <c r="F138" s="219" t="s">
        <v>3457</v>
      </c>
      <c r="G138" s="220" t="s">
        <v>327</v>
      </c>
      <c r="H138" s="221">
        <v>0.033</v>
      </c>
      <c r="I138" s="222"/>
      <c r="J138" s="223">
        <f>ROUND(I138*H138,2)</f>
        <v>0</v>
      </c>
      <c r="K138" s="219" t="s">
        <v>272</v>
      </c>
      <c r="L138" s="47"/>
      <c r="M138" s="224" t="s">
        <v>19</v>
      </c>
      <c r="N138" s="225" t="s">
        <v>43</v>
      </c>
      <c r="O138" s="87"/>
      <c r="P138" s="226">
        <f>O138*H138</f>
        <v>0</v>
      </c>
      <c r="Q138" s="226">
        <v>1.06277</v>
      </c>
      <c r="R138" s="226">
        <f>Q138*H138</f>
        <v>0.035071410000000004</v>
      </c>
      <c r="S138" s="226">
        <v>0</v>
      </c>
      <c r="T138" s="227">
        <f>S138*H138</f>
        <v>0</v>
      </c>
      <c r="U138" s="41"/>
      <c r="V138" s="41"/>
      <c r="W138" s="41"/>
      <c r="X138" s="41"/>
      <c r="Y138" s="41"/>
      <c r="Z138" s="41"/>
      <c r="AA138" s="41"/>
      <c r="AB138" s="41"/>
      <c r="AC138" s="41"/>
      <c r="AD138" s="41"/>
      <c r="AE138" s="41"/>
      <c r="AR138" s="228" t="s">
        <v>273</v>
      </c>
      <c r="AT138" s="228" t="s">
        <v>268</v>
      </c>
      <c r="AU138" s="228" t="s">
        <v>82</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3458</v>
      </c>
    </row>
    <row r="139" spans="1:47" s="2" customFormat="1" ht="12">
      <c r="A139" s="41"/>
      <c r="B139" s="42"/>
      <c r="C139" s="43"/>
      <c r="D139" s="230" t="s">
        <v>275</v>
      </c>
      <c r="E139" s="43"/>
      <c r="F139" s="231" t="s">
        <v>3459</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82</v>
      </c>
    </row>
    <row r="140" spans="1:47" s="2" customFormat="1" ht="12">
      <c r="A140" s="41"/>
      <c r="B140" s="42"/>
      <c r="C140" s="43"/>
      <c r="D140" s="235" t="s">
        <v>277</v>
      </c>
      <c r="E140" s="43"/>
      <c r="F140" s="236" t="s">
        <v>3460</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277</v>
      </c>
      <c r="AU140" s="20" t="s">
        <v>82</v>
      </c>
    </row>
    <row r="141" spans="1:51" s="13" customFormat="1" ht="12">
      <c r="A141" s="13"/>
      <c r="B141" s="237"/>
      <c r="C141" s="238"/>
      <c r="D141" s="230" t="s">
        <v>279</v>
      </c>
      <c r="E141" s="239" t="s">
        <v>19</v>
      </c>
      <c r="F141" s="240" t="s">
        <v>3454</v>
      </c>
      <c r="G141" s="238"/>
      <c r="H141" s="239" t="s">
        <v>19</v>
      </c>
      <c r="I141" s="241"/>
      <c r="J141" s="238"/>
      <c r="K141" s="238"/>
      <c r="L141" s="242"/>
      <c r="M141" s="243"/>
      <c r="N141" s="244"/>
      <c r="O141" s="244"/>
      <c r="P141" s="244"/>
      <c r="Q141" s="244"/>
      <c r="R141" s="244"/>
      <c r="S141" s="244"/>
      <c r="T141" s="245"/>
      <c r="U141" s="13"/>
      <c r="V141" s="13"/>
      <c r="W141" s="13"/>
      <c r="X141" s="13"/>
      <c r="Y141" s="13"/>
      <c r="Z141" s="13"/>
      <c r="AA141" s="13"/>
      <c r="AB141" s="13"/>
      <c r="AC141" s="13"/>
      <c r="AD141" s="13"/>
      <c r="AE141" s="13"/>
      <c r="AT141" s="246" t="s">
        <v>279</v>
      </c>
      <c r="AU141" s="246" t="s">
        <v>82</v>
      </c>
      <c r="AV141" s="13" t="s">
        <v>80</v>
      </c>
      <c r="AW141" s="13" t="s">
        <v>33</v>
      </c>
      <c r="AX141" s="13" t="s">
        <v>72</v>
      </c>
      <c r="AY141" s="246" t="s">
        <v>266</v>
      </c>
    </row>
    <row r="142" spans="1:51" s="14" customFormat="1" ht="12">
      <c r="A142" s="14"/>
      <c r="B142" s="247"/>
      <c r="C142" s="248"/>
      <c r="D142" s="230" t="s">
        <v>279</v>
      </c>
      <c r="E142" s="249" t="s">
        <v>19</v>
      </c>
      <c r="F142" s="250" t="s">
        <v>3461</v>
      </c>
      <c r="G142" s="248"/>
      <c r="H142" s="251">
        <v>0.033</v>
      </c>
      <c r="I142" s="252"/>
      <c r="J142" s="248"/>
      <c r="K142" s="248"/>
      <c r="L142" s="253"/>
      <c r="M142" s="254"/>
      <c r="N142" s="255"/>
      <c r="O142" s="255"/>
      <c r="P142" s="255"/>
      <c r="Q142" s="255"/>
      <c r="R142" s="255"/>
      <c r="S142" s="255"/>
      <c r="T142" s="256"/>
      <c r="U142" s="14"/>
      <c r="V142" s="14"/>
      <c r="W142" s="14"/>
      <c r="X142" s="14"/>
      <c r="Y142" s="14"/>
      <c r="Z142" s="14"/>
      <c r="AA142" s="14"/>
      <c r="AB142" s="14"/>
      <c r="AC142" s="14"/>
      <c r="AD142" s="14"/>
      <c r="AE142" s="14"/>
      <c r="AT142" s="257" t="s">
        <v>279</v>
      </c>
      <c r="AU142" s="257" t="s">
        <v>82</v>
      </c>
      <c r="AV142" s="14" t="s">
        <v>82</v>
      </c>
      <c r="AW142" s="14" t="s">
        <v>33</v>
      </c>
      <c r="AX142" s="14" t="s">
        <v>72</v>
      </c>
      <c r="AY142" s="257" t="s">
        <v>266</v>
      </c>
    </row>
    <row r="143" spans="1:51" s="15" customFormat="1" ht="12">
      <c r="A143" s="15"/>
      <c r="B143" s="258"/>
      <c r="C143" s="259"/>
      <c r="D143" s="230" t="s">
        <v>279</v>
      </c>
      <c r="E143" s="260" t="s">
        <v>19</v>
      </c>
      <c r="F143" s="261" t="s">
        <v>282</v>
      </c>
      <c r="G143" s="259"/>
      <c r="H143" s="262">
        <v>0.033</v>
      </c>
      <c r="I143" s="263"/>
      <c r="J143" s="259"/>
      <c r="K143" s="259"/>
      <c r="L143" s="264"/>
      <c r="M143" s="265"/>
      <c r="N143" s="266"/>
      <c r="O143" s="266"/>
      <c r="P143" s="266"/>
      <c r="Q143" s="266"/>
      <c r="R143" s="266"/>
      <c r="S143" s="266"/>
      <c r="T143" s="267"/>
      <c r="U143" s="15"/>
      <c r="V143" s="15"/>
      <c r="W143" s="15"/>
      <c r="X143" s="15"/>
      <c r="Y143" s="15"/>
      <c r="Z143" s="15"/>
      <c r="AA143" s="15"/>
      <c r="AB143" s="15"/>
      <c r="AC143" s="15"/>
      <c r="AD143" s="15"/>
      <c r="AE143" s="15"/>
      <c r="AT143" s="268" t="s">
        <v>279</v>
      </c>
      <c r="AU143" s="268" t="s">
        <v>82</v>
      </c>
      <c r="AV143" s="15" t="s">
        <v>273</v>
      </c>
      <c r="AW143" s="15" t="s">
        <v>33</v>
      </c>
      <c r="AX143" s="15" t="s">
        <v>80</v>
      </c>
      <c r="AY143" s="268" t="s">
        <v>266</v>
      </c>
    </row>
    <row r="144" spans="1:65" s="2" customFormat="1" ht="16.5" customHeight="1">
      <c r="A144" s="41"/>
      <c r="B144" s="42"/>
      <c r="C144" s="217" t="s">
        <v>332</v>
      </c>
      <c r="D144" s="217" t="s">
        <v>268</v>
      </c>
      <c r="E144" s="218" t="s">
        <v>3462</v>
      </c>
      <c r="F144" s="219" t="s">
        <v>3463</v>
      </c>
      <c r="G144" s="220" t="s">
        <v>285</v>
      </c>
      <c r="H144" s="221">
        <v>1.223</v>
      </c>
      <c r="I144" s="222"/>
      <c r="J144" s="223">
        <f>ROUND(I144*H144,2)</f>
        <v>0</v>
      </c>
      <c r="K144" s="219" t="s">
        <v>272</v>
      </c>
      <c r="L144" s="47"/>
      <c r="M144" s="224" t="s">
        <v>19</v>
      </c>
      <c r="N144" s="225" t="s">
        <v>43</v>
      </c>
      <c r="O144" s="87"/>
      <c r="P144" s="226">
        <f>O144*H144</f>
        <v>0</v>
      </c>
      <c r="Q144" s="226">
        <v>2.50187</v>
      </c>
      <c r="R144" s="226">
        <f>Q144*H144</f>
        <v>3.05978701</v>
      </c>
      <c r="S144" s="226">
        <v>0</v>
      </c>
      <c r="T144" s="227">
        <f>S144*H144</f>
        <v>0</v>
      </c>
      <c r="U144" s="41"/>
      <c r="V144" s="41"/>
      <c r="W144" s="41"/>
      <c r="X144" s="41"/>
      <c r="Y144" s="41"/>
      <c r="Z144" s="41"/>
      <c r="AA144" s="41"/>
      <c r="AB144" s="41"/>
      <c r="AC144" s="41"/>
      <c r="AD144" s="41"/>
      <c r="AE144" s="41"/>
      <c r="AR144" s="228" t="s">
        <v>273</v>
      </c>
      <c r="AT144" s="228" t="s">
        <v>268</v>
      </c>
      <c r="AU144" s="228" t="s">
        <v>82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3464</v>
      </c>
    </row>
    <row r="145" spans="1:47" s="2" customFormat="1" ht="12">
      <c r="A145" s="41"/>
      <c r="B145" s="42"/>
      <c r="C145" s="43"/>
      <c r="D145" s="230" t="s">
        <v>275</v>
      </c>
      <c r="E145" s="43"/>
      <c r="F145" s="231" t="s">
        <v>3465</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82</v>
      </c>
    </row>
    <row r="146" spans="1:47" s="2" customFormat="1" ht="12">
      <c r="A146" s="41"/>
      <c r="B146" s="42"/>
      <c r="C146" s="43"/>
      <c r="D146" s="235" t="s">
        <v>277</v>
      </c>
      <c r="E146" s="43"/>
      <c r="F146" s="236" t="s">
        <v>3466</v>
      </c>
      <c r="G146" s="43"/>
      <c r="H146" s="43"/>
      <c r="I146" s="232"/>
      <c r="J146" s="43"/>
      <c r="K146" s="43"/>
      <c r="L146" s="47"/>
      <c r="M146" s="233"/>
      <c r="N146" s="234"/>
      <c r="O146" s="87"/>
      <c r="P146" s="87"/>
      <c r="Q146" s="87"/>
      <c r="R146" s="87"/>
      <c r="S146" s="87"/>
      <c r="T146" s="88"/>
      <c r="U146" s="41"/>
      <c r="V146" s="41"/>
      <c r="W146" s="41"/>
      <c r="X146" s="41"/>
      <c r="Y146" s="41"/>
      <c r="Z146" s="41"/>
      <c r="AA146" s="41"/>
      <c r="AB146" s="41"/>
      <c r="AC146" s="41"/>
      <c r="AD146" s="41"/>
      <c r="AE146" s="41"/>
      <c r="AT146" s="20" t="s">
        <v>277</v>
      </c>
      <c r="AU146" s="20" t="s">
        <v>82</v>
      </c>
    </row>
    <row r="147" spans="1:51" s="13" customFormat="1" ht="12">
      <c r="A147" s="13"/>
      <c r="B147" s="237"/>
      <c r="C147" s="238"/>
      <c r="D147" s="230" t="s">
        <v>279</v>
      </c>
      <c r="E147" s="239" t="s">
        <v>19</v>
      </c>
      <c r="F147" s="240" t="s">
        <v>3467</v>
      </c>
      <c r="G147" s="238"/>
      <c r="H147" s="239" t="s">
        <v>19</v>
      </c>
      <c r="I147" s="241"/>
      <c r="J147" s="238"/>
      <c r="K147" s="238"/>
      <c r="L147" s="242"/>
      <c r="M147" s="243"/>
      <c r="N147" s="244"/>
      <c r="O147" s="244"/>
      <c r="P147" s="244"/>
      <c r="Q147" s="244"/>
      <c r="R147" s="244"/>
      <c r="S147" s="244"/>
      <c r="T147" s="245"/>
      <c r="U147" s="13"/>
      <c r="V147" s="13"/>
      <c r="W147" s="13"/>
      <c r="X147" s="13"/>
      <c r="Y147" s="13"/>
      <c r="Z147" s="13"/>
      <c r="AA147" s="13"/>
      <c r="AB147" s="13"/>
      <c r="AC147" s="13"/>
      <c r="AD147" s="13"/>
      <c r="AE147" s="13"/>
      <c r="AT147" s="246" t="s">
        <v>279</v>
      </c>
      <c r="AU147" s="246" t="s">
        <v>82</v>
      </c>
      <c r="AV147" s="13" t="s">
        <v>80</v>
      </c>
      <c r="AW147" s="13" t="s">
        <v>33</v>
      </c>
      <c r="AX147" s="13" t="s">
        <v>72</v>
      </c>
      <c r="AY147" s="246" t="s">
        <v>266</v>
      </c>
    </row>
    <row r="148" spans="1:51" s="14" customFormat="1" ht="12">
      <c r="A148" s="14"/>
      <c r="B148" s="247"/>
      <c r="C148" s="248"/>
      <c r="D148" s="230" t="s">
        <v>279</v>
      </c>
      <c r="E148" s="249" t="s">
        <v>19</v>
      </c>
      <c r="F148" s="250" t="s">
        <v>3468</v>
      </c>
      <c r="G148" s="248"/>
      <c r="H148" s="251">
        <v>1.115</v>
      </c>
      <c r="I148" s="252"/>
      <c r="J148" s="248"/>
      <c r="K148" s="248"/>
      <c r="L148" s="253"/>
      <c r="M148" s="254"/>
      <c r="N148" s="255"/>
      <c r="O148" s="255"/>
      <c r="P148" s="255"/>
      <c r="Q148" s="255"/>
      <c r="R148" s="255"/>
      <c r="S148" s="255"/>
      <c r="T148" s="256"/>
      <c r="U148" s="14"/>
      <c r="V148" s="14"/>
      <c r="W148" s="14"/>
      <c r="X148" s="14"/>
      <c r="Y148" s="14"/>
      <c r="Z148" s="14"/>
      <c r="AA148" s="14"/>
      <c r="AB148" s="14"/>
      <c r="AC148" s="14"/>
      <c r="AD148" s="14"/>
      <c r="AE148" s="14"/>
      <c r="AT148" s="257" t="s">
        <v>279</v>
      </c>
      <c r="AU148" s="257" t="s">
        <v>82</v>
      </c>
      <c r="AV148" s="14" t="s">
        <v>82</v>
      </c>
      <c r="AW148" s="14" t="s">
        <v>33</v>
      </c>
      <c r="AX148" s="14" t="s">
        <v>72</v>
      </c>
      <c r="AY148" s="257" t="s">
        <v>266</v>
      </c>
    </row>
    <row r="149" spans="1:51" s="13" customFormat="1" ht="12">
      <c r="A149" s="13"/>
      <c r="B149" s="237"/>
      <c r="C149" s="238"/>
      <c r="D149" s="230" t="s">
        <v>279</v>
      </c>
      <c r="E149" s="239" t="s">
        <v>19</v>
      </c>
      <c r="F149" s="240" t="s">
        <v>3469</v>
      </c>
      <c r="G149" s="238"/>
      <c r="H149" s="239" t="s">
        <v>19</v>
      </c>
      <c r="I149" s="241"/>
      <c r="J149" s="238"/>
      <c r="K149" s="238"/>
      <c r="L149" s="242"/>
      <c r="M149" s="243"/>
      <c r="N149" s="244"/>
      <c r="O149" s="244"/>
      <c r="P149" s="244"/>
      <c r="Q149" s="244"/>
      <c r="R149" s="244"/>
      <c r="S149" s="244"/>
      <c r="T149" s="245"/>
      <c r="U149" s="13"/>
      <c r="V149" s="13"/>
      <c r="W149" s="13"/>
      <c r="X149" s="13"/>
      <c r="Y149" s="13"/>
      <c r="Z149" s="13"/>
      <c r="AA149" s="13"/>
      <c r="AB149" s="13"/>
      <c r="AC149" s="13"/>
      <c r="AD149" s="13"/>
      <c r="AE149" s="13"/>
      <c r="AT149" s="246" t="s">
        <v>279</v>
      </c>
      <c r="AU149" s="246" t="s">
        <v>82</v>
      </c>
      <c r="AV149" s="13" t="s">
        <v>80</v>
      </c>
      <c r="AW149" s="13" t="s">
        <v>33</v>
      </c>
      <c r="AX149" s="13" t="s">
        <v>72</v>
      </c>
      <c r="AY149" s="246" t="s">
        <v>266</v>
      </c>
    </row>
    <row r="150" spans="1:51" s="14" customFormat="1" ht="12">
      <c r="A150" s="14"/>
      <c r="B150" s="247"/>
      <c r="C150" s="248"/>
      <c r="D150" s="230" t="s">
        <v>279</v>
      </c>
      <c r="E150" s="249" t="s">
        <v>19</v>
      </c>
      <c r="F150" s="250" t="s">
        <v>3470</v>
      </c>
      <c r="G150" s="248"/>
      <c r="H150" s="251">
        <v>0.108</v>
      </c>
      <c r="I150" s="252"/>
      <c r="J150" s="248"/>
      <c r="K150" s="248"/>
      <c r="L150" s="253"/>
      <c r="M150" s="254"/>
      <c r="N150" s="255"/>
      <c r="O150" s="255"/>
      <c r="P150" s="255"/>
      <c r="Q150" s="255"/>
      <c r="R150" s="255"/>
      <c r="S150" s="255"/>
      <c r="T150" s="256"/>
      <c r="U150" s="14"/>
      <c r="V150" s="14"/>
      <c r="W150" s="14"/>
      <c r="X150" s="14"/>
      <c r="Y150" s="14"/>
      <c r="Z150" s="14"/>
      <c r="AA150" s="14"/>
      <c r="AB150" s="14"/>
      <c r="AC150" s="14"/>
      <c r="AD150" s="14"/>
      <c r="AE150" s="14"/>
      <c r="AT150" s="257" t="s">
        <v>279</v>
      </c>
      <c r="AU150" s="257" t="s">
        <v>82</v>
      </c>
      <c r="AV150" s="14" t="s">
        <v>82</v>
      </c>
      <c r="AW150" s="14" t="s">
        <v>33</v>
      </c>
      <c r="AX150" s="14" t="s">
        <v>72</v>
      </c>
      <c r="AY150" s="257" t="s">
        <v>266</v>
      </c>
    </row>
    <row r="151" spans="1:51" s="15" customFormat="1" ht="12">
      <c r="A151" s="15"/>
      <c r="B151" s="258"/>
      <c r="C151" s="259"/>
      <c r="D151" s="230" t="s">
        <v>279</v>
      </c>
      <c r="E151" s="260" t="s">
        <v>19</v>
      </c>
      <c r="F151" s="261" t="s">
        <v>282</v>
      </c>
      <c r="G151" s="259"/>
      <c r="H151" s="262">
        <v>1.223</v>
      </c>
      <c r="I151" s="263"/>
      <c r="J151" s="259"/>
      <c r="K151" s="259"/>
      <c r="L151" s="264"/>
      <c r="M151" s="265"/>
      <c r="N151" s="266"/>
      <c r="O151" s="266"/>
      <c r="P151" s="266"/>
      <c r="Q151" s="266"/>
      <c r="R151" s="266"/>
      <c r="S151" s="266"/>
      <c r="T151" s="267"/>
      <c r="U151" s="15"/>
      <c r="V151" s="15"/>
      <c r="W151" s="15"/>
      <c r="X151" s="15"/>
      <c r="Y151" s="15"/>
      <c r="Z151" s="15"/>
      <c r="AA151" s="15"/>
      <c r="AB151" s="15"/>
      <c r="AC151" s="15"/>
      <c r="AD151" s="15"/>
      <c r="AE151" s="15"/>
      <c r="AT151" s="268" t="s">
        <v>279</v>
      </c>
      <c r="AU151" s="268" t="s">
        <v>82</v>
      </c>
      <c r="AV151" s="15" t="s">
        <v>273</v>
      </c>
      <c r="AW151" s="15" t="s">
        <v>33</v>
      </c>
      <c r="AX151" s="15" t="s">
        <v>80</v>
      </c>
      <c r="AY151" s="268" t="s">
        <v>266</v>
      </c>
    </row>
    <row r="152" spans="1:65" s="2" customFormat="1" ht="24.15" customHeight="1">
      <c r="A152" s="41"/>
      <c r="B152" s="42"/>
      <c r="C152" s="217" t="s">
        <v>338</v>
      </c>
      <c r="D152" s="217" t="s">
        <v>268</v>
      </c>
      <c r="E152" s="218" t="s">
        <v>3471</v>
      </c>
      <c r="F152" s="219" t="s">
        <v>3472</v>
      </c>
      <c r="G152" s="220" t="s">
        <v>271</v>
      </c>
      <c r="H152" s="221">
        <v>12.294</v>
      </c>
      <c r="I152" s="222"/>
      <c r="J152" s="223">
        <f>ROUND(I152*H152,2)</f>
        <v>0</v>
      </c>
      <c r="K152" s="219" t="s">
        <v>272</v>
      </c>
      <c r="L152" s="47"/>
      <c r="M152" s="224" t="s">
        <v>19</v>
      </c>
      <c r="N152" s="225" t="s">
        <v>43</v>
      </c>
      <c r="O152" s="87"/>
      <c r="P152" s="226">
        <f>O152*H152</f>
        <v>0</v>
      </c>
      <c r="Q152" s="226">
        <v>0.00275</v>
      </c>
      <c r="R152" s="226">
        <f>Q152*H152</f>
        <v>0.0338085</v>
      </c>
      <c r="S152" s="226">
        <v>0</v>
      </c>
      <c r="T152" s="227">
        <f>S152*H152</f>
        <v>0</v>
      </c>
      <c r="U152" s="41"/>
      <c r="V152" s="41"/>
      <c r="W152" s="41"/>
      <c r="X152" s="41"/>
      <c r="Y152" s="41"/>
      <c r="Z152" s="41"/>
      <c r="AA152" s="41"/>
      <c r="AB152" s="41"/>
      <c r="AC152" s="41"/>
      <c r="AD152" s="41"/>
      <c r="AE152" s="41"/>
      <c r="AR152" s="228" t="s">
        <v>273</v>
      </c>
      <c r="AT152" s="228" t="s">
        <v>268</v>
      </c>
      <c r="AU152" s="228" t="s">
        <v>82</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3473</v>
      </c>
    </row>
    <row r="153" spans="1:47" s="2" customFormat="1" ht="12">
      <c r="A153" s="41"/>
      <c r="B153" s="42"/>
      <c r="C153" s="43"/>
      <c r="D153" s="230" t="s">
        <v>275</v>
      </c>
      <c r="E153" s="43"/>
      <c r="F153" s="231" t="s">
        <v>3474</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82</v>
      </c>
    </row>
    <row r="154" spans="1:47" s="2" customFormat="1" ht="12">
      <c r="A154" s="41"/>
      <c r="B154" s="42"/>
      <c r="C154" s="43"/>
      <c r="D154" s="235" t="s">
        <v>277</v>
      </c>
      <c r="E154" s="43"/>
      <c r="F154" s="236" t="s">
        <v>3475</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277</v>
      </c>
      <c r="AU154" s="20" t="s">
        <v>82</v>
      </c>
    </row>
    <row r="155" spans="1:51" s="13" customFormat="1" ht="12">
      <c r="A155" s="13"/>
      <c r="B155" s="237"/>
      <c r="C155" s="238"/>
      <c r="D155" s="230" t="s">
        <v>279</v>
      </c>
      <c r="E155" s="239" t="s">
        <v>19</v>
      </c>
      <c r="F155" s="240" t="s">
        <v>3467</v>
      </c>
      <c r="G155" s="238"/>
      <c r="H155" s="239" t="s">
        <v>19</v>
      </c>
      <c r="I155" s="241"/>
      <c r="J155" s="238"/>
      <c r="K155" s="238"/>
      <c r="L155" s="242"/>
      <c r="M155" s="243"/>
      <c r="N155" s="244"/>
      <c r="O155" s="244"/>
      <c r="P155" s="244"/>
      <c r="Q155" s="244"/>
      <c r="R155" s="244"/>
      <c r="S155" s="244"/>
      <c r="T155" s="245"/>
      <c r="U155" s="13"/>
      <c r="V155" s="13"/>
      <c r="W155" s="13"/>
      <c r="X155" s="13"/>
      <c r="Y155" s="13"/>
      <c r="Z155" s="13"/>
      <c r="AA155" s="13"/>
      <c r="AB155" s="13"/>
      <c r="AC155" s="13"/>
      <c r="AD155" s="13"/>
      <c r="AE155" s="13"/>
      <c r="AT155" s="246" t="s">
        <v>279</v>
      </c>
      <c r="AU155" s="246" t="s">
        <v>82</v>
      </c>
      <c r="AV155" s="13" t="s">
        <v>80</v>
      </c>
      <c r="AW155" s="13" t="s">
        <v>33</v>
      </c>
      <c r="AX155" s="13" t="s">
        <v>72</v>
      </c>
      <c r="AY155" s="246" t="s">
        <v>266</v>
      </c>
    </row>
    <row r="156" spans="1:51" s="14" customFormat="1" ht="12">
      <c r="A156" s="14"/>
      <c r="B156" s="247"/>
      <c r="C156" s="248"/>
      <c r="D156" s="230" t="s">
        <v>279</v>
      </c>
      <c r="E156" s="249" t="s">
        <v>19</v>
      </c>
      <c r="F156" s="250" t="s">
        <v>3476</v>
      </c>
      <c r="G156" s="248"/>
      <c r="H156" s="251">
        <v>10.854</v>
      </c>
      <c r="I156" s="252"/>
      <c r="J156" s="248"/>
      <c r="K156" s="248"/>
      <c r="L156" s="253"/>
      <c r="M156" s="254"/>
      <c r="N156" s="255"/>
      <c r="O156" s="255"/>
      <c r="P156" s="255"/>
      <c r="Q156" s="255"/>
      <c r="R156" s="255"/>
      <c r="S156" s="255"/>
      <c r="T156" s="256"/>
      <c r="U156" s="14"/>
      <c r="V156" s="14"/>
      <c r="W156" s="14"/>
      <c r="X156" s="14"/>
      <c r="Y156" s="14"/>
      <c r="Z156" s="14"/>
      <c r="AA156" s="14"/>
      <c r="AB156" s="14"/>
      <c r="AC156" s="14"/>
      <c r="AD156" s="14"/>
      <c r="AE156" s="14"/>
      <c r="AT156" s="257" t="s">
        <v>279</v>
      </c>
      <c r="AU156" s="257" t="s">
        <v>82</v>
      </c>
      <c r="AV156" s="14" t="s">
        <v>82</v>
      </c>
      <c r="AW156" s="14" t="s">
        <v>33</v>
      </c>
      <c r="AX156" s="14" t="s">
        <v>72</v>
      </c>
      <c r="AY156" s="257" t="s">
        <v>266</v>
      </c>
    </row>
    <row r="157" spans="1:51" s="13" customFormat="1" ht="12">
      <c r="A157" s="13"/>
      <c r="B157" s="237"/>
      <c r="C157" s="238"/>
      <c r="D157" s="230" t="s">
        <v>279</v>
      </c>
      <c r="E157" s="239" t="s">
        <v>19</v>
      </c>
      <c r="F157" s="240" t="s">
        <v>3469</v>
      </c>
      <c r="G157" s="238"/>
      <c r="H157" s="239" t="s">
        <v>19</v>
      </c>
      <c r="I157" s="241"/>
      <c r="J157" s="238"/>
      <c r="K157" s="238"/>
      <c r="L157" s="242"/>
      <c r="M157" s="243"/>
      <c r="N157" s="244"/>
      <c r="O157" s="244"/>
      <c r="P157" s="244"/>
      <c r="Q157" s="244"/>
      <c r="R157" s="244"/>
      <c r="S157" s="244"/>
      <c r="T157" s="245"/>
      <c r="U157" s="13"/>
      <c r="V157" s="13"/>
      <c r="W157" s="13"/>
      <c r="X157" s="13"/>
      <c r="Y157" s="13"/>
      <c r="Z157" s="13"/>
      <c r="AA157" s="13"/>
      <c r="AB157" s="13"/>
      <c r="AC157" s="13"/>
      <c r="AD157" s="13"/>
      <c r="AE157" s="13"/>
      <c r="AT157" s="246" t="s">
        <v>279</v>
      </c>
      <c r="AU157" s="246" t="s">
        <v>82</v>
      </c>
      <c r="AV157" s="13" t="s">
        <v>80</v>
      </c>
      <c r="AW157" s="13" t="s">
        <v>33</v>
      </c>
      <c r="AX157" s="13" t="s">
        <v>72</v>
      </c>
      <c r="AY157" s="246" t="s">
        <v>266</v>
      </c>
    </row>
    <row r="158" spans="1:51" s="14" customFormat="1" ht="12">
      <c r="A158" s="14"/>
      <c r="B158" s="247"/>
      <c r="C158" s="248"/>
      <c r="D158" s="230" t="s">
        <v>279</v>
      </c>
      <c r="E158" s="249" t="s">
        <v>19</v>
      </c>
      <c r="F158" s="250" t="s">
        <v>3477</v>
      </c>
      <c r="G158" s="248"/>
      <c r="H158" s="251">
        <v>1.44</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279</v>
      </c>
      <c r="AU158" s="257" t="s">
        <v>82</v>
      </c>
      <c r="AV158" s="14" t="s">
        <v>82</v>
      </c>
      <c r="AW158" s="14" t="s">
        <v>33</v>
      </c>
      <c r="AX158" s="14" t="s">
        <v>72</v>
      </c>
      <c r="AY158" s="257" t="s">
        <v>266</v>
      </c>
    </row>
    <row r="159" spans="1:51" s="15" customFormat="1" ht="12">
      <c r="A159" s="15"/>
      <c r="B159" s="258"/>
      <c r="C159" s="259"/>
      <c r="D159" s="230" t="s">
        <v>279</v>
      </c>
      <c r="E159" s="260" t="s">
        <v>19</v>
      </c>
      <c r="F159" s="261" t="s">
        <v>282</v>
      </c>
      <c r="G159" s="259"/>
      <c r="H159" s="262">
        <v>12.294</v>
      </c>
      <c r="I159" s="263"/>
      <c r="J159" s="259"/>
      <c r="K159" s="259"/>
      <c r="L159" s="264"/>
      <c r="M159" s="265"/>
      <c r="N159" s="266"/>
      <c r="O159" s="266"/>
      <c r="P159" s="266"/>
      <c r="Q159" s="266"/>
      <c r="R159" s="266"/>
      <c r="S159" s="266"/>
      <c r="T159" s="267"/>
      <c r="U159" s="15"/>
      <c r="V159" s="15"/>
      <c r="W159" s="15"/>
      <c r="X159" s="15"/>
      <c r="Y159" s="15"/>
      <c r="Z159" s="15"/>
      <c r="AA159" s="15"/>
      <c r="AB159" s="15"/>
      <c r="AC159" s="15"/>
      <c r="AD159" s="15"/>
      <c r="AE159" s="15"/>
      <c r="AT159" s="268" t="s">
        <v>279</v>
      </c>
      <c r="AU159" s="268" t="s">
        <v>82</v>
      </c>
      <c r="AV159" s="15" t="s">
        <v>273</v>
      </c>
      <c r="AW159" s="15" t="s">
        <v>33</v>
      </c>
      <c r="AX159" s="15" t="s">
        <v>80</v>
      </c>
      <c r="AY159" s="268" t="s">
        <v>266</v>
      </c>
    </row>
    <row r="160" spans="1:65" s="2" customFormat="1" ht="24.15" customHeight="1">
      <c r="A160" s="41"/>
      <c r="B160" s="42"/>
      <c r="C160" s="217" t="s">
        <v>346</v>
      </c>
      <c r="D160" s="217" t="s">
        <v>268</v>
      </c>
      <c r="E160" s="218" t="s">
        <v>3478</v>
      </c>
      <c r="F160" s="219" t="s">
        <v>3479</v>
      </c>
      <c r="G160" s="220" t="s">
        <v>271</v>
      </c>
      <c r="H160" s="221">
        <v>12.294</v>
      </c>
      <c r="I160" s="222"/>
      <c r="J160" s="223">
        <f>ROUND(I160*H160,2)</f>
        <v>0</v>
      </c>
      <c r="K160" s="219" t="s">
        <v>272</v>
      </c>
      <c r="L160" s="47"/>
      <c r="M160" s="224" t="s">
        <v>19</v>
      </c>
      <c r="N160" s="225"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273</v>
      </c>
      <c r="AT160" s="228" t="s">
        <v>268</v>
      </c>
      <c r="AU160" s="228" t="s">
        <v>82</v>
      </c>
      <c r="AY160" s="20" t="s">
        <v>266</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273</v>
      </c>
      <c r="BM160" s="228" t="s">
        <v>3480</v>
      </c>
    </row>
    <row r="161" spans="1:47" s="2" customFormat="1" ht="12">
      <c r="A161" s="41"/>
      <c r="B161" s="42"/>
      <c r="C161" s="43"/>
      <c r="D161" s="230" t="s">
        <v>275</v>
      </c>
      <c r="E161" s="43"/>
      <c r="F161" s="231" t="s">
        <v>3481</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275</v>
      </c>
      <c r="AU161" s="20" t="s">
        <v>82</v>
      </c>
    </row>
    <row r="162" spans="1:47" s="2" customFormat="1" ht="12">
      <c r="A162" s="41"/>
      <c r="B162" s="42"/>
      <c r="C162" s="43"/>
      <c r="D162" s="235" t="s">
        <v>277</v>
      </c>
      <c r="E162" s="43"/>
      <c r="F162" s="236" t="s">
        <v>3482</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277</v>
      </c>
      <c r="AU162" s="20" t="s">
        <v>82</v>
      </c>
    </row>
    <row r="163" spans="1:65" s="2" customFormat="1" ht="16.5" customHeight="1">
      <c r="A163" s="41"/>
      <c r="B163" s="42"/>
      <c r="C163" s="217" t="s">
        <v>355</v>
      </c>
      <c r="D163" s="217" t="s">
        <v>268</v>
      </c>
      <c r="E163" s="218" t="s">
        <v>3483</v>
      </c>
      <c r="F163" s="219" t="s">
        <v>3484</v>
      </c>
      <c r="G163" s="220" t="s">
        <v>327</v>
      </c>
      <c r="H163" s="221">
        <v>0.082</v>
      </c>
      <c r="I163" s="222"/>
      <c r="J163" s="223">
        <f>ROUND(I163*H163,2)</f>
        <v>0</v>
      </c>
      <c r="K163" s="219" t="s">
        <v>272</v>
      </c>
      <c r="L163" s="47"/>
      <c r="M163" s="224" t="s">
        <v>19</v>
      </c>
      <c r="N163" s="225" t="s">
        <v>43</v>
      </c>
      <c r="O163" s="87"/>
      <c r="P163" s="226">
        <f>O163*H163</f>
        <v>0</v>
      </c>
      <c r="Q163" s="226">
        <v>1.04922</v>
      </c>
      <c r="R163" s="226">
        <f>Q163*H163</f>
        <v>0.08603604000000001</v>
      </c>
      <c r="S163" s="226">
        <v>0</v>
      </c>
      <c r="T163" s="227">
        <f>S163*H163</f>
        <v>0</v>
      </c>
      <c r="U163" s="41"/>
      <c r="V163" s="41"/>
      <c r="W163" s="41"/>
      <c r="X163" s="41"/>
      <c r="Y163" s="41"/>
      <c r="Z163" s="41"/>
      <c r="AA163" s="41"/>
      <c r="AB163" s="41"/>
      <c r="AC163" s="41"/>
      <c r="AD163" s="41"/>
      <c r="AE163" s="41"/>
      <c r="AR163" s="228" t="s">
        <v>273</v>
      </c>
      <c r="AT163" s="228" t="s">
        <v>268</v>
      </c>
      <c r="AU163" s="228" t="s">
        <v>82</v>
      </c>
      <c r="AY163" s="20" t="s">
        <v>266</v>
      </c>
      <c r="BE163" s="229">
        <f>IF(N163="základní",J163,0)</f>
        <v>0</v>
      </c>
      <c r="BF163" s="229">
        <f>IF(N163="snížená",J163,0)</f>
        <v>0</v>
      </c>
      <c r="BG163" s="229">
        <f>IF(N163="zákl. přenesená",J163,0)</f>
        <v>0</v>
      </c>
      <c r="BH163" s="229">
        <f>IF(N163="sníž. přenesená",J163,0)</f>
        <v>0</v>
      </c>
      <c r="BI163" s="229">
        <f>IF(N163="nulová",J163,0)</f>
        <v>0</v>
      </c>
      <c r="BJ163" s="20" t="s">
        <v>80</v>
      </c>
      <c r="BK163" s="229">
        <f>ROUND(I163*H163,2)</f>
        <v>0</v>
      </c>
      <c r="BL163" s="20" t="s">
        <v>273</v>
      </c>
      <c r="BM163" s="228" t="s">
        <v>3485</v>
      </c>
    </row>
    <row r="164" spans="1:47" s="2" customFormat="1" ht="12">
      <c r="A164" s="41"/>
      <c r="B164" s="42"/>
      <c r="C164" s="43"/>
      <c r="D164" s="230" t="s">
        <v>275</v>
      </c>
      <c r="E164" s="43"/>
      <c r="F164" s="231" t="s">
        <v>3486</v>
      </c>
      <c r="G164" s="43"/>
      <c r="H164" s="43"/>
      <c r="I164" s="232"/>
      <c r="J164" s="43"/>
      <c r="K164" s="43"/>
      <c r="L164" s="47"/>
      <c r="M164" s="233"/>
      <c r="N164" s="234"/>
      <c r="O164" s="87"/>
      <c r="P164" s="87"/>
      <c r="Q164" s="87"/>
      <c r="R164" s="87"/>
      <c r="S164" s="87"/>
      <c r="T164" s="88"/>
      <c r="U164" s="41"/>
      <c r="V164" s="41"/>
      <c r="W164" s="41"/>
      <c r="X164" s="41"/>
      <c r="Y164" s="41"/>
      <c r="Z164" s="41"/>
      <c r="AA164" s="41"/>
      <c r="AB164" s="41"/>
      <c r="AC164" s="41"/>
      <c r="AD164" s="41"/>
      <c r="AE164" s="41"/>
      <c r="AT164" s="20" t="s">
        <v>275</v>
      </c>
      <c r="AU164" s="20" t="s">
        <v>82</v>
      </c>
    </row>
    <row r="165" spans="1:47" s="2" customFormat="1" ht="12">
      <c r="A165" s="41"/>
      <c r="B165" s="42"/>
      <c r="C165" s="43"/>
      <c r="D165" s="235" t="s">
        <v>277</v>
      </c>
      <c r="E165" s="43"/>
      <c r="F165" s="236" t="s">
        <v>3487</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277</v>
      </c>
      <c r="AU165" s="20" t="s">
        <v>82</v>
      </c>
    </row>
    <row r="166" spans="1:51" s="13" customFormat="1" ht="12">
      <c r="A166" s="13"/>
      <c r="B166" s="237"/>
      <c r="C166" s="238"/>
      <c r="D166" s="230" t="s">
        <v>279</v>
      </c>
      <c r="E166" s="239" t="s">
        <v>19</v>
      </c>
      <c r="F166" s="240" t="s">
        <v>3467</v>
      </c>
      <c r="G166" s="238"/>
      <c r="H166" s="239" t="s">
        <v>19</v>
      </c>
      <c r="I166" s="241"/>
      <c r="J166" s="238"/>
      <c r="K166" s="238"/>
      <c r="L166" s="242"/>
      <c r="M166" s="243"/>
      <c r="N166" s="244"/>
      <c r="O166" s="244"/>
      <c r="P166" s="244"/>
      <c r="Q166" s="244"/>
      <c r="R166" s="244"/>
      <c r="S166" s="244"/>
      <c r="T166" s="245"/>
      <c r="U166" s="13"/>
      <c r="V166" s="13"/>
      <c r="W166" s="13"/>
      <c r="X166" s="13"/>
      <c r="Y166" s="13"/>
      <c r="Z166" s="13"/>
      <c r="AA166" s="13"/>
      <c r="AB166" s="13"/>
      <c r="AC166" s="13"/>
      <c r="AD166" s="13"/>
      <c r="AE166" s="13"/>
      <c r="AT166" s="246" t="s">
        <v>279</v>
      </c>
      <c r="AU166" s="246" t="s">
        <v>82</v>
      </c>
      <c r="AV166" s="13" t="s">
        <v>80</v>
      </c>
      <c r="AW166" s="13" t="s">
        <v>33</v>
      </c>
      <c r="AX166" s="13" t="s">
        <v>72</v>
      </c>
      <c r="AY166" s="246" t="s">
        <v>266</v>
      </c>
    </row>
    <row r="167" spans="1:51" s="14" customFormat="1" ht="12">
      <c r="A167" s="14"/>
      <c r="B167" s="247"/>
      <c r="C167" s="248"/>
      <c r="D167" s="230" t="s">
        <v>279</v>
      </c>
      <c r="E167" s="249" t="s">
        <v>19</v>
      </c>
      <c r="F167" s="250" t="s">
        <v>3488</v>
      </c>
      <c r="G167" s="248"/>
      <c r="H167" s="251">
        <v>0.076</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279</v>
      </c>
      <c r="AU167" s="257" t="s">
        <v>82</v>
      </c>
      <c r="AV167" s="14" t="s">
        <v>82</v>
      </c>
      <c r="AW167" s="14" t="s">
        <v>33</v>
      </c>
      <c r="AX167" s="14" t="s">
        <v>72</v>
      </c>
      <c r="AY167" s="257" t="s">
        <v>266</v>
      </c>
    </row>
    <row r="168" spans="1:51" s="13" customFormat="1" ht="12">
      <c r="A168" s="13"/>
      <c r="B168" s="237"/>
      <c r="C168" s="238"/>
      <c r="D168" s="230" t="s">
        <v>279</v>
      </c>
      <c r="E168" s="239" t="s">
        <v>19</v>
      </c>
      <c r="F168" s="240" t="s">
        <v>3469</v>
      </c>
      <c r="G168" s="238"/>
      <c r="H168" s="239" t="s">
        <v>19</v>
      </c>
      <c r="I168" s="241"/>
      <c r="J168" s="238"/>
      <c r="K168" s="238"/>
      <c r="L168" s="242"/>
      <c r="M168" s="243"/>
      <c r="N168" s="244"/>
      <c r="O168" s="244"/>
      <c r="P168" s="244"/>
      <c r="Q168" s="244"/>
      <c r="R168" s="244"/>
      <c r="S168" s="244"/>
      <c r="T168" s="245"/>
      <c r="U168" s="13"/>
      <c r="V168" s="13"/>
      <c r="W168" s="13"/>
      <c r="X168" s="13"/>
      <c r="Y168" s="13"/>
      <c r="Z168" s="13"/>
      <c r="AA168" s="13"/>
      <c r="AB168" s="13"/>
      <c r="AC168" s="13"/>
      <c r="AD168" s="13"/>
      <c r="AE168" s="13"/>
      <c r="AT168" s="246" t="s">
        <v>279</v>
      </c>
      <c r="AU168" s="246" t="s">
        <v>82</v>
      </c>
      <c r="AV168" s="13" t="s">
        <v>80</v>
      </c>
      <c r="AW168" s="13" t="s">
        <v>33</v>
      </c>
      <c r="AX168" s="13" t="s">
        <v>72</v>
      </c>
      <c r="AY168" s="246" t="s">
        <v>266</v>
      </c>
    </row>
    <row r="169" spans="1:51" s="14" customFormat="1" ht="12">
      <c r="A169" s="14"/>
      <c r="B169" s="247"/>
      <c r="C169" s="248"/>
      <c r="D169" s="230" t="s">
        <v>279</v>
      </c>
      <c r="E169" s="249" t="s">
        <v>19</v>
      </c>
      <c r="F169" s="250" t="s">
        <v>3489</v>
      </c>
      <c r="G169" s="248"/>
      <c r="H169" s="251">
        <v>0.002</v>
      </c>
      <c r="I169" s="252"/>
      <c r="J169" s="248"/>
      <c r="K169" s="248"/>
      <c r="L169" s="253"/>
      <c r="M169" s="254"/>
      <c r="N169" s="255"/>
      <c r="O169" s="255"/>
      <c r="P169" s="255"/>
      <c r="Q169" s="255"/>
      <c r="R169" s="255"/>
      <c r="S169" s="255"/>
      <c r="T169" s="256"/>
      <c r="U169" s="14"/>
      <c r="V169" s="14"/>
      <c r="W169" s="14"/>
      <c r="X169" s="14"/>
      <c r="Y169" s="14"/>
      <c r="Z169" s="14"/>
      <c r="AA169" s="14"/>
      <c r="AB169" s="14"/>
      <c r="AC169" s="14"/>
      <c r="AD169" s="14"/>
      <c r="AE169" s="14"/>
      <c r="AT169" s="257" t="s">
        <v>279</v>
      </c>
      <c r="AU169" s="257" t="s">
        <v>82</v>
      </c>
      <c r="AV169" s="14" t="s">
        <v>82</v>
      </c>
      <c r="AW169" s="14" t="s">
        <v>33</v>
      </c>
      <c r="AX169" s="14" t="s">
        <v>72</v>
      </c>
      <c r="AY169" s="257" t="s">
        <v>266</v>
      </c>
    </row>
    <row r="170" spans="1:51" s="14" customFormat="1" ht="12">
      <c r="A170" s="14"/>
      <c r="B170" s="247"/>
      <c r="C170" s="248"/>
      <c r="D170" s="230" t="s">
        <v>279</v>
      </c>
      <c r="E170" s="249" t="s">
        <v>19</v>
      </c>
      <c r="F170" s="250" t="s">
        <v>3490</v>
      </c>
      <c r="G170" s="248"/>
      <c r="H170" s="251">
        <v>0.004</v>
      </c>
      <c r="I170" s="252"/>
      <c r="J170" s="248"/>
      <c r="K170" s="248"/>
      <c r="L170" s="253"/>
      <c r="M170" s="254"/>
      <c r="N170" s="255"/>
      <c r="O170" s="255"/>
      <c r="P170" s="255"/>
      <c r="Q170" s="255"/>
      <c r="R170" s="255"/>
      <c r="S170" s="255"/>
      <c r="T170" s="256"/>
      <c r="U170" s="14"/>
      <c r="V170" s="14"/>
      <c r="W170" s="14"/>
      <c r="X170" s="14"/>
      <c r="Y170" s="14"/>
      <c r="Z170" s="14"/>
      <c r="AA170" s="14"/>
      <c r="AB170" s="14"/>
      <c r="AC170" s="14"/>
      <c r="AD170" s="14"/>
      <c r="AE170" s="14"/>
      <c r="AT170" s="257" t="s">
        <v>279</v>
      </c>
      <c r="AU170" s="257" t="s">
        <v>82</v>
      </c>
      <c r="AV170" s="14" t="s">
        <v>82</v>
      </c>
      <c r="AW170" s="14" t="s">
        <v>33</v>
      </c>
      <c r="AX170" s="14" t="s">
        <v>72</v>
      </c>
      <c r="AY170" s="257" t="s">
        <v>266</v>
      </c>
    </row>
    <row r="171" spans="1:51" s="15" customFormat="1" ht="12">
      <c r="A171" s="15"/>
      <c r="B171" s="258"/>
      <c r="C171" s="259"/>
      <c r="D171" s="230" t="s">
        <v>279</v>
      </c>
      <c r="E171" s="260" t="s">
        <v>19</v>
      </c>
      <c r="F171" s="261" t="s">
        <v>282</v>
      </c>
      <c r="G171" s="259"/>
      <c r="H171" s="262">
        <v>0.082</v>
      </c>
      <c r="I171" s="263"/>
      <c r="J171" s="259"/>
      <c r="K171" s="259"/>
      <c r="L171" s="264"/>
      <c r="M171" s="265"/>
      <c r="N171" s="266"/>
      <c r="O171" s="266"/>
      <c r="P171" s="266"/>
      <c r="Q171" s="266"/>
      <c r="R171" s="266"/>
      <c r="S171" s="266"/>
      <c r="T171" s="267"/>
      <c r="U171" s="15"/>
      <c r="V171" s="15"/>
      <c r="W171" s="15"/>
      <c r="X171" s="15"/>
      <c r="Y171" s="15"/>
      <c r="Z171" s="15"/>
      <c r="AA171" s="15"/>
      <c r="AB171" s="15"/>
      <c r="AC171" s="15"/>
      <c r="AD171" s="15"/>
      <c r="AE171" s="15"/>
      <c r="AT171" s="268" t="s">
        <v>279</v>
      </c>
      <c r="AU171" s="268" t="s">
        <v>82</v>
      </c>
      <c r="AV171" s="15" t="s">
        <v>273</v>
      </c>
      <c r="AW171" s="15" t="s">
        <v>33</v>
      </c>
      <c r="AX171" s="15" t="s">
        <v>80</v>
      </c>
      <c r="AY171" s="268" t="s">
        <v>266</v>
      </c>
    </row>
    <row r="172" spans="1:65" s="2" customFormat="1" ht="16.5" customHeight="1">
      <c r="A172" s="41"/>
      <c r="B172" s="42"/>
      <c r="C172" s="217" t="s">
        <v>365</v>
      </c>
      <c r="D172" s="217" t="s">
        <v>268</v>
      </c>
      <c r="E172" s="218" t="s">
        <v>3491</v>
      </c>
      <c r="F172" s="219" t="s">
        <v>3492</v>
      </c>
      <c r="G172" s="220" t="s">
        <v>327</v>
      </c>
      <c r="H172" s="221">
        <v>0.184</v>
      </c>
      <c r="I172" s="222"/>
      <c r="J172" s="223">
        <f>ROUND(I172*H172,2)</f>
        <v>0</v>
      </c>
      <c r="K172" s="219" t="s">
        <v>272</v>
      </c>
      <c r="L172" s="47"/>
      <c r="M172" s="224" t="s">
        <v>19</v>
      </c>
      <c r="N172" s="225" t="s">
        <v>43</v>
      </c>
      <c r="O172" s="87"/>
      <c r="P172" s="226">
        <f>O172*H172</f>
        <v>0</v>
      </c>
      <c r="Q172" s="226">
        <v>1.06277</v>
      </c>
      <c r="R172" s="226">
        <f>Q172*H172</f>
        <v>0.19554968</v>
      </c>
      <c r="S172" s="226">
        <v>0</v>
      </c>
      <c r="T172" s="227">
        <f>S172*H172</f>
        <v>0</v>
      </c>
      <c r="U172" s="41"/>
      <c r="V172" s="41"/>
      <c r="W172" s="41"/>
      <c r="X172" s="41"/>
      <c r="Y172" s="41"/>
      <c r="Z172" s="41"/>
      <c r="AA172" s="41"/>
      <c r="AB172" s="41"/>
      <c r="AC172" s="41"/>
      <c r="AD172" s="41"/>
      <c r="AE172" s="41"/>
      <c r="AR172" s="228" t="s">
        <v>273</v>
      </c>
      <c r="AT172" s="228" t="s">
        <v>268</v>
      </c>
      <c r="AU172" s="228" t="s">
        <v>82</v>
      </c>
      <c r="AY172" s="20" t="s">
        <v>266</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273</v>
      </c>
      <c r="BM172" s="228" t="s">
        <v>3493</v>
      </c>
    </row>
    <row r="173" spans="1:47" s="2" customFormat="1" ht="12">
      <c r="A173" s="41"/>
      <c r="B173" s="42"/>
      <c r="C173" s="43"/>
      <c r="D173" s="230" t="s">
        <v>275</v>
      </c>
      <c r="E173" s="43"/>
      <c r="F173" s="231" t="s">
        <v>3494</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275</v>
      </c>
      <c r="AU173" s="20" t="s">
        <v>82</v>
      </c>
    </row>
    <row r="174" spans="1:47" s="2" customFormat="1" ht="12">
      <c r="A174" s="41"/>
      <c r="B174" s="42"/>
      <c r="C174" s="43"/>
      <c r="D174" s="235" t="s">
        <v>277</v>
      </c>
      <c r="E174" s="43"/>
      <c r="F174" s="236" t="s">
        <v>3495</v>
      </c>
      <c r="G174" s="43"/>
      <c r="H174" s="43"/>
      <c r="I174" s="232"/>
      <c r="J174" s="43"/>
      <c r="K174" s="43"/>
      <c r="L174" s="47"/>
      <c r="M174" s="233"/>
      <c r="N174" s="234"/>
      <c r="O174" s="87"/>
      <c r="P174" s="87"/>
      <c r="Q174" s="87"/>
      <c r="R174" s="87"/>
      <c r="S174" s="87"/>
      <c r="T174" s="88"/>
      <c r="U174" s="41"/>
      <c r="V174" s="41"/>
      <c r="W174" s="41"/>
      <c r="X174" s="41"/>
      <c r="Y174" s="41"/>
      <c r="Z174" s="41"/>
      <c r="AA174" s="41"/>
      <c r="AB174" s="41"/>
      <c r="AC174" s="41"/>
      <c r="AD174" s="41"/>
      <c r="AE174" s="41"/>
      <c r="AT174" s="20" t="s">
        <v>277</v>
      </c>
      <c r="AU174" s="20" t="s">
        <v>82</v>
      </c>
    </row>
    <row r="175" spans="1:51" s="13" customFormat="1" ht="12">
      <c r="A175" s="13"/>
      <c r="B175" s="237"/>
      <c r="C175" s="238"/>
      <c r="D175" s="230" t="s">
        <v>279</v>
      </c>
      <c r="E175" s="239" t="s">
        <v>19</v>
      </c>
      <c r="F175" s="240" t="s">
        <v>3467</v>
      </c>
      <c r="G175" s="238"/>
      <c r="H175" s="239" t="s">
        <v>19</v>
      </c>
      <c r="I175" s="241"/>
      <c r="J175" s="238"/>
      <c r="K175" s="238"/>
      <c r="L175" s="242"/>
      <c r="M175" s="243"/>
      <c r="N175" s="244"/>
      <c r="O175" s="244"/>
      <c r="P175" s="244"/>
      <c r="Q175" s="244"/>
      <c r="R175" s="244"/>
      <c r="S175" s="244"/>
      <c r="T175" s="245"/>
      <c r="U175" s="13"/>
      <c r="V175" s="13"/>
      <c r="W175" s="13"/>
      <c r="X175" s="13"/>
      <c r="Y175" s="13"/>
      <c r="Z175" s="13"/>
      <c r="AA175" s="13"/>
      <c r="AB175" s="13"/>
      <c r="AC175" s="13"/>
      <c r="AD175" s="13"/>
      <c r="AE175" s="13"/>
      <c r="AT175" s="246" t="s">
        <v>279</v>
      </c>
      <c r="AU175" s="246" t="s">
        <v>82</v>
      </c>
      <c r="AV175" s="13" t="s">
        <v>80</v>
      </c>
      <c r="AW175" s="13" t="s">
        <v>33</v>
      </c>
      <c r="AX175" s="13" t="s">
        <v>72</v>
      </c>
      <c r="AY175" s="246" t="s">
        <v>266</v>
      </c>
    </row>
    <row r="176" spans="1:51" s="14" customFormat="1" ht="12">
      <c r="A176" s="14"/>
      <c r="B176" s="247"/>
      <c r="C176" s="248"/>
      <c r="D176" s="230" t="s">
        <v>279</v>
      </c>
      <c r="E176" s="249" t="s">
        <v>19</v>
      </c>
      <c r="F176" s="250" t="s">
        <v>3496</v>
      </c>
      <c r="G176" s="248"/>
      <c r="H176" s="251">
        <v>0.184</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279</v>
      </c>
      <c r="AU176" s="257" t="s">
        <v>82</v>
      </c>
      <c r="AV176" s="14" t="s">
        <v>82</v>
      </c>
      <c r="AW176" s="14" t="s">
        <v>33</v>
      </c>
      <c r="AX176" s="14" t="s">
        <v>72</v>
      </c>
      <c r="AY176" s="257" t="s">
        <v>266</v>
      </c>
    </row>
    <row r="177" spans="1:51" s="15" customFormat="1" ht="12">
      <c r="A177" s="15"/>
      <c r="B177" s="258"/>
      <c r="C177" s="259"/>
      <c r="D177" s="230" t="s">
        <v>279</v>
      </c>
      <c r="E177" s="260" t="s">
        <v>19</v>
      </c>
      <c r="F177" s="261" t="s">
        <v>282</v>
      </c>
      <c r="G177" s="259"/>
      <c r="H177" s="262">
        <v>0.184</v>
      </c>
      <c r="I177" s="263"/>
      <c r="J177" s="259"/>
      <c r="K177" s="259"/>
      <c r="L177" s="264"/>
      <c r="M177" s="265"/>
      <c r="N177" s="266"/>
      <c r="O177" s="266"/>
      <c r="P177" s="266"/>
      <c r="Q177" s="266"/>
      <c r="R177" s="266"/>
      <c r="S177" s="266"/>
      <c r="T177" s="267"/>
      <c r="U177" s="15"/>
      <c r="V177" s="15"/>
      <c r="W177" s="15"/>
      <c r="X177" s="15"/>
      <c r="Y177" s="15"/>
      <c r="Z177" s="15"/>
      <c r="AA177" s="15"/>
      <c r="AB177" s="15"/>
      <c r="AC177" s="15"/>
      <c r="AD177" s="15"/>
      <c r="AE177" s="15"/>
      <c r="AT177" s="268" t="s">
        <v>279</v>
      </c>
      <c r="AU177" s="268" t="s">
        <v>82</v>
      </c>
      <c r="AV177" s="15" t="s">
        <v>273</v>
      </c>
      <c r="AW177" s="15" t="s">
        <v>33</v>
      </c>
      <c r="AX177" s="15" t="s">
        <v>80</v>
      </c>
      <c r="AY177" s="268" t="s">
        <v>266</v>
      </c>
    </row>
    <row r="178" spans="1:65" s="2" customFormat="1" ht="21.75" customHeight="1">
      <c r="A178" s="41"/>
      <c r="B178" s="42"/>
      <c r="C178" s="217" t="s">
        <v>376</v>
      </c>
      <c r="D178" s="217" t="s">
        <v>268</v>
      </c>
      <c r="E178" s="218" t="s">
        <v>3497</v>
      </c>
      <c r="F178" s="219" t="s">
        <v>3498</v>
      </c>
      <c r="G178" s="220" t="s">
        <v>481</v>
      </c>
      <c r="H178" s="221">
        <v>3</v>
      </c>
      <c r="I178" s="222"/>
      <c r="J178" s="223">
        <f>ROUND(I178*H178,2)</f>
        <v>0</v>
      </c>
      <c r="K178" s="219" t="s">
        <v>272</v>
      </c>
      <c r="L178" s="47"/>
      <c r="M178" s="224" t="s">
        <v>19</v>
      </c>
      <c r="N178" s="225" t="s">
        <v>43</v>
      </c>
      <c r="O178" s="87"/>
      <c r="P178" s="226">
        <f>O178*H178</f>
        <v>0</v>
      </c>
      <c r="Q178" s="226">
        <v>0.01794</v>
      </c>
      <c r="R178" s="226">
        <f>Q178*H178</f>
        <v>0.05382000000000001</v>
      </c>
      <c r="S178" s="226">
        <v>0</v>
      </c>
      <c r="T178" s="227">
        <f>S178*H178</f>
        <v>0</v>
      </c>
      <c r="U178" s="41"/>
      <c r="V178" s="41"/>
      <c r="W178" s="41"/>
      <c r="X178" s="41"/>
      <c r="Y178" s="41"/>
      <c r="Z178" s="41"/>
      <c r="AA178" s="41"/>
      <c r="AB178" s="41"/>
      <c r="AC178" s="41"/>
      <c r="AD178" s="41"/>
      <c r="AE178" s="41"/>
      <c r="AR178" s="228" t="s">
        <v>273</v>
      </c>
      <c r="AT178" s="228" t="s">
        <v>268</v>
      </c>
      <c r="AU178" s="228" t="s">
        <v>82</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3499</v>
      </c>
    </row>
    <row r="179" spans="1:47" s="2" customFormat="1" ht="12">
      <c r="A179" s="41"/>
      <c r="B179" s="42"/>
      <c r="C179" s="43"/>
      <c r="D179" s="230" t="s">
        <v>275</v>
      </c>
      <c r="E179" s="43"/>
      <c r="F179" s="231" t="s">
        <v>3500</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82</v>
      </c>
    </row>
    <row r="180" spans="1:47" s="2" customFormat="1" ht="12">
      <c r="A180" s="41"/>
      <c r="B180" s="42"/>
      <c r="C180" s="43"/>
      <c r="D180" s="235" t="s">
        <v>277</v>
      </c>
      <c r="E180" s="43"/>
      <c r="F180" s="236" t="s">
        <v>3501</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277</v>
      </c>
      <c r="AU180" s="20" t="s">
        <v>82</v>
      </c>
    </row>
    <row r="181" spans="1:51" s="14" customFormat="1" ht="12">
      <c r="A181" s="14"/>
      <c r="B181" s="247"/>
      <c r="C181" s="248"/>
      <c r="D181" s="230" t="s">
        <v>279</v>
      </c>
      <c r="E181" s="249" t="s">
        <v>19</v>
      </c>
      <c r="F181" s="250" t="s">
        <v>3502</v>
      </c>
      <c r="G181" s="248"/>
      <c r="H181" s="251">
        <v>1</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279</v>
      </c>
      <c r="AU181" s="257" t="s">
        <v>82</v>
      </c>
      <c r="AV181" s="14" t="s">
        <v>82</v>
      </c>
      <c r="AW181" s="14" t="s">
        <v>33</v>
      </c>
      <c r="AX181" s="14" t="s">
        <v>72</v>
      </c>
      <c r="AY181" s="257" t="s">
        <v>266</v>
      </c>
    </row>
    <row r="182" spans="1:51" s="14" customFormat="1" ht="12">
      <c r="A182" s="14"/>
      <c r="B182" s="247"/>
      <c r="C182" s="248"/>
      <c r="D182" s="230" t="s">
        <v>279</v>
      </c>
      <c r="E182" s="249" t="s">
        <v>19</v>
      </c>
      <c r="F182" s="250" t="s">
        <v>3503</v>
      </c>
      <c r="G182" s="248"/>
      <c r="H182" s="251">
        <v>2</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279</v>
      </c>
      <c r="AU182" s="257" t="s">
        <v>82</v>
      </c>
      <c r="AV182" s="14" t="s">
        <v>82</v>
      </c>
      <c r="AW182" s="14" t="s">
        <v>33</v>
      </c>
      <c r="AX182" s="14" t="s">
        <v>72</v>
      </c>
      <c r="AY182" s="257" t="s">
        <v>266</v>
      </c>
    </row>
    <row r="183" spans="1:51" s="15" customFormat="1" ht="12">
      <c r="A183" s="15"/>
      <c r="B183" s="258"/>
      <c r="C183" s="259"/>
      <c r="D183" s="230" t="s">
        <v>279</v>
      </c>
      <c r="E183" s="260" t="s">
        <v>19</v>
      </c>
      <c r="F183" s="261" t="s">
        <v>282</v>
      </c>
      <c r="G183" s="259"/>
      <c r="H183" s="262">
        <v>3</v>
      </c>
      <c r="I183" s="263"/>
      <c r="J183" s="259"/>
      <c r="K183" s="259"/>
      <c r="L183" s="264"/>
      <c r="M183" s="265"/>
      <c r="N183" s="266"/>
      <c r="O183" s="266"/>
      <c r="P183" s="266"/>
      <c r="Q183" s="266"/>
      <c r="R183" s="266"/>
      <c r="S183" s="266"/>
      <c r="T183" s="267"/>
      <c r="U183" s="15"/>
      <c r="V183" s="15"/>
      <c r="W183" s="15"/>
      <c r="X183" s="15"/>
      <c r="Y183" s="15"/>
      <c r="Z183" s="15"/>
      <c r="AA183" s="15"/>
      <c r="AB183" s="15"/>
      <c r="AC183" s="15"/>
      <c r="AD183" s="15"/>
      <c r="AE183" s="15"/>
      <c r="AT183" s="268" t="s">
        <v>279</v>
      </c>
      <c r="AU183" s="268" t="s">
        <v>82</v>
      </c>
      <c r="AV183" s="15" t="s">
        <v>273</v>
      </c>
      <c r="AW183" s="15" t="s">
        <v>33</v>
      </c>
      <c r="AX183" s="15" t="s">
        <v>80</v>
      </c>
      <c r="AY183" s="268" t="s">
        <v>266</v>
      </c>
    </row>
    <row r="184" spans="1:65" s="2" customFormat="1" ht="21.75" customHeight="1">
      <c r="A184" s="41"/>
      <c r="B184" s="42"/>
      <c r="C184" s="217" t="s">
        <v>8</v>
      </c>
      <c r="D184" s="217" t="s">
        <v>268</v>
      </c>
      <c r="E184" s="218" t="s">
        <v>3504</v>
      </c>
      <c r="F184" s="219" t="s">
        <v>3505</v>
      </c>
      <c r="G184" s="220" t="s">
        <v>481</v>
      </c>
      <c r="H184" s="221">
        <v>2</v>
      </c>
      <c r="I184" s="222"/>
      <c r="J184" s="223">
        <f>ROUND(I184*H184,2)</f>
        <v>0</v>
      </c>
      <c r="K184" s="219" t="s">
        <v>272</v>
      </c>
      <c r="L184" s="47"/>
      <c r="M184" s="224" t="s">
        <v>19</v>
      </c>
      <c r="N184" s="225" t="s">
        <v>43</v>
      </c>
      <c r="O184" s="87"/>
      <c r="P184" s="226">
        <f>O184*H184</f>
        <v>0</v>
      </c>
      <c r="Q184" s="226">
        <v>0.02278</v>
      </c>
      <c r="R184" s="226">
        <f>Q184*H184</f>
        <v>0.04556</v>
      </c>
      <c r="S184" s="226">
        <v>0</v>
      </c>
      <c r="T184" s="227">
        <f>S184*H184</f>
        <v>0</v>
      </c>
      <c r="U184" s="41"/>
      <c r="V184" s="41"/>
      <c r="W184" s="41"/>
      <c r="X184" s="41"/>
      <c r="Y184" s="41"/>
      <c r="Z184" s="41"/>
      <c r="AA184" s="41"/>
      <c r="AB184" s="41"/>
      <c r="AC184" s="41"/>
      <c r="AD184" s="41"/>
      <c r="AE184" s="41"/>
      <c r="AR184" s="228" t="s">
        <v>273</v>
      </c>
      <c r="AT184" s="228" t="s">
        <v>268</v>
      </c>
      <c r="AU184" s="228" t="s">
        <v>82</v>
      </c>
      <c r="AY184" s="20" t="s">
        <v>266</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273</v>
      </c>
      <c r="BM184" s="228" t="s">
        <v>3506</v>
      </c>
    </row>
    <row r="185" spans="1:47" s="2" customFormat="1" ht="12">
      <c r="A185" s="41"/>
      <c r="B185" s="42"/>
      <c r="C185" s="43"/>
      <c r="D185" s="230" t="s">
        <v>275</v>
      </c>
      <c r="E185" s="43"/>
      <c r="F185" s="231" t="s">
        <v>3507</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275</v>
      </c>
      <c r="AU185" s="20" t="s">
        <v>82</v>
      </c>
    </row>
    <row r="186" spans="1:47" s="2" customFormat="1" ht="12">
      <c r="A186" s="41"/>
      <c r="B186" s="42"/>
      <c r="C186" s="43"/>
      <c r="D186" s="235" t="s">
        <v>277</v>
      </c>
      <c r="E186" s="43"/>
      <c r="F186" s="236" t="s">
        <v>3508</v>
      </c>
      <c r="G186" s="43"/>
      <c r="H186" s="43"/>
      <c r="I186" s="232"/>
      <c r="J186" s="43"/>
      <c r="K186" s="43"/>
      <c r="L186" s="47"/>
      <c r="M186" s="233"/>
      <c r="N186" s="234"/>
      <c r="O186" s="87"/>
      <c r="P186" s="87"/>
      <c r="Q186" s="87"/>
      <c r="R186" s="87"/>
      <c r="S186" s="87"/>
      <c r="T186" s="88"/>
      <c r="U186" s="41"/>
      <c r="V186" s="41"/>
      <c r="W186" s="41"/>
      <c r="X186" s="41"/>
      <c r="Y186" s="41"/>
      <c r="Z186" s="41"/>
      <c r="AA186" s="41"/>
      <c r="AB186" s="41"/>
      <c r="AC186" s="41"/>
      <c r="AD186" s="41"/>
      <c r="AE186" s="41"/>
      <c r="AT186" s="20" t="s">
        <v>277</v>
      </c>
      <c r="AU186" s="20" t="s">
        <v>82</v>
      </c>
    </row>
    <row r="187" spans="1:51" s="14" customFormat="1" ht="12">
      <c r="A187" s="14"/>
      <c r="B187" s="247"/>
      <c r="C187" s="248"/>
      <c r="D187" s="230" t="s">
        <v>279</v>
      </c>
      <c r="E187" s="249" t="s">
        <v>19</v>
      </c>
      <c r="F187" s="250" t="s">
        <v>3502</v>
      </c>
      <c r="G187" s="248"/>
      <c r="H187" s="251">
        <v>1</v>
      </c>
      <c r="I187" s="252"/>
      <c r="J187" s="248"/>
      <c r="K187" s="248"/>
      <c r="L187" s="253"/>
      <c r="M187" s="254"/>
      <c r="N187" s="255"/>
      <c r="O187" s="255"/>
      <c r="P187" s="255"/>
      <c r="Q187" s="255"/>
      <c r="R187" s="255"/>
      <c r="S187" s="255"/>
      <c r="T187" s="256"/>
      <c r="U187" s="14"/>
      <c r="V187" s="14"/>
      <c r="W187" s="14"/>
      <c r="X187" s="14"/>
      <c r="Y187" s="14"/>
      <c r="Z187" s="14"/>
      <c r="AA187" s="14"/>
      <c r="AB187" s="14"/>
      <c r="AC187" s="14"/>
      <c r="AD187" s="14"/>
      <c r="AE187" s="14"/>
      <c r="AT187" s="257" t="s">
        <v>279</v>
      </c>
      <c r="AU187" s="257" t="s">
        <v>82</v>
      </c>
      <c r="AV187" s="14" t="s">
        <v>82</v>
      </c>
      <c r="AW187" s="14" t="s">
        <v>33</v>
      </c>
      <c r="AX187" s="14" t="s">
        <v>72</v>
      </c>
      <c r="AY187" s="257" t="s">
        <v>266</v>
      </c>
    </row>
    <row r="188" spans="1:51" s="14" customFormat="1" ht="12">
      <c r="A188" s="14"/>
      <c r="B188" s="247"/>
      <c r="C188" s="248"/>
      <c r="D188" s="230" t="s">
        <v>279</v>
      </c>
      <c r="E188" s="249" t="s">
        <v>19</v>
      </c>
      <c r="F188" s="250" t="s">
        <v>3509</v>
      </c>
      <c r="G188" s="248"/>
      <c r="H188" s="251">
        <v>1</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279</v>
      </c>
      <c r="AU188" s="257" t="s">
        <v>82</v>
      </c>
      <c r="AV188" s="14" t="s">
        <v>82</v>
      </c>
      <c r="AW188" s="14" t="s">
        <v>33</v>
      </c>
      <c r="AX188" s="14" t="s">
        <v>72</v>
      </c>
      <c r="AY188" s="257" t="s">
        <v>266</v>
      </c>
    </row>
    <row r="189" spans="1:51" s="15" customFormat="1" ht="12">
      <c r="A189" s="15"/>
      <c r="B189" s="258"/>
      <c r="C189" s="259"/>
      <c r="D189" s="230" t="s">
        <v>279</v>
      </c>
      <c r="E189" s="260" t="s">
        <v>19</v>
      </c>
      <c r="F189" s="261" t="s">
        <v>282</v>
      </c>
      <c r="G189" s="259"/>
      <c r="H189" s="262">
        <v>2</v>
      </c>
      <c r="I189" s="263"/>
      <c r="J189" s="259"/>
      <c r="K189" s="259"/>
      <c r="L189" s="264"/>
      <c r="M189" s="265"/>
      <c r="N189" s="266"/>
      <c r="O189" s="266"/>
      <c r="P189" s="266"/>
      <c r="Q189" s="266"/>
      <c r="R189" s="266"/>
      <c r="S189" s="266"/>
      <c r="T189" s="267"/>
      <c r="U189" s="15"/>
      <c r="V189" s="15"/>
      <c r="W189" s="15"/>
      <c r="X189" s="15"/>
      <c r="Y189" s="15"/>
      <c r="Z189" s="15"/>
      <c r="AA189" s="15"/>
      <c r="AB189" s="15"/>
      <c r="AC189" s="15"/>
      <c r="AD189" s="15"/>
      <c r="AE189" s="15"/>
      <c r="AT189" s="268" t="s">
        <v>279</v>
      </c>
      <c r="AU189" s="268" t="s">
        <v>82</v>
      </c>
      <c r="AV189" s="15" t="s">
        <v>273</v>
      </c>
      <c r="AW189" s="15" t="s">
        <v>33</v>
      </c>
      <c r="AX189" s="15" t="s">
        <v>80</v>
      </c>
      <c r="AY189" s="268" t="s">
        <v>266</v>
      </c>
    </row>
    <row r="190" spans="1:65" s="2" customFormat="1" ht="21.75" customHeight="1">
      <c r="A190" s="41"/>
      <c r="B190" s="42"/>
      <c r="C190" s="217" t="s">
        <v>396</v>
      </c>
      <c r="D190" s="217" t="s">
        <v>268</v>
      </c>
      <c r="E190" s="218" t="s">
        <v>3510</v>
      </c>
      <c r="F190" s="219" t="s">
        <v>3511</v>
      </c>
      <c r="G190" s="220" t="s">
        <v>481</v>
      </c>
      <c r="H190" s="221">
        <v>4</v>
      </c>
      <c r="I190" s="222"/>
      <c r="J190" s="223">
        <f>ROUND(I190*H190,2)</f>
        <v>0</v>
      </c>
      <c r="K190" s="219" t="s">
        <v>272</v>
      </c>
      <c r="L190" s="47"/>
      <c r="M190" s="224" t="s">
        <v>19</v>
      </c>
      <c r="N190" s="225" t="s">
        <v>43</v>
      </c>
      <c r="O190" s="87"/>
      <c r="P190" s="226">
        <f>O190*H190</f>
        <v>0</v>
      </c>
      <c r="Q190" s="226">
        <v>0.03655</v>
      </c>
      <c r="R190" s="226">
        <f>Q190*H190</f>
        <v>0.1462</v>
      </c>
      <c r="S190" s="226">
        <v>0</v>
      </c>
      <c r="T190" s="227">
        <f>S190*H190</f>
        <v>0</v>
      </c>
      <c r="U190" s="41"/>
      <c r="V190" s="41"/>
      <c r="W190" s="41"/>
      <c r="X190" s="41"/>
      <c r="Y190" s="41"/>
      <c r="Z190" s="41"/>
      <c r="AA190" s="41"/>
      <c r="AB190" s="41"/>
      <c r="AC190" s="41"/>
      <c r="AD190" s="41"/>
      <c r="AE190" s="41"/>
      <c r="AR190" s="228" t="s">
        <v>273</v>
      </c>
      <c r="AT190" s="228" t="s">
        <v>268</v>
      </c>
      <c r="AU190" s="228" t="s">
        <v>82</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3512</v>
      </c>
    </row>
    <row r="191" spans="1:47" s="2" customFormat="1" ht="12">
      <c r="A191" s="41"/>
      <c r="B191" s="42"/>
      <c r="C191" s="43"/>
      <c r="D191" s="230" t="s">
        <v>275</v>
      </c>
      <c r="E191" s="43"/>
      <c r="F191" s="231" t="s">
        <v>3513</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82</v>
      </c>
    </row>
    <row r="192" spans="1:47" s="2" customFormat="1" ht="12">
      <c r="A192" s="41"/>
      <c r="B192" s="42"/>
      <c r="C192" s="43"/>
      <c r="D192" s="235" t="s">
        <v>277</v>
      </c>
      <c r="E192" s="43"/>
      <c r="F192" s="236" t="s">
        <v>3514</v>
      </c>
      <c r="G192" s="43"/>
      <c r="H192" s="43"/>
      <c r="I192" s="232"/>
      <c r="J192" s="43"/>
      <c r="K192" s="43"/>
      <c r="L192" s="47"/>
      <c r="M192" s="233"/>
      <c r="N192" s="234"/>
      <c r="O192" s="87"/>
      <c r="P192" s="87"/>
      <c r="Q192" s="87"/>
      <c r="R192" s="87"/>
      <c r="S192" s="87"/>
      <c r="T192" s="88"/>
      <c r="U192" s="41"/>
      <c r="V192" s="41"/>
      <c r="W192" s="41"/>
      <c r="X192" s="41"/>
      <c r="Y192" s="41"/>
      <c r="Z192" s="41"/>
      <c r="AA192" s="41"/>
      <c r="AB192" s="41"/>
      <c r="AC192" s="41"/>
      <c r="AD192" s="41"/>
      <c r="AE192" s="41"/>
      <c r="AT192" s="20" t="s">
        <v>277</v>
      </c>
      <c r="AU192" s="20" t="s">
        <v>82</v>
      </c>
    </row>
    <row r="193" spans="1:51" s="14" customFormat="1" ht="12">
      <c r="A193" s="14"/>
      <c r="B193" s="247"/>
      <c r="C193" s="248"/>
      <c r="D193" s="230" t="s">
        <v>279</v>
      </c>
      <c r="E193" s="249" t="s">
        <v>19</v>
      </c>
      <c r="F193" s="250" t="s">
        <v>3515</v>
      </c>
      <c r="G193" s="248"/>
      <c r="H193" s="251">
        <v>2</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279</v>
      </c>
      <c r="AU193" s="257" t="s">
        <v>82</v>
      </c>
      <c r="AV193" s="14" t="s">
        <v>82</v>
      </c>
      <c r="AW193" s="14" t="s">
        <v>33</v>
      </c>
      <c r="AX193" s="14" t="s">
        <v>72</v>
      </c>
      <c r="AY193" s="257" t="s">
        <v>266</v>
      </c>
    </row>
    <row r="194" spans="1:51" s="14" customFormat="1" ht="12">
      <c r="A194" s="14"/>
      <c r="B194" s="247"/>
      <c r="C194" s="248"/>
      <c r="D194" s="230" t="s">
        <v>279</v>
      </c>
      <c r="E194" s="249" t="s">
        <v>19</v>
      </c>
      <c r="F194" s="250" t="s">
        <v>3503</v>
      </c>
      <c r="G194" s="248"/>
      <c r="H194" s="251">
        <v>2</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279</v>
      </c>
      <c r="AU194" s="257" t="s">
        <v>82</v>
      </c>
      <c r="AV194" s="14" t="s">
        <v>82</v>
      </c>
      <c r="AW194" s="14" t="s">
        <v>33</v>
      </c>
      <c r="AX194" s="14" t="s">
        <v>72</v>
      </c>
      <c r="AY194" s="257" t="s">
        <v>266</v>
      </c>
    </row>
    <row r="195" spans="1:51" s="15" customFormat="1" ht="12">
      <c r="A195" s="15"/>
      <c r="B195" s="258"/>
      <c r="C195" s="259"/>
      <c r="D195" s="230" t="s">
        <v>279</v>
      </c>
      <c r="E195" s="260" t="s">
        <v>19</v>
      </c>
      <c r="F195" s="261" t="s">
        <v>282</v>
      </c>
      <c r="G195" s="259"/>
      <c r="H195" s="262">
        <v>4</v>
      </c>
      <c r="I195" s="263"/>
      <c r="J195" s="259"/>
      <c r="K195" s="259"/>
      <c r="L195" s="264"/>
      <c r="M195" s="265"/>
      <c r="N195" s="266"/>
      <c r="O195" s="266"/>
      <c r="P195" s="266"/>
      <c r="Q195" s="266"/>
      <c r="R195" s="266"/>
      <c r="S195" s="266"/>
      <c r="T195" s="267"/>
      <c r="U195" s="15"/>
      <c r="V195" s="15"/>
      <c r="W195" s="15"/>
      <c r="X195" s="15"/>
      <c r="Y195" s="15"/>
      <c r="Z195" s="15"/>
      <c r="AA195" s="15"/>
      <c r="AB195" s="15"/>
      <c r="AC195" s="15"/>
      <c r="AD195" s="15"/>
      <c r="AE195" s="15"/>
      <c r="AT195" s="268" t="s">
        <v>279</v>
      </c>
      <c r="AU195" s="268" t="s">
        <v>82</v>
      </c>
      <c r="AV195" s="15" t="s">
        <v>273</v>
      </c>
      <c r="AW195" s="15" t="s">
        <v>33</v>
      </c>
      <c r="AX195" s="15" t="s">
        <v>80</v>
      </c>
      <c r="AY195" s="268" t="s">
        <v>266</v>
      </c>
    </row>
    <row r="196" spans="1:65" s="2" customFormat="1" ht="16.5" customHeight="1">
      <c r="A196" s="41"/>
      <c r="B196" s="42"/>
      <c r="C196" s="217" t="s">
        <v>404</v>
      </c>
      <c r="D196" s="217" t="s">
        <v>268</v>
      </c>
      <c r="E196" s="218" t="s">
        <v>3516</v>
      </c>
      <c r="F196" s="219" t="s">
        <v>3517</v>
      </c>
      <c r="G196" s="220" t="s">
        <v>285</v>
      </c>
      <c r="H196" s="221">
        <v>3.251</v>
      </c>
      <c r="I196" s="222"/>
      <c r="J196" s="223">
        <f>ROUND(I196*H196,2)</f>
        <v>0</v>
      </c>
      <c r="K196" s="219" t="s">
        <v>272</v>
      </c>
      <c r="L196" s="47"/>
      <c r="M196" s="224" t="s">
        <v>19</v>
      </c>
      <c r="N196" s="225" t="s">
        <v>43</v>
      </c>
      <c r="O196" s="87"/>
      <c r="P196" s="226">
        <f>O196*H196</f>
        <v>0</v>
      </c>
      <c r="Q196" s="226">
        <v>1.94302</v>
      </c>
      <c r="R196" s="226">
        <f>Q196*H196</f>
        <v>6.31675802</v>
      </c>
      <c r="S196" s="226">
        <v>0</v>
      </c>
      <c r="T196" s="227">
        <f>S196*H196</f>
        <v>0</v>
      </c>
      <c r="U196" s="41"/>
      <c r="V196" s="41"/>
      <c r="W196" s="41"/>
      <c r="X196" s="41"/>
      <c r="Y196" s="41"/>
      <c r="Z196" s="41"/>
      <c r="AA196" s="41"/>
      <c r="AB196" s="41"/>
      <c r="AC196" s="41"/>
      <c r="AD196" s="41"/>
      <c r="AE196" s="41"/>
      <c r="AR196" s="228" t="s">
        <v>273</v>
      </c>
      <c r="AT196" s="228" t="s">
        <v>268</v>
      </c>
      <c r="AU196" s="228" t="s">
        <v>82</v>
      </c>
      <c r="AY196" s="20" t="s">
        <v>266</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273</v>
      </c>
      <c r="BM196" s="228" t="s">
        <v>3518</v>
      </c>
    </row>
    <row r="197" spans="1:47" s="2" customFormat="1" ht="12">
      <c r="A197" s="41"/>
      <c r="B197" s="42"/>
      <c r="C197" s="43"/>
      <c r="D197" s="230" t="s">
        <v>275</v>
      </c>
      <c r="E197" s="43"/>
      <c r="F197" s="231" t="s">
        <v>3519</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275</v>
      </c>
      <c r="AU197" s="20" t="s">
        <v>82</v>
      </c>
    </row>
    <row r="198" spans="1:47" s="2" customFormat="1" ht="12">
      <c r="A198" s="41"/>
      <c r="B198" s="42"/>
      <c r="C198" s="43"/>
      <c r="D198" s="235" t="s">
        <v>277</v>
      </c>
      <c r="E198" s="43"/>
      <c r="F198" s="236" t="s">
        <v>3520</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277</v>
      </c>
      <c r="AU198" s="20" t="s">
        <v>82</v>
      </c>
    </row>
    <row r="199" spans="1:51" s="13" customFormat="1" ht="12">
      <c r="A199" s="13"/>
      <c r="B199" s="237"/>
      <c r="C199" s="238"/>
      <c r="D199" s="230" t="s">
        <v>279</v>
      </c>
      <c r="E199" s="239" t="s">
        <v>19</v>
      </c>
      <c r="F199" s="240" t="s">
        <v>3521</v>
      </c>
      <c r="G199" s="238"/>
      <c r="H199" s="239" t="s">
        <v>19</v>
      </c>
      <c r="I199" s="241"/>
      <c r="J199" s="238"/>
      <c r="K199" s="238"/>
      <c r="L199" s="242"/>
      <c r="M199" s="243"/>
      <c r="N199" s="244"/>
      <c r="O199" s="244"/>
      <c r="P199" s="244"/>
      <c r="Q199" s="244"/>
      <c r="R199" s="244"/>
      <c r="S199" s="244"/>
      <c r="T199" s="245"/>
      <c r="U199" s="13"/>
      <c r="V199" s="13"/>
      <c r="W199" s="13"/>
      <c r="X199" s="13"/>
      <c r="Y199" s="13"/>
      <c r="Z199" s="13"/>
      <c r="AA199" s="13"/>
      <c r="AB199" s="13"/>
      <c r="AC199" s="13"/>
      <c r="AD199" s="13"/>
      <c r="AE199" s="13"/>
      <c r="AT199" s="246" t="s">
        <v>279</v>
      </c>
      <c r="AU199" s="246" t="s">
        <v>82</v>
      </c>
      <c r="AV199" s="13" t="s">
        <v>80</v>
      </c>
      <c r="AW199" s="13" t="s">
        <v>33</v>
      </c>
      <c r="AX199" s="13" t="s">
        <v>72</v>
      </c>
      <c r="AY199" s="246" t="s">
        <v>266</v>
      </c>
    </row>
    <row r="200" spans="1:51" s="13" customFormat="1" ht="12">
      <c r="A200" s="13"/>
      <c r="B200" s="237"/>
      <c r="C200" s="238"/>
      <c r="D200" s="230" t="s">
        <v>279</v>
      </c>
      <c r="E200" s="239" t="s">
        <v>19</v>
      </c>
      <c r="F200" s="240" t="s">
        <v>3522</v>
      </c>
      <c r="G200" s="238"/>
      <c r="H200" s="239" t="s">
        <v>19</v>
      </c>
      <c r="I200" s="241"/>
      <c r="J200" s="238"/>
      <c r="K200" s="238"/>
      <c r="L200" s="242"/>
      <c r="M200" s="243"/>
      <c r="N200" s="244"/>
      <c r="O200" s="244"/>
      <c r="P200" s="244"/>
      <c r="Q200" s="244"/>
      <c r="R200" s="244"/>
      <c r="S200" s="244"/>
      <c r="T200" s="245"/>
      <c r="U200" s="13"/>
      <c r="V200" s="13"/>
      <c r="W200" s="13"/>
      <c r="X200" s="13"/>
      <c r="Y200" s="13"/>
      <c r="Z200" s="13"/>
      <c r="AA200" s="13"/>
      <c r="AB200" s="13"/>
      <c r="AC200" s="13"/>
      <c r="AD200" s="13"/>
      <c r="AE200" s="13"/>
      <c r="AT200" s="246" t="s">
        <v>279</v>
      </c>
      <c r="AU200" s="246" t="s">
        <v>82</v>
      </c>
      <c r="AV200" s="13" t="s">
        <v>80</v>
      </c>
      <c r="AW200" s="13" t="s">
        <v>33</v>
      </c>
      <c r="AX200" s="13" t="s">
        <v>72</v>
      </c>
      <c r="AY200" s="246" t="s">
        <v>266</v>
      </c>
    </row>
    <row r="201" spans="1:51" s="14" customFormat="1" ht="12">
      <c r="A201" s="14"/>
      <c r="B201" s="247"/>
      <c r="C201" s="248"/>
      <c r="D201" s="230" t="s">
        <v>279</v>
      </c>
      <c r="E201" s="249" t="s">
        <v>19</v>
      </c>
      <c r="F201" s="250" t="s">
        <v>3523</v>
      </c>
      <c r="G201" s="248"/>
      <c r="H201" s="251">
        <v>0.119</v>
      </c>
      <c r="I201" s="252"/>
      <c r="J201" s="248"/>
      <c r="K201" s="248"/>
      <c r="L201" s="253"/>
      <c r="M201" s="254"/>
      <c r="N201" s="255"/>
      <c r="O201" s="255"/>
      <c r="P201" s="255"/>
      <c r="Q201" s="255"/>
      <c r="R201" s="255"/>
      <c r="S201" s="255"/>
      <c r="T201" s="256"/>
      <c r="U201" s="14"/>
      <c r="V201" s="14"/>
      <c r="W201" s="14"/>
      <c r="X201" s="14"/>
      <c r="Y201" s="14"/>
      <c r="Z201" s="14"/>
      <c r="AA201" s="14"/>
      <c r="AB201" s="14"/>
      <c r="AC201" s="14"/>
      <c r="AD201" s="14"/>
      <c r="AE201" s="14"/>
      <c r="AT201" s="257" t="s">
        <v>279</v>
      </c>
      <c r="AU201" s="257" t="s">
        <v>82</v>
      </c>
      <c r="AV201" s="14" t="s">
        <v>82</v>
      </c>
      <c r="AW201" s="14" t="s">
        <v>33</v>
      </c>
      <c r="AX201" s="14" t="s">
        <v>72</v>
      </c>
      <c r="AY201" s="257" t="s">
        <v>266</v>
      </c>
    </row>
    <row r="202" spans="1:51" s="13" customFormat="1" ht="12">
      <c r="A202" s="13"/>
      <c r="B202" s="237"/>
      <c r="C202" s="238"/>
      <c r="D202" s="230" t="s">
        <v>279</v>
      </c>
      <c r="E202" s="239" t="s">
        <v>19</v>
      </c>
      <c r="F202" s="240" t="s">
        <v>3524</v>
      </c>
      <c r="G202" s="238"/>
      <c r="H202" s="239" t="s">
        <v>19</v>
      </c>
      <c r="I202" s="241"/>
      <c r="J202" s="238"/>
      <c r="K202" s="238"/>
      <c r="L202" s="242"/>
      <c r="M202" s="243"/>
      <c r="N202" s="244"/>
      <c r="O202" s="244"/>
      <c r="P202" s="244"/>
      <c r="Q202" s="244"/>
      <c r="R202" s="244"/>
      <c r="S202" s="244"/>
      <c r="T202" s="245"/>
      <c r="U202" s="13"/>
      <c r="V202" s="13"/>
      <c r="W202" s="13"/>
      <c r="X202" s="13"/>
      <c r="Y202" s="13"/>
      <c r="Z202" s="13"/>
      <c r="AA202" s="13"/>
      <c r="AB202" s="13"/>
      <c r="AC202" s="13"/>
      <c r="AD202" s="13"/>
      <c r="AE202" s="13"/>
      <c r="AT202" s="246" t="s">
        <v>279</v>
      </c>
      <c r="AU202" s="246" t="s">
        <v>82</v>
      </c>
      <c r="AV202" s="13" t="s">
        <v>80</v>
      </c>
      <c r="AW202" s="13" t="s">
        <v>33</v>
      </c>
      <c r="AX202" s="13" t="s">
        <v>72</v>
      </c>
      <c r="AY202" s="246" t="s">
        <v>266</v>
      </c>
    </row>
    <row r="203" spans="1:51" s="13" customFormat="1" ht="12">
      <c r="A203" s="13"/>
      <c r="B203" s="237"/>
      <c r="C203" s="238"/>
      <c r="D203" s="230" t="s">
        <v>279</v>
      </c>
      <c r="E203" s="239" t="s">
        <v>19</v>
      </c>
      <c r="F203" s="240" t="s">
        <v>3525</v>
      </c>
      <c r="G203" s="238"/>
      <c r="H203" s="239" t="s">
        <v>19</v>
      </c>
      <c r="I203" s="241"/>
      <c r="J203" s="238"/>
      <c r="K203" s="238"/>
      <c r="L203" s="242"/>
      <c r="M203" s="243"/>
      <c r="N203" s="244"/>
      <c r="O203" s="244"/>
      <c r="P203" s="244"/>
      <c r="Q203" s="244"/>
      <c r="R203" s="244"/>
      <c r="S203" s="244"/>
      <c r="T203" s="245"/>
      <c r="U203" s="13"/>
      <c r="V203" s="13"/>
      <c r="W203" s="13"/>
      <c r="X203" s="13"/>
      <c r="Y203" s="13"/>
      <c r="Z203" s="13"/>
      <c r="AA203" s="13"/>
      <c r="AB203" s="13"/>
      <c r="AC203" s="13"/>
      <c r="AD203" s="13"/>
      <c r="AE203" s="13"/>
      <c r="AT203" s="246" t="s">
        <v>279</v>
      </c>
      <c r="AU203" s="246" t="s">
        <v>82</v>
      </c>
      <c r="AV203" s="13" t="s">
        <v>80</v>
      </c>
      <c r="AW203" s="13" t="s">
        <v>33</v>
      </c>
      <c r="AX203" s="13" t="s">
        <v>72</v>
      </c>
      <c r="AY203" s="246" t="s">
        <v>266</v>
      </c>
    </row>
    <row r="204" spans="1:51" s="14" customFormat="1" ht="12">
      <c r="A204" s="14"/>
      <c r="B204" s="247"/>
      <c r="C204" s="248"/>
      <c r="D204" s="230" t="s">
        <v>279</v>
      </c>
      <c r="E204" s="249" t="s">
        <v>19</v>
      </c>
      <c r="F204" s="250" t="s">
        <v>3526</v>
      </c>
      <c r="G204" s="248"/>
      <c r="H204" s="251">
        <v>0.23</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279</v>
      </c>
      <c r="AU204" s="257" t="s">
        <v>82</v>
      </c>
      <c r="AV204" s="14" t="s">
        <v>82</v>
      </c>
      <c r="AW204" s="14" t="s">
        <v>33</v>
      </c>
      <c r="AX204" s="14" t="s">
        <v>72</v>
      </c>
      <c r="AY204" s="257" t="s">
        <v>266</v>
      </c>
    </row>
    <row r="205" spans="1:51" s="13" customFormat="1" ht="12">
      <c r="A205" s="13"/>
      <c r="B205" s="237"/>
      <c r="C205" s="238"/>
      <c r="D205" s="230" t="s">
        <v>279</v>
      </c>
      <c r="E205" s="239" t="s">
        <v>19</v>
      </c>
      <c r="F205" s="240" t="s">
        <v>3527</v>
      </c>
      <c r="G205" s="238"/>
      <c r="H205" s="239" t="s">
        <v>19</v>
      </c>
      <c r="I205" s="241"/>
      <c r="J205" s="238"/>
      <c r="K205" s="238"/>
      <c r="L205" s="242"/>
      <c r="M205" s="243"/>
      <c r="N205" s="244"/>
      <c r="O205" s="244"/>
      <c r="P205" s="244"/>
      <c r="Q205" s="244"/>
      <c r="R205" s="244"/>
      <c r="S205" s="244"/>
      <c r="T205" s="245"/>
      <c r="U205" s="13"/>
      <c r="V205" s="13"/>
      <c r="W205" s="13"/>
      <c r="X205" s="13"/>
      <c r="Y205" s="13"/>
      <c r="Z205" s="13"/>
      <c r="AA205" s="13"/>
      <c r="AB205" s="13"/>
      <c r="AC205" s="13"/>
      <c r="AD205" s="13"/>
      <c r="AE205" s="13"/>
      <c r="AT205" s="246" t="s">
        <v>279</v>
      </c>
      <c r="AU205" s="246" t="s">
        <v>82</v>
      </c>
      <c r="AV205" s="13" t="s">
        <v>80</v>
      </c>
      <c r="AW205" s="13" t="s">
        <v>33</v>
      </c>
      <c r="AX205" s="13" t="s">
        <v>72</v>
      </c>
      <c r="AY205" s="246" t="s">
        <v>266</v>
      </c>
    </row>
    <row r="206" spans="1:51" s="14" customFormat="1" ht="12">
      <c r="A206" s="14"/>
      <c r="B206" s="247"/>
      <c r="C206" s="248"/>
      <c r="D206" s="230" t="s">
        <v>279</v>
      </c>
      <c r="E206" s="249" t="s">
        <v>19</v>
      </c>
      <c r="F206" s="250" t="s">
        <v>3528</v>
      </c>
      <c r="G206" s="248"/>
      <c r="H206" s="251">
        <v>0.347</v>
      </c>
      <c r="I206" s="252"/>
      <c r="J206" s="248"/>
      <c r="K206" s="248"/>
      <c r="L206" s="253"/>
      <c r="M206" s="254"/>
      <c r="N206" s="255"/>
      <c r="O206" s="255"/>
      <c r="P206" s="255"/>
      <c r="Q206" s="255"/>
      <c r="R206" s="255"/>
      <c r="S206" s="255"/>
      <c r="T206" s="256"/>
      <c r="U206" s="14"/>
      <c r="V206" s="14"/>
      <c r="W206" s="14"/>
      <c r="X206" s="14"/>
      <c r="Y206" s="14"/>
      <c r="Z206" s="14"/>
      <c r="AA206" s="14"/>
      <c r="AB206" s="14"/>
      <c r="AC206" s="14"/>
      <c r="AD206" s="14"/>
      <c r="AE206" s="14"/>
      <c r="AT206" s="257" t="s">
        <v>279</v>
      </c>
      <c r="AU206" s="257" t="s">
        <v>82</v>
      </c>
      <c r="AV206" s="14" t="s">
        <v>82</v>
      </c>
      <c r="AW206" s="14" t="s">
        <v>33</v>
      </c>
      <c r="AX206" s="14" t="s">
        <v>72</v>
      </c>
      <c r="AY206" s="257" t="s">
        <v>266</v>
      </c>
    </row>
    <row r="207" spans="1:51" s="13" customFormat="1" ht="12">
      <c r="A207" s="13"/>
      <c r="B207" s="237"/>
      <c r="C207" s="238"/>
      <c r="D207" s="230" t="s">
        <v>279</v>
      </c>
      <c r="E207" s="239" t="s">
        <v>19</v>
      </c>
      <c r="F207" s="240" t="s">
        <v>3529</v>
      </c>
      <c r="G207" s="238"/>
      <c r="H207" s="239" t="s">
        <v>19</v>
      </c>
      <c r="I207" s="241"/>
      <c r="J207" s="238"/>
      <c r="K207" s="238"/>
      <c r="L207" s="242"/>
      <c r="M207" s="243"/>
      <c r="N207" s="244"/>
      <c r="O207" s="244"/>
      <c r="P207" s="244"/>
      <c r="Q207" s="244"/>
      <c r="R207" s="244"/>
      <c r="S207" s="244"/>
      <c r="T207" s="245"/>
      <c r="U207" s="13"/>
      <c r="V207" s="13"/>
      <c r="W207" s="13"/>
      <c r="X207" s="13"/>
      <c r="Y207" s="13"/>
      <c r="Z207" s="13"/>
      <c r="AA207" s="13"/>
      <c r="AB207" s="13"/>
      <c r="AC207" s="13"/>
      <c r="AD207" s="13"/>
      <c r="AE207" s="13"/>
      <c r="AT207" s="246" t="s">
        <v>279</v>
      </c>
      <c r="AU207" s="246" t="s">
        <v>82</v>
      </c>
      <c r="AV207" s="13" t="s">
        <v>80</v>
      </c>
      <c r="AW207" s="13" t="s">
        <v>33</v>
      </c>
      <c r="AX207" s="13" t="s">
        <v>72</v>
      </c>
      <c r="AY207" s="246" t="s">
        <v>266</v>
      </c>
    </row>
    <row r="208" spans="1:51" s="14" customFormat="1" ht="12">
      <c r="A208" s="14"/>
      <c r="B208" s="247"/>
      <c r="C208" s="248"/>
      <c r="D208" s="230" t="s">
        <v>279</v>
      </c>
      <c r="E208" s="249" t="s">
        <v>19</v>
      </c>
      <c r="F208" s="250" t="s">
        <v>3530</v>
      </c>
      <c r="G208" s="248"/>
      <c r="H208" s="251">
        <v>0.367</v>
      </c>
      <c r="I208" s="252"/>
      <c r="J208" s="248"/>
      <c r="K208" s="248"/>
      <c r="L208" s="253"/>
      <c r="M208" s="254"/>
      <c r="N208" s="255"/>
      <c r="O208" s="255"/>
      <c r="P208" s="255"/>
      <c r="Q208" s="255"/>
      <c r="R208" s="255"/>
      <c r="S208" s="255"/>
      <c r="T208" s="256"/>
      <c r="U208" s="14"/>
      <c r="V208" s="14"/>
      <c r="W208" s="14"/>
      <c r="X208" s="14"/>
      <c r="Y208" s="14"/>
      <c r="Z208" s="14"/>
      <c r="AA208" s="14"/>
      <c r="AB208" s="14"/>
      <c r="AC208" s="14"/>
      <c r="AD208" s="14"/>
      <c r="AE208" s="14"/>
      <c r="AT208" s="257" t="s">
        <v>279</v>
      </c>
      <c r="AU208" s="257" t="s">
        <v>82</v>
      </c>
      <c r="AV208" s="14" t="s">
        <v>82</v>
      </c>
      <c r="AW208" s="14" t="s">
        <v>33</v>
      </c>
      <c r="AX208" s="14" t="s">
        <v>72</v>
      </c>
      <c r="AY208" s="257" t="s">
        <v>266</v>
      </c>
    </row>
    <row r="209" spans="1:51" s="13" customFormat="1" ht="12">
      <c r="A209" s="13"/>
      <c r="B209" s="237"/>
      <c r="C209" s="238"/>
      <c r="D209" s="230" t="s">
        <v>279</v>
      </c>
      <c r="E209" s="239" t="s">
        <v>19</v>
      </c>
      <c r="F209" s="240" t="s">
        <v>3522</v>
      </c>
      <c r="G209" s="238"/>
      <c r="H209" s="239" t="s">
        <v>19</v>
      </c>
      <c r="I209" s="241"/>
      <c r="J209" s="238"/>
      <c r="K209" s="238"/>
      <c r="L209" s="242"/>
      <c r="M209" s="243"/>
      <c r="N209" s="244"/>
      <c r="O209" s="244"/>
      <c r="P209" s="244"/>
      <c r="Q209" s="244"/>
      <c r="R209" s="244"/>
      <c r="S209" s="244"/>
      <c r="T209" s="245"/>
      <c r="U209" s="13"/>
      <c r="V209" s="13"/>
      <c r="W209" s="13"/>
      <c r="X209" s="13"/>
      <c r="Y209" s="13"/>
      <c r="Z209" s="13"/>
      <c r="AA209" s="13"/>
      <c r="AB209" s="13"/>
      <c r="AC209" s="13"/>
      <c r="AD209" s="13"/>
      <c r="AE209" s="13"/>
      <c r="AT209" s="246" t="s">
        <v>279</v>
      </c>
      <c r="AU209" s="246" t="s">
        <v>82</v>
      </c>
      <c r="AV209" s="13" t="s">
        <v>80</v>
      </c>
      <c r="AW209" s="13" t="s">
        <v>33</v>
      </c>
      <c r="AX209" s="13" t="s">
        <v>72</v>
      </c>
      <c r="AY209" s="246" t="s">
        <v>266</v>
      </c>
    </row>
    <row r="210" spans="1:51" s="14" customFormat="1" ht="12">
      <c r="A210" s="14"/>
      <c r="B210" s="247"/>
      <c r="C210" s="248"/>
      <c r="D210" s="230" t="s">
        <v>279</v>
      </c>
      <c r="E210" s="249" t="s">
        <v>19</v>
      </c>
      <c r="F210" s="250" t="s">
        <v>3531</v>
      </c>
      <c r="G210" s="248"/>
      <c r="H210" s="251">
        <v>0.389</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279</v>
      </c>
      <c r="AU210" s="257" t="s">
        <v>82</v>
      </c>
      <c r="AV210" s="14" t="s">
        <v>82</v>
      </c>
      <c r="AW210" s="14" t="s">
        <v>33</v>
      </c>
      <c r="AX210" s="14" t="s">
        <v>72</v>
      </c>
      <c r="AY210" s="257" t="s">
        <v>266</v>
      </c>
    </row>
    <row r="211" spans="1:51" s="13" customFormat="1" ht="12">
      <c r="A211" s="13"/>
      <c r="B211" s="237"/>
      <c r="C211" s="238"/>
      <c r="D211" s="230" t="s">
        <v>279</v>
      </c>
      <c r="E211" s="239" t="s">
        <v>19</v>
      </c>
      <c r="F211" s="240" t="s">
        <v>3532</v>
      </c>
      <c r="G211" s="238"/>
      <c r="H211" s="239" t="s">
        <v>19</v>
      </c>
      <c r="I211" s="241"/>
      <c r="J211" s="238"/>
      <c r="K211" s="238"/>
      <c r="L211" s="242"/>
      <c r="M211" s="243"/>
      <c r="N211" s="244"/>
      <c r="O211" s="244"/>
      <c r="P211" s="244"/>
      <c r="Q211" s="244"/>
      <c r="R211" s="244"/>
      <c r="S211" s="244"/>
      <c r="T211" s="245"/>
      <c r="U211" s="13"/>
      <c r="V211" s="13"/>
      <c r="W211" s="13"/>
      <c r="X211" s="13"/>
      <c r="Y211" s="13"/>
      <c r="Z211" s="13"/>
      <c r="AA211" s="13"/>
      <c r="AB211" s="13"/>
      <c r="AC211" s="13"/>
      <c r="AD211" s="13"/>
      <c r="AE211" s="13"/>
      <c r="AT211" s="246" t="s">
        <v>279</v>
      </c>
      <c r="AU211" s="246" t="s">
        <v>82</v>
      </c>
      <c r="AV211" s="13" t="s">
        <v>80</v>
      </c>
      <c r="AW211" s="13" t="s">
        <v>33</v>
      </c>
      <c r="AX211" s="13" t="s">
        <v>72</v>
      </c>
      <c r="AY211" s="246" t="s">
        <v>266</v>
      </c>
    </row>
    <row r="212" spans="1:51" s="14" customFormat="1" ht="12">
      <c r="A212" s="14"/>
      <c r="B212" s="247"/>
      <c r="C212" s="248"/>
      <c r="D212" s="230" t="s">
        <v>279</v>
      </c>
      <c r="E212" s="249" t="s">
        <v>19</v>
      </c>
      <c r="F212" s="250" t="s">
        <v>3533</v>
      </c>
      <c r="G212" s="248"/>
      <c r="H212" s="251">
        <v>0.628</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279</v>
      </c>
      <c r="AU212" s="257" t="s">
        <v>82</v>
      </c>
      <c r="AV212" s="14" t="s">
        <v>82</v>
      </c>
      <c r="AW212" s="14" t="s">
        <v>33</v>
      </c>
      <c r="AX212" s="14" t="s">
        <v>72</v>
      </c>
      <c r="AY212" s="257" t="s">
        <v>266</v>
      </c>
    </row>
    <row r="213" spans="1:51" s="13" customFormat="1" ht="12">
      <c r="A213" s="13"/>
      <c r="B213" s="237"/>
      <c r="C213" s="238"/>
      <c r="D213" s="230" t="s">
        <v>279</v>
      </c>
      <c r="E213" s="239" t="s">
        <v>19</v>
      </c>
      <c r="F213" s="240" t="s">
        <v>3534</v>
      </c>
      <c r="G213" s="238"/>
      <c r="H213" s="239" t="s">
        <v>19</v>
      </c>
      <c r="I213" s="241"/>
      <c r="J213" s="238"/>
      <c r="K213" s="238"/>
      <c r="L213" s="242"/>
      <c r="M213" s="243"/>
      <c r="N213" s="244"/>
      <c r="O213" s="244"/>
      <c r="P213" s="244"/>
      <c r="Q213" s="244"/>
      <c r="R213" s="244"/>
      <c r="S213" s="244"/>
      <c r="T213" s="245"/>
      <c r="U213" s="13"/>
      <c r="V213" s="13"/>
      <c r="W213" s="13"/>
      <c r="X213" s="13"/>
      <c r="Y213" s="13"/>
      <c r="Z213" s="13"/>
      <c r="AA213" s="13"/>
      <c r="AB213" s="13"/>
      <c r="AC213" s="13"/>
      <c r="AD213" s="13"/>
      <c r="AE213" s="13"/>
      <c r="AT213" s="246" t="s">
        <v>279</v>
      </c>
      <c r="AU213" s="246" t="s">
        <v>82</v>
      </c>
      <c r="AV213" s="13" t="s">
        <v>80</v>
      </c>
      <c r="AW213" s="13" t="s">
        <v>33</v>
      </c>
      <c r="AX213" s="13" t="s">
        <v>72</v>
      </c>
      <c r="AY213" s="246" t="s">
        <v>266</v>
      </c>
    </row>
    <row r="214" spans="1:51" s="13" customFormat="1" ht="12">
      <c r="A214" s="13"/>
      <c r="B214" s="237"/>
      <c r="C214" s="238"/>
      <c r="D214" s="230" t="s">
        <v>279</v>
      </c>
      <c r="E214" s="239" t="s">
        <v>19</v>
      </c>
      <c r="F214" s="240" t="s">
        <v>3529</v>
      </c>
      <c r="G214" s="238"/>
      <c r="H214" s="239" t="s">
        <v>19</v>
      </c>
      <c r="I214" s="241"/>
      <c r="J214" s="238"/>
      <c r="K214" s="238"/>
      <c r="L214" s="242"/>
      <c r="M214" s="243"/>
      <c r="N214" s="244"/>
      <c r="O214" s="244"/>
      <c r="P214" s="244"/>
      <c r="Q214" s="244"/>
      <c r="R214" s="244"/>
      <c r="S214" s="244"/>
      <c r="T214" s="245"/>
      <c r="U214" s="13"/>
      <c r="V214" s="13"/>
      <c r="W214" s="13"/>
      <c r="X214" s="13"/>
      <c r="Y214" s="13"/>
      <c r="Z214" s="13"/>
      <c r="AA214" s="13"/>
      <c r="AB214" s="13"/>
      <c r="AC214" s="13"/>
      <c r="AD214" s="13"/>
      <c r="AE214" s="13"/>
      <c r="AT214" s="246" t="s">
        <v>279</v>
      </c>
      <c r="AU214" s="246" t="s">
        <v>82</v>
      </c>
      <c r="AV214" s="13" t="s">
        <v>80</v>
      </c>
      <c r="AW214" s="13" t="s">
        <v>33</v>
      </c>
      <c r="AX214" s="13" t="s">
        <v>72</v>
      </c>
      <c r="AY214" s="246" t="s">
        <v>266</v>
      </c>
    </row>
    <row r="215" spans="1:51" s="14" customFormat="1" ht="12">
      <c r="A215" s="14"/>
      <c r="B215" s="247"/>
      <c r="C215" s="248"/>
      <c r="D215" s="230" t="s">
        <v>279</v>
      </c>
      <c r="E215" s="249" t="s">
        <v>19</v>
      </c>
      <c r="F215" s="250" t="s">
        <v>3535</v>
      </c>
      <c r="G215" s="248"/>
      <c r="H215" s="251">
        <v>1.09</v>
      </c>
      <c r="I215" s="252"/>
      <c r="J215" s="248"/>
      <c r="K215" s="248"/>
      <c r="L215" s="253"/>
      <c r="M215" s="254"/>
      <c r="N215" s="255"/>
      <c r="O215" s="255"/>
      <c r="P215" s="255"/>
      <c r="Q215" s="255"/>
      <c r="R215" s="255"/>
      <c r="S215" s="255"/>
      <c r="T215" s="256"/>
      <c r="U215" s="14"/>
      <c r="V215" s="14"/>
      <c r="W215" s="14"/>
      <c r="X215" s="14"/>
      <c r="Y215" s="14"/>
      <c r="Z215" s="14"/>
      <c r="AA215" s="14"/>
      <c r="AB215" s="14"/>
      <c r="AC215" s="14"/>
      <c r="AD215" s="14"/>
      <c r="AE215" s="14"/>
      <c r="AT215" s="257" t="s">
        <v>279</v>
      </c>
      <c r="AU215" s="257" t="s">
        <v>82</v>
      </c>
      <c r="AV215" s="14" t="s">
        <v>82</v>
      </c>
      <c r="AW215" s="14" t="s">
        <v>33</v>
      </c>
      <c r="AX215" s="14" t="s">
        <v>72</v>
      </c>
      <c r="AY215" s="257" t="s">
        <v>266</v>
      </c>
    </row>
    <row r="216" spans="1:51" s="13" customFormat="1" ht="12">
      <c r="A216" s="13"/>
      <c r="B216" s="237"/>
      <c r="C216" s="238"/>
      <c r="D216" s="230" t="s">
        <v>279</v>
      </c>
      <c r="E216" s="239" t="s">
        <v>19</v>
      </c>
      <c r="F216" s="240" t="s">
        <v>3522</v>
      </c>
      <c r="G216" s="238"/>
      <c r="H216" s="239" t="s">
        <v>19</v>
      </c>
      <c r="I216" s="241"/>
      <c r="J216" s="238"/>
      <c r="K216" s="238"/>
      <c r="L216" s="242"/>
      <c r="M216" s="243"/>
      <c r="N216" s="244"/>
      <c r="O216" s="244"/>
      <c r="P216" s="244"/>
      <c r="Q216" s="244"/>
      <c r="R216" s="244"/>
      <c r="S216" s="244"/>
      <c r="T216" s="245"/>
      <c r="U216" s="13"/>
      <c r="V216" s="13"/>
      <c r="W216" s="13"/>
      <c r="X216" s="13"/>
      <c r="Y216" s="13"/>
      <c r="Z216" s="13"/>
      <c r="AA216" s="13"/>
      <c r="AB216" s="13"/>
      <c r="AC216" s="13"/>
      <c r="AD216" s="13"/>
      <c r="AE216" s="13"/>
      <c r="AT216" s="246" t="s">
        <v>279</v>
      </c>
      <c r="AU216" s="246" t="s">
        <v>82</v>
      </c>
      <c r="AV216" s="13" t="s">
        <v>80</v>
      </c>
      <c r="AW216" s="13" t="s">
        <v>33</v>
      </c>
      <c r="AX216" s="13" t="s">
        <v>72</v>
      </c>
      <c r="AY216" s="246" t="s">
        <v>266</v>
      </c>
    </row>
    <row r="217" spans="1:51" s="14" customFormat="1" ht="12">
      <c r="A217" s="14"/>
      <c r="B217" s="247"/>
      <c r="C217" s="248"/>
      <c r="D217" s="230" t="s">
        <v>279</v>
      </c>
      <c r="E217" s="249" t="s">
        <v>19</v>
      </c>
      <c r="F217" s="250" t="s">
        <v>3536</v>
      </c>
      <c r="G217" s="248"/>
      <c r="H217" s="251">
        <v>0.081</v>
      </c>
      <c r="I217" s="252"/>
      <c r="J217" s="248"/>
      <c r="K217" s="248"/>
      <c r="L217" s="253"/>
      <c r="M217" s="254"/>
      <c r="N217" s="255"/>
      <c r="O217" s="255"/>
      <c r="P217" s="255"/>
      <c r="Q217" s="255"/>
      <c r="R217" s="255"/>
      <c r="S217" s="255"/>
      <c r="T217" s="256"/>
      <c r="U217" s="14"/>
      <c r="V217" s="14"/>
      <c r="W217" s="14"/>
      <c r="X217" s="14"/>
      <c r="Y217" s="14"/>
      <c r="Z217" s="14"/>
      <c r="AA217" s="14"/>
      <c r="AB217" s="14"/>
      <c r="AC217" s="14"/>
      <c r="AD217" s="14"/>
      <c r="AE217" s="14"/>
      <c r="AT217" s="257" t="s">
        <v>279</v>
      </c>
      <c r="AU217" s="257" t="s">
        <v>82</v>
      </c>
      <c r="AV217" s="14" t="s">
        <v>82</v>
      </c>
      <c r="AW217" s="14" t="s">
        <v>33</v>
      </c>
      <c r="AX217" s="14" t="s">
        <v>72</v>
      </c>
      <c r="AY217" s="257" t="s">
        <v>266</v>
      </c>
    </row>
    <row r="218" spans="1:51" s="15" customFormat="1" ht="12">
      <c r="A218" s="15"/>
      <c r="B218" s="258"/>
      <c r="C218" s="259"/>
      <c r="D218" s="230" t="s">
        <v>279</v>
      </c>
      <c r="E218" s="260" t="s">
        <v>19</v>
      </c>
      <c r="F218" s="261" t="s">
        <v>282</v>
      </c>
      <c r="G218" s="259"/>
      <c r="H218" s="262">
        <v>3.251</v>
      </c>
      <c r="I218" s="263"/>
      <c r="J218" s="259"/>
      <c r="K218" s="259"/>
      <c r="L218" s="264"/>
      <c r="M218" s="265"/>
      <c r="N218" s="266"/>
      <c r="O218" s="266"/>
      <c r="P218" s="266"/>
      <c r="Q218" s="266"/>
      <c r="R218" s="266"/>
      <c r="S218" s="266"/>
      <c r="T218" s="267"/>
      <c r="U218" s="15"/>
      <c r="V218" s="15"/>
      <c r="W218" s="15"/>
      <c r="X218" s="15"/>
      <c r="Y218" s="15"/>
      <c r="Z218" s="15"/>
      <c r="AA218" s="15"/>
      <c r="AB218" s="15"/>
      <c r="AC218" s="15"/>
      <c r="AD218" s="15"/>
      <c r="AE218" s="15"/>
      <c r="AT218" s="268" t="s">
        <v>279</v>
      </c>
      <c r="AU218" s="268" t="s">
        <v>82</v>
      </c>
      <c r="AV218" s="15" t="s">
        <v>273</v>
      </c>
      <c r="AW218" s="15" t="s">
        <v>33</v>
      </c>
      <c r="AX218" s="15" t="s">
        <v>80</v>
      </c>
      <c r="AY218" s="268" t="s">
        <v>266</v>
      </c>
    </row>
    <row r="219" spans="1:65" s="2" customFormat="1" ht="24.15" customHeight="1">
      <c r="A219" s="41"/>
      <c r="B219" s="42"/>
      <c r="C219" s="217" t="s">
        <v>412</v>
      </c>
      <c r="D219" s="217" t="s">
        <v>268</v>
      </c>
      <c r="E219" s="218" t="s">
        <v>3537</v>
      </c>
      <c r="F219" s="219" t="s">
        <v>3538</v>
      </c>
      <c r="G219" s="220" t="s">
        <v>327</v>
      </c>
      <c r="H219" s="221">
        <v>0.224</v>
      </c>
      <c r="I219" s="222"/>
      <c r="J219" s="223">
        <f>ROUND(I219*H219,2)</f>
        <v>0</v>
      </c>
      <c r="K219" s="219" t="s">
        <v>272</v>
      </c>
      <c r="L219" s="47"/>
      <c r="M219" s="224" t="s">
        <v>19</v>
      </c>
      <c r="N219" s="225" t="s">
        <v>43</v>
      </c>
      <c r="O219" s="87"/>
      <c r="P219" s="226">
        <f>O219*H219</f>
        <v>0</v>
      </c>
      <c r="Q219" s="226">
        <v>1.09</v>
      </c>
      <c r="R219" s="226">
        <f>Q219*H219</f>
        <v>0.24416000000000002</v>
      </c>
      <c r="S219" s="226">
        <v>0</v>
      </c>
      <c r="T219" s="227">
        <f>S219*H219</f>
        <v>0</v>
      </c>
      <c r="U219" s="41"/>
      <c r="V219" s="41"/>
      <c r="W219" s="41"/>
      <c r="X219" s="41"/>
      <c r="Y219" s="41"/>
      <c r="Z219" s="41"/>
      <c r="AA219" s="41"/>
      <c r="AB219" s="41"/>
      <c r="AC219" s="41"/>
      <c r="AD219" s="41"/>
      <c r="AE219" s="41"/>
      <c r="AR219" s="228" t="s">
        <v>273</v>
      </c>
      <c r="AT219" s="228" t="s">
        <v>268</v>
      </c>
      <c r="AU219" s="228" t="s">
        <v>82</v>
      </c>
      <c r="AY219" s="20" t="s">
        <v>266</v>
      </c>
      <c r="BE219" s="229">
        <f>IF(N219="základní",J219,0)</f>
        <v>0</v>
      </c>
      <c r="BF219" s="229">
        <f>IF(N219="snížená",J219,0)</f>
        <v>0</v>
      </c>
      <c r="BG219" s="229">
        <f>IF(N219="zákl. přenesená",J219,0)</f>
        <v>0</v>
      </c>
      <c r="BH219" s="229">
        <f>IF(N219="sníž. přenesená",J219,0)</f>
        <v>0</v>
      </c>
      <c r="BI219" s="229">
        <f>IF(N219="nulová",J219,0)</f>
        <v>0</v>
      </c>
      <c r="BJ219" s="20" t="s">
        <v>80</v>
      </c>
      <c r="BK219" s="229">
        <f>ROUND(I219*H219,2)</f>
        <v>0</v>
      </c>
      <c r="BL219" s="20" t="s">
        <v>273</v>
      </c>
      <c r="BM219" s="228" t="s">
        <v>3539</v>
      </c>
    </row>
    <row r="220" spans="1:47" s="2" customFormat="1" ht="12">
      <c r="A220" s="41"/>
      <c r="B220" s="42"/>
      <c r="C220" s="43"/>
      <c r="D220" s="230" t="s">
        <v>275</v>
      </c>
      <c r="E220" s="43"/>
      <c r="F220" s="231" t="s">
        <v>3540</v>
      </c>
      <c r="G220" s="43"/>
      <c r="H220" s="43"/>
      <c r="I220" s="232"/>
      <c r="J220" s="43"/>
      <c r="K220" s="43"/>
      <c r="L220" s="47"/>
      <c r="M220" s="233"/>
      <c r="N220" s="234"/>
      <c r="O220" s="87"/>
      <c r="P220" s="87"/>
      <c r="Q220" s="87"/>
      <c r="R220" s="87"/>
      <c r="S220" s="87"/>
      <c r="T220" s="88"/>
      <c r="U220" s="41"/>
      <c r="V220" s="41"/>
      <c r="W220" s="41"/>
      <c r="X220" s="41"/>
      <c r="Y220" s="41"/>
      <c r="Z220" s="41"/>
      <c r="AA220" s="41"/>
      <c r="AB220" s="41"/>
      <c r="AC220" s="41"/>
      <c r="AD220" s="41"/>
      <c r="AE220" s="41"/>
      <c r="AT220" s="20" t="s">
        <v>275</v>
      </c>
      <c r="AU220" s="20" t="s">
        <v>82</v>
      </c>
    </row>
    <row r="221" spans="1:47" s="2" customFormat="1" ht="12">
      <c r="A221" s="41"/>
      <c r="B221" s="42"/>
      <c r="C221" s="43"/>
      <c r="D221" s="235" t="s">
        <v>277</v>
      </c>
      <c r="E221" s="43"/>
      <c r="F221" s="236" t="s">
        <v>3541</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277</v>
      </c>
      <c r="AU221" s="20" t="s">
        <v>82</v>
      </c>
    </row>
    <row r="222" spans="1:51" s="13" customFormat="1" ht="12">
      <c r="A222" s="13"/>
      <c r="B222" s="237"/>
      <c r="C222" s="238"/>
      <c r="D222" s="230" t="s">
        <v>279</v>
      </c>
      <c r="E222" s="239" t="s">
        <v>19</v>
      </c>
      <c r="F222" s="240" t="s">
        <v>3524</v>
      </c>
      <c r="G222" s="238"/>
      <c r="H222" s="239" t="s">
        <v>19</v>
      </c>
      <c r="I222" s="241"/>
      <c r="J222" s="238"/>
      <c r="K222" s="238"/>
      <c r="L222" s="242"/>
      <c r="M222" s="243"/>
      <c r="N222" s="244"/>
      <c r="O222" s="244"/>
      <c r="P222" s="244"/>
      <c r="Q222" s="244"/>
      <c r="R222" s="244"/>
      <c r="S222" s="244"/>
      <c r="T222" s="245"/>
      <c r="U222" s="13"/>
      <c r="V222" s="13"/>
      <c r="W222" s="13"/>
      <c r="X222" s="13"/>
      <c r="Y222" s="13"/>
      <c r="Z222" s="13"/>
      <c r="AA222" s="13"/>
      <c r="AB222" s="13"/>
      <c r="AC222" s="13"/>
      <c r="AD222" s="13"/>
      <c r="AE222" s="13"/>
      <c r="AT222" s="246" t="s">
        <v>279</v>
      </c>
      <c r="AU222" s="246" t="s">
        <v>82</v>
      </c>
      <c r="AV222" s="13" t="s">
        <v>80</v>
      </c>
      <c r="AW222" s="13" t="s">
        <v>33</v>
      </c>
      <c r="AX222" s="13" t="s">
        <v>72</v>
      </c>
      <c r="AY222" s="246" t="s">
        <v>266</v>
      </c>
    </row>
    <row r="223" spans="1:51" s="14" customFormat="1" ht="12">
      <c r="A223" s="14"/>
      <c r="B223" s="247"/>
      <c r="C223" s="248"/>
      <c r="D223" s="230" t="s">
        <v>279</v>
      </c>
      <c r="E223" s="249" t="s">
        <v>19</v>
      </c>
      <c r="F223" s="250" t="s">
        <v>3542</v>
      </c>
      <c r="G223" s="248"/>
      <c r="H223" s="251">
        <v>0.204</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279</v>
      </c>
      <c r="AU223" s="257" t="s">
        <v>82</v>
      </c>
      <c r="AV223" s="14" t="s">
        <v>82</v>
      </c>
      <c r="AW223" s="14" t="s">
        <v>33</v>
      </c>
      <c r="AX223" s="14" t="s">
        <v>72</v>
      </c>
      <c r="AY223" s="257" t="s">
        <v>266</v>
      </c>
    </row>
    <row r="224" spans="1:51" s="15" customFormat="1" ht="12">
      <c r="A224" s="15"/>
      <c r="B224" s="258"/>
      <c r="C224" s="259"/>
      <c r="D224" s="230" t="s">
        <v>279</v>
      </c>
      <c r="E224" s="260" t="s">
        <v>19</v>
      </c>
      <c r="F224" s="261" t="s">
        <v>282</v>
      </c>
      <c r="G224" s="259"/>
      <c r="H224" s="262">
        <v>0.204</v>
      </c>
      <c r="I224" s="263"/>
      <c r="J224" s="259"/>
      <c r="K224" s="259"/>
      <c r="L224" s="264"/>
      <c r="M224" s="265"/>
      <c r="N224" s="266"/>
      <c r="O224" s="266"/>
      <c r="P224" s="266"/>
      <c r="Q224" s="266"/>
      <c r="R224" s="266"/>
      <c r="S224" s="266"/>
      <c r="T224" s="267"/>
      <c r="U224" s="15"/>
      <c r="V224" s="15"/>
      <c r="W224" s="15"/>
      <c r="X224" s="15"/>
      <c r="Y224" s="15"/>
      <c r="Z224" s="15"/>
      <c r="AA224" s="15"/>
      <c r="AB224" s="15"/>
      <c r="AC224" s="15"/>
      <c r="AD224" s="15"/>
      <c r="AE224" s="15"/>
      <c r="AT224" s="268" t="s">
        <v>279</v>
      </c>
      <c r="AU224" s="268" t="s">
        <v>82</v>
      </c>
      <c r="AV224" s="15" t="s">
        <v>273</v>
      </c>
      <c r="AW224" s="15" t="s">
        <v>33</v>
      </c>
      <c r="AX224" s="15" t="s">
        <v>80</v>
      </c>
      <c r="AY224" s="268" t="s">
        <v>266</v>
      </c>
    </row>
    <row r="225" spans="1:51" s="14" customFormat="1" ht="12">
      <c r="A225" s="14"/>
      <c r="B225" s="247"/>
      <c r="C225" s="248"/>
      <c r="D225" s="230" t="s">
        <v>279</v>
      </c>
      <c r="E225" s="248"/>
      <c r="F225" s="250" t="s">
        <v>3543</v>
      </c>
      <c r="G225" s="248"/>
      <c r="H225" s="251">
        <v>0.224</v>
      </c>
      <c r="I225" s="252"/>
      <c r="J225" s="248"/>
      <c r="K225" s="248"/>
      <c r="L225" s="253"/>
      <c r="M225" s="254"/>
      <c r="N225" s="255"/>
      <c r="O225" s="255"/>
      <c r="P225" s="255"/>
      <c r="Q225" s="255"/>
      <c r="R225" s="255"/>
      <c r="S225" s="255"/>
      <c r="T225" s="256"/>
      <c r="U225" s="14"/>
      <c r="V225" s="14"/>
      <c r="W225" s="14"/>
      <c r="X225" s="14"/>
      <c r="Y225" s="14"/>
      <c r="Z225" s="14"/>
      <c r="AA225" s="14"/>
      <c r="AB225" s="14"/>
      <c r="AC225" s="14"/>
      <c r="AD225" s="14"/>
      <c r="AE225" s="14"/>
      <c r="AT225" s="257" t="s">
        <v>279</v>
      </c>
      <c r="AU225" s="257" t="s">
        <v>82</v>
      </c>
      <c r="AV225" s="14" t="s">
        <v>82</v>
      </c>
      <c r="AW225" s="14" t="s">
        <v>4</v>
      </c>
      <c r="AX225" s="14" t="s">
        <v>80</v>
      </c>
      <c r="AY225" s="257" t="s">
        <v>266</v>
      </c>
    </row>
    <row r="226" spans="1:65" s="2" customFormat="1" ht="24.15" customHeight="1">
      <c r="A226" s="41"/>
      <c r="B226" s="42"/>
      <c r="C226" s="217" t="s">
        <v>420</v>
      </c>
      <c r="D226" s="217" t="s">
        <v>268</v>
      </c>
      <c r="E226" s="218" t="s">
        <v>3544</v>
      </c>
      <c r="F226" s="219" t="s">
        <v>3545</v>
      </c>
      <c r="G226" s="220" t="s">
        <v>327</v>
      </c>
      <c r="H226" s="221">
        <v>3.003</v>
      </c>
      <c r="I226" s="222"/>
      <c r="J226" s="223">
        <f>ROUND(I226*H226,2)</f>
        <v>0</v>
      </c>
      <c r="K226" s="219" t="s">
        <v>272</v>
      </c>
      <c r="L226" s="47"/>
      <c r="M226" s="224" t="s">
        <v>19</v>
      </c>
      <c r="N226" s="225" t="s">
        <v>43</v>
      </c>
      <c r="O226" s="87"/>
      <c r="P226" s="226">
        <f>O226*H226</f>
        <v>0</v>
      </c>
      <c r="Q226" s="226">
        <v>1.09</v>
      </c>
      <c r="R226" s="226">
        <f>Q226*H226</f>
        <v>3.2732700000000006</v>
      </c>
      <c r="S226" s="226">
        <v>0</v>
      </c>
      <c r="T226" s="227">
        <f>S226*H226</f>
        <v>0</v>
      </c>
      <c r="U226" s="41"/>
      <c r="V226" s="41"/>
      <c r="W226" s="41"/>
      <c r="X226" s="41"/>
      <c r="Y226" s="41"/>
      <c r="Z226" s="41"/>
      <c r="AA226" s="41"/>
      <c r="AB226" s="41"/>
      <c r="AC226" s="41"/>
      <c r="AD226" s="41"/>
      <c r="AE226" s="41"/>
      <c r="AR226" s="228" t="s">
        <v>273</v>
      </c>
      <c r="AT226" s="228" t="s">
        <v>268</v>
      </c>
      <c r="AU226" s="228" t="s">
        <v>82</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3546</v>
      </c>
    </row>
    <row r="227" spans="1:47" s="2" customFormat="1" ht="12">
      <c r="A227" s="41"/>
      <c r="B227" s="42"/>
      <c r="C227" s="43"/>
      <c r="D227" s="230" t="s">
        <v>275</v>
      </c>
      <c r="E227" s="43"/>
      <c r="F227" s="231" t="s">
        <v>3547</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82</v>
      </c>
    </row>
    <row r="228" spans="1:47" s="2" customFormat="1" ht="12">
      <c r="A228" s="41"/>
      <c r="B228" s="42"/>
      <c r="C228" s="43"/>
      <c r="D228" s="235" t="s">
        <v>277</v>
      </c>
      <c r="E228" s="43"/>
      <c r="F228" s="236" t="s">
        <v>3548</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277</v>
      </c>
      <c r="AU228" s="20" t="s">
        <v>82</v>
      </c>
    </row>
    <row r="229" spans="1:51" s="13" customFormat="1" ht="12">
      <c r="A229" s="13"/>
      <c r="B229" s="237"/>
      <c r="C229" s="238"/>
      <c r="D229" s="230" t="s">
        <v>279</v>
      </c>
      <c r="E229" s="239" t="s">
        <v>19</v>
      </c>
      <c r="F229" s="240" t="s">
        <v>3521</v>
      </c>
      <c r="G229" s="238"/>
      <c r="H229" s="239" t="s">
        <v>19</v>
      </c>
      <c r="I229" s="241"/>
      <c r="J229" s="238"/>
      <c r="K229" s="238"/>
      <c r="L229" s="242"/>
      <c r="M229" s="243"/>
      <c r="N229" s="244"/>
      <c r="O229" s="244"/>
      <c r="P229" s="244"/>
      <c r="Q229" s="244"/>
      <c r="R229" s="244"/>
      <c r="S229" s="244"/>
      <c r="T229" s="245"/>
      <c r="U229" s="13"/>
      <c r="V229" s="13"/>
      <c r="W229" s="13"/>
      <c r="X229" s="13"/>
      <c r="Y229" s="13"/>
      <c r="Z229" s="13"/>
      <c r="AA229" s="13"/>
      <c r="AB229" s="13"/>
      <c r="AC229" s="13"/>
      <c r="AD229" s="13"/>
      <c r="AE229" s="13"/>
      <c r="AT229" s="246" t="s">
        <v>279</v>
      </c>
      <c r="AU229" s="246" t="s">
        <v>82</v>
      </c>
      <c r="AV229" s="13" t="s">
        <v>80</v>
      </c>
      <c r="AW229" s="13" t="s">
        <v>33</v>
      </c>
      <c r="AX229" s="13" t="s">
        <v>72</v>
      </c>
      <c r="AY229" s="246" t="s">
        <v>266</v>
      </c>
    </row>
    <row r="230" spans="1:51" s="14" customFormat="1" ht="12">
      <c r="A230" s="14"/>
      <c r="B230" s="247"/>
      <c r="C230" s="248"/>
      <c r="D230" s="230" t="s">
        <v>279</v>
      </c>
      <c r="E230" s="249" t="s">
        <v>19</v>
      </c>
      <c r="F230" s="250" t="s">
        <v>3549</v>
      </c>
      <c r="G230" s="248"/>
      <c r="H230" s="251">
        <v>0.07</v>
      </c>
      <c r="I230" s="252"/>
      <c r="J230" s="248"/>
      <c r="K230" s="248"/>
      <c r="L230" s="253"/>
      <c r="M230" s="254"/>
      <c r="N230" s="255"/>
      <c r="O230" s="255"/>
      <c r="P230" s="255"/>
      <c r="Q230" s="255"/>
      <c r="R230" s="255"/>
      <c r="S230" s="255"/>
      <c r="T230" s="256"/>
      <c r="U230" s="14"/>
      <c r="V230" s="14"/>
      <c r="W230" s="14"/>
      <c r="X230" s="14"/>
      <c r="Y230" s="14"/>
      <c r="Z230" s="14"/>
      <c r="AA230" s="14"/>
      <c r="AB230" s="14"/>
      <c r="AC230" s="14"/>
      <c r="AD230" s="14"/>
      <c r="AE230" s="14"/>
      <c r="AT230" s="257" t="s">
        <v>279</v>
      </c>
      <c r="AU230" s="257" t="s">
        <v>82</v>
      </c>
      <c r="AV230" s="14" t="s">
        <v>82</v>
      </c>
      <c r="AW230" s="14" t="s">
        <v>33</v>
      </c>
      <c r="AX230" s="14" t="s">
        <v>72</v>
      </c>
      <c r="AY230" s="257" t="s">
        <v>266</v>
      </c>
    </row>
    <row r="231" spans="1:51" s="14" customFormat="1" ht="12">
      <c r="A231" s="14"/>
      <c r="B231" s="247"/>
      <c r="C231" s="248"/>
      <c r="D231" s="230" t="s">
        <v>279</v>
      </c>
      <c r="E231" s="249" t="s">
        <v>19</v>
      </c>
      <c r="F231" s="250" t="s">
        <v>3550</v>
      </c>
      <c r="G231" s="248"/>
      <c r="H231" s="251">
        <v>0.159</v>
      </c>
      <c r="I231" s="252"/>
      <c r="J231" s="248"/>
      <c r="K231" s="248"/>
      <c r="L231" s="253"/>
      <c r="M231" s="254"/>
      <c r="N231" s="255"/>
      <c r="O231" s="255"/>
      <c r="P231" s="255"/>
      <c r="Q231" s="255"/>
      <c r="R231" s="255"/>
      <c r="S231" s="255"/>
      <c r="T231" s="256"/>
      <c r="U231" s="14"/>
      <c r="V231" s="14"/>
      <c r="W231" s="14"/>
      <c r="X231" s="14"/>
      <c r="Y231" s="14"/>
      <c r="Z231" s="14"/>
      <c r="AA231" s="14"/>
      <c r="AB231" s="14"/>
      <c r="AC231" s="14"/>
      <c r="AD231" s="14"/>
      <c r="AE231" s="14"/>
      <c r="AT231" s="257" t="s">
        <v>279</v>
      </c>
      <c r="AU231" s="257" t="s">
        <v>82</v>
      </c>
      <c r="AV231" s="14" t="s">
        <v>82</v>
      </c>
      <c r="AW231" s="14" t="s">
        <v>33</v>
      </c>
      <c r="AX231" s="14" t="s">
        <v>72</v>
      </c>
      <c r="AY231" s="257" t="s">
        <v>266</v>
      </c>
    </row>
    <row r="232" spans="1:51" s="13" customFormat="1" ht="12">
      <c r="A232" s="13"/>
      <c r="B232" s="237"/>
      <c r="C232" s="238"/>
      <c r="D232" s="230" t="s">
        <v>279</v>
      </c>
      <c r="E232" s="239" t="s">
        <v>19</v>
      </c>
      <c r="F232" s="240" t="s">
        <v>3524</v>
      </c>
      <c r="G232" s="238"/>
      <c r="H232" s="239" t="s">
        <v>19</v>
      </c>
      <c r="I232" s="241"/>
      <c r="J232" s="238"/>
      <c r="K232" s="238"/>
      <c r="L232" s="242"/>
      <c r="M232" s="243"/>
      <c r="N232" s="244"/>
      <c r="O232" s="244"/>
      <c r="P232" s="244"/>
      <c r="Q232" s="244"/>
      <c r="R232" s="244"/>
      <c r="S232" s="244"/>
      <c r="T232" s="245"/>
      <c r="U232" s="13"/>
      <c r="V232" s="13"/>
      <c r="W232" s="13"/>
      <c r="X232" s="13"/>
      <c r="Y232" s="13"/>
      <c r="Z232" s="13"/>
      <c r="AA232" s="13"/>
      <c r="AB232" s="13"/>
      <c r="AC232" s="13"/>
      <c r="AD232" s="13"/>
      <c r="AE232" s="13"/>
      <c r="AT232" s="246" t="s">
        <v>279</v>
      </c>
      <c r="AU232" s="246" t="s">
        <v>82</v>
      </c>
      <c r="AV232" s="13" t="s">
        <v>80</v>
      </c>
      <c r="AW232" s="13" t="s">
        <v>33</v>
      </c>
      <c r="AX232" s="13" t="s">
        <v>72</v>
      </c>
      <c r="AY232" s="246" t="s">
        <v>266</v>
      </c>
    </row>
    <row r="233" spans="1:51" s="14" customFormat="1" ht="12">
      <c r="A233" s="14"/>
      <c r="B233" s="247"/>
      <c r="C233" s="248"/>
      <c r="D233" s="230" t="s">
        <v>279</v>
      </c>
      <c r="E233" s="249" t="s">
        <v>19</v>
      </c>
      <c r="F233" s="250" t="s">
        <v>3551</v>
      </c>
      <c r="G233" s="248"/>
      <c r="H233" s="251">
        <v>0.46</v>
      </c>
      <c r="I233" s="252"/>
      <c r="J233" s="248"/>
      <c r="K233" s="248"/>
      <c r="L233" s="253"/>
      <c r="M233" s="254"/>
      <c r="N233" s="255"/>
      <c r="O233" s="255"/>
      <c r="P233" s="255"/>
      <c r="Q233" s="255"/>
      <c r="R233" s="255"/>
      <c r="S233" s="255"/>
      <c r="T233" s="256"/>
      <c r="U233" s="14"/>
      <c r="V233" s="14"/>
      <c r="W233" s="14"/>
      <c r="X233" s="14"/>
      <c r="Y233" s="14"/>
      <c r="Z233" s="14"/>
      <c r="AA233" s="14"/>
      <c r="AB233" s="14"/>
      <c r="AC233" s="14"/>
      <c r="AD233" s="14"/>
      <c r="AE233" s="14"/>
      <c r="AT233" s="257" t="s">
        <v>279</v>
      </c>
      <c r="AU233" s="257" t="s">
        <v>82</v>
      </c>
      <c r="AV233" s="14" t="s">
        <v>82</v>
      </c>
      <c r="AW233" s="14" t="s">
        <v>33</v>
      </c>
      <c r="AX233" s="14" t="s">
        <v>72</v>
      </c>
      <c r="AY233" s="257" t="s">
        <v>266</v>
      </c>
    </row>
    <row r="234" spans="1:51" s="14" customFormat="1" ht="12">
      <c r="A234" s="14"/>
      <c r="B234" s="247"/>
      <c r="C234" s="248"/>
      <c r="D234" s="230" t="s">
        <v>279</v>
      </c>
      <c r="E234" s="249" t="s">
        <v>19</v>
      </c>
      <c r="F234" s="250" t="s">
        <v>3552</v>
      </c>
      <c r="G234" s="248"/>
      <c r="H234" s="251">
        <v>0.381</v>
      </c>
      <c r="I234" s="252"/>
      <c r="J234" s="248"/>
      <c r="K234" s="248"/>
      <c r="L234" s="253"/>
      <c r="M234" s="254"/>
      <c r="N234" s="255"/>
      <c r="O234" s="255"/>
      <c r="P234" s="255"/>
      <c r="Q234" s="255"/>
      <c r="R234" s="255"/>
      <c r="S234" s="255"/>
      <c r="T234" s="256"/>
      <c r="U234" s="14"/>
      <c r="V234" s="14"/>
      <c r="W234" s="14"/>
      <c r="X234" s="14"/>
      <c r="Y234" s="14"/>
      <c r="Z234" s="14"/>
      <c r="AA234" s="14"/>
      <c r="AB234" s="14"/>
      <c r="AC234" s="14"/>
      <c r="AD234" s="14"/>
      <c r="AE234" s="14"/>
      <c r="AT234" s="257" t="s">
        <v>279</v>
      </c>
      <c r="AU234" s="257" t="s">
        <v>82</v>
      </c>
      <c r="AV234" s="14" t="s">
        <v>82</v>
      </c>
      <c r="AW234" s="14" t="s">
        <v>33</v>
      </c>
      <c r="AX234" s="14" t="s">
        <v>72</v>
      </c>
      <c r="AY234" s="257" t="s">
        <v>266</v>
      </c>
    </row>
    <row r="235" spans="1:51" s="14" customFormat="1" ht="12">
      <c r="A235" s="14"/>
      <c r="B235" s="247"/>
      <c r="C235" s="248"/>
      <c r="D235" s="230" t="s">
        <v>279</v>
      </c>
      <c r="E235" s="249" t="s">
        <v>19</v>
      </c>
      <c r="F235" s="250" t="s">
        <v>3553</v>
      </c>
      <c r="G235" s="248"/>
      <c r="H235" s="251">
        <v>0.39</v>
      </c>
      <c r="I235" s="252"/>
      <c r="J235" s="248"/>
      <c r="K235" s="248"/>
      <c r="L235" s="253"/>
      <c r="M235" s="254"/>
      <c r="N235" s="255"/>
      <c r="O235" s="255"/>
      <c r="P235" s="255"/>
      <c r="Q235" s="255"/>
      <c r="R235" s="255"/>
      <c r="S235" s="255"/>
      <c r="T235" s="256"/>
      <c r="U235" s="14"/>
      <c r="V235" s="14"/>
      <c r="W235" s="14"/>
      <c r="X235" s="14"/>
      <c r="Y235" s="14"/>
      <c r="Z235" s="14"/>
      <c r="AA235" s="14"/>
      <c r="AB235" s="14"/>
      <c r="AC235" s="14"/>
      <c r="AD235" s="14"/>
      <c r="AE235" s="14"/>
      <c r="AT235" s="257" t="s">
        <v>279</v>
      </c>
      <c r="AU235" s="257" t="s">
        <v>82</v>
      </c>
      <c r="AV235" s="14" t="s">
        <v>82</v>
      </c>
      <c r="AW235" s="14" t="s">
        <v>33</v>
      </c>
      <c r="AX235" s="14" t="s">
        <v>72</v>
      </c>
      <c r="AY235" s="257" t="s">
        <v>266</v>
      </c>
    </row>
    <row r="236" spans="1:51" s="13" customFormat="1" ht="12">
      <c r="A236" s="13"/>
      <c r="B236" s="237"/>
      <c r="C236" s="238"/>
      <c r="D236" s="230" t="s">
        <v>279</v>
      </c>
      <c r="E236" s="239" t="s">
        <v>19</v>
      </c>
      <c r="F236" s="240" t="s">
        <v>3534</v>
      </c>
      <c r="G236" s="238"/>
      <c r="H236" s="239" t="s">
        <v>19</v>
      </c>
      <c r="I236" s="241"/>
      <c r="J236" s="238"/>
      <c r="K236" s="238"/>
      <c r="L236" s="242"/>
      <c r="M236" s="243"/>
      <c r="N236" s="244"/>
      <c r="O236" s="244"/>
      <c r="P236" s="244"/>
      <c r="Q236" s="244"/>
      <c r="R236" s="244"/>
      <c r="S236" s="244"/>
      <c r="T236" s="245"/>
      <c r="U236" s="13"/>
      <c r="V236" s="13"/>
      <c r="W236" s="13"/>
      <c r="X236" s="13"/>
      <c r="Y236" s="13"/>
      <c r="Z236" s="13"/>
      <c r="AA236" s="13"/>
      <c r="AB236" s="13"/>
      <c r="AC236" s="13"/>
      <c r="AD236" s="13"/>
      <c r="AE236" s="13"/>
      <c r="AT236" s="246" t="s">
        <v>279</v>
      </c>
      <c r="AU236" s="246" t="s">
        <v>82</v>
      </c>
      <c r="AV236" s="13" t="s">
        <v>80</v>
      </c>
      <c r="AW236" s="13" t="s">
        <v>33</v>
      </c>
      <c r="AX236" s="13" t="s">
        <v>72</v>
      </c>
      <c r="AY236" s="246" t="s">
        <v>266</v>
      </c>
    </row>
    <row r="237" spans="1:51" s="14" customFormat="1" ht="12">
      <c r="A237" s="14"/>
      <c r="B237" s="247"/>
      <c r="C237" s="248"/>
      <c r="D237" s="230" t="s">
        <v>279</v>
      </c>
      <c r="E237" s="249" t="s">
        <v>19</v>
      </c>
      <c r="F237" s="250" t="s">
        <v>3554</v>
      </c>
      <c r="G237" s="248"/>
      <c r="H237" s="251">
        <v>0.064</v>
      </c>
      <c r="I237" s="252"/>
      <c r="J237" s="248"/>
      <c r="K237" s="248"/>
      <c r="L237" s="253"/>
      <c r="M237" s="254"/>
      <c r="N237" s="255"/>
      <c r="O237" s="255"/>
      <c r="P237" s="255"/>
      <c r="Q237" s="255"/>
      <c r="R237" s="255"/>
      <c r="S237" s="255"/>
      <c r="T237" s="256"/>
      <c r="U237" s="14"/>
      <c r="V237" s="14"/>
      <c r="W237" s="14"/>
      <c r="X237" s="14"/>
      <c r="Y237" s="14"/>
      <c r="Z237" s="14"/>
      <c r="AA237" s="14"/>
      <c r="AB237" s="14"/>
      <c r="AC237" s="14"/>
      <c r="AD237" s="14"/>
      <c r="AE237" s="14"/>
      <c r="AT237" s="257" t="s">
        <v>279</v>
      </c>
      <c r="AU237" s="257" t="s">
        <v>82</v>
      </c>
      <c r="AV237" s="14" t="s">
        <v>82</v>
      </c>
      <c r="AW237" s="14" t="s">
        <v>33</v>
      </c>
      <c r="AX237" s="14" t="s">
        <v>72</v>
      </c>
      <c r="AY237" s="257" t="s">
        <v>266</v>
      </c>
    </row>
    <row r="238" spans="1:51" s="14" customFormat="1" ht="12">
      <c r="A238" s="14"/>
      <c r="B238" s="247"/>
      <c r="C238" s="248"/>
      <c r="D238" s="230" t="s">
        <v>279</v>
      </c>
      <c r="E238" s="249" t="s">
        <v>19</v>
      </c>
      <c r="F238" s="250" t="s">
        <v>3555</v>
      </c>
      <c r="G238" s="248"/>
      <c r="H238" s="251">
        <v>1.098</v>
      </c>
      <c r="I238" s="252"/>
      <c r="J238" s="248"/>
      <c r="K238" s="248"/>
      <c r="L238" s="253"/>
      <c r="M238" s="254"/>
      <c r="N238" s="255"/>
      <c r="O238" s="255"/>
      <c r="P238" s="255"/>
      <c r="Q238" s="255"/>
      <c r="R238" s="255"/>
      <c r="S238" s="255"/>
      <c r="T238" s="256"/>
      <c r="U238" s="14"/>
      <c r="V238" s="14"/>
      <c r="W238" s="14"/>
      <c r="X238" s="14"/>
      <c r="Y238" s="14"/>
      <c r="Z238" s="14"/>
      <c r="AA238" s="14"/>
      <c r="AB238" s="14"/>
      <c r="AC238" s="14"/>
      <c r="AD238" s="14"/>
      <c r="AE238" s="14"/>
      <c r="AT238" s="257" t="s">
        <v>279</v>
      </c>
      <c r="AU238" s="257" t="s">
        <v>82</v>
      </c>
      <c r="AV238" s="14" t="s">
        <v>82</v>
      </c>
      <c r="AW238" s="14" t="s">
        <v>33</v>
      </c>
      <c r="AX238" s="14" t="s">
        <v>72</v>
      </c>
      <c r="AY238" s="257" t="s">
        <v>266</v>
      </c>
    </row>
    <row r="239" spans="1:51" s="14" customFormat="1" ht="12">
      <c r="A239" s="14"/>
      <c r="B239" s="247"/>
      <c r="C239" s="248"/>
      <c r="D239" s="230" t="s">
        <v>279</v>
      </c>
      <c r="E239" s="249" t="s">
        <v>19</v>
      </c>
      <c r="F239" s="250" t="s">
        <v>3556</v>
      </c>
      <c r="G239" s="248"/>
      <c r="H239" s="251">
        <v>0.108</v>
      </c>
      <c r="I239" s="252"/>
      <c r="J239" s="248"/>
      <c r="K239" s="248"/>
      <c r="L239" s="253"/>
      <c r="M239" s="254"/>
      <c r="N239" s="255"/>
      <c r="O239" s="255"/>
      <c r="P239" s="255"/>
      <c r="Q239" s="255"/>
      <c r="R239" s="255"/>
      <c r="S239" s="255"/>
      <c r="T239" s="256"/>
      <c r="U239" s="14"/>
      <c r="V239" s="14"/>
      <c r="W239" s="14"/>
      <c r="X239" s="14"/>
      <c r="Y239" s="14"/>
      <c r="Z239" s="14"/>
      <c r="AA239" s="14"/>
      <c r="AB239" s="14"/>
      <c r="AC239" s="14"/>
      <c r="AD239" s="14"/>
      <c r="AE239" s="14"/>
      <c r="AT239" s="257" t="s">
        <v>279</v>
      </c>
      <c r="AU239" s="257" t="s">
        <v>82</v>
      </c>
      <c r="AV239" s="14" t="s">
        <v>82</v>
      </c>
      <c r="AW239" s="14" t="s">
        <v>33</v>
      </c>
      <c r="AX239" s="14" t="s">
        <v>72</v>
      </c>
      <c r="AY239" s="257" t="s">
        <v>266</v>
      </c>
    </row>
    <row r="240" spans="1:51" s="15" customFormat="1" ht="12">
      <c r="A240" s="15"/>
      <c r="B240" s="258"/>
      <c r="C240" s="259"/>
      <c r="D240" s="230" t="s">
        <v>279</v>
      </c>
      <c r="E240" s="260" t="s">
        <v>19</v>
      </c>
      <c r="F240" s="261" t="s">
        <v>282</v>
      </c>
      <c r="G240" s="259"/>
      <c r="H240" s="262">
        <v>2.73</v>
      </c>
      <c r="I240" s="263"/>
      <c r="J240" s="259"/>
      <c r="K240" s="259"/>
      <c r="L240" s="264"/>
      <c r="M240" s="265"/>
      <c r="N240" s="266"/>
      <c r="O240" s="266"/>
      <c r="P240" s="266"/>
      <c r="Q240" s="266"/>
      <c r="R240" s="266"/>
      <c r="S240" s="266"/>
      <c r="T240" s="267"/>
      <c r="U240" s="15"/>
      <c r="V240" s="15"/>
      <c r="W240" s="15"/>
      <c r="X240" s="15"/>
      <c r="Y240" s="15"/>
      <c r="Z240" s="15"/>
      <c r="AA240" s="15"/>
      <c r="AB240" s="15"/>
      <c r="AC240" s="15"/>
      <c r="AD240" s="15"/>
      <c r="AE240" s="15"/>
      <c r="AT240" s="268" t="s">
        <v>279</v>
      </c>
      <c r="AU240" s="268" t="s">
        <v>82</v>
      </c>
      <c r="AV240" s="15" t="s">
        <v>273</v>
      </c>
      <c r="AW240" s="15" t="s">
        <v>33</v>
      </c>
      <c r="AX240" s="15" t="s">
        <v>80</v>
      </c>
      <c r="AY240" s="268" t="s">
        <v>266</v>
      </c>
    </row>
    <row r="241" spans="1:51" s="14" customFormat="1" ht="12">
      <c r="A241" s="14"/>
      <c r="B241" s="247"/>
      <c r="C241" s="248"/>
      <c r="D241" s="230" t="s">
        <v>279</v>
      </c>
      <c r="E241" s="248"/>
      <c r="F241" s="250" t="s">
        <v>3557</v>
      </c>
      <c r="G241" s="248"/>
      <c r="H241" s="251">
        <v>3.003</v>
      </c>
      <c r="I241" s="252"/>
      <c r="J241" s="248"/>
      <c r="K241" s="248"/>
      <c r="L241" s="253"/>
      <c r="M241" s="254"/>
      <c r="N241" s="255"/>
      <c r="O241" s="255"/>
      <c r="P241" s="255"/>
      <c r="Q241" s="255"/>
      <c r="R241" s="255"/>
      <c r="S241" s="255"/>
      <c r="T241" s="256"/>
      <c r="U241" s="14"/>
      <c r="V241" s="14"/>
      <c r="W241" s="14"/>
      <c r="X241" s="14"/>
      <c r="Y241" s="14"/>
      <c r="Z241" s="14"/>
      <c r="AA241" s="14"/>
      <c r="AB241" s="14"/>
      <c r="AC241" s="14"/>
      <c r="AD241" s="14"/>
      <c r="AE241" s="14"/>
      <c r="AT241" s="257" t="s">
        <v>279</v>
      </c>
      <c r="AU241" s="257" t="s">
        <v>82</v>
      </c>
      <c r="AV241" s="14" t="s">
        <v>82</v>
      </c>
      <c r="AW241" s="14" t="s">
        <v>4</v>
      </c>
      <c r="AX241" s="14" t="s">
        <v>80</v>
      </c>
      <c r="AY241" s="257" t="s">
        <v>266</v>
      </c>
    </row>
    <row r="242" spans="1:65" s="2" customFormat="1" ht="24.15" customHeight="1">
      <c r="A242" s="41"/>
      <c r="B242" s="42"/>
      <c r="C242" s="217" t="s">
        <v>429</v>
      </c>
      <c r="D242" s="217" t="s">
        <v>268</v>
      </c>
      <c r="E242" s="218" t="s">
        <v>3558</v>
      </c>
      <c r="F242" s="219" t="s">
        <v>3559</v>
      </c>
      <c r="G242" s="220" t="s">
        <v>327</v>
      </c>
      <c r="H242" s="221">
        <v>1.22</v>
      </c>
      <c r="I242" s="222"/>
      <c r="J242" s="223">
        <f>ROUND(I242*H242,2)</f>
        <v>0</v>
      </c>
      <c r="K242" s="219" t="s">
        <v>272</v>
      </c>
      <c r="L242" s="47"/>
      <c r="M242" s="224" t="s">
        <v>19</v>
      </c>
      <c r="N242" s="225" t="s">
        <v>43</v>
      </c>
      <c r="O242" s="87"/>
      <c r="P242" s="226">
        <f>O242*H242</f>
        <v>0</v>
      </c>
      <c r="Q242" s="226">
        <v>1.09</v>
      </c>
      <c r="R242" s="226">
        <f>Q242*H242</f>
        <v>1.3298</v>
      </c>
      <c r="S242" s="226">
        <v>0</v>
      </c>
      <c r="T242" s="227">
        <f>S242*H242</f>
        <v>0</v>
      </c>
      <c r="U242" s="41"/>
      <c r="V242" s="41"/>
      <c r="W242" s="41"/>
      <c r="X242" s="41"/>
      <c r="Y242" s="41"/>
      <c r="Z242" s="41"/>
      <c r="AA242" s="41"/>
      <c r="AB242" s="41"/>
      <c r="AC242" s="41"/>
      <c r="AD242" s="41"/>
      <c r="AE242" s="41"/>
      <c r="AR242" s="228" t="s">
        <v>273</v>
      </c>
      <c r="AT242" s="228" t="s">
        <v>268</v>
      </c>
      <c r="AU242" s="228" t="s">
        <v>82</v>
      </c>
      <c r="AY242" s="20" t="s">
        <v>266</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273</v>
      </c>
      <c r="BM242" s="228" t="s">
        <v>3560</v>
      </c>
    </row>
    <row r="243" spans="1:47" s="2" customFormat="1" ht="12">
      <c r="A243" s="41"/>
      <c r="B243" s="42"/>
      <c r="C243" s="43"/>
      <c r="D243" s="230" t="s">
        <v>275</v>
      </c>
      <c r="E243" s="43"/>
      <c r="F243" s="231" t="s">
        <v>3561</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275</v>
      </c>
      <c r="AU243" s="20" t="s">
        <v>82</v>
      </c>
    </row>
    <row r="244" spans="1:47" s="2" customFormat="1" ht="12">
      <c r="A244" s="41"/>
      <c r="B244" s="42"/>
      <c r="C244" s="43"/>
      <c r="D244" s="235" t="s">
        <v>277</v>
      </c>
      <c r="E244" s="43"/>
      <c r="F244" s="236" t="s">
        <v>3562</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277</v>
      </c>
      <c r="AU244" s="20" t="s">
        <v>82</v>
      </c>
    </row>
    <row r="245" spans="1:51" s="13" customFormat="1" ht="12">
      <c r="A245" s="13"/>
      <c r="B245" s="237"/>
      <c r="C245" s="238"/>
      <c r="D245" s="230" t="s">
        <v>279</v>
      </c>
      <c r="E245" s="239" t="s">
        <v>19</v>
      </c>
      <c r="F245" s="240" t="s">
        <v>3524</v>
      </c>
      <c r="G245" s="238"/>
      <c r="H245" s="239" t="s">
        <v>19</v>
      </c>
      <c r="I245" s="241"/>
      <c r="J245" s="238"/>
      <c r="K245" s="238"/>
      <c r="L245" s="242"/>
      <c r="M245" s="243"/>
      <c r="N245" s="244"/>
      <c r="O245" s="244"/>
      <c r="P245" s="244"/>
      <c r="Q245" s="244"/>
      <c r="R245" s="244"/>
      <c r="S245" s="244"/>
      <c r="T245" s="245"/>
      <c r="U245" s="13"/>
      <c r="V245" s="13"/>
      <c r="W245" s="13"/>
      <c r="X245" s="13"/>
      <c r="Y245" s="13"/>
      <c r="Z245" s="13"/>
      <c r="AA245" s="13"/>
      <c r="AB245" s="13"/>
      <c r="AC245" s="13"/>
      <c r="AD245" s="13"/>
      <c r="AE245" s="13"/>
      <c r="AT245" s="246" t="s">
        <v>279</v>
      </c>
      <c r="AU245" s="246" t="s">
        <v>82</v>
      </c>
      <c r="AV245" s="13" t="s">
        <v>80</v>
      </c>
      <c r="AW245" s="13" t="s">
        <v>33</v>
      </c>
      <c r="AX245" s="13" t="s">
        <v>72</v>
      </c>
      <c r="AY245" s="246" t="s">
        <v>266</v>
      </c>
    </row>
    <row r="246" spans="1:51" s="14" customFormat="1" ht="12">
      <c r="A246" s="14"/>
      <c r="B246" s="247"/>
      <c r="C246" s="248"/>
      <c r="D246" s="230" t="s">
        <v>279</v>
      </c>
      <c r="E246" s="249" t="s">
        <v>19</v>
      </c>
      <c r="F246" s="250" t="s">
        <v>3563</v>
      </c>
      <c r="G246" s="248"/>
      <c r="H246" s="251">
        <v>1.109</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279</v>
      </c>
      <c r="AU246" s="257" t="s">
        <v>82</v>
      </c>
      <c r="AV246" s="14" t="s">
        <v>82</v>
      </c>
      <c r="AW246" s="14" t="s">
        <v>33</v>
      </c>
      <c r="AX246" s="14" t="s">
        <v>72</v>
      </c>
      <c r="AY246" s="257" t="s">
        <v>266</v>
      </c>
    </row>
    <row r="247" spans="1:51" s="15" customFormat="1" ht="12">
      <c r="A247" s="15"/>
      <c r="B247" s="258"/>
      <c r="C247" s="259"/>
      <c r="D247" s="230" t="s">
        <v>279</v>
      </c>
      <c r="E247" s="260" t="s">
        <v>19</v>
      </c>
      <c r="F247" s="261" t="s">
        <v>282</v>
      </c>
      <c r="G247" s="259"/>
      <c r="H247" s="262">
        <v>1.109</v>
      </c>
      <c r="I247" s="263"/>
      <c r="J247" s="259"/>
      <c r="K247" s="259"/>
      <c r="L247" s="264"/>
      <c r="M247" s="265"/>
      <c r="N247" s="266"/>
      <c r="O247" s="266"/>
      <c r="P247" s="266"/>
      <c r="Q247" s="266"/>
      <c r="R247" s="266"/>
      <c r="S247" s="266"/>
      <c r="T247" s="267"/>
      <c r="U247" s="15"/>
      <c r="V247" s="15"/>
      <c r="W247" s="15"/>
      <c r="X247" s="15"/>
      <c r="Y247" s="15"/>
      <c r="Z247" s="15"/>
      <c r="AA247" s="15"/>
      <c r="AB247" s="15"/>
      <c r="AC247" s="15"/>
      <c r="AD247" s="15"/>
      <c r="AE247" s="15"/>
      <c r="AT247" s="268" t="s">
        <v>279</v>
      </c>
      <c r="AU247" s="268" t="s">
        <v>82</v>
      </c>
      <c r="AV247" s="15" t="s">
        <v>273</v>
      </c>
      <c r="AW247" s="15" t="s">
        <v>33</v>
      </c>
      <c r="AX247" s="15" t="s">
        <v>80</v>
      </c>
      <c r="AY247" s="268" t="s">
        <v>266</v>
      </c>
    </row>
    <row r="248" spans="1:51" s="14" customFormat="1" ht="12">
      <c r="A248" s="14"/>
      <c r="B248" s="247"/>
      <c r="C248" s="248"/>
      <c r="D248" s="230" t="s">
        <v>279</v>
      </c>
      <c r="E248" s="248"/>
      <c r="F248" s="250" t="s">
        <v>3564</v>
      </c>
      <c r="G248" s="248"/>
      <c r="H248" s="251">
        <v>1.22</v>
      </c>
      <c r="I248" s="252"/>
      <c r="J248" s="248"/>
      <c r="K248" s="248"/>
      <c r="L248" s="253"/>
      <c r="M248" s="254"/>
      <c r="N248" s="255"/>
      <c r="O248" s="255"/>
      <c r="P248" s="255"/>
      <c r="Q248" s="255"/>
      <c r="R248" s="255"/>
      <c r="S248" s="255"/>
      <c r="T248" s="256"/>
      <c r="U248" s="14"/>
      <c r="V248" s="14"/>
      <c r="W248" s="14"/>
      <c r="X248" s="14"/>
      <c r="Y248" s="14"/>
      <c r="Z248" s="14"/>
      <c r="AA248" s="14"/>
      <c r="AB248" s="14"/>
      <c r="AC248" s="14"/>
      <c r="AD248" s="14"/>
      <c r="AE248" s="14"/>
      <c r="AT248" s="257" t="s">
        <v>279</v>
      </c>
      <c r="AU248" s="257" t="s">
        <v>82</v>
      </c>
      <c r="AV248" s="14" t="s">
        <v>82</v>
      </c>
      <c r="AW248" s="14" t="s">
        <v>4</v>
      </c>
      <c r="AX248" s="14" t="s">
        <v>80</v>
      </c>
      <c r="AY248" s="257" t="s">
        <v>266</v>
      </c>
    </row>
    <row r="249" spans="1:65" s="2" customFormat="1" ht="24.15" customHeight="1">
      <c r="A249" s="41"/>
      <c r="B249" s="42"/>
      <c r="C249" s="217" t="s">
        <v>7</v>
      </c>
      <c r="D249" s="217" t="s">
        <v>268</v>
      </c>
      <c r="E249" s="218" t="s">
        <v>3565</v>
      </c>
      <c r="F249" s="219" t="s">
        <v>3566</v>
      </c>
      <c r="G249" s="220" t="s">
        <v>271</v>
      </c>
      <c r="H249" s="221">
        <v>11.76</v>
      </c>
      <c r="I249" s="222"/>
      <c r="J249" s="223">
        <f>ROUND(I249*H249,2)</f>
        <v>0</v>
      </c>
      <c r="K249" s="219" t="s">
        <v>272</v>
      </c>
      <c r="L249" s="47"/>
      <c r="M249" s="224" t="s">
        <v>19</v>
      </c>
      <c r="N249" s="225" t="s">
        <v>43</v>
      </c>
      <c r="O249" s="87"/>
      <c r="P249" s="226">
        <f>O249*H249</f>
        <v>0</v>
      </c>
      <c r="Q249" s="226">
        <v>0.17818</v>
      </c>
      <c r="R249" s="226">
        <f>Q249*H249</f>
        <v>2.0953968</v>
      </c>
      <c r="S249" s="226">
        <v>0</v>
      </c>
      <c r="T249" s="227">
        <f>S249*H249</f>
        <v>0</v>
      </c>
      <c r="U249" s="41"/>
      <c r="V249" s="41"/>
      <c r="W249" s="41"/>
      <c r="X249" s="41"/>
      <c r="Y249" s="41"/>
      <c r="Z249" s="41"/>
      <c r="AA249" s="41"/>
      <c r="AB249" s="41"/>
      <c r="AC249" s="41"/>
      <c r="AD249" s="41"/>
      <c r="AE249" s="41"/>
      <c r="AR249" s="228" t="s">
        <v>273</v>
      </c>
      <c r="AT249" s="228" t="s">
        <v>268</v>
      </c>
      <c r="AU249" s="228" t="s">
        <v>82</v>
      </c>
      <c r="AY249" s="20" t="s">
        <v>266</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273</v>
      </c>
      <c r="BM249" s="228" t="s">
        <v>3567</v>
      </c>
    </row>
    <row r="250" spans="1:47" s="2" customFormat="1" ht="12">
      <c r="A250" s="41"/>
      <c r="B250" s="42"/>
      <c r="C250" s="43"/>
      <c r="D250" s="230" t="s">
        <v>275</v>
      </c>
      <c r="E250" s="43"/>
      <c r="F250" s="231" t="s">
        <v>3568</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275</v>
      </c>
      <c r="AU250" s="20" t="s">
        <v>82</v>
      </c>
    </row>
    <row r="251" spans="1:47" s="2" customFormat="1" ht="12">
      <c r="A251" s="41"/>
      <c r="B251" s="42"/>
      <c r="C251" s="43"/>
      <c r="D251" s="235" t="s">
        <v>277</v>
      </c>
      <c r="E251" s="43"/>
      <c r="F251" s="236" t="s">
        <v>3569</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277</v>
      </c>
      <c r="AU251" s="20" t="s">
        <v>82</v>
      </c>
    </row>
    <row r="252" spans="1:51" s="13" customFormat="1" ht="12">
      <c r="A252" s="13"/>
      <c r="B252" s="237"/>
      <c r="C252" s="238"/>
      <c r="D252" s="230" t="s">
        <v>279</v>
      </c>
      <c r="E252" s="239" t="s">
        <v>19</v>
      </c>
      <c r="F252" s="240" t="s">
        <v>3521</v>
      </c>
      <c r="G252" s="238"/>
      <c r="H252" s="239" t="s">
        <v>19</v>
      </c>
      <c r="I252" s="241"/>
      <c r="J252" s="238"/>
      <c r="K252" s="238"/>
      <c r="L252" s="242"/>
      <c r="M252" s="243"/>
      <c r="N252" s="244"/>
      <c r="O252" s="244"/>
      <c r="P252" s="244"/>
      <c r="Q252" s="244"/>
      <c r="R252" s="244"/>
      <c r="S252" s="244"/>
      <c r="T252" s="245"/>
      <c r="U252" s="13"/>
      <c r="V252" s="13"/>
      <c r="W252" s="13"/>
      <c r="X252" s="13"/>
      <c r="Y252" s="13"/>
      <c r="Z252" s="13"/>
      <c r="AA252" s="13"/>
      <c r="AB252" s="13"/>
      <c r="AC252" s="13"/>
      <c r="AD252" s="13"/>
      <c r="AE252" s="13"/>
      <c r="AT252" s="246" t="s">
        <v>279</v>
      </c>
      <c r="AU252" s="246" t="s">
        <v>82</v>
      </c>
      <c r="AV252" s="13" t="s">
        <v>80</v>
      </c>
      <c r="AW252" s="13" t="s">
        <v>33</v>
      </c>
      <c r="AX252" s="13" t="s">
        <v>72</v>
      </c>
      <c r="AY252" s="246" t="s">
        <v>266</v>
      </c>
    </row>
    <row r="253" spans="1:51" s="13" customFormat="1" ht="12">
      <c r="A253" s="13"/>
      <c r="B253" s="237"/>
      <c r="C253" s="238"/>
      <c r="D253" s="230" t="s">
        <v>279</v>
      </c>
      <c r="E253" s="239" t="s">
        <v>19</v>
      </c>
      <c r="F253" s="240" t="s">
        <v>3527</v>
      </c>
      <c r="G253" s="238"/>
      <c r="H253" s="239" t="s">
        <v>19</v>
      </c>
      <c r="I253" s="241"/>
      <c r="J253" s="238"/>
      <c r="K253" s="238"/>
      <c r="L253" s="242"/>
      <c r="M253" s="243"/>
      <c r="N253" s="244"/>
      <c r="O253" s="244"/>
      <c r="P253" s="244"/>
      <c r="Q253" s="244"/>
      <c r="R253" s="244"/>
      <c r="S253" s="244"/>
      <c r="T253" s="245"/>
      <c r="U253" s="13"/>
      <c r="V253" s="13"/>
      <c r="W253" s="13"/>
      <c r="X253" s="13"/>
      <c r="Y253" s="13"/>
      <c r="Z253" s="13"/>
      <c r="AA253" s="13"/>
      <c r="AB253" s="13"/>
      <c r="AC253" s="13"/>
      <c r="AD253" s="13"/>
      <c r="AE253" s="13"/>
      <c r="AT253" s="246" t="s">
        <v>279</v>
      </c>
      <c r="AU253" s="246" t="s">
        <v>82</v>
      </c>
      <c r="AV253" s="13" t="s">
        <v>80</v>
      </c>
      <c r="AW253" s="13" t="s">
        <v>33</v>
      </c>
      <c r="AX253" s="13" t="s">
        <v>72</v>
      </c>
      <c r="AY253" s="246" t="s">
        <v>266</v>
      </c>
    </row>
    <row r="254" spans="1:51" s="14" customFormat="1" ht="12">
      <c r="A254" s="14"/>
      <c r="B254" s="247"/>
      <c r="C254" s="248"/>
      <c r="D254" s="230" t="s">
        <v>279</v>
      </c>
      <c r="E254" s="249" t="s">
        <v>19</v>
      </c>
      <c r="F254" s="250" t="s">
        <v>3570</v>
      </c>
      <c r="G254" s="248"/>
      <c r="H254" s="251">
        <v>1.232</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279</v>
      </c>
      <c r="AU254" s="257" t="s">
        <v>82</v>
      </c>
      <c r="AV254" s="14" t="s">
        <v>82</v>
      </c>
      <c r="AW254" s="14" t="s">
        <v>33</v>
      </c>
      <c r="AX254" s="14" t="s">
        <v>72</v>
      </c>
      <c r="AY254" s="257" t="s">
        <v>266</v>
      </c>
    </row>
    <row r="255" spans="1:51" s="13" customFormat="1" ht="12">
      <c r="A255" s="13"/>
      <c r="B255" s="237"/>
      <c r="C255" s="238"/>
      <c r="D255" s="230" t="s">
        <v>279</v>
      </c>
      <c r="E255" s="239" t="s">
        <v>19</v>
      </c>
      <c r="F255" s="240" t="s">
        <v>3522</v>
      </c>
      <c r="G255" s="238"/>
      <c r="H255" s="239" t="s">
        <v>19</v>
      </c>
      <c r="I255" s="241"/>
      <c r="J255" s="238"/>
      <c r="K255" s="238"/>
      <c r="L255" s="242"/>
      <c r="M255" s="243"/>
      <c r="N255" s="244"/>
      <c r="O255" s="244"/>
      <c r="P255" s="244"/>
      <c r="Q255" s="244"/>
      <c r="R255" s="244"/>
      <c r="S255" s="244"/>
      <c r="T255" s="245"/>
      <c r="U255" s="13"/>
      <c r="V255" s="13"/>
      <c r="W255" s="13"/>
      <c r="X255" s="13"/>
      <c r="Y255" s="13"/>
      <c r="Z255" s="13"/>
      <c r="AA255" s="13"/>
      <c r="AB255" s="13"/>
      <c r="AC255" s="13"/>
      <c r="AD255" s="13"/>
      <c r="AE255" s="13"/>
      <c r="AT255" s="246" t="s">
        <v>279</v>
      </c>
      <c r="AU255" s="246" t="s">
        <v>82</v>
      </c>
      <c r="AV255" s="13" t="s">
        <v>80</v>
      </c>
      <c r="AW255" s="13" t="s">
        <v>33</v>
      </c>
      <c r="AX255" s="13" t="s">
        <v>72</v>
      </c>
      <c r="AY255" s="246" t="s">
        <v>266</v>
      </c>
    </row>
    <row r="256" spans="1:51" s="14" customFormat="1" ht="12">
      <c r="A256" s="14"/>
      <c r="B256" s="247"/>
      <c r="C256" s="248"/>
      <c r="D256" s="230" t="s">
        <v>279</v>
      </c>
      <c r="E256" s="249" t="s">
        <v>19</v>
      </c>
      <c r="F256" s="250" t="s">
        <v>3571</v>
      </c>
      <c r="G256" s="248"/>
      <c r="H256" s="251">
        <v>0.792</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279</v>
      </c>
      <c r="AU256" s="257" t="s">
        <v>82</v>
      </c>
      <c r="AV256" s="14" t="s">
        <v>82</v>
      </c>
      <c r="AW256" s="14" t="s">
        <v>33</v>
      </c>
      <c r="AX256" s="14" t="s">
        <v>72</v>
      </c>
      <c r="AY256" s="257" t="s">
        <v>266</v>
      </c>
    </row>
    <row r="257" spans="1:51" s="13" customFormat="1" ht="12">
      <c r="A257" s="13"/>
      <c r="B257" s="237"/>
      <c r="C257" s="238"/>
      <c r="D257" s="230" t="s">
        <v>279</v>
      </c>
      <c r="E257" s="239" t="s">
        <v>19</v>
      </c>
      <c r="F257" s="240" t="s">
        <v>3524</v>
      </c>
      <c r="G257" s="238"/>
      <c r="H257" s="239" t="s">
        <v>19</v>
      </c>
      <c r="I257" s="241"/>
      <c r="J257" s="238"/>
      <c r="K257" s="238"/>
      <c r="L257" s="242"/>
      <c r="M257" s="243"/>
      <c r="N257" s="244"/>
      <c r="O257" s="244"/>
      <c r="P257" s="244"/>
      <c r="Q257" s="244"/>
      <c r="R257" s="244"/>
      <c r="S257" s="244"/>
      <c r="T257" s="245"/>
      <c r="U257" s="13"/>
      <c r="V257" s="13"/>
      <c r="W257" s="13"/>
      <c r="X257" s="13"/>
      <c r="Y257" s="13"/>
      <c r="Z257" s="13"/>
      <c r="AA257" s="13"/>
      <c r="AB257" s="13"/>
      <c r="AC257" s="13"/>
      <c r="AD257" s="13"/>
      <c r="AE257" s="13"/>
      <c r="AT257" s="246" t="s">
        <v>279</v>
      </c>
      <c r="AU257" s="246" t="s">
        <v>82</v>
      </c>
      <c r="AV257" s="13" t="s">
        <v>80</v>
      </c>
      <c r="AW257" s="13" t="s">
        <v>33</v>
      </c>
      <c r="AX257" s="13" t="s">
        <v>72</v>
      </c>
      <c r="AY257" s="246" t="s">
        <v>266</v>
      </c>
    </row>
    <row r="258" spans="1:51" s="13" customFormat="1" ht="12">
      <c r="A258" s="13"/>
      <c r="B258" s="237"/>
      <c r="C258" s="238"/>
      <c r="D258" s="230" t="s">
        <v>279</v>
      </c>
      <c r="E258" s="239" t="s">
        <v>19</v>
      </c>
      <c r="F258" s="240" t="s">
        <v>3525</v>
      </c>
      <c r="G258" s="238"/>
      <c r="H258" s="239" t="s">
        <v>19</v>
      </c>
      <c r="I258" s="241"/>
      <c r="J258" s="238"/>
      <c r="K258" s="238"/>
      <c r="L258" s="242"/>
      <c r="M258" s="243"/>
      <c r="N258" s="244"/>
      <c r="O258" s="244"/>
      <c r="P258" s="244"/>
      <c r="Q258" s="244"/>
      <c r="R258" s="244"/>
      <c r="S258" s="244"/>
      <c r="T258" s="245"/>
      <c r="U258" s="13"/>
      <c r="V258" s="13"/>
      <c r="W258" s="13"/>
      <c r="X258" s="13"/>
      <c r="Y258" s="13"/>
      <c r="Z258" s="13"/>
      <c r="AA258" s="13"/>
      <c r="AB258" s="13"/>
      <c r="AC258" s="13"/>
      <c r="AD258" s="13"/>
      <c r="AE258" s="13"/>
      <c r="AT258" s="246" t="s">
        <v>279</v>
      </c>
      <c r="AU258" s="246" t="s">
        <v>82</v>
      </c>
      <c r="AV258" s="13" t="s">
        <v>80</v>
      </c>
      <c r="AW258" s="13" t="s">
        <v>33</v>
      </c>
      <c r="AX258" s="13" t="s">
        <v>72</v>
      </c>
      <c r="AY258" s="246" t="s">
        <v>266</v>
      </c>
    </row>
    <row r="259" spans="1:51" s="14" customFormat="1" ht="12">
      <c r="A259" s="14"/>
      <c r="B259" s="247"/>
      <c r="C259" s="248"/>
      <c r="D259" s="230" t="s">
        <v>279</v>
      </c>
      <c r="E259" s="249" t="s">
        <v>19</v>
      </c>
      <c r="F259" s="250" t="s">
        <v>3572</v>
      </c>
      <c r="G259" s="248"/>
      <c r="H259" s="251">
        <v>0.828</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279</v>
      </c>
      <c r="AU259" s="257" t="s">
        <v>82</v>
      </c>
      <c r="AV259" s="14" t="s">
        <v>82</v>
      </c>
      <c r="AW259" s="14" t="s">
        <v>33</v>
      </c>
      <c r="AX259" s="14" t="s">
        <v>72</v>
      </c>
      <c r="AY259" s="257" t="s">
        <v>266</v>
      </c>
    </row>
    <row r="260" spans="1:51" s="13" customFormat="1" ht="12">
      <c r="A260" s="13"/>
      <c r="B260" s="237"/>
      <c r="C260" s="238"/>
      <c r="D260" s="230" t="s">
        <v>279</v>
      </c>
      <c r="E260" s="239" t="s">
        <v>19</v>
      </c>
      <c r="F260" s="240" t="s">
        <v>3527</v>
      </c>
      <c r="G260" s="238"/>
      <c r="H260" s="239" t="s">
        <v>19</v>
      </c>
      <c r="I260" s="241"/>
      <c r="J260" s="238"/>
      <c r="K260" s="238"/>
      <c r="L260" s="242"/>
      <c r="M260" s="243"/>
      <c r="N260" s="244"/>
      <c r="O260" s="244"/>
      <c r="P260" s="244"/>
      <c r="Q260" s="244"/>
      <c r="R260" s="244"/>
      <c r="S260" s="244"/>
      <c r="T260" s="245"/>
      <c r="U260" s="13"/>
      <c r="V260" s="13"/>
      <c r="W260" s="13"/>
      <c r="X260" s="13"/>
      <c r="Y260" s="13"/>
      <c r="Z260" s="13"/>
      <c r="AA260" s="13"/>
      <c r="AB260" s="13"/>
      <c r="AC260" s="13"/>
      <c r="AD260" s="13"/>
      <c r="AE260" s="13"/>
      <c r="AT260" s="246" t="s">
        <v>279</v>
      </c>
      <c r="AU260" s="246" t="s">
        <v>82</v>
      </c>
      <c r="AV260" s="13" t="s">
        <v>80</v>
      </c>
      <c r="AW260" s="13" t="s">
        <v>33</v>
      </c>
      <c r="AX260" s="13" t="s">
        <v>72</v>
      </c>
      <c r="AY260" s="246" t="s">
        <v>266</v>
      </c>
    </row>
    <row r="261" spans="1:51" s="14" customFormat="1" ht="12">
      <c r="A261" s="14"/>
      <c r="B261" s="247"/>
      <c r="C261" s="248"/>
      <c r="D261" s="230" t="s">
        <v>279</v>
      </c>
      <c r="E261" s="249" t="s">
        <v>19</v>
      </c>
      <c r="F261" s="250" t="s">
        <v>3573</v>
      </c>
      <c r="G261" s="248"/>
      <c r="H261" s="251">
        <v>3.514</v>
      </c>
      <c r="I261" s="252"/>
      <c r="J261" s="248"/>
      <c r="K261" s="248"/>
      <c r="L261" s="253"/>
      <c r="M261" s="254"/>
      <c r="N261" s="255"/>
      <c r="O261" s="255"/>
      <c r="P261" s="255"/>
      <c r="Q261" s="255"/>
      <c r="R261" s="255"/>
      <c r="S261" s="255"/>
      <c r="T261" s="256"/>
      <c r="U261" s="14"/>
      <c r="V261" s="14"/>
      <c r="W261" s="14"/>
      <c r="X261" s="14"/>
      <c r="Y261" s="14"/>
      <c r="Z261" s="14"/>
      <c r="AA261" s="14"/>
      <c r="AB261" s="14"/>
      <c r="AC261" s="14"/>
      <c r="AD261" s="14"/>
      <c r="AE261" s="14"/>
      <c r="AT261" s="257" t="s">
        <v>279</v>
      </c>
      <c r="AU261" s="257" t="s">
        <v>82</v>
      </c>
      <c r="AV261" s="14" t="s">
        <v>82</v>
      </c>
      <c r="AW261" s="14" t="s">
        <v>33</v>
      </c>
      <c r="AX261" s="14" t="s">
        <v>72</v>
      </c>
      <c r="AY261" s="257" t="s">
        <v>266</v>
      </c>
    </row>
    <row r="262" spans="1:51" s="13" customFormat="1" ht="12">
      <c r="A262" s="13"/>
      <c r="B262" s="237"/>
      <c r="C262" s="238"/>
      <c r="D262" s="230" t="s">
        <v>279</v>
      </c>
      <c r="E262" s="239" t="s">
        <v>19</v>
      </c>
      <c r="F262" s="240" t="s">
        <v>3529</v>
      </c>
      <c r="G262" s="238"/>
      <c r="H262" s="239" t="s">
        <v>19</v>
      </c>
      <c r="I262" s="241"/>
      <c r="J262" s="238"/>
      <c r="K262" s="238"/>
      <c r="L262" s="242"/>
      <c r="M262" s="243"/>
      <c r="N262" s="244"/>
      <c r="O262" s="244"/>
      <c r="P262" s="244"/>
      <c r="Q262" s="244"/>
      <c r="R262" s="244"/>
      <c r="S262" s="244"/>
      <c r="T262" s="245"/>
      <c r="U262" s="13"/>
      <c r="V262" s="13"/>
      <c r="W262" s="13"/>
      <c r="X262" s="13"/>
      <c r="Y262" s="13"/>
      <c r="Z262" s="13"/>
      <c r="AA262" s="13"/>
      <c r="AB262" s="13"/>
      <c r="AC262" s="13"/>
      <c r="AD262" s="13"/>
      <c r="AE262" s="13"/>
      <c r="AT262" s="246" t="s">
        <v>279</v>
      </c>
      <c r="AU262" s="246" t="s">
        <v>82</v>
      </c>
      <c r="AV262" s="13" t="s">
        <v>80</v>
      </c>
      <c r="AW262" s="13" t="s">
        <v>33</v>
      </c>
      <c r="AX262" s="13" t="s">
        <v>72</v>
      </c>
      <c r="AY262" s="246" t="s">
        <v>266</v>
      </c>
    </row>
    <row r="263" spans="1:51" s="14" customFormat="1" ht="12">
      <c r="A263" s="14"/>
      <c r="B263" s="247"/>
      <c r="C263" s="248"/>
      <c r="D263" s="230" t="s">
        <v>279</v>
      </c>
      <c r="E263" s="249" t="s">
        <v>19</v>
      </c>
      <c r="F263" s="250" t="s">
        <v>3574</v>
      </c>
      <c r="G263" s="248"/>
      <c r="H263" s="251">
        <v>1.296</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279</v>
      </c>
      <c r="AU263" s="257" t="s">
        <v>82</v>
      </c>
      <c r="AV263" s="14" t="s">
        <v>82</v>
      </c>
      <c r="AW263" s="14" t="s">
        <v>33</v>
      </c>
      <c r="AX263" s="14" t="s">
        <v>72</v>
      </c>
      <c r="AY263" s="257" t="s">
        <v>266</v>
      </c>
    </row>
    <row r="264" spans="1:51" s="13" customFormat="1" ht="12">
      <c r="A264" s="13"/>
      <c r="B264" s="237"/>
      <c r="C264" s="238"/>
      <c r="D264" s="230" t="s">
        <v>279</v>
      </c>
      <c r="E264" s="239" t="s">
        <v>19</v>
      </c>
      <c r="F264" s="240" t="s">
        <v>3522</v>
      </c>
      <c r="G264" s="238"/>
      <c r="H264" s="239" t="s">
        <v>19</v>
      </c>
      <c r="I264" s="241"/>
      <c r="J264" s="238"/>
      <c r="K264" s="238"/>
      <c r="L264" s="242"/>
      <c r="M264" s="243"/>
      <c r="N264" s="244"/>
      <c r="O264" s="244"/>
      <c r="P264" s="244"/>
      <c r="Q264" s="244"/>
      <c r="R264" s="244"/>
      <c r="S264" s="244"/>
      <c r="T264" s="245"/>
      <c r="U264" s="13"/>
      <c r="V264" s="13"/>
      <c r="W264" s="13"/>
      <c r="X264" s="13"/>
      <c r="Y264" s="13"/>
      <c r="Z264" s="13"/>
      <c r="AA264" s="13"/>
      <c r="AB264" s="13"/>
      <c r="AC264" s="13"/>
      <c r="AD264" s="13"/>
      <c r="AE264" s="13"/>
      <c r="AT264" s="246" t="s">
        <v>279</v>
      </c>
      <c r="AU264" s="246" t="s">
        <v>82</v>
      </c>
      <c r="AV264" s="13" t="s">
        <v>80</v>
      </c>
      <c r="AW264" s="13" t="s">
        <v>33</v>
      </c>
      <c r="AX264" s="13" t="s">
        <v>72</v>
      </c>
      <c r="AY264" s="246" t="s">
        <v>266</v>
      </c>
    </row>
    <row r="265" spans="1:51" s="14" customFormat="1" ht="12">
      <c r="A265" s="14"/>
      <c r="B265" s="247"/>
      <c r="C265" s="248"/>
      <c r="D265" s="230" t="s">
        <v>279</v>
      </c>
      <c r="E265" s="249" t="s">
        <v>19</v>
      </c>
      <c r="F265" s="250" t="s">
        <v>3575</v>
      </c>
      <c r="G265" s="248"/>
      <c r="H265" s="251">
        <v>0.648</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279</v>
      </c>
      <c r="AU265" s="257" t="s">
        <v>82</v>
      </c>
      <c r="AV265" s="14" t="s">
        <v>82</v>
      </c>
      <c r="AW265" s="14" t="s">
        <v>33</v>
      </c>
      <c r="AX265" s="14" t="s">
        <v>72</v>
      </c>
      <c r="AY265" s="257" t="s">
        <v>266</v>
      </c>
    </row>
    <row r="266" spans="1:51" s="13" customFormat="1" ht="12">
      <c r="A266" s="13"/>
      <c r="B266" s="237"/>
      <c r="C266" s="238"/>
      <c r="D266" s="230" t="s">
        <v>279</v>
      </c>
      <c r="E266" s="239" t="s">
        <v>19</v>
      </c>
      <c r="F266" s="240" t="s">
        <v>3534</v>
      </c>
      <c r="G266" s="238"/>
      <c r="H266" s="239" t="s">
        <v>19</v>
      </c>
      <c r="I266" s="241"/>
      <c r="J266" s="238"/>
      <c r="K266" s="238"/>
      <c r="L266" s="242"/>
      <c r="M266" s="243"/>
      <c r="N266" s="244"/>
      <c r="O266" s="244"/>
      <c r="P266" s="244"/>
      <c r="Q266" s="244"/>
      <c r="R266" s="244"/>
      <c r="S266" s="244"/>
      <c r="T266" s="245"/>
      <c r="U266" s="13"/>
      <c r="V266" s="13"/>
      <c r="W266" s="13"/>
      <c r="X266" s="13"/>
      <c r="Y266" s="13"/>
      <c r="Z266" s="13"/>
      <c r="AA266" s="13"/>
      <c r="AB266" s="13"/>
      <c r="AC266" s="13"/>
      <c r="AD266" s="13"/>
      <c r="AE266" s="13"/>
      <c r="AT266" s="246" t="s">
        <v>279</v>
      </c>
      <c r="AU266" s="246" t="s">
        <v>82</v>
      </c>
      <c r="AV266" s="13" t="s">
        <v>80</v>
      </c>
      <c r="AW266" s="13" t="s">
        <v>33</v>
      </c>
      <c r="AX266" s="13" t="s">
        <v>72</v>
      </c>
      <c r="AY266" s="246" t="s">
        <v>266</v>
      </c>
    </row>
    <row r="267" spans="1:51" s="13" customFormat="1" ht="12">
      <c r="A267" s="13"/>
      <c r="B267" s="237"/>
      <c r="C267" s="238"/>
      <c r="D267" s="230" t="s">
        <v>279</v>
      </c>
      <c r="E267" s="239" t="s">
        <v>19</v>
      </c>
      <c r="F267" s="240" t="s">
        <v>3527</v>
      </c>
      <c r="G267" s="238"/>
      <c r="H267" s="239" t="s">
        <v>19</v>
      </c>
      <c r="I267" s="241"/>
      <c r="J267" s="238"/>
      <c r="K267" s="238"/>
      <c r="L267" s="242"/>
      <c r="M267" s="243"/>
      <c r="N267" s="244"/>
      <c r="O267" s="244"/>
      <c r="P267" s="244"/>
      <c r="Q267" s="244"/>
      <c r="R267" s="244"/>
      <c r="S267" s="244"/>
      <c r="T267" s="245"/>
      <c r="U267" s="13"/>
      <c r="V267" s="13"/>
      <c r="W267" s="13"/>
      <c r="X267" s="13"/>
      <c r="Y267" s="13"/>
      <c r="Z267" s="13"/>
      <c r="AA267" s="13"/>
      <c r="AB267" s="13"/>
      <c r="AC267" s="13"/>
      <c r="AD267" s="13"/>
      <c r="AE267" s="13"/>
      <c r="AT267" s="246" t="s">
        <v>279</v>
      </c>
      <c r="AU267" s="246" t="s">
        <v>82</v>
      </c>
      <c r="AV267" s="13" t="s">
        <v>80</v>
      </c>
      <c r="AW267" s="13" t="s">
        <v>33</v>
      </c>
      <c r="AX267" s="13" t="s">
        <v>72</v>
      </c>
      <c r="AY267" s="246" t="s">
        <v>266</v>
      </c>
    </row>
    <row r="268" spans="1:51" s="14" customFormat="1" ht="12">
      <c r="A268" s="14"/>
      <c r="B268" s="247"/>
      <c r="C268" s="248"/>
      <c r="D268" s="230" t="s">
        <v>279</v>
      </c>
      <c r="E268" s="249" t="s">
        <v>19</v>
      </c>
      <c r="F268" s="250" t="s">
        <v>3576</v>
      </c>
      <c r="G268" s="248"/>
      <c r="H268" s="251">
        <v>1.134</v>
      </c>
      <c r="I268" s="252"/>
      <c r="J268" s="248"/>
      <c r="K268" s="248"/>
      <c r="L268" s="253"/>
      <c r="M268" s="254"/>
      <c r="N268" s="255"/>
      <c r="O268" s="255"/>
      <c r="P268" s="255"/>
      <c r="Q268" s="255"/>
      <c r="R268" s="255"/>
      <c r="S268" s="255"/>
      <c r="T268" s="256"/>
      <c r="U268" s="14"/>
      <c r="V268" s="14"/>
      <c r="W268" s="14"/>
      <c r="X268" s="14"/>
      <c r="Y268" s="14"/>
      <c r="Z268" s="14"/>
      <c r="AA268" s="14"/>
      <c r="AB268" s="14"/>
      <c r="AC268" s="14"/>
      <c r="AD268" s="14"/>
      <c r="AE268" s="14"/>
      <c r="AT268" s="257" t="s">
        <v>279</v>
      </c>
      <c r="AU268" s="257" t="s">
        <v>82</v>
      </c>
      <c r="AV268" s="14" t="s">
        <v>82</v>
      </c>
      <c r="AW268" s="14" t="s">
        <v>33</v>
      </c>
      <c r="AX268" s="14" t="s">
        <v>72</v>
      </c>
      <c r="AY268" s="257" t="s">
        <v>266</v>
      </c>
    </row>
    <row r="269" spans="1:51" s="13" customFormat="1" ht="12">
      <c r="A269" s="13"/>
      <c r="B269" s="237"/>
      <c r="C269" s="238"/>
      <c r="D269" s="230" t="s">
        <v>279</v>
      </c>
      <c r="E269" s="239" t="s">
        <v>19</v>
      </c>
      <c r="F269" s="240" t="s">
        <v>3529</v>
      </c>
      <c r="G269" s="238"/>
      <c r="H269" s="239" t="s">
        <v>19</v>
      </c>
      <c r="I269" s="241"/>
      <c r="J269" s="238"/>
      <c r="K269" s="238"/>
      <c r="L269" s="242"/>
      <c r="M269" s="243"/>
      <c r="N269" s="244"/>
      <c r="O269" s="244"/>
      <c r="P269" s="244"/>
      <c r="Q269" s="244"/>
      <c r="R269" s="244"/>
      <c r="S269" s="244"/>
      <c r="T269" s="245"/>
      <c r="U269" s="13"/>
      <c r="V269" s="13"/>
      <c r="W269" s="13"/>
      <c r="X269" s="13"/>
      <c r="Y269" s="13"/>
      <c r="Z269" s="13"/>
      <c r="AA269" s="13"/>
      <c r="AB269" s="13"/>
      <c r="AC269" s="13"/>
      <c r="AD269" s="13"/>
      <c r="AE269" s="13"/>
      <c r="AT269" s="246" t="s">
        <v>279</v>
      </c>
      <c r="AU269" s="246" t="s">
        <v>82</v>
      </c>
      <c r="AV269" s="13" t="s">
        <v>80</v>
      </c>
      <c r="AW269" s="13" t="s">
        <v>33</v>
      </c>
      <c r="AX269" s="13" t="s">
        <v>72</v>
      </c>
      <c r="AY269" s="246" t="s">
        <v>266</v>
      </c>
    </row>
    <row r="270" spans="1:51" s="14" customFormat="1" ht="12">
      <c r="A270" s="14"/>
      <c r="B270" s="247"/>
      <c r="C270" s="248"/>
      <c r="D270" s="230" t="s">
        <v>279</v>
      </c>
      <c r="E270" s="249" t="s">
        <v>19</v>
      </c>
      <c r="F270" s="250" t="s">
        <v>3577</v>
      </c>
      <c r="G270" s="248"/>
      <c r="H270" s="251">
        <v>1.776</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279</v>
      </c>
      <c r="AU270" s="257" t="s">
        <v>82</v>
      </c>
      <c r="AV270" s="14" t="s">
        <v>82</v>
      </c>
      <c r="AW270" s="14" t="s">
        <v>33</v>
      </c>
      <c r="AX270" s="14" t="s">
        <v>72</v>
      </c>
      <c r="AY270" s="257" t="s">
        <v>266</v>
      </c>
    </row>
    <row r="271" spans="1:51" s="13" customFormat="1" ht="12">
      <c r="A271" s="13"/>
      <c r="B271" s="237"/>
      <c r="C271" s="238"/>
      <c r="D271" s="230" t="s">
        <v>279</v>
      </c>
      <c r="E271" s="239" t="s">
        <v>19</v>
      </c>
      <c r="F271" s="240" t="s">
        <v>3522</v>
      </c>
      <c r="G271" s="238"/>
      <c r="H271" s="239" t="s">
        <v>19</v>
      </c>
      <c r="I271" s="241"/>
      <c r="J271" s="238"/>
      <c r="K271" s="238"/>
      <c r="L271" s="242"/>
      <c r="M271" s="243"/>
      <c r="N271" s="244"/>
      <c r="O271" s="244"/>
      <c r="P271" s="244"/>
      <c r="Q271" s="244"/>
      <c r="R271" s="244"/>
      <c r="S271" s="244"/>
      <c r="T271" s="245"/>
      <c r="U271" s="13"/>
      <c r="V271" s="13"/>
      <c r="W271" s="13"/>
      <c r="X271" s="13"/>
      <c r="Y271" s="13"/>
      <c r="Z271" s="13"/>
      <c r="AA271" s="13"/>
      <c r="AB271" s="13"/>
      <c r="AC271" s="13"/>
      <c r="AD271" s="13"/>
      <c r="AE271" s="13"/>
      <c r="AT271" s="246" t="s">
        <v>279</v>
      </c>
      <c r="AU271" s="246" t="s">
        <v>82</v>
      </c>
      <c r="AV271" s="13" t="s">
        <v>80</v>
      </c>
      <c r="AW271" s="13" t="s">
        <v>33</v>
      </c>
      <c r="AX271" s="13" t="s">
        <v>72</v>
      </c>
      <c r="AY271" s="246" t="s">
        <v>266</v>
      </c>
    </row>
    <row r="272" spans="1:51" s="14" customFormat="1" ht="12">
      <c r="A272" s="14"/>
      <c r="B272" s="247"/>
      <c r="C272" s="248"/>
      <c r="D272" s="230" t="s">
        <v>279</v>
      </c>
      <c r="E272" s="249" t="s">
        <v>19</v>
      </c>
      <c r="F272" s="250" t="s">
        <v>3578</v>
      </c>
      <c r="G272" s="248"/>
      <c r="H272" s="251">
        <v>0.54</v>
      </c>
      <c r="I272" s="252"/>
      <c r="J272" s="248"/>
      <c r="K272" s="248"/>
      <c r="L272" s="253"/>
      <c r="M272" s="254"/>
      <c r="N272" s="255"/>
      <c r="O272" s="255"/>
      <c r="P272" s="255"/>
      <c r="Q272" s="255"/>
      <c r="R272" s="255"/>
      <c r="S272" s="255"/>
      <c r="T272" s="256"/>
      <c r="U272" s="14"/>
      <c r="V272" s="14"/>
      <c r="W272" s="14"/>
      <c r="X272" s="14"/>
      <c r="Y272" s="14"/>
      <c r="Z272" s="14"/>
      <c r="AA272" s="14"/>
      <c r="AB272" s="14"/>
      <c r="AC272" s="14"/>
      <c r="AD272" s="14"/>
      <c r="AE272" s="14"/>
      <c r="AT272" s="257" t="s">
        <v>279</v>
      </c>
      <c r="AU272" s="257" t="s">
        <v>82</v>
      </c>
      <c r="AV272" s="14" t="s">
        <v>82</v>
      </c>
      <c r="AW272" s="14" t="s">
        <v>33</v>
      </c>
      <c r="AX272" s="14" t="s">
        <v>72</v>
      </c>
      <c r="AY272" s="257" t="s">
        <v>266</v>
      </c>
    </row>
    <row r="273" spans="1:51" s="15" customFormat="1" ht="12">
      <c r="A273" s="15"/>
      <c r="B273" s="258"/>
      <c r="C273" s="259"/>
      <c r="D273" s="230" t="s">
        <v>279</v>
      </c>
      <c r="E273" s="260" t="s">
        <v>19</v>
      </c>
      <c r="F273" s="261" t="s">
        <v>282</v>
      </c>
      <c r="G273" s="259"/>
      <c r="H273" s="262">
        <v>11.76</v>
      </c>
      <c r="I273" s="263"/>
      <c r="J273" s="259"/>
      <c r="K273" s="259"/>
      <c r="L273" s="264"/>
      <c r="M273" s="265"/>
      <c r="N273" s="266"/>
      <c r="O273" s="266"/>
      <c r="P273" s="266"/>
      <c r="Q273" s="266"/>
      <c r="R273" s="266"/>
      <c r="S273" s="266"/>
      <c r="T273" s="267"/>
      <c r="U273" s="15"/>
      <c r="V273" s="15"/>
      <c r="W273" s="15"/>
      <c r="X273" s="15"/>
      <c r="Y273" s="15"/>
      <c r="Z273" s="15"/>
      <c r="AA273" s="15"/>
      <c r="AB273" s="15"/>
      <c r="AC273" s="15"/>
      <c r="AD273" s="15"/>
      <c r="AE273" s="15"/>
      <c r="AT273" s="268" t="s">
        <v>279</v>
      </c>
      <c r="AU273" s="268" t="s">
        <v>82</v>
      </c>
      <c r="AV273" s="15" t="s">
        <v>273</v>
      </c>
      <c r="AW273" s="15" t="s">
        <v>33</v>
      </c>
      <c r="AX273" s="15" t="s">
        <v>80</v>
      </c>
      <c r="AY273" s="268" t="s">
        <v>266</v>
      </c>
    </row>
    <row r="274" spans="1:65" s="2" customFormat="1" ht="24.15" customHeight="1">
      <c r="A274" s="41"/>
      <c r="B274" s="42"/>
      <c r="C274" s="217" t="s">
        <v>441</v>
      </c>
      <c r="D274" s="217" t="s">
        <v>268</v>
      </c>
      <c r="E274" s="218" t="s">
        <v>3579</v>
      </c>
      <c r="F274" s="219" t="s">
        <v>3580</v>
      </c>
      <c r="G274" s="220" t="s">
        <v>271</v>
      </c>
      <c r="H274" s="221">
        <v>2.79</v>
      </c>
      <c r="I274" s="222"/>
      <c r="J274" s="223">
        <f>ROUND(I274*H274,2)</f>
        <v>0</v>
      </c>
      <c r="K274" s="219" t="s">
        <v>272</v>
      </c>
      <c r="L274" s="47"/>
      <c r="M274" s="224" t="s">
        <v>19</v>
      </c>
      <c r="N274" s="225" t="s">
        <v>43</v>
      </c>
      <c r="O274" s="87"/>
      <c r="P274" s="226">
        <f>O274*H274</f>
        <v>0</v>
      </c>
      <c r="Q274" s="226">
        <v>0.1733</v>
      </c>
      <c r="R274" s="226">
        <f>Q274*H274</f>
        <v>0.483507</v>
      </c>
      <c r="S274" s="226">
        <v>0</v>
      </c>
      <c r="T274" s="227">
        <f>S274*H274</f>
        <v>0</v>
      </c>
      <c r="U274" s="41"/>
      <c r="V274" s="41"/>
      <c r="W274" s="41"/>
      <c r="X274" s="41"/>
      <c r="Y274" s="41"/>
      <c r="Z274" s="41"/>
      <c r="AA274" s="41"/>
      <c r="AB274" s="41"/>
      <c r="AC274" s="41"/>
      <c r="AD274" s="41"/>
      <c r="AE274" s="41"/>
      <c r="AR274" s="228" t="s">
        <v>273</v>
      </c>
      <c r="AT274" s="228" t="s">
        <v>268</v>
      </c>
      <c r="AU274" s="228" t="s">
        <v>82</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3581</v>
      </c>
    </row>
    <row r="275" spans="1:47" s="2" customFormat="1" ht="12">
      <c r="A275" s="41"/>
      <c r="B275" s="42"/>
      <c r="C275" s="43"/>
      <c r="D275" s="230" t="s">
        <v>275</v>
      </c>
      <c r="E275" s="43"/>
      <c r="F275" s="231" t="s">
        <v>3582</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275</v>
      </c>
      <c r="AU275" s="20" t="s">
        <v>82</v>
      </c>
    </row>
    <row r="276" spans="1:47" s="2" customFormat="1" ht="12">
      <c r="A276" s="41"/>
      <c r="B276" s="42"/>
      <c r="C276" s="43"/>
      <c r="D276" s="235" t="s">
        <v>277</v>
      </c>
      <c r="E276" s="43"/>
      <c r="F276" s="236" t="s">
        <v>3583</v>
      </c>
      <c r="G276" s="43"/>
      <c r="H276" s="43"/>
      <c r="I276" s="232"/>
      <c r="J276" s="43"/>
      <c r="K276" s="43"/>
      <c r="L276" s="47"/>
      <c r="M276" s="233"/>
      <c r="N276" s="234"/>
      <c r="O276" s="87"/>
      <c r="P276" s="87"/>
      <c r="Q276" s="87"/>
      <c r="R276" s="87"/>
      <c r="S276" s="87"/>
      <c r="T276" s="88"/>
      <c r="U276" s="41"/>
      <c r="V276" s="41"/>
      <c r="W276" s="41"/>
      <c r="X276" s="41"/>
      <c r="Y276" s="41"/>
      <c r="Z276" s="41"/>
      <c r="AA276" s="41"/>
      <c r="AB276" s="41"/>
      <c r="AC276" s="41"/>
      <c r="AD276" s="41"/>
      <c r="AE276" s="41"/>
      <c r="AT276" s="20" t="s">
        <v>277</v>
      </c>
      <c r="AU276" s="20" t="s">
        <v>82</v>
      </c>
    </row>
    <row r="277" spans="1:51" s="13" customFormat="1" ht="12">
      <c r="A277" s="13"/>
      <c r="B277" s="237"/>
      <c r="C277" s="238"/>
      <c r="D277" s="230" t="s">
        <v>279</v>
      </c>
      <c r="E277" s="239" t="s">
        <v>19</v>
      </c>
      <c r="F277" s="240" t="s">
        <v>3584</v>
      </c>
      <c r="G277" s="238"/>
      <c r="H277" s="239" t="s">
        <v>19</v>
      </c>
      <c r="I277" s="241"/>
      <c r="J277" s="238"/>
      <c r="K277" s="238"/>
      <c r="L277" s="242"/>
      <c r="M277" s="243"/>
      <c r="N277" s="244"/>
      <c r="O277" s="244"/>
      <c r="P277" s="244"/>
      <c r="Q277" s="244"/>
      <c r="R277" s="244"/>
      <c r="S277" s="244"/>
      <c r="T277" s="245"/>
      <c r="U277" s="13"/>
      <c r="V277" s="13"/>
      <c r="W277" s="13"/>
      <c r="X277" s="13"/>
      <c r="Y277" s="13"/>
      <c r="Z277" s="13"/>
      <c r="AA277" s="13"/>
      <c r="AB277" s="13"/>
      <c r="AC277" s="13"/>
      <c r="AD277" s="13"/>
      <c r="AE277" s="13"/>
      <c r="AT277" s="246" t="s">
        <v>279</v>
      </c>
      <c r="AU277" s="246" t="s">
        <v>82</v>
      </c>
      <c r="AV277" s="13" t="s">
        <v>80</v>
      </c>
      <c r="AW277" s="13" t="s">
        <v>33</v>
      </c>
      <c r="AX277" s="13" t="s">
        <v>72</v>
      </c>
      <c r="AY277" s="246" t="s">
        <v>266</v>
      </c>
    </row>
    <row r="278" spans="1:51" s="14" customFormat="1" ht="12">
      <c r="A278" s="14"/>
      <c r="B278" s="247"/>
      <c r="C278" s="248"/>
      <c r="D278" s="230" t="s">
        <v>279</v>
      </c>
      <c r="E278" s="249" t="s">
        <v>19</v>
      </c>
      <c r="F278" s="250" t="s">
        <v>3585</v>
      </c>
      <c r="G278" s="248"/>
      <c r="H278" s="251">
        <v>2.79</v>
      </c>
      <c r="I278" s="252"/>
      <c r="J278" s="248"/>
      <c r="K278" s="248"/>
      <c r="L278" s="253"/>
      <c r="M278" s="254"/>
      <c r="N278" s="255"/>
      <c r="O278" s="255"/>
      <c r="P278" s="255"/>
      <c r="Q278" s="255"/>
      <c r="R278" s="255"/>
      <c r="S278" s="255"/>
      <c r="T278" s="256"/>
      <c r="U278" s="14"/>
      <c r="V278" s="14"/>
      <c r="W278" s="14"/>
      <c r="X278" s="14"/>
      <c r="Y278" s="14"/>
      <c r="Z278" s="14"/>
      <c r="AA278" s="14"/>
      <c r="AB278" s="14"/>
      <c r="AC278" s="14"/>
      <c r="AD278" s="14"/>
      <c r="AE278" s="14"/>
      <c r="AT278" s="257" t="s">
        <v>279</v>
      </c>
      <c r="AU278" s="257" t="s">
        <v>82</v>
      </c>
      <c r="AV278" s="14" t="s">
        <v>82</v>
      </c>
      <c r="AW278" s="14" t="s">
        <v>33</v>
      </c>
      <c r="AX278" s="14" t="s">
        <v>72</v>
      </c>
      <c r="AY278" s="257" t="s">
        <v>266</v>
      </c>
    </row>
    <row r="279" spans="1:51" s="15" customFormat="1" ht="12">
      <c r="A279" s="15"/>
      <c r="B279" s="258"/>
      <c r="C279" s="259"/>
      <c r="D279" s="230" t="s">
        <v>279</v>
      </c>
      <c r="E279" s="260" t="s">
        <v>19</v>
      </c>
      <c r="F279" s="261" t="s">
        <v>282</v>
      </c>
      <c r="G279" s="259"/>
      <c r="H279" s="262">
        <v>2.79</v>
      </c>
      <c r="I279" s="263"/>
      <c r="J279" s="259"/>
      <c r="K279" s="259"/>
      <c r="L279" s="264"/>
      <c r="M279" s="265"/>
      <c r="N279" s="266"/>
      <c r="O279" s="266"/>
      <c r="P279" s="266"/>
      <c r="Q279" s="266"/>
      <c r="R279" s="266"/>
      <c r="S279" s="266"/>
      <c r="T279" s="267"/>
      <c r="U279" s="15"/>
      <c r="V279" s="15"/>
      <c r="W279" s="15"/>
      <c r="X279" s="15"/>
      <c r="Y279" s="15"/>
      <c r="Z279" s="15"/>
      <c r="AA279" s="15"/>
      <c r="AB279" s="15"/>
      <c r="AC279" s="15"/>
      <c r="AD279" s="15"/>
      <c r="AE279" s="15"/>
      <c r="AT279" s="268" t="s">
        <v>279</v>
      </c>
      <c r="AU279" s="268" t="s">
        <v>82</v>
      </c>
      <c r="AV279" s="15" t="s">
        <v>273</v>
      </c>
      <c r="AW279" s="15" t="s">
        <v>33</v>
      </c>
      <c r="AX279" s="15" t="s">
        <v>80</v>
      </c>
      <c r="AY279" s="268" t="s">
        <v>266</v>
      </c>
    </row>
    <row r="280" spans="1:63" s="12" customFormat="1" ht="22.8" customHeight="1">
      <c r="A280" s="12"/>
      <c r="B280" s="201"/>
      <c r="C280" s="202"/>
      <c r="D280" s="203" t="s">
        <v>71</v>
      </c>
      <c r="E280" s="215" t="s">
        <v>273</v>
      </c>
      <c r="F280" s="215" t="s">
        <v>526</v>
      </c>
      <c r="G280" s="202"/>
      <c r="H280" s="202"/>
      <c r="I280" s="205"/>
      <c r="J280" s="216">
        <f>BK280</f>
        <v>0</v>
      </c>
      <c r="K280" s="202"/>
      <c r="L280" s="207"/>
      <c r="M280" s="208"/>
      <c r="N280" s="209"/>
      <c r="O280" s="209"/>
      <c r="P280" s="210">
        <f>SUM(P281:P432)</f>
        <v>0</v>
      </c>
      <c r="Q280" s="209"/>
      <c r="R280" s="210">
        <f>SUM(R281:R432)</f>
        <v>358.87020341999994</v>
      </c>
      <c r="S280" s="209"/>
      <c r="T280" s="211">
        <f>SUM(T281:T432)</f>
        <v>0</v>
      </c>
      <c r="U280" s="12"/>
      <c r="V280" s="12"/>
      <c r="W280" s="12"/>
      <c r="X280" s="12"/>
      <c r="Y280" s="12"/>
      <c r="Z280" s="12"/>
      <c r="AA280" s="12"/>
      <c r="AB280" s="12"/>
      <c r="AC280" s="12"/>
      <c r="AD280" s="12"/>
      <c r="AE280" s="12"/>
      <c r="AR280" s="212" t="s">
        <v>80</v>
      </c>
      <c r="AT280" s="213" t="s">
        <v>71</v>
      </c>
      <c r="AU280" s="213" t="s">
        <v>80</v>
      </c>
      <c r="AY280" s="212" t="s">
        <v>266</v>
      </c>
      <c r="BK280" s="214">
        <f>SUM(BK281:BK432)</f>
        <v>0</v>
      </c>
    </row>
    <row r="281" spans="1:65" s="2" customFormat="1" ht="16.5" customHeight="1">
      <c r="A281" s="41"/>
      <c r="B281" s="42"/>
      <c r="C281" s="217" t="s">
        <v>449</v>
      </c>
      <c r="D281" s="217" t="s">
        <v>268</v>
      </c>
      <c r="E281" s="218" t="s">
        <v>3586</v>
      </c>
      <c r="F281" s="219" t="s">
        <v>3587</v>
      </c>
      <c r="G281" s="220" t="s">
        <v>285</v>
      </c>
      <c r="H281" s="221">
        <v>13.292</v>
      </c>
      <c r="I281" s="222"/>
      <c r="J281" s="223">
        <f>ROUND(I281*H281,2)</f>
        <v>0</v>
      </c>
      <c r="K281" s="219" t="s">
        <v>272</v>
      </c>
      <c r="L281" s="47"/>
      <c r="M281" s="224" t="s">
        <v>19</v>
      </c>
      <c r="N281" s="225" t="s">
        <v>43</v>
      </c>
      <c r="O281" s="87"/>
      <c r="P281" s="226">
        <f>O281*H281</f>
        <v>0</v>
      </c>
      <c r="Q281" s="226">
        <v>2.50201</v>
      </c>
      <c r="R281" s="226">
        <f>Q281*H281</f>
        <v>33.256716919999995</v>
      </c>
      <c r="S281" s="226">
        <v>0</v>
      </c>
      <c r="T281" s="227">
        <f>S281*H281</f>
        <v>0</v>
      </c>
      <c r="U281" s="41"/>
      <c r="V281" s="41"/>
      <c r="W281" s="41"/>
      <c r="X281" s="41"/>
      <c r="Y281" s="41"/>
      <c r="Z281" s="41"/>
      <c r="AA281" s="41"/>
      <c r="AB281" s="41"/>
      <c r="AC281" s="41"/>
      <c r="AD281" s="41"/>
      <c r="AE281" s="41"/>
      <c r="AR281" s="228" t="s">
        <v>273</v>
      </c>
      <c r="AT281" s="228" t="s">
        <v>268</v>
      </c>
      <c r="AU281" s="228" t="s">
        <v>82</v>
      </c>
      <c r="AY281" s="20" t="s">
        <v>266</v>
      </c>
      <c r="BE281" s="229">
        <f>IF(N281="základní",J281,0)</f>
        <v>0</v>
      </c>
      <c r="BF281" s="229">
        <f>IF(N281="snížená",J281,0)</f>
        <v>0</v>
      </c>
      <c r="BG281" s="229">
        <f>IF(N281="zákl. přenesená",J281,0)</f>
        <v>0</v>
      </c>
      <c r="BH281" s="229">
        <f>IF(N281="sníž. přenesená",J281,0)</f>
        <v>0</v>
      </c>
      <c r="BI281" s="229">
        <f>IF(N281="nulová",J281,0)</f>
        <v>0</v>
      </c>
      <c r="BJ281" s="20" t="s">
        <v>80</v>
      </c>
      <c r="BK281" s="229">
        <f>ROUND(I281*H281,2)</f>
        <v>0</v>
      </c>
      <c r="BL281" s="20" t="s">
        <v>273</v>
      </c>
      <c r="BM281" s="228" t="s">
        <v>3588</v>
      </c>
    </row>
    <row r="282" spans="1:47" s="2" customFormat="1" ht="12">
      <c r="A282" s="41"/>
      <c r="B282" s="42"/>
      <c r="C282" s="43"/>
      <c r="D282" s="230" t="s">
        <v>275</v>
      </c>
      <c r="E282" s="43"/>
      <c r="F282" s="231" t="s">
        <v>3589</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275</v>
      </c>
      <c r="AU282" s="20" t="s">
        <v>82</v>
      </c>
    </row>
    <row r="283" spans="1:47" s="2" customFormat="1" ht="12">
      <c r="A283" s="41"/>
      <c r="B283" s="42"/>
      <c r="C283" s="43"/>
      <c r="D283" s="235" t="s">
        <v>277</v>
      </c>
      <c r="E283" s="43"/>
      <c r="F283" s="236" t="s">
        <v>3590</v>
      </c>
      <c r="G283" s="43"/>
      <c r="H283" s="43"/>
      <c r="I283" s="232"/>
      <c r="J283" s="43"/>
      <c r="K283" s="43"/>
      <c r="L283" s="47"/>
      <c r="M283" s="233"/>
      <c r="N283" s="234"/>
      <c r="O283" s="87"/>
      <c r="P283" s="87"/>
      <c r="Q283" s="87"/>
      <c r="R283" s="87"/>
      <c r="S283" s="87"/>
      <c r="T283" s="88"/>
      <c r="U283" s="41"/>
      <c r="V283" s="41"/>
      <c r="W283" s="41"/>
      <c r="X283" s="41"/>
      <c r="Y283" s="41"/>
      <c r="Z283" s="41"/>
      <c r="AA283" s="41"/>
      <c r="AB283" s="41"/>
      <c r="AC283" s="41"/>
      <c r="AD283" s="41"/>
      <c r="AE283" s="41"/>
      <c r="AT283" s="20" t="s">
        <v>277</v>
      </c>
      <c r="AU283" s="20" t="s">
        <v>82</v>
      </c>
    </row>
    <row r="284" spans="1:51" s="13" customFormat="1" ht="12">
      <c r="A284" s="13"/>
      <c r="B284" s="237"/>
      <c r="C284" s="238"/>
      <c r="D284" s="230" t="s">
        <v>279</v>
      </c>
      <c r="E284" s="239" t="s">
        <v>19</v>
      </c>
      <c r="F284" s="240" t="s">
        <v>3591</v>
      </c>
      <c r="G284" s="238"/>
      <c r="H284" s="239" t="s">
        <v>19</v>
      </c>
      <c r="I284" s="241"/>
      <c r="J284" s="238"/>
      <c r="K284" s="238"/>
      <c r="L284" s="242"/>
      <c r="M284" s="243"/>
      <c r="N284" s="244"/>
      <c r="O284" s="244"/>
      <c r="P284" s="244"/>
      <c r="Q284" s="244"/>
      <c r="R284" s="244"/>
      <c r="S284" s="244"/>
      <c r="T284" s="245"/>
      <c r="U284" s="13"/>
      <c r="V284" s="13"/>
      <c r="W284" s="13"/>
      <c r="X284" s="13"/>
      <c r="Y284" s="13"/>
      <c r="Z284" s="13"/>
      <c r="AA284" s="13"/>
      <c r="AB284" s="13"/>
      <c r="AC284" s="13"/>
      <c r="AD284" s="13"/>
      <c r="AE284" s="13"/>
      <c r="AT284" s="246" t="s">
        <v>279</v>
      </c>
      <c r="AU284" s="246" t="s">
        <v>82</v>
      </c>
      <c r="AV284" s="13" t="s">
        <v>80</v>
      </c>
      <c r="AW284" s="13" t="s">
        <v>33</v>
      </c>
      <c r="AX284" s="13" t="s">
        <v>72</v>
      </c>
      <c r="AY284" s="246" t="s">
        <v>266</v>
      </c>
    </row>
    <row r="285" spans="1:51" s="14" customFormat="1" ht="12">
      <c r="A285" s="14"/>
      <c r="B285" s="247"/>
      <c r="C285" s="248"/>
      <c r="D285" s="230" t="s">
        <v>279</v>
      </c>
      <c r="E285" s="249" t="s">
        <v>19</v>
      </c>
      <c r="F285" s="250" t="s">
        <v>3592</v>
      </c>
      <c r="G285" s="248"/>
      <c r="H285" s="251">
        <v>13.292</v>
      </c>
      <c r="I285" s="252"/>
      <c r="J285" s="248"/>
      <c r="K285" s="248"/>
      <c r="L285" s="253"/>
      <c r="M285" s="254"/>
      <c r="N285" s="255"/>
      <c r="O285" s="255"/>
      <c r="P285" s="255"/>
      <c r="Q285" s="255"/>
      <c r="R285" s="255"/>
      <c r="S285" s="255"/>
      <c r="T285" s="256"/>
      <c r="U285" s="14"/>
      <c r="V285" s="14"/>
      <c r="W285" s="14"/>
      <c r="X285" s="14"/>
      <c r="Y285" s="14"/>
      <c r="Z285" s="14"/>
      <c r="AA285" s="14"/>
      <c r="AB285" s="14"/>
      <c r="AC285" s="14"/>
      <c r="AD285" s="14"/>
      <c r="AE285" s="14"/>
      <c r="AT285" s="257" t="s">
        <v>279</v>
      </c>
      <c r="AU285" s="257" t="s">
        <v>82</v>
      </c>
      <c r="AV285" s="14" t="s">
        <v>82</v>
      </c>
      <c r="AW285" s="14" t="s">
        <v>33</v>
      </c>
      <c r="AX285" s="14" t="s">
        <v>72</v>
      </c>
      <c r="AY285" s="257" t="s">
        <v>266</v>
      </c>
    </row>
    <row r="286" spans="1:51" s="15" customFormat="1" ht="12">
      <c r="A286" s="15"/>
      <c r="B286" s="258"/>
      <c r="C286" s="259"/>
      <c r="D286" s="230" t="s">
        <v>279</v>
      </c>
      <c r="E286" s="260" t="s">
        <v>19</v>
      </c>
      <c r="F286" s="261" t="s">
        <v>282</v>
      </c>
      <c r="G286" s="259"/>
      <c r="H286" s="262">
        <v>13.292</v>
      </c>
      <c r="I286" s="263"/>
      <c r="J286" s="259"/>
      <c r="K286" s="259"/>
      <c r="L286" s="264"/>
      <c r="M286" s="265"/>
      <c r="N286" s="266"/>
      <c r="O286" s="266"/>
      <c r="P286" s="266"/>
      <c r="Q286" s="266"/>
      <c r="R286" s="266"/>
      <c r="S286" s="266"/>
      <c r="T286" s="267"/>
      <c r="U286" s="15"/>
      <c r="V286" s="15"/>
      <c r="W286" s="15"/>
      <c r="X286" s="15"/>
      <c r="Y286" s="15"/>
      <c r="Z286" s="15"/>
      <c r="AA286" s="15"/>
      <c r="AB286" s="15"/>
      <c r="AC286" s="15"/>
      <c r="AD286" s="15"/>
      <c r="AE286" s="15"/>
      <c r="AT286" s="268" t="s">
        <v>279</v>
      </c>
      <c r="AU286" s="268" t="s">
        <v>82</v>
      </c>
      <c r="AV286" s="15" t="s">
        <v>273</v>
      </c>
      <c r="AW286" s="15" t="s">
        <v>33</v>
      </c>
      <c r="AX286" s="15" t="s">
        <v>80</v>
      </c>
      <c r="AY286" s="268" t="s">
        <v>266</v>
      </c>
    </row>
    <row r="287" spans="1:65" s="2" customFormat="1" ht="21.75" customHeight="1">
      <c r="A287" s="41"/>
      <c r="B287" s="42"/>
      <c r="C287" s="217" t="s">
        <v>457</v>
      </c>
      <c r="D287" s="217" t="s">
        <v>268</v>
      </c>
      <c r="E287" s="218" t="s">
        <v>3593</v>
      </c>
      <c r="F287" s="219" t="s">
        <v>3594</v>
      </c>
      <c r="G287" s="220" t="s">
        <v>285</v>
      </c>
      <c r="H287" s="221">
        <v>94.294</v>
      </c>
      <c r="I287" s="222"/>
      <c r="J287" s="223">
        <f>ROUND(I287*H287,2)</f>
        <v>0</v>
      </c>
      <c r="K287" s="219" t="s">
        <v>272</v>
      </c>
      <c r="L287" s="47"/>
      <c r="M287" s="224" t="s">
        <v>19</v>
      </c>
      <c r="N287" s="225" t="s">
        <v>43</v>
      </c>
      <c r="O287" s="87"/>
      <c r="P287" s="226">
        <f>O287*H287</f>
        <v>0</v>
      </c>
      <c r="Q287" s="226">
        <v>2.50201</v>
      </c>
      <c r="R287" s="226">
        <f>Q287*H287</f>
        <v>235.92453093999998</v>
      </c>
      <c r="S287" s="226">
        <v>0</v>
      </c>
      <c r="T287" s="227">
        <f>S287*H287</f>
        <v>0</v>
      </c>
      <c r="U287" s="41"/>
      <c r="V287" s="41"/>
      <c r="W287" s="41"/>
      <c r="X287" s="41"/>
      <c r="Y287" s="41"/>
      <c r="Z287" s="41"/>
      <c r="AA287" s="41"/>
      <c r="AB287" s="41"/>
      <c r="AC287" s="41"/>
      <c r="AD287" s="41"/>
      <c r="AE287" s="41"/>
      <c r="AR287" s="228" t="s">
        <v>273</v>
      </c>
      <c r="AT287" s="228" t="s">
        <v>268</v>
      </c>
      <c r="AU287" s="228" t="s">
        <v>82</v>
      </c>
      <c r="AY287" s="20" t="s">
        <v>266</v>
      </c>
      <c r="BE287" s="229">
        <f>IF(N287="základní",J287,0)</f>
        <v>0</v>
      </c>
      <c r="BF287" s="229">
        <f>IF(N287="snížená",J287,0)</f>
        <v>0</v>
      </c>
      <c r="BG287" s="229">
        <f>IF(N287="zákl. přenesená",J287,0)</f>
        <v>0</v>
      </c>
      <c r="BH287" s="229">
        <f>IF(N287="sníž. přenesená",J287,0)</f>
        <v>0</v>
      </c>
      <c r="BI287" s="229">
        <f>IF(N287="nulová",J287,0)</f>
        <v>0</v>
      </c>
      <c r="BJ287" s="20" t="s">
        <v>80</v>
      </c>
      <c r="BK287" s="229">
        <f>ROUND(I287*H287,2)</f>
        <v>0</v>
      </c>
      <c r="BL287" s="20" t="s">
        <v>273</v>
      </c>
      <c r="BM287" s="228" t="s">
        <v>3595</v>
      </c>
    </row>
    <row r="288" spans="1:47" s="2" customFormat="1" ht="12">
      <c r="A288" s="41"/>
      <c r="B288" s="42"/>
      <c r="C288" s="43"/>
      <c r="D288" s="230" t="s">
        <v>275</v>
      </c>
      <c r="E288" s="43"/>
      <c r="F288" s="231" t="s">
        <v>3596</v>
      </c>
      <c r="G288" s="43"/>
      <c r="H288" s="43"/>
      <c r="I288" s="232"/>
      <c r="J288" s="43"/>
      <c r="K288" s="43"/>
      <c r="L288" s="47"/>
      <c r="M288" s="233"/>
      <c r="N288" s="234"/>
      <c r="O288" s="87"/>
      <c r="P288" s="87"/>
      <c r="Q288" s="87"/>
      <c r="R288" s="87"/>
      <c r="S288" s="87"/>
      <c r="T288" s="88"/>
      <c r="U288" s="41"/>
      <c r="V288" s="41"/>
      <c r="W288" s="41"/>
      <c r="X288" s="41"/>
      <c r="Y288" s="41"/>
      <c r="Z288" s="41"/>
      <c r="AA288" s="41"/>
      <c r="AB288" s="41"/>
      <c r="AC288" s="41"/>
      <c r="AD288" s="41"/>
      <c r="AE288" s="41"/>
      <c r="AT288" s="20" t="s">
        <v>275</v>
      </c>
      <c r="AU288" s="20" t="s">
        <v>82</v>
      </c>
    </row>
    <row r="289" spans="1:47" s="2" customFormat="1" ht="12">
      <c r="A289" s="41"/>
      <c r="B289" s="42"/>
      <c r="C289" s="43"/>
      <c r="D289" s="235" t="s">
        <v>277</v>
      </c>
      <c r="E289" s="43"/>
      <c r="F289" s="236" t="s">
        <v>3597</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277</v>
      </c>
      <c r="AU289" s="20" t="s">
        <v>82</v>
      </c>
    </row>
    <row r="290" spans="1:51" s="13" customFormat="1" ht="12">
      <c r="A290" s="13"/>
      <c r="B290" s="237"/>
      <c r="C290" s="238"/>
      <c r="D290" s="230" t="s">
        <v>279</v>
      </c>
      <c r="E290" s="239" t="s">
        <v>19</v>
      </c>
      <c r="F290" s="240" t="s">
        <v>3598</v>
      </c>
      <c r="G290" s="238"/>
      <c r="H290" s="239" t="s">
        <v>19</v>
      </c>
      <c r="I290" s="241"/>
      <c r="J290" s="238"/>
      <c r="K290" s="238"/>
      <c r="L290" s="242"/>
      <c r="M290" s="243"/>
      <c r="N290" s="244"/>
      <c r="O290" s="244"/>
      <c r="P290" s="244"/>
      <c r="Q290" s="244"/>
      <c r="R290" s="244"/>
      <c r="S290" s="244"/>
      <c r="T290" s="245"/>
      <c r="U290" s="13"/>
      <c r="V290" s="13"/>
      <c r="W290" s="13"/>
      <c r="X290" s="13"/>
      <c r="Y290" s="13"/>
      <c r="Z290" s="13"/>
      <c r="AA290" s="13"/>
      <c r="AB290" s="13"/>
      <c r="AC290" s="13"/>
      <c r="AD290" s="13"/>
      <c r="AE290" s="13"/>
      <c r="AT290" s="246" t="s">
        <v>279</v>
      </c>
      <c r="AU290" s="246" t="s">
        <v>82</v>
      </c>
      <c r="AV290" s="13" t="s">
        <v>80</v>
      </c>
      <c r="AW290" s="13" t="s">
        <v>33</v>
      </c>
      <c r="AX290" s="13" t="s">
        <v>72</v>
      </c>
      <c r="AY290" s="246" t="s">
        <v>266</v>
      </c>
    </row>
    <row r="291" spans="1:51" s="14" customFormat="1" ht="12">
      <c r="A291" s="14"/>
      <c r="B291" s="247"/>
      <c r="C291" s="248"/>
      <c r="D291" s="230" t="s">
        <v>279</v>
      </c>
      <c r="E291" s="249" t="s">
        <v>19</v>
      </c>
      <c r="F291" s="250" t="s">
        <v>3599</v>
      </c>
      <c r="G291" s="248"/>
      <c r="H291" s="251">
        <v>0.8</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279</v>
      </c>
      <c r="AU291" s="257" t="s">
        <v>82</v>
      </c>
      <c r="AV291" s="14" t="s">
        <v>82</v>
      </c>
      <c r="AW291" s="14" t="s">
        <v>33</v>
      </c>
      <c r="AX291" s="14" t="s">
        <v>72</v>
      </c>
      <c r="AY291" s="257" t="s">
        <v>266</v>
      </c>
    </row>
    <row r="292" spans="1:51" s="13" customFormat="1" ht="12">
      <c r="A292" s="13"/>
      <c r="B292" s="237"/>
      <c r="C292" s="238"/>
      <c r="D292" s="230" t="s">
        <v>279</v>
      </c>
      <c r="E292" s="239" t="s">
        <v>19</v>
      </c>
      <c r="F292" s="240" t="s">
        <v>3600</v>
      </c>
      <c r="G292" s="238"/>
      <c r="H292" s="239" t="s">
        <v>19</v>
      </c>
      <c r="I292" s="241"/>
      <c r="J292" s="238"/>
      <c r="K292" s="238"/>
      <c r="L292" s="242"/>
      <c r="M292" s="243"/>
      <c r="N292" s="244"/>
      <c r="O292" s="244"/>
      <c r="P292" s="244"/>
      <c r="Q292" s="244"/>
      <c r="R292" s="244"/>
      <c r="S292" s="244"/>
      <c r="T292" s="245"/>
      <c r="U292" s="13"/>
      <c r="V292" s="13"/>
      <c r="W292" s="13"/>
      <c r="X292" s="13"/>
      <c r="Y292" s="13"/>
      <c r="Z292" s="13"/>
      <c r="AA292" s="13"/>
      <c r="AB292" s="13"/>
      <c r="AC292" s="13"/>
      <c r="AD292" s="13"/>
      <c r="AE292" s="13"/>
      <c r="AT292" s="246" t="s">
        <v>279</v>
      </c>
      <c r="AU292" s="246" t="s">
        <v>82</v>
      </c>
      <c r="AV292" s="13" t="s">
        <v>80</v>
      </c>
      <c r="AW292" s="13" t="s">
        <v>33</v>
      </c>
      <c r="AX292" s="13" t="s">
        <v>72</v>
      </c>
      <c r="AY292" s="246" t="s">
        <v>266</v>
      </c>
    </row>
    <row r="293" spans="1:51" s="14" customFormat="1" ht="12">
      <c r="A293" s="14"/>
      <c r="B293" s="247"/>
      <c r="C293" s="248"/>
      <c r="D293" s="230" t="s">
        <v>279</v>
      </c>
      <c r="E293" s="249" t="s">
        <v>19</v>
      </c>
      <c r="F293" s="250" t="s">
        <v>3601</v>
      </c>
      <c r="G293" s="248"/>
      <c r="H293" s="251">
        <v>28.764</v>
      </c>
      <c r="I293" s="252"/>
      <c r="J293" s="248"/>
      <c r="K293" s="248"/>
      <c r="L293" s="253"/>
      <c r="M293" s="254"/>
      <c r="N293" s="255"/>
      <c r="O293" s="255"/>
      <c r="P293" s="255"/>
      <c r="Q293" s="255"/>
      <c r="R293" s="255"/>
      <c r="S293" s="255"/>
      <c r="T293" s="256"/>
      <c r="U293" s="14"/>
      <c r="V293" s="14"/>
      <c r="W293" s="14"/>
      <c r="X293" s="14"/>
      <c r="Y293" s="14"/>
      <c r="Z293" s="14"/>
      <c r="AA293" s="14"/>
      <c r="AB293" s="14"/>
      <c r="AC293" s="14"/>
      <c r="AD293" s="14"/>
      <c r="AE293" s="14"/>
      <c r="AT293" s="257" t="s">
        <v>279</v>
      </c>
      <c r="AU293" s="257" t="s">
        <v>82</v>
      </c>
      <c r="AV293" s="14" t="s">
        <v>82</v>
      </c>
      <c r="AW293" s="14" t="s">
        <v>33</v>
      </c>
      <c r="AX293" s="14" t="s">
        <v>72</v>
      </c>
      <c r="AY293" s="257" t="s">
        <v>266</v>
      </c>
    </row>
    <row r="294" spans="1:51" s="13" customFormat="1" ht="12">
      <c r="A294" s="13"/>
      <c r="B294" s="237"/>
      <c r="C294" s="238"/>
      <c r="D294" s="230" t="s">
        <v>279</v>
      </c>
      <c r="E294" s="239" t="s">
        <v>19</v>
      </c>
      <c r="F294" s="240" t="s">
        <v>3602</v>
      </c>
      <c r="G294" s="238"/>
      <c r="H294" s="239" t="s">
        <v>19</v>
      </c>
      <c r="I294" s="241"/>
      <c r="J294" s="238"/>
      <c r="K294" s="238"/>
      <c r="L294" s="242"/>
      <c r="M294" s="243"/>
      <c r="N294" s="244"/>
      <c r="O294" s="244"/>
      <c r="P294" s="244"/>
      <c r="Q294" s="244"/>
      <c r="R294" s="244"/>
      <c r="S294" s="244"/>
      <c r="T294" s="245"/>
      <c r="U294" s="13"/>
      <c r="V294" s="13"/>
      <c r="W294" s="13"/>
      <c r="X294" s="13"/>
      <c r="Y294" s="13"/>
      <c r="Z294" s="13"/>
      <c r="AA294" s="13"/>
      <c r="AB294" s="13"/>
      <c r="AC294" s="13"/>
      <c r="AD294" s="13"/>
      <c r="AE294" s="13"/>
      <c r="AT294" s="246" t="s">
        <v>279</v>
      </c>
      <c r="AU294" s="246" t="s">
        <v>82</v>
      </c>
      <c r="AV294" s="13" t="s">
        <v>80</v>
      </c>
      <c r="AW294" s="13" t="s">
        <v>33</v>
      </c>
      <c r="AX294" s="13" t="s">
        <v>72</v>
      </c>
      <c r="AY294" s="246" t="s">
        <v>266</v>
      </c>
    </row>
    <row r="295" spans="1:51" s="14" customFormat="1" ht="12">
      <c r="A295" s="14"/>
      <c r="B295" s="247"/>
      <c r="C295" s="248"/>
      <c r="D295" s="230" t="s">
        <v>279</v>
      </c>
      <c r="E295" s="249" t="s">
        <v>19</v>
      </c>
      <c r="F295" s="250" t="s">
        <v>3599</v>
      </c>
      <c r="G295" s="248"/>
      <c r="H295" s="251">
        <v>0.8</v>
      </c>
      <c r="I295" s="252"/>
      <c r="J295" s="248"/>
      <c r="K295" s="248"/>
      <c r="L295" s="253"/>
      <c r="M295" s="254"/>
      <c r="N295" s="255"/>
      <c r="O295" s="255"/>
      <c r="P295" s="255"/>
      <c r="Q295" s="255"/>
      <c r="R295" s="255"/>
      <c r="S295" s="255"/>
      <c r="T295" s="256"/>
      <c r="U295" s="14"/>
      <c r="V295" s="14"/>
      <c r="W295" s="14"/>
      <c r="X295" s="14"/>
      <c r="Y295" s="14"/>
      <c r="Z295" s="14"/>
      <c r="AA295" s="14"/>
      <c r="AB295" s="14"/>
      <c r="AC295" s="14"/>
      <c r="AD295" s="14"/>
      <c r="AE295" s="14"/>
      <c r="AT295" s="257" t="s">
        <v>279</v>
      </c>
      <c r="AU295" s="257" t="s">
        <v>82</v>
      </c>
      <c r="AV295" s="14" t="s">
        <v>82</v>
      </c>
      <c r="AW295" s="14" t="s">
        <v>33</v>
      </c>
      <c r="AX295" s="14" t="s">
        <v>72</v>
      </c>
      <c r="AY295" s="257" t="s">
        <v>266</v>
      </c>
    </row>
    <row r="296" spans="1:51" s="13" customFormat="1" ht="12">
      <c r="A296" s="13"/>
      <c r="B296" s="237"/>
      <c r="C296" s="238"/>
      <c r="D296" s="230" t="s">
        <v>279</v>
      </c>
      <c r="E296" s="239" t="s">
        <v>19</v>
      </c>
      <c r="F296" s="240" t="s">
        <v>3603</v>
      </c>
      <c r="G296" s="238"/>
      <c r="H296" s="239" t="s">
        <v>19</v>
      </c>
      <c r="I296" s="241"/>
      <c r="J296" s="238"/>
      <c r="K296" s="238"/>
      <c r="L296" s="242"/>
      <c r="M296" s="243"/>
      <c r="N296" s="244"/>
      <c r="O296" s="244"/>
      <c r="P296" s="244"/>
      <c r="Q296" s="244"/>
      <c r="R296" s="244"/>
      <c r="S296" s="244"/>
      <c r="T296" s="245"/>
      <c r="U296" s="13"/>
      <c r="V296" s="13"/>
      <c r="W296" s="13"/>
      <c r="X296" s="13"/>
      <c r="Y296" s="13"/>
      <c r="Z296" s="13"/>
      <c r="AA296" s="13"/>
      <c r="AB296" s="13"/>
      <c r="AC296" s="13"/>
      <c r="AD296" s="13"/>
      <c r="AE296" s="13"/>
      <c r="AT296" s="246" t="s">
        <v>279</v>
      </c>
      <c r="AU296" s="246" t="s">
        <v>82</v>
      </c>
      <c r="AV296" s="13" t="s">
        <v>80</v>
      </c>
      <c r="AW296" s="13" t="s">
        <v>33</v>
      </c>
      <c r="AX296" s="13" t="s">
        <v>72</v>
      </c>
      <c r="AY296" s="246" t="s">
        <v>266</v>
      </c>
    </row>
    <row r="297" spans="1:51" s="14" customFormat="1" ht="12">
      <c r="A297" s="14"/>
      <c r="B297" s="247"/>
      <c r="C297" s="248"/>
      <c r="D297" s="230" t="s">
        <v>279</v>
      </c>
      <c r="E297" s="249" t="s">
        <v>19</v>
      </c>
      <c r="F297" s="250" t="s">
        <v>3604</v>
      </c>
      <c r="G297" s="248"/>
      <c r="H297" s="251">
        <v>28.891</v>
      </c>
      <c r="I297" s="252"/>
      <c r="J297" s="248"/>
      <c r="K297" s="248"/>
      <c r="L297" s="253"/>
      <c r="M297" s="254"/>
      <c r="N297" s="255"/>
      <c r="O297" s="255"/>
      <c r="P297" s="255"/>
      <c r="Q297" s="255"/>
      <c r="R297" s="255"/>
      <c r="S297" s="255"/>
      <c r="T297" s="256"/>
      <c r="U297" s="14"/>
      <c r="V297" s="14"/>
      <c r="W297" s="14"/>
      <c r="X297" s="14"/>
      <c r="Y297" s="14"/>
      <c r="Z297" s="14"/>
      <c r="AA297" s="14"/>
      <c r="AB297" s="14"/>
      <c r="AC297" s="14"/>
      <c r="AD297" s="14"/>
      <c r="AE297" s="14"/>
      <c r="AT297" s="257" t="s">
        <v>279</v>
      </c>
      <c r="AU297" s="257" t="s">
        <v>82</v>
      </c>
      <c r="AV297" s="14" t="s">
        <v>82</v>
      </c>
      <c r="AW297" s="14" t="s">
        <v>33</v>
      </c>
      <c r="AX297" s="14" t="s">
        <v>72</v>
      </c>
      <c r="AY297" s="257" t="s">
        <v>266</v>
      </c>
    </row>
    <row r="298" spans="1:51" s="13" customFormat="1" ht="12">
      <c r="A298" s="13"/>
      <c r="B298" s="237"/>
      <c r="C298" s="238"/>
      <c r="D298" s="230" t="s">
        <v>279</v>
      </c>
      <c r="E298" s="239" t="s">
        <v>19</v>
      </c>
      <c r="F298" s="240" t="s">
        <v>3605</v>
      </c>
      <c r="G298" s="238"/>
      <c r="H298" s="239" t="s">
        <v>19</v>
      </c>
      <c r="I298" s="241"/>
      <c r="J298" s="238"/>
      <c r="K298" s="238"/>
      <c r="L298" s="242"/>
      <c r="M298" s="243"/>
      <c r="N298" s="244"/>
      <c r="O298" s="244"/>
      <c r="P298" s="244"/>
      <c r="Q298" s="244"/>
      <c r="R298" s="244"/>
      <c r="S298" s="244"/>
      <c r="T298" s="245"/>
      <c r="U298" s="13"/>
      <c r="V298" s="13"/>
      <c r="W298" s="13"/>
      <c r="X298" s="13"/>
      <c r="Y298" s="13"/>
      <c r="Z298" s="13"/>
      <c r="AA298" s="13"/>
      <c r="AB298" s="13"/>
      <c r="AC298" s="13"/>
      <c r="AD298" s="13"/>
      <c r="AE298" s="13"/>
      <c r="AT298" s="246" t="s">
        <v>279</v>
      </c>
      <c r="AU298" s="246" t="s">
        <v>82</v>
      </c>
      <c r="AV298" s="13" t="s">
        <v>80</v>
      </c>
      <c r="AW298" s="13" t="s">
        <v>33</v>
      </c>
      <c r="AX298" s="13" t="s">
        <v>72</v>
      </c>
      <c r="AY298" s="246" t="s">
        <v>266</v>
      </c>
    </row>
    <row r="299" spans="1:51" s="14" customFormat="1" ht="12">
      <c r="A299" s="14"/>
      <c r="B299" s="247"/>
      <c r="C299" s="248"/>
      <c r="D299" s="230" t="s">
        <v>279</v>
      </c>
      <c r="E299" s="249" t="s">
        <v>19</v>
      </c>
      <c r="F299" s="250" t="s">
        <v>3606</v>
      </c>
      <c r="G299" s="248"/>
      <c r="H299" s="251">
        <v>1.078</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279</v>
      </c>
      <c r="AU299" s="257" t="s">
        <v>82</v>
      </c>
      <c r="AV299" s="14" t="s">
        <v>82</v>
      </c>
      <c r="AW299" s="14" t="s">
        <v>33</v>
      </c>
      <c r="AX299" s="14" t="s">
        <v>72</v>
      </c>
      <c r="AY299" s="257" t="s">
        <v>266</v>
      </c>
    </row>
    <row r="300" spans="1:51" s="13" customFormat="1" ht="12">
      <c r="A300" s="13"/>
      <c r="B300" s="237"/>
      <c r="C300" s="238"/>
      <c r="D300" s="230" t="s">
        <v>279</v>
      </c>
      <c r="E300" s="239" t="s">
        <v>19</v>
      </c>
      <c r="F300" s="240" t="s">
        <v>3607</v>
      </c>
      <c r="G300" s="238"/>
      <c r="H300" s="239" t="s">
        <v>19</v>
      </c>
      <c r="I300" s="241"/>
      <c r="J300" s="238"/>
      <c r="K300" s="238"/>
      <c r="L300" s="242"/>
      <c r="M300" s="243"/>
      <c r="N300" s="244"/>
      <c r="O300" s="244"/>
      <c r="P300" s="244"/>
      <c r="Q300" s="244"/>
      <c r="R300" s="244"/>
      <c r="S300" s="244"/>
      <c r="T300" s="245"/>
      <c r="U300" s="13"/>
      <c r="V300" s="13"/>
      <c r="W300" s="13"/>
      <c r="X300" s="13"/>
      <c r="Y300" s="13"/>
      <c r="Z300" s="13"/>
      <c r="AA300" s="13"/>
      <c r="AB300" s="13"/>
      <c r="AC300" s="13"/>
      <c r="AD300" s="13"/>
      <c r="AE300" s="13"/>
      <c r="AT300" s="246" t="s">
        <v>279</v>
      </c>
      <c r="AU300" s="246" t="s">
        <v>82</v>
      </c>
      <c r="AV300" s="13" t="s">
        <v>80</v>
      </c>
      <c r="AW300" s="13" t="s">
        <v>33</v>
      </c>
      <c r="AX300" s="13" t="s">
        <v>72</v>
      </c>
      <c r="AY300" s="246" t="s">
        <v>266</v>
      </c>
    </row>
    <row r="301" spans="1:51" s="14" customFormat="1" ht="12">
      <c r="A301" s="14"/>
      <c r="B301" s="247"/>
      <c r="C301" s="248"/>
      <c r="D301" s="230" t="s">
        <v>279</v>
      </c>
      <c r="E301" s="249" t="s">
        <v>19</v>
      </c>
      <c r="F301" s="250" t="s">
        <v>3608</v>
      </c>
      <c r="G301" s="248"/>
      <c r="H301" s="251">
        <v>33.961</v>
      </c>
      <c r="I301" s="252"/>
      <c r="J301" s="248"/>
      <c r="K301" s="248"/>
      <c r="L301" s="253"/>
      <c r="M301" s="254"/>
      <c r="N301" s="255"/>
      <c r="O301" s="255"/>
      <c r="P301" s="255"/>
      <c r="Q301" s="255"/>
      <c r="R301" s="255"/>
      <c r="S301" s="255"/>
      <c r="T301" s="256"/>
      <c r="U301" s="14"/>
      <c r="V301" s="14"/>
      <c r="W301" s="14"/>
      <c r="X301" s="14"/>
      <c r="Y301" s="14"/>
      <c r="Z301" s="14"/>
      <c r="AA301" s="14"/>
      <c r="AB301" s="14"/>
      <c r="AC301" s="14"/>
      <c r="AD301" s="14"/>
      <c r="AE301" s="14"/>
      <c r="AT301" s="257" t="s">
        <v>279</v>
      </c>
      <c r="AU301" s="257" t="s">
        <v>82</v>
      </c>
      <c r="AV301" s="14" t="s">
        <v>82</v>
      </c>
      <c r="AW301" s="14" t="s">
        <v>33</v>
      </c>
      <c r="AX301" s="14" t="s">
        <v>72</v>
      </c>
      <c r="AY301" s="257" t="s">
        <v>266</v>
      </c>
    </row>
    <row r="302" spans="1:51" s="15" customFormat="1" ht="12">
      <c r="A302" s="15"/>
      <c r="B302" s="258"/>
      <c r="C302" s="259"/>
      <c r="D302" s="230" t="s">
        <v>279</v>
      </c>
      <c r="E302" s="260" t="s">
        <v>19</v>
      </c>
      <c r="F302" s="261" t="s">
        <v>282</v>
      </c>
      <c r="G302" s="259"/>
      <c r="H302" s="262">
        <v>94.294</v>
      </c>
      <c r="I302" s="263"/>
      <c r="J302" s="259"/>
      <c r="K302" s="259"/>
      <c r="L302" s="264"/>
      <c r="M302" s="265"/>
      <c r="N302" s="266"/>
      <c r="O302" s="266"/>
      <c r="P302" s="266"/>
      <c r="Q302" s="266"/>
      <c r="R302" s="266"/>
      <c r="S302" s="266"/>
      <c r="T302" s="267"/>
      <c r="U302" s="15"/>
      <c r="V302" s="15"/>
      <c r="W302" s="15"/>
      <c r="X302" s="15"/>
      <c r="Y302" s="15"/>
      <c r="Z302" s="15"/>
      <c r="AA302" s="15"/>
      <c r="AB302" s="15"/>
      <c r="AC302" s="15"/>
      <c r="AD302" s="15"/>
      <c r="AE302" s="15"/>
      <c r="AT302" s="268" t="s">
        <v>279</v>
      </c>
      <c r="AU302" s="268" t="s">
        <v>82</v>
      </c>
      <c r="AV302" s="15" t="s">
        <v>273</v>
      </c>
      <c r="AW302" s="15" t="s">
        <v>33</v>
      </c>
      <c r="AX302" s="15" t="s">
        <v>80</v>
      </c>
      <c r="AY302" s="268" t="s">
        <v>266</v>
      </c>
    </row>
    <row r="303" spans="1:65" s="2" customFormat="1" ht="33" customHeight="1">
      <c r="A303" s="41"/>
      <c r="B303" s="42"/>
      <c r="C303" s="217" t="s">
        <v>464</v>
      </c>
      <c r="D303" s="217" t="s">
        <v>268</v>
      </c>
      <c r="E303" s="218" t="s">
        <v>3609</v>
      </c>
      <c r="F303" s="219" t="s">
        <v>3610</v>
      </c>
      <c r="G303" s="220" t="s">
        <v>271</v>
      </c>
      <c r="H303" s="221">
        <v>13.39</v>
      </c>
      <c r="I303" s="222"/>
      <c r="J303" s="223">
        <f>ROUND(I303*H303,2)</f>
        <v>0</v>
      </c>
      <c r="K303" s="219" t="s">
        <v>520</v>
      </c>
      <c r="L303" s="47"/>
      <c r="M303" s="224" t="s">
        <v>19</v>
      </c>
      <c r="N303" s="225" t="s">
        <v>43</v>
      </c>
      <c r="O303" s="87"/>
      <c r="P303" s="226">
        <f>O303*H303</f>
        <v>0</v>
      </c>
      <c r="Q303" s="226">
        <v>0.01031</v>
      </c>
      <c r="R303" s="226">
        <f>Q303*H303</f>
        <v>0.1380509</v>
      </c>
      <c r="S303" s="226">
        <v>0</v>
      </c>
      <c r="T303" s="227">
        <f>S303*H303</f>
        <v>0</v>
      </c>
      <c r="U303" s="41"/>
      <c r="V303" s="41"/>
      <c r="W303" s="41"/>
      <c r="X303" s="41"/>
      <c r="Y303" s="41"/>
      <c r="Z303" s="41"/>
      <c r="AA303" s="41"/>
      <c r="AB303" s="41"/>
      <c r="AC303" s="41"/>
      <c r="AD303" s="41"/>
      <c r="AE303" s="41"/>
      <c r="AR303" s="228" t="s">
        <v>273</v>
      </c>
      <c r="AT303" s="228" t="s">
        <v>268</v>
      </c>
      <c r="AU303" s="228" t="s">
        <v>82</v>
      </c>
      <c r="AY303" s="20" t="s">
        <v>266</v>
      </c>
      <c r="BE303" s="229">
        <f>IF(N303="základní",J303,0)</f>
        <v>0</v>
      </c>
      <c r="BF303" s="229">
        <f>IF(N303="snížená",J303,0)</f>
        <v>0</v>
      </c>
      <c r="BG303" s="229">
        <f>IF(N303="zákl. přenesená",J303,0)</f>
        <v>0</v>
      </c>
      <c r="BH303" s="229">
        <f>IF(N303="sníž. přenesená",J303,0)</f>
        <v>0</v>
      </c>
      <c r="BI303" s="229">
        <f>IF(N303="nulová",J303,0)</f>
        <v>0</v>
      </c>
      <c r="BJ303" s="20" t="s">
        <v>80</v>
      </c>
      <c r="BK303" s="229">
        <f>ROUND(I303*H303,2)</f>
        <v>0</v>
      </c>
      <c r="BL303" s="20" t="s">
        <v>273</v>
      </c>
      <c r="BM303" s="228" t="s">
        <v>3611</v>
      </c>
    </row>
    <row r="304" spans="1:47" s="2" customFormat="1" ht="12">
      <c r="A304" s="41"/>
      <c r="B304" s="42"/>
      <c r="C304" s="43"/>
      <c r="D304" s="230" t="s">
        <v>275</v>
      </c>
      <c r="E304" s="43"/>
      <c r="F304" s="231" t="s">
        <v>3612</v>
      </c>
      <c r="G304" s="43"/>
      <c r="H304" s="43"/>
      <c r="I304" s="232"/>
      <c r="J304" s="43"/>
      <c r="K304" s="43"/>
      <c r="L304" s="47"/>
      <c r="M304" s="233"/>
      <c r="N304" s="234"/>
      <c r="O304" s="87"/>
      <c r="P304" s="87"/>
      <c r="Q304" s="87"/>
      <c r="R304" s="87"/>
      <c r="S304" s="87"/>
      <c r="T304" s="88"/>
      <c r="U304" s="41"/>
      <c r="V304" s="41"/>
      <c r="W304" s="41"/>
      <c r="X304" s="41"/>
      <c r="Y304" s="41"/>
      <c r="Z304" s="41"/>
      <c r="AA304" s="41"/>
      <c r="AB304" s="41"/>
      <c r="AC304" s="41"/>
      <c r="AD304" s="41"/>
      <c r="AE304" s="41"/>
      <c r="AT304" s="20" t="s">
        <v>275</v>
      </c>
      <c r="AU304" s="20" t="s">
        <v>82</v>
      </c>
    </row>
    <row r="305" spans="1:51" s="13" customFormat="1" ht="12">
      <c r="A305" s="13"/>
      <c r="B305" s="237"/>
      <c r="C305" s="238"/>
      <c r="D305" s="230" t="s">
        <v>279</v>
      </c>
      <c r="E305" s="239" t="s">
        <v>19</v>
      </c>
      <c r="F305" s="240" t="s">
        <v>789</v>
      </c>
      <c r="G305" s="238"/>
      <c r="H305" s="239" t="s">
        <v>19</v>
      </c>
      <c r="I305" s="241"/>
      <c r="J305" s="238"/>
      <c r="K305" s="238"/>
      <c r="L305" s="242"/>
      <c r="M305" s="243"/>
      <c r="N305" s="244"/>
      <c r="O305" s="244"/>
      <c r="P305" s="244"/>
      <c r="Q305" s="244"/>
      <c r="R305" s="244"/>
      <c r="S305" s="244"/>
      <c r="T305" s="245"/>
      <c r="U305" s="13"/>
      <c r="V305" s="13"/>
      <c r="W305" s="13"/>
      <c r="X305" s="13"/>
      <c r="Y305" s="13"/>
      <c r="Z305" s="13"/>
      <c r="AA305" s="13"/>
      <c r="AB305" s="13"/>
      <c r="AC305" s="13"/>
      <c r="AD305" s="13"/>
      <c r="AE305" s="13"/>
      <c r="AT305" s="246" t="s">
        <v>279</v>
      </c>
      <c r="AU305" s="246" t="s">
        <v>82</v>
      </c>
      <c r="AV305" s="13" t="s">
        <v>80</v>
      </c>
      <c r="AW305" s="13" t="s">
        <v>33</v>
      </c>
      <c r="AX305" s="13" t="s">
        <v>72</v>
      </c>
      <c r="AY305" s="246" t="s">
        <v>266</v>
      </c>
    </row>
    <row r="306" spans="1:51" s="13" customFormat="1" ht="12">
      <c r="A306" s="13"/>
      <c r="B306" s="237"/>
      <c r="C306" s="238"/>
      <c r="D306" s="230" t="s">
        <v>279</v>
      </c>
      <c r="E306" s="239" t="s">
        <v>19</v>
      </c>
      <c r="F306" s="240" t="s">
        <v>790</v>
      </c>
      <c r="G306" s="238"/>
      <c r="H306" s="239" t="s">
        <v>19</v>
      </c>
      <c r="I306" s="241"/>
      <c r="J306" s="238"/>
      <c r="K306" s="238"/>
      <c r="L306" s="242"/>
      <c r="M306" s="243"/>
      <c r="N306" s="244"/>
      <c r="O306" s="244"/>
      <c r="P306" s="244"/>
      <c r="Q306" s="244"/>
      <c r="R306" s="244"/>
      <c r="S306" s="244"/>
      <c r="T306" s="245"/>
      <c r="U306" s="13"/>
      <c r="V306" s="13"/>
      <c r="W306" s="13"/>
      <c r="X306" s="13"/>
      <c r="Y306" s="13"/>
      <c r="Z306" s="13"/>
      <c r="AA306" s="13"/>
      <c r="AB306" s="13"/>
      <c r="AC306" s="13"/>
      <c r="AD306" s="13"/>
      <c r="AE306" s="13"/>
      <c r="AT306" s="246" t="s">
        <v>279</v>
      </c>
      <c r="AU306" s="246" t="s">
        <v>82</v>
      </c>
      <c r="AV306" s="13" t="s">
        <v>80</v>
      </c>
      <c r="AW306" s="13" t="s">
        <v>33</v>
      </c>
      <c r="AX306" s="13" t="s">
        <v>72</v>
      </c>
      <c r="AY306" s="246" t="s">
        <v>266</v>
      </c>
    </row>
    <row r="307" spans="1:51" s="14" customFormat="1" ht="12">
      <c r="A307" s="14"/>
      <c r="B307" s="247"/>
      <c r="C307" s="248"/>
      <c r="D307" s="230" t="s">
        <v>279</v>
      </c>
      <c r="E307" s="249" t="s">
        <v>19</v>
      </c>
      <c r="F307" s="250" t="s">
        <v>791</v>
      </c>
      <c r="G307" s="248"/>
      <c r="H307" s="251">
        <v>4</v>
      </c>
      <c r="I307" s="252"/>
      <c r="J307" s="248"/>
      <c r="K307" s="248"/>
      <c r="L307" s="253"/>
      <c r="M307" s="254"/>
      <c r="N307" s="255"/>
      <c r="O307" s="255"/>
      <c r="P307" s="255"/>
      <c r="Q307" s="255"/>
      <c r="R307" s="255"/>
      <c r="S307" s="255"/>
      <c r="T307" s="256"/>
      <c r="U307" s="14"/>
      <c r="V307" s="14"/>
      <c r="W307" s="14"/>
      <c r="X307" s="14"/>
      <c r="Y307" s="14"/>
      <c r="Z307" s="14"/>
      <c r="AA307" s="14"/>
      <c r="AB307" s="14"/>
      <c r="AC307" s="14"/>
      <c r="AD307" s="14"/>
      <c r="AE307" s="14"/>
      <c r="AT307" s="257" t="s">
        <v>279</v>
      </c>
      <c r="AU307" s="257" t="s">
        <v>82</v>
      </c>
      <c r="AV307" s="14" t="s">
        <v>82</v>
      </c>
      <c r="AW307" s="14" t="s">
        <v>33</v>
      </c>
      <c r="AX307" s="14" t="s">
        <v>72</v>
      </c>
      <c r="AY307" s="257" t="s">
        <v>266</v>
      </c>
    </row>
    <row r="308" spans="1:51" s="13" customFormat="1" ht="12">
      <c r="A308" s="13"/>
      <c r="B308" s="237"/>
      <c r="C308" s="238"/>
      <c r="D308" s="230" t="s">
        <v>279</v>
      </c>
      <c r="E308" s="239" t="s">
        <v>19</v>
      </c>
      <c r="F308" s="240" t="s">
        <v>792</v>
      </c>
      <c r="G308" s="238"/>
      <c r="H308" s="239" t="s">
        <v>19</v>
      </c>
      <c r="I308" s="241"/>
      <c r="J308" s="238"/>
      <c r="K308" s="238"/>
      <c r="L308" s="242"/>
      <c r="M308" s="243"/>
      <c r="N308" s="244"/>
      <c r="O308" s="244"/>
      <c r="P308" s="244"/>
      <c r="Q308" s="244"/>
      <c r="R308" s="244"/>
      <c r="S308" s="244"/>
      <c r="T308" s="245"/>
      <c r="U308" s="13"/>
      <c r="V308" s="13"/>
      <c r="W308" s="13"/>
      <c r="X308" s="13"/>
      <c r="Y308" s="13"/>
      <c r="Z308" s="13"/>
      <c r="AA308" s="13"/>
      <c r="AB308" s="13"/>
      <c r="AC308" s="13"/>
      <c r="AD308" s="13"/>
      <c r="AE308" s="13"/>
      <c r="AT308" s="246" t="s">
        <v>279</v>
      </c>
      <c r="AU308" s="246" t="s">
        <v>82</v>
      </c>
      <c r="AV308" s="13" t="s">
        <v>80</v>
      </c>
      <c r="AW308" s="13" t="s">
        <v>33</v>
      </c>
      <c r="AX308" s="13" t="s">
        <v>72</v>
      </c>
      <c r="AY308" s="246" t="s">
        <v>266</v>
      </c>
    </row>
    <row r="309" spans="1:51" s="13" customFormat="1" ht="12">
      <c r="A309" s="13"/>
      <c r="B309" s="237"/>
      <c r="C309" s="238"/>
      <c r="D309" s="230" t="s">
        <v>279</v>
      </c>
      <c r="E309" s="239" t="s">
        <v>19</v>
      </c>
      <c r="F309" s="240" t="s">
        <v>790</v>
      </c>
      <c r="G309" s="238"/>
      <c r="H309" s="239" t="s">
        <v>19</v>
      </c>
      <c r="I309" s="241"/>
      <c r="J309" s="238"/>
      <c r="K309" s="238"/>
      <c r="L309" s="242"/>
      <c r="M309" s="243"/>
      <c r="N309" s="244"/>
      <c r="O309" s="244"/>
      <c r="P309" s="244"/>
      <c r="Q309" s="244"/>
      <c r="R309" s="244"/>
      <c r="S309" s="244"/>
      <c r="T309" s="245"/>
      <c r="U309" s="13"/>
      <c r="V309" s="13"/>
      <c r="W309" s="13"/>
      <c r="X309" s="13"/>
      <c r="Y309" s="13"/>
      <c r="Z309" s="13"/>
      <c r="AA309" s="13"/>
      <c r="AB309" s="13"/>
      <c r="AC309" s="13"/>
      <c r="AD309" s="13"/>
      <c r="AE309" s="13"/>
      <c r="AT309" s="246" t="s">
        <v>279</v>
      </c>
      <c r="AU309" s="246" t="s">
        <v>82</v>
      </c>
      <c r="AV309" s="13" t="s">
        <v>80</v>
      </c>
      <c r="AW309" s="13" t="s">
        <v>33</v>
      </c>
      <c r="AX309" s="13" t="s">
        <v>72</v>
      </c>
      <c r="AY309" s="246" t="s">
        <v>266</v>
      </c>
    </row>
    <row r="310" spans="1:51" s="14" customFormat="1" ht="12">
      <c r="A310" s="14"/>
      <c r="B310" s="247"/>
      <c r="C310" s="248"/>
      <c r="D310" s="230" t="s">
        <v>279</v>
      </c>
      <c r="E310" s="249" t="s">
        <v>19</v>
      </c>
      <c r="F310" s="250" t="s">
        <v>791</v>
      </c>
      <c r="G310" s="248"/>
      <c r="H310" s="251">
        <v>4</v>
      </c>
      <c r="I310" s="252"/>
      <c r="J310" s="248"/>
      <c r="K310" s="248"/>
      <c r="L310" s="253"/>
      <c r="M310" s="254"/>
      <c r="N310" s="255"/>
      <c r="O310" s="255"/>
      <c r="P310" s="255"/>
      <c r="Q310" s="255"/>
      <c r="R310" s="255"/>
      <c r="S310" s="255"/>
      <c r="T310" s="256"/>
      <c r="U310" s="14"/>
      <c r="V310" s="14"/>
      <c r="W310" s="14"/>
      <c r="X310" s="14"/>
      <c r="Y310" s="14"/>
      <c r="Z310" s="14"/>
      <c r="AA310" s="14"/>
      <c r="AB310" s="14"/>
      <c r="AC310" s="14"/>
      <c r="AD310" s="14"/>
      <c r="AE310" s="14"/>
      <c r="AT310" s="257" t="s">
        <v>279</v>
      </c>
      <c r="AU310" s="257" t="s">
        <v>82</v>
      </c>
      <c r="AV310" s="14" t="s">
        <v>82</v>
      </c>
      <c r="AW310" s="14" t="s">
        <v>33</v>
      </c>
      <c r="AX310" s="14" t="s">
        <v>72</v>
      </c>
      <c r="AY310" s="257" t="s">
        <v>266</v>
      </c>
    </row>
    <row r="311" spans="1:51" s="13" customFormat="1" ht="12">
      <c r="A311" s="13"/>
      <c r="B311" s="237"/>
      <c r="C311" s="238"/>
      <c r="D311" s="230" t="s">
        <v>279</v>
      </c>
      <c r="E311" s="239" t="s">
        <v>19</v>
      </c>
      <c r="F311" s="240" t="s">
        <v>793</v>
      </c>
      <c r="G311" s="238"/>
      <c r="H311" s="239" t="s">
        <v>19</v>
      </c>
      <c r="I311" s="241"/>
      <c r="J311" s="238"/>
      <c r="K311" s="238"/>
      <c r="L311" s="242"/>
      <c r="M311" s="243"/>
      <c r="N311" s="244"/>
      <c r="O311" s="244"/>
      <c r="P311" s="244"/>
      <c r="Q311" s="244"/>
      <c r="R311" s="244"/>
      <c r="S311" s="244"/>
      <c r="T311" s="245"/>
      <c r="U311" s="13"/>
      <c r="V311" s="13"/>
      <c r="W311" s="13"/>
      <c r="X311" s="13"/>
      <c r="Y311" s="13"/>
      <c r="Z311" s="13"/>
      <c r="AA311" s="13"/>
      <c r="AB311" s="13"/>
      <c r="AC311" s="13"/>
      <c r="AD311" s="13"/>
      <c r="AE311" s="13"/>
      <c r="AT311" s="246" t="s">
        <v>279</v>
      </c>
      <c r="AU311" s="246" t="s">
        <v>82</v>
      </c>
      <c r="AV311" s="13" t="s">
        <v>80</v>
      </c>
      <c r="AW311" s="13" t="s">
        <v>33</v>
      </c>
      <c r="AX311" s="13" t="s">
        <v>72</v>
      </c>
      <c r="AY311" s="246" t="s">
        <v>266</v>
      </c>
    </row>
    <row r="312" spans="1:51" s="13" customFormat="1" ht="12">
      <c r="A312" s="13"/>
      <c r="B312" s="237"/>
      <c r="C312" s="238"/>
      <c r="D312" s="230" t="s">
        <v>279</v>
      </c>
      <c r="E312" s="239" t="s">
        <v>19</v>
      </c>
      <c r="F312" s="240" t="s">
        <v>790</v>
      </c>
      <c r="G312" s="238"/>
      <c r="H312" s="239" t="s">
        <v>19</v>
      </c>
      <c r="I312" s="241"/>
      <c r="J312" s="238"/>
      <c r="K312" s="238"/>
      <c r="L312" s="242"/>
      <c r="M312" s="243"/>
      <c r="N312" s="244"/>
      <c r="O312" s="244"/>
      <c r="P312" s="244"/>
      <c r="Q312" s="244"/>
      <c r="R312" s="244"/>
      <c r="S312" s="244"/>
      <c r="T312" s="245"/>
      <c r="U312" s="13"/>
      <c r="V312" s="13"/>
      <c r="W312" s="13"/>
      <c r="X312" s="13"/>
      <c r="Y312" s="13"/>
      <c r="Z312" s="13"/>
      <c r="AA312" s="13"/>
      <c r="AB312" s="13"/>
      <c r="AC312" s="13"/>
      <c r="AD312" s="13"/>
      <c r="AE312" s="13"/>
      <c r="AT312" s="246" t="s">
        <v>279</v>
      </c>
      <c r="AU312" s="246" t="s">
        <v>82</v>
      </c>
      <c r="AV312" s="13" t="s">
        <v>80</v>
      </c>
      <c r="AW312" s="13" t="s">
        <v>33</v>
      </c>
      <c r="AX312" s="13" t="s">
        <v>72</v>
      </c>
      <c r="AY312" s="246" t="s">
        <v>266</v>
      </c>
    </row>
    <row r="313" spans="1:51" s="14" customFormat="1" ht="12">
      <c r="A313" s="14"/>
      <c r="B313" s="247"/>
      <c r="C313" s="248"/>
      <c r="D313" s="230" t="s">
        <v>279</v>
      </c>
      <c r="E313" s="249" t="s">
        <v>19</v>
      </c>
      <c r="F313" s="250" t="s">
        <v>794</v>
      </c>
      <c r="G313" s="248"/>
      <c r="H313" s="251">
        <v>5.39</v>
      </c>
      <c r="I313" s="252"/>
      <c r="J313" s="248"/>
      <c r="K313" s="248"/>
      <c r="L313" s="253"/>
      <c r="M313" s="254"/>
      <c r="N313" s="255"/>
      <c r="O313" s="255"/>
      <c r="P313" s="255"/>
      <c r="Q313" s="255"/>
      <c r="R313" s="255"/>
      <c r="S313" s="255"/>
      <c r="T313" s="256"/>
      <c r="U313" s="14"/>
      <c r="V313" s="14"/>
      <c r="W313" s="14"/>
      <c r="X313" s="14"/>
      <c r="Y313" s="14"/>
      <c r="Z313" s="14"/>
      <c r="AA313" s="14"/>
      <c r="AB313" s="14"/>
      <c r="AC313" s="14"/>
      <c r="AD313" s="14"/>
      <c r="AE313" s="14"/>
      <c r="AT313" s="257" t="s">
        <v>279</v>
      </c>
      <c r="AU313" s="257" t="s">
        <v>82</v>
      </c>
      <c r="AV313" s="14" t="s">
        <v>82</v>
      </c>
      <c r="AW313" s="14" t="s">
        <v>33</v>
      </c>
      <c r="AX313" s="14" t="s">
        <v>72</v>
      </c>
      <c r="AY313" s="257" t="s">
        <v>266</v>
      </c>
    </row>
    <row r="314" spans="1:51" s="15" customFormat="1" ht="12">
      <c r="A314" s="15"/>
      <c r="B314" s="258"/>
      <c r="C314" s="259"/>
      <c r="D314" s="230" t="s">
        <v>279</v>
      </c>
      <c r="E314" s="260" t="s">
        <v>19</v>
      </c>
      <c r="F314" s="261" t="s">
        <v>282</v>
      </c>
      <c r="G314" s="259"/>
      <c r="H314" s="262">
        <v>13.39</v>
      </c>
      <c r="I314" s="263"/>
      <c r="J314" s="259"/>
      <c r="K314" s="259"/>
      <c r="L314" s="264"/>
      <c r="M314" s="265"/>
      <c r="N314" s="266"/>
      <c r="O314" s="266"/>
      <c r="P314" s="266"/>
      <c r="Q314" s="266"/>
      <c r="R314" s="266"/>
      <c r="S314" s="266"/>
      <c r="T314" s="267"/>
      <c r="U314" s="15"/>
      <c r="V314" s="15"/>
      <c r="W314" s="15"/>
      <c r="X314" s="15"/>
      <c r="Y314" s="15"/>
      <c r="Z314" s="15"/>
      <c r="AA314" s="15"/>
      <c r="AB314" s="15"/>
      <c r="AC314" s="15"/>
      <c r="AD314" s="15"/>
      <c r="AE314" s="15"/>
      <c r="AT314" s="268" t="s">
        <v>279</v>
      </c>
      <c r="AU314" s="268" t="s">
        <v>82</v>
      </c>
      <c r="AV314" s="15" t="s">
        <v>273</v>
      </c>
      <c r="AW314" s="15" t="s">
        <v>33</v>
      </c>
      <c r="AX314" s="15" t="s">
        <v>80</v>
      </c>
      <c r="AY314" s="268" t="s">
        <v>266</v>
      </c>
    </row>
    <row r="315" spans="1:65" s="2" customFormat="1" ht="33" customHeight="1">
      <c r="A315" s="41"/>
      <c r="B315" s="42"/>
      <c r="C315" s="217" t="s">
        <v>471</v>
      </c>
      <c r="D315" s="217" t="s">
        <v>268</v>
      </c>
      <c r="E315" s="218" t="s">
        <v>3613</v>
      </c>
      <c r="F315" s="219" t="s">
        <v>3614</v>
      </c>
      <c r="G315" s="220" t="s">
        <v>271</v>
      </c>
      <c r="H315" s="221">
        <v>352.37</v>
      </c>
      <c r="I315" s="222"/>
      <c r="J315" s="223">
        <f>ROUND(I315*H315,2)</f>
        <v>0</v>
      </c>
      <c r="K315" s="219" t="s">
        <v>520</v>
      </c>
      <c r="L315" s="47"/>
      <c r="M315" s="224" t="s">
        <v>19</v>
      </c>
      <c r="N315" s="225" t="s">
        <v>43</v>
      </c>
      <c r="O315" s="87"/>
      <c r="P315" s="226">
        <f>O315*H315</f>
        <v>0</v>
      </c>
      <c r="Q315" s="226">
        <v>0.01467</v>
      </c>
      <c r="R315" s="226">
        <f>Q315*H315</f>
        <v>5.1692679</v>
      </c>
      <c r="S315" s="226">
        <v>0</v>
      </c>
      <c r="T315" s="227">
        <f>S315*H315</f>
        <v>0</v>
      </c>
      <c r="U315" s="41"/>
      <c r="V315" s="41"/>
      <c r="W315" s="41"/>
      <c r="X315" s="41"/>
      <c r="Y315" s="41"/>
      <c r="Z315" s="41"/>
      <c r="AA315" s="41"/>
      <c r="AB315" s="41"/>
      <c r="AC315" s="41"/>
      <c r="AD315" s="41"/>
      <c r="AE315" s="41"/>
      <c r="AR315" s="228" t="s">
        <v>273</v>
      </c>
      <c r="AT315" s="228" t="s">
        <v>268</v>
      </c>
      <c r="AU315" s="228" t="s">
        <v>82</v>
      </c>
      <c r="AY315" s="20" t="s">
        <v>266</v>
      </c>
      <c r="BE315" s="229">
        <f>IF(N315="základní",J315,0)</f>
        <v>0</v>
      </c>
      <c r="BF315" s="229">
        <f>IF(N315="snížená",J315,0)</f>
        <v>0</v>
      </c>
      <c r="BG315" s="229">
        <f>IF(N315="zákl. přenesená",J315,0)</f>
        <v>0</v>
      </c>
      <c r="BH315" s="229">
        <f>IF(N315="sníž. přenesená",J315,0)</f>
        <v>0</v>
      </c>
      <c r="BI315" s="229">
        <f>IF(N315="nulová",J315,0)</f>
        <v>0</v>
      </c>
      <c r="BJ315" s="20" t="s">
        <v>80</v>
      </c>
      <c r="BK315" s="229">
        <f>ROUND(I315*H315,2)</f>
        <v>0</v>
      </c>
      <c r="BL315" s="20" t="s">
        <v>273</v>
      </c>
      <c r="BM315" s="228" t="s">
        <v>3615</v>
      </c>
    </row>
    <row r="316" spans="1:47" s="2" customFormat="1" ht="12">
      <c r="A316" s="41"/>
      <c r="B316" s="42"/>
      <c r="C316" s="43"/>
      <c r="D316" s="230" t="s">
        <v>275</v>
      </c>
      <c r="E316" s="43"/>
      <c r="F316" s="231" t="s">
        <v>3616</v>
      </c>
      <c r="G316" s="43"/>
      <c r="H316" s="43"/>
      <c r="I316" s="232"/>
      <c r="J316" s="43"/>
      <c r="K316" s="43"/>
      <c r="L316" s="47"/>
      <c r="M316" s="233"/>
      <c r="N316" s="234"/>
      <c r="O316" s="87"/>
      <c r="P316" s="87"/>
      <c r="Q316" s="87"/>
      <c r="R316" s="87"/>
      <c r="S316" s="87"/>
      <c r="T316" s="88"/>
      <c r="U316" s="41"/>
      <c r="V316" s="41"/>
      <c r="W316" s="41"/>
      <c r="X316" s="41"/>
      <c r="Y316" s="41"/>
      <c r="Z316" s="41"/>
      <c r="AA316" s="41"/>
      <c r="AB316" s="41"/>
      <c r="AC316" s="41"/>
      <c r="AD316" s="41"/>
      <c r="AE316" s="41"/>
      <c r="AT316" s="20" t="s">
        <v>275</v>
      </c>
      <c r="AU316" s="20" t="s">
        <v>82</v>
      </c>
    </row>
    <row r="317" spans="1:51" s="13" customFormat="1" ht="12">
      <c r="A317" s="13"/>
      <c r="B317" s="237"/>
      <c r="C317" s="238"/>
      <c r="D317" s="230" t="s">
        <v>279</v>
      </c>
      <c r="E317" s="239" t="s">
        <v>19</v>
      </c>
      <c r="F317" s="240" t="s">
        <v>789</v>
      </c>
      <c r="G317" s="238"/>
      <c r="H317" s="239" t="s">
        <v>19</v>
      </c>
      <c r="I317" s="241"/>
      <c r="J317" s="238"/>
      <c r="K317" s="238"/>
      <c r="L317" s="242"/>
      <c r="M317" s="243"/>
      <c r="N317" s="244"/>
      <c r="O317" s="244"/>
      <c r="P317" s="244"/>
      <c r="Q317" s="244"/>
      <c r="R317" s="244"/>
      <c r="S317" s="244"/>
      <c r="T317" s="245"/>
      <c r="U317" s="13"/>
      <c r="V317" s="13"/>
      <c r="W317" s="13"/>
      <c r="X317" s="13"/>
      <c r="Y317" s="13"/>
      <c r="Z317" s="13"/>
      <c r="AA317" s="13"/>
      <c r="AB317" s="13"/>
      <c r="AC317" s="13"/>
      <c r="AD317" s="13"/>
      <c r="AE317" s="13"/>
      <c r="AT317" s="246" t="s">
        <v>279</v>
      </c>
      <c r="AU317" s="246" t="s">
        <v>82</v>
      </c>
      <c r="AV317" s="13" t="s">
        <v>80</v>
      </c>
      <c r="AW317" s="13" t="s">
        <v>33</v>
      </c>
      <c r="AX317" s="13" t="s">
        <v>72</v>
      </c>
      <c r="AY317" s="246" t="s">
        <v>266</v>
      </c>
    </row>
    <row r="318" spans="1:51" s="13" customFormat="1" ht="12">
      <c r="A318" s="13"/>
      <c r="B318" s="237"/>
      <c r="C318" s="238"/>
      <c r="D318" s="230" t="s">
        <v>279</v>
      </c>
      <c r="E318" s="239" t="s">
        <v>19</v>
      </c>
      <c r="F318" s="240" t="s">
        <v>795</v>
      </c>
      <c r="G318" s="238"/>
      <c r="H318" s="239" t="s">
        <v>19</v>
      </c>
      <c r="I318" s="241"/>
      <c r="J318" s="238"/>
      <c r="K318" s="238"/>
      <c r="L318" s="242"/>
      <c r="M318" s="243"/>
      <c r="N318" s="244"/>
      <c r="O318" s="244"/>
      <c r="P318" s="244"/>
      <c r="Q318" s="244"/>
      <c r="R318" s="244"/>
      <c r="S318" s="244"/>
      <c r="T318" s="245"/>
      <c r="U318" s="13"/>
      <c r="V318" s="13"/>
      <c r="W318" s="13"/>
      <c r="X318" s="13"/>
      <c r="Y318" s="13"/>
      <c r="Z318" s="13"/>
      <c r="AA318" s="13"/>
      <c r="AB318" s="13"/>
      <c r="AC318" s="13"/>
      <c r="AD318" s="13"/>
      <c r="AE318" s="13"/>
      <c r="AT318" s="246" t="s">
        <v>279</v>
      </c>
      <c r="AU318" s="246" t="s">
        <v>82</v>
      </c>
      <c r="AV318" s="13" t="s">
        <v>80</v>
      </c>
      <c r="AW318" s="13" t="s">
        <v>33</v>
      </c>
      <c r="AX318" s="13" t="s">
        <v>72</v>
      </c>
      <c r="AY318" s="246" t="s">
        <v>266</v>
      </c>
    </row>
    <row r="319" spans="1:51" s="14" customFormat="1" ht="12">
      <c r="A319" s="14"/>
      <c r="B319" s="247"/>
      <c r="C319" s="248"/>
      <c r="D319" s="230" t="s">
        <v>279</v>
      </c>
      <c r="E319" s="249" t="s">
        <v>19</v>
      </c>
      <c r="F319" s="250" t="s">
        <v>796</v>
      </c>
      <c r="G319" s="248"/>
      <c r="H319" s="251">
        <v>110.63</v>
      </c>
      <c r="I319" s="252"/>
      <c r="J319" s="248"/>
      <c r="K319" s="248"/>
      <c r="L319" s="253"/>
      <c r="M319" s="254"/>
      <c r="N319" s="255"/>
      <c r="O319" s="255"/>
      <c r="P319" s="255"/>
      <c r="Q319" s="255"/>
      <c r="R319" s="255"/>
      <c r="S319" s="255"/>
      <c r="T319" s="256"/>
      <c r="U319" s="14"/>
      <c r="V319" s="14"/>
      <c r="W319" s="14"/>
      <c r="X319" s="14"/>
      <c r="Y319" s="14"/>
      <c r="Z319" s="14"/>
      <c r="AA319" s="14"/>
      <c r="AB319" s="14"/>
      <c r="AC319" s="14"/>
      <c r="AD319" s="14"/>
      <c r="AE319" s="14"/>
      <c r="AT319" s="257" t="s">
        <v>279</v>
      </c>
      <c r="AU319" s="257" t="s">
        <v>82</v>
      </c>
      <c r="AV319" s="14" t="s">
        <v>82</v>
      </c>
      <c r="AW319" s="14" t="s">
        <v>33</v>
      </c>
      <c r="AX319" s="14" t="s">
        <v>72</v>
      </c>
      <c r="AY319" s="257" t="s">
        <v>266</v>
      </c>
    </row>
    <row r="320" spans="1:51" s="13" customFormat="1" ht="12">
      <c r="A320" s="13"/>
      <c r="B320" s="237"/>
      <c r="C320" s="238"/>
      <c r="D320" s="230" t="s">
        <v>279</v>
      </c>
      <c r="E320" s="239" t="s">
        <v>19</v>
      </c>
      <c r="F320" s="240" t="s">
        <v>792</v>
      </c>
      <c r="G320" s="238"/>
      <c r="H320" s="239" t="s">
        <v>19</v>
      </c>
      <c r="I320" s="241"/>
      <c r="J320" s="238"/>
      <c r="K320" s="238"/>
      <c r="L320" s="242"/>
      <c r="M320" s="243"/>
      <c r="N320" s="244"/>
      <c r="O320" s="244"/>
      <c r="P320" s="244"/>
      <c r="Q320" s="244"/>
      <c r="R320" s="244"/>
      <c r="S320" s="244"/>
      <c r="T320" s="245"/>
      <c r="U320" s="13"/>
      <c r="V320" s="13"/>
      <c r="W320" s="13"/>
      <c r="X320" s="13"/>
      <c r="Y320" s="13"/>
      <c r="Z320" s="13"/>
      <c r="AA320" s="13"/>
      <c r="AB320" s="13"/>
      <c r="AC320" s="13"/>
      <c r="AD320" s="13"/>
      <c r="AE320" s="13"/>
      <c r="AT320" s="246" t="s">
        <v>279</v>
      </c>
      <c r="AU320" s="246" t="s">
        <v>82</v>
      </c>
      <c r="AV320" s="13" t="s">
        <v>80</v>
      </c>
      <c r="AW320" s="13" t="s">
        <v>33</v>
      </c>
      <c r="AX320" s="13" t="s">
        <v>72</v>
      </c>
      <c r="AY320" s="246" t="s">
        <v>266</v>
      </c>
    </row>
    <row r="321" spans="1:51" s="13" customFormat="1" ht="12">
      <c r="A321" s="13"/>
      <c r="B321" s="237"/>
      <c r="C321" s="238"/>
      <c r="D321" s="230" t="s">
        <v>279</v>
      </c>
      <c r="E321" s="239" t="s">
        <v>19</v>
      </c>
      <c r="F321" s="240" t="s">
        <v>795</v>
      </c>
      <c r="G321" s="238"/>
      <c r="H321" s="239" t="s">
        <v>19</v>
      </c>
      <c r="I321" s="241"/>
      <c r="J321" s="238"/>
      <c r="K321" s="238"/>
      <c r="L321" s="242"/>
      <c r="M321" s="243"/>
      <c r="N321" s="244"/>
      <c r="O321" s="244"/>
      <c r="P321" s="244"/>
      <c r="Q321" s="244"/>
      <c r="R321" s="244"/>
      <c r="S321" s="244"/>
      <c r="T321" s="245"/>
      <c r="U321" s="13"/>
      <c r="V321" s="13"/>
      <c r="W321" s="13"/>
      <c r="X321" s="13"/>
      <c r="Y321" s="13"/>
      <c r="Z321" s="13"/>
      <c r="AA321" s="13"/>
      <c r="AB321" s="13"/>
      <c r="AC321" s="13"/>
      <c r="AD321" s="13"/>
      <c r="AE321" s="13"/>
      <c r="AT321" s="246" t="s">
        <v>279</v>
      </c>
      <c r="AU321" s="246" t="s">
        <v>82</v>
      </c>
      <c r="AV321" s="13" t="s">
        <v>80</v>
      </c>
      <c r="AW321" s="13" t="s">
        <v>33</v>
      </c>
      <c r="AX321" s="13" t="s">
        <v>72</v>
      </c>
      <c r="AY321" s="246" t="s">
        <v>266</v>
      </c>
    </row>
    <row r="322" spans="1:51" s="14" customFormat="1" ht="12">
      <c r="A322" s="14"/>
      <c r="B322" s="247"/>
      <c r="C322" s="248"/>
      <c r="D322" s="230" t="s">
        <v>279</v>
      </c>
      <c r="E322" s="249" t="s">
        <v>19</v>
      </c>
      <c r="F322" s="250" t="s">
        <v>797</v>
      </c>
      <c r="G322" s="248"/>
      <c r="H322" s="251">
        <v>111.12</v>
      </c>
      <c r="I322" s="252"/>
      <c r="J322" s="248"/>
      <c r="K322" s="248"/>
      <c r="L322" s="253"/>
      <c r="M322" s="254"/>
      <c r="N322" s="255"/>
      <c r="O322" s="255"/>
      <c r="P322" s="255"/>
      <c r="Q322" s="255"/>
      <c r="R322" s="255"/>
      <c r="S322" s="255"/>
      <c r="T322" s="256"/>
      <c r="U322" s="14"/>
      <c r="V322" s="14"/>
      <c r="W322" s="14"/>
      <c r="X322" s="14"/>
      <c r="Y322" s="14"/>
      <c r="Z322" s="14"/>
      <c r="AA322" s="14"/>
      <c r="AB322" s="14"/>
      <c r="AC322" s="14"/>
      <c r="AD322" s="14"/>
      <c r="AE322" s="14"/>
      <c r="AT322" s="257" t="s">
        <v>279</v>
      </c>
      <c r="AU322" s="257" t="s">
        <v>82</v>
      </c>
      <c r="AV322" s="14" t="s">
        <v>82</v>
      </c>
      <c r="AW322" s="14" t="s">
        <v>33</v>
      </c>
      <c r="AX322" s="14" t="s">
        <v>72</v>
      </c>
      <c r="AY322" s="257" t="s">
        <v>266</v>
      </c>
    </row>
    <row r="323" spans="1:51" s="13" customFormat="1" ht="12">
      <c r="A323" s="13"/>
      <c r="B323" s="237"/>
      <c r="C323" s="238"/>
      <c r="D323" s="230" t="s">
        <v>279</v>
      </c>
      <c r="E323" s="239" t="s">
        <v>19</v>
      </c>
      <c r="F323" s="240" t="s">
        <v>793</v>
      </c>
      <c r="G323" s="238"/>
      <c r="H323" s="239" t="s">
        <v>19</v>
      </c>
      <c r="I323" s="241"/>
      <c r="J323" s="238"/>
      <c r="K323" s="238"/>
      <c r="L323" s="242"/>
      <c r="M323" s="243"/>
      <c r="N323" s="244"/>
      <c r="O323" s="244"/>
      <c r="P323" s="244"/>
      <c r="Q323" s="244"/>
      <c r="R323" s="244"/>
      <c r="S323" s="244"/>
      <c r="T323" s="245"/>
      <c r="U323" s="13"/>
      <c r="V323" s="13"/>
      <c r="W323" s="13"/>
      <c r="X323" s="13"/>
      <c r="Y323" s="13"/>
      <c r="Z323" s="13"/>
      <c r="AA323" s="13"/>
      <c r="AB323" s="13"/>
      <c r="AC323" s="13"/>
      <c r="AD323" s="13"/>
      <c r="AE323" s="13"/>
      <c r="AT323" s="246" t="s">
        <v>279</v>
      </c>
      <c r="AU323" s="246" t="s">
        <v>82</v>
      </c>
      <c r="AV323" s="13" t="s">
        <v>80</v>
      </c>
      <c r="AW323" s="13" t="s">
        <v>33</v>
      </c>
      <c r="AX323" s="13" t="s">
        <v>72</v>
      </c>
      <c r="AY323" s="246" t="s">
        <v>266</v>
      </c>
    </row>
    <row r="324" spans="1:51" s="13" customFormat="1" ht="12">
      <c r="A324" s="13"/>
      <c r="B324" s="237"/>
      <c r="C324" s="238"/>
      <c r="D324" s="230" t="s">
        <v>279</v>
      </c>
      <c r="E324" s="239" t="s">
        <v>19</v>
      </c>
      <c r="F324" s="240" t="s">
        <v>795</v>
      </c>
      <c r="G324" s="238"/>
      <c r="H324" s="239" t="s">
        <v>19</v>
      </c>
      <c r="I324" s="241"/>
      <c r="J324" s="238"/>
      <c r="K324" s="238"/>
      <c r="L324" s="242"/>
      <c r="M324" s="243"/>
      <c r="N324" s="244"/>
      <c r="O324" s="244"/>
      <c r="P324" s="244"/>
      <c r="Q324" s="244"/>
      <c r="R324" s="244"/>
      <c r="S324" s="244"/>
      <c r="T324" s="245"/>
      <c r="U324" s="13"/>
      <c r="V324" s="13"/>
      <c r="W324" s="13"/>
      <c r="X324" s="13"/>
      <c r="Y324" s="13"/>
      <c r="Z324" s="13"/>
      <c r="AA324" s="13"/>
      <c r="AB324" s="13"/>
      <c r="AC324" s="13"/>
      <c r="AD324" s="13"/>
      <c r="AE324" s="13"/>
      <c r="AT324" s="246" t="s">
        <v>279</v>
      </c>
      <c r="AU324" s="246" t="s">
        <v>82</v>
      </c>
      <c r="AV324" s="13" t="s">
        <v>80</v>
      </c>
      <c r="AW324" s="13" t="s">
        <v>33</v>
      </c>
      <c r="AX324" s="13" t="s">
        <v>72</v>
      </c>
      <c r="AY324" s="246" t="s">
        <v>266</v>
      </c>
    </row>
    <row r="325" spans="1:51" s="14" customFormat="1" ht="12">
      <c r="A325" s="14"/>
      <c r="B325" s="247"/>
      <c r="C325" s="248"/>
      <c r="D325" s="230" t="s">
        <v>279</v>
      </c>
      <c r="E325" s="249" t="s">
        <v>19</v>
      </c>
      <c r="F325" s="250" t="s">
        <v>798</v>
      </c>
      <c r="G325" s="248"/>
      <c r="H325" s="251">
        <v>130.62</v>
      </c>
      <c r="I325" s="252"/>
      <c r="J325" s="248"/>
      <c r="K325" s="248"/>
      <c r="L325" s="253"/>
      <c r="M325" s="254"/>
      <c r="N325" s="255"/>
      <c r="O325" s="255"/>
      <c r="P325" s="255"/>
      <c r="Q325" s="255"/>
      <c r="R325" s="255"/>
      <c r="S325" s="255"/>
      <c r="T325" s="256"/>
      <c r="U325" s="14"/>
      <c r="V325" s="14"/>
      <c r="W325" s="14"/>
      <c r="X325" s="14"/>
      <c r="Y325" s="14"/>
      <c r="Z325" s="14"/>
      <c r="AA325" s="14"/>
      <c r="AB325" s="14"/>
      <c r="AC325" s="14"/>
      <c r="AD325" s="14"/>
      <c r="AE325" s="14"/>
      <c r="AT325" s="257" t="s">
        <v>279</v>
      </c>
      <c r="AU325" s="257" t="s">
        <v>82</v>
      </c>
      <c r="AV325" s="14" t="s">
        <v>82</v>
      </c>
      <c r="AW325" s="14" t="s">
        <v>33</v>
      </c>
      <c r="AX325" s="14" t="s">
        <v>72</v>
      </c>
      <c r="AY325" s="257" t="s">
        <v>266</v>
      </c>
    </row>
    <row r="326" spans="1:51" s="15" customFormat="1" ht="12">
      <c r="A326" s="15"/>
      <c r="B326" s="258"/>
      <c r="C326" s="259"/>
      <c r="D326" s="230" t="s">
        <v>279</v>
      </c>
      <c r="E326" s="260" t="s">
        <v>19</v>
      </c>
      <c r="F326" s="261" t="s">
        <v>282</v>
      </c>
      <c r="G326" s="259"/>
      <c r="H326" s="262">
        <v>352.37</v>
      </c>
      <c r="I326" s="263"/>
      <c r="J326" s="259"/>
      <c r="K326" s="259"/>
      <c r="L326" s="264"/>
      <c r="M326" s="265"/>
      <c r="N326" s="266"/>
      <c r="O326" s="266"/>
      <c r="P326" s="266"/>
      <c r="Q326" s="266"/>
      <c r="R326" s="266"/>
      <c r="S326" s="266"/>
      <c r="T326" s="267"/>
      <c r="U326" s="15"/>
      <c r="V326" s="15"/>
      <c r="W326" s="15"/>
      <c r="X326" s="15"/>
      <c r="Y326" s="15"/>
      <c r="Z326" s="15"/>
      <c r="AA326" s="15"/>
      <c r="AB326" s="15"/>
      <c r="AC326" s="15"/>
      <c r="AD326" s="15"/>
      <c r="AE326" s="15"/>
      <c r="AT326" s="268" t="s">
        <v>279</v>
      </c>
      <c r="AU326" s="268" t="s">
        <v>82</v>
      </c>
      <c r="AV326" s="15" t="s">
        <v>273</v>
      </c>
      <c r="AW326" s="15" t="s">
        <v>33</v>
      </c>
      <c r="AX326" s="15" t="s">
        <v>80</v>
      </c>
      <c r="AY326" s="268" t="s">
        <v>266</v>
      </c>
    </row>
    <row r="327" spans="1:65" s="2" customFormat="1" ht="24.15" customHeight="1">
      <c r="A327" s="41"/>
      <c r="B327" s="42"/>
      <c r="C327" s="217" t="s">
        <v>478</v>
      </c>
      <c r="D327" s="217" t="s">
        <v>268</v>
      </c>
      <c r="E327" s="218" t="s">
        <v>3617</v>
      </c>
      <c r="F327" s="219" t="s">
        <v>3618</v>
      </c>
      <c r="G327" s="220" t="s">
        <v>271</v>
      </c>
      <c r="H327" s="221">
        <v>49.23</v>
      </c>
      <c r="I327" s="222"/>
      <c r="J327" s="223">
        <f>ROUND(I327*H327,2)</f>
        <v>0</v>
      </c>
      <c r="K327" s="219" t="s">
        <v>272</v>
      </c>
      <c r="L327" s="47"/>
      <c r="M327" s="224" t="s">
        <v>19</v>
      </c>
      <c r="N327" s="225" t="s">
        <v>43</v>
      </c>
      <c r="O327" s="87"/>
      <c r="P327" s="226">
        <f>O327*H327</f>
        <v>0</v>
      </c>
      <c r="Q327" s="226">
        <v>0.001</v>
      </c>
      <c r="R327" s="226">
        <f>Q327*H327</f>
        <v>0.049229999999999996</v>
      </c>
      <c r="S327" s="226">
        <v>0</v>
      </c>
      <c r="T327" s="227">
        <f>S327*H327</f>
        <v>0</v>
      </c>
      <c r="U327" s="41"/>
      <c r="V327" s="41"/>
      <c r="W327" s="41"/>
      <c r="X327" s="41"/>
      <c r="Y327" s="41"/>
      <c r="Z327" s="41"/>
      <c r="AA327" s="41"/>
      <c r="AB327" s="41"/>
      <c r="AC327" s="41"/>
      <c r="AD327" s="41"/>
      <c r="AE327" s="41"/>
      <c r="AR327" s="228" t="s">
        <v>273</v>
      </c>
      <c r="AT327" s="228" t="s">
        <v>268</v>
      </c>
      <c r="AU327" s="228" t="s">
        <v>82</v>
      </c>
      <c r="AY327" s="20" t="s">
        <v>266</v>
      </c>
      <c r="BE327" s="229">
        <f>IF(N327="základní",J327,0)</f>
        <v>0</v>
      </c>
      <c r="BF327" s="229">
        <f>IF(N327="snížená",J327,0)</f>
        <v>0</v>
      </c>
      <c r="BG327" s="229">
        <f>IF(N327="zákl. přenesená",J327,0)</f>
        <v>0</v>
      </c>
      <c r="BH327" s="229">
        <f>IF(N327="sníž. přenesená",J327,0)</f>
        <v>0</v>
      </c>
      <c r="BI327" s="229">
        <f>IF(N327="nulová",J327,0)</f>
        <v>0</v>
      </c>
      <c r="BJ327" s="20" t="s">
        <v>80</v>
      </c>
      <c r="BK327" s="229">
        <f>ROUND(I327*H327,2)</f>
        <v>0</v>
      </c>
      <c r="BL327" s="20" t="s">
        <v>273</v>
      </c>
      <c r="BM327" s="228" t="s">
        <v>3619</v>
      </c>
    </row>
    <row r="328" spans="1:47" s="2" customFormat="1" ht="12">
      <c r="A328" s="41"/>
      <c r="B328" s="42"/>
      <c r="C328" s="43"/>
      <c r="D328" s="230" t="s">
        <v>275</v>
      </c>
      <c r="E328" s="43"/>
      <c r="F328" s="231" t="s">
        <v>3620</v>
      </c>
      <c r="G328" s="43"/>
      <c r="H328" s="43"/>
      <c r="I328" s="232"/>
      <c r="J328" s="43"/>
      <c r="K328" s="43"/>
      <c r="L328" s="47"/>
      <c r="M328" s="233"/>
      <c r="N328" s="234"/>
      <c r="O328" s="87"/>
      <c r="P328" s="87"/>
      <c r="Q328" s="87"/>
      <c r="R328" s="87"/>
      <c r="S328" s="87"/>
      <c r="T328" s="88"/>
      <c r="U328" s="41"/>
      <c r="V328" s="41"/>
      <c r="W328" s="41"/>
      <c r="X328" s="41"/>
      <c r="Y328" s="41"/>
      <c r="Z328" s="41"/>
      <c r="AA328" s="41"/>
      <c r="AB328" s="41"/>
      <c r="AC328" s="41"/>
      <c r="AD328" s="41"/>
      <c r="AE328" s="41"/>
      <c r="AT328" s="20" t="s">
        <v>275</v>
      </c>
      <c r="AU328" s="20" t="s">
        <v>82</v>
      </c>
    </row>
    <row r="329" spans="1:47" s="2" customFormat="1" ht="12">
      <c r="A329" s="41"/>
      <c r="B329" s="42"/>
      <c r="C329" s="43"/>
      <c r="D329" s="235" t="s">
        <v>277</v>
      </c>
      <c r="E329" s="43"/>
      <c r="F329" s="236" t="s">
        <v>3621</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277</v>
      </c>
      <c r="AU329" s="20" t="s">
        <v>82</v>
      </c>
    </row>
    <row r="330" spans="1:51" s="13" customFormat="1" ht="12">
      <c r="A330" s="13"/>
      <c r="B330" s="237"/>
      <c r="C330" s="238"/>
      <c r="D330" s="230" t="s">
        <v>279</v>
      </c>
      <c r="E330" s="239" t="s">
        <v>19</v>
      </c>
      <c r="F330" s="240" t="s">
        <v>3591</v>
      </c>
      <c r="G330" s="238"/>
      <c r="H330" s="239" t="s">
        <v>19</v>
      </c>
      <c r="I330" s="241"/>
      <c r="J330" s="238"/>
      <c r="K330" s="238"/>
      <c r="L330" s="242"/>
      <c r="M330" s="243"/>
      <c r="N330" s="244"/>
      <c r="O330" s="244"/>
      <c r="P330" s="244"/>
      <c r="Q330" s="244"/>
      <c r="R330" s="244"/>
      <c r="S330" s="244"/>
      <c r="T330" s="245"/>
      <c r="U330" s="13"/>
      <c r="V330" s="13"/>
      <c r="W330" s="13"/>
      <c r="X330" s="13"/>
      <c r="Y330" s="13"/>
      <c r="Z330" s="13"/>
      <c r="AA330" s="13"/>
      <c r="AB330" s="13"/>
      <c r="AC330" s="13"/>
      <c r="AD330" s="13"/>
      <c r="AE330" s="13"/>
      <c r="AT330" s="246" t="s">
        <v>279</v>
      </c>
      <c r="AU330" s="246" t="s">
        <v>82</v>
      </c>
      <c r="AV330" s="13" t="s">
        <v>80</v>
      </c>
      <c r="AW330" s="13" t="s">
        <v>33</v>
      </c>
      <c r="AX330" s="13" t="s">
        <v>72</v>
      </c>
      <c r="AY330" s="246" t="s">
        <v>266</v>
      </c>
    </row>
    <row r="331" spans="1:51" s="14" customFormat="1" ht="12">
      <c r="A331" s="14"/>
      <c r="B331" s="247"/>
      <c r="C331" s="248"/>
      <c r="D331" s="230" t="s">
        <v>279</v>
      </c>
      <c r="E331" s="249" t="s">
        <v>19</v>
      </c>
      <c r="F331" s="250" t="s">
        <v>3622</v>
      </c>
      <c r="G331" s="248"/>
      <c r="H331" s="251">
        <v>49.23</v>
      </c>
      <c r="I331" s="252"/>
      <c r="J331" s="248"/>
      <c r="K331" s="248"/>
      <c r="L331" s="253"/>
      <c r="M331" s="254"/>
      <c r="N331" s="255"/>
      <c r="O331" s="255"/>
      <c r="P331" s="255"/>
      <c r="Q331" s="255"/>
      <c r="R331" s="255"/>
      <c r="S331" s="255"/>
      <c r="T331" s="256"/>
      <c r="U331" s="14"/>
      <c r="V331" s="14"/>
      <c r="W331" s="14"/>
      <c r="X331" s="14"/>
      <c r="Y331" s="14"/>
      <c r="Z331" s="14"/>
      <c r="AA331" s="14"/>
      <c r="AB331" s="14"/>
      <c r="AC331" s="14"/>
      <c r="AD331" s="14"/>
      <c r="AE331" s="14"/>
      <c r="AT331" s="257" t="s">
        <v>279</v>
      </c>
      <c r="AU331" s="257" t="s">
        <v>82</v>
      </c>
      <c r="AV331" s="14" t="s">
        <v>82</v>
      </c>
      <c r="AW331" s="14" t="s">
        <v>33</v>
      </c>
      <c r="AX331" s="14" t="s">
        <v>72</v>
      </c>
      <c r="AY331" s="257" t="s">
        <v>266</v>
      </c>
    </row>
    <row r="332" spans="1:51" s="15" customFormat="1" ht="12">
      <c r="A332" s="15"/>
      <c r="B332" s="258"/>
      <c r="C332" s="259"/>
      <c r="D332" s="230" t="s">
        <v>279</v>
      </c>
      <c r="E332" s="260" t="s">
        <v>19</v>
      </c>
      <c r="F332" s="261" t="s">
        <v>282</v>
      </c>
      <c r="G332" s="259"/>
      <c r="H332" s="262">
        <v>49.23</v>
      </c>
      <c r="I332" s="263"/>
      <c r="J332" s="259"/>
      <c r="K332" s="259"/>
      <c r="L332" s="264"/>
      <c r="M332" s="265"/>
      <c r="N332" s="266"/>
      <c r="O332" s="266"/>
      <c r="P332" s="266"/>
      <c r="Q332" s="266"/>
      <c r="R332" s="266"/>
      <c r="S332" s="266"/>
      <c r="T332" s="267"/>
      <c r="U332" s="15"/>
      <c r="V332" s="15"/>
      <c r="W332" s="15"/>
      <c r="X332" s="15"/>
      <c r="Y332" s="15"/>
      <c r="Z332" s="15"/>
      <c r="AA332" s="15"/>
      <c r="AB332" s="15"/>
      <c r="AC332" s="15"/>
      <c r="AD332" s="15"/>
      <c r="AE332" s="15"/>
      <c r="AT332" s="268" t="s">
        <v>279</v>
      </c>
      <c r="AU332" s="268" t="s">
        <v>82</v>
      </c>
      <c r="AV332" s="15" t="s">
        <v>273</v>
      </c>
      <c r="AW332" s="15" t="s">
        <v>33</v>
      </c>
      <c r="AX332" s="15" t="s">
        <v>80</v>
      </c>
      <c r="AY332" s="268" t="s">
        <v>266</v>
      </c>
    </row>
    <row r="333" spans="1:65" s="2" customFormat="1" ht="24.15" customHeight="1">
      <c r="A333" s="41"/>
      <c r="B333" s="42"/>
      <c r="C333" s="217" t="s">
        <v>484</v>
      </c>
      <c r="D333" s="217" t="s">
        <v>268</v>
      </c>
      <c r="E333" s="218" t="s">
        <v>3623</v>
      </c>
      <c r="F333" s="219" t="s">
        <v>3624</v>
      </c>
      <c r="G333" s="220" t="s">
        <v>271</v>
      </c>
      <c r="H333" s="221">
        <v>49.23</v>
      </c>
      <c r="I333" s="222"/>
      <c r="J333" s="223">
        <f>ROUND(I333*H333,2)</f>
        <v>0</v>
      </c>
      <c r="K333" s="219" t="s">
        <v>272</v>
      </c>
      <c r="L333" s="47"/>
      <c r="M333" s="224" t="s">
        <v>19</v>
      </c>
      <c r="N333" s="225" t="s">
        <v>43</v>
      </c>
      <c r="O333" s="87"/>
      <c r="P333" s="226">
        <f>O333*H333</f>
        <v>0</v>
      </c>
      <c r="Q333" s="226">
        <v>0</v>
      </c>
      <c r="R333" s="226">
        <f>Q333*H333</f>
        <v>0</v>
      </c>
      <c r="S333" s="226">
        <v>0</v>
      </c>
      <c r="T333" s="227">
        <f>S333*H333</f>
        <v>0</v>
      </c>
      <c r="U333" s="41"/>
      <c r="V333" s="41"/>
      <c r="W333" s="41"/>
      <c r="X333" s="41"/>
      <c r="Y333" s="41"/>
      <c r="Z333" s="41"/>
      <c r="AA333" s="41"/>
      <c r="AB333" s="41"/>
      <c r="AC333" s="41"/>
      <c r="AD333" s="41"/>
      <c r="AE333" s="41"/>
      <c r="AR333" s="228" t="s">
        <v>273</v>
      </c>
      <c r="AT333" s="228" t="s">
        <v>268</v>
      </c>
      <c r="AU333" s="228" t="s">
        <v>82</v>
      </c>
      <c r="AY333" s="20" t="s">
        <v>266</v>
      </c>
      <c r="BE333" s="229">
        <f>IF(N333="základní",J333,0)</f>
        <v>0</v>
      </c>
      <c r="BF333" s="229">
        <f>IF(N333="snížená",J333,0)</f>
        <v>0</v>
      </c>
      <c r="BG333" s="229">
        <f>IF(N333="zákl. přenesená",J333,0)</f>
        <v>0</v>
      </c>
      <c r="BH333" s="229">
        <f>IF(N333="sníž. přenesená",J333,0)</f>
        <v>0</v>
      </c>
      <c r="BI333" s="229">
        <f>IF(N333="nulová",J333,0)</f>
        <v>0</v>
      </c>
      <c r="BJ333" s="20" t="s">
        <v>80</v>
      </c>
      <c r="BK333" s="229">
        <f>ROUND(I333*H333,2)</f>
        <v>0</v>
      </c>
      <c r="BL333" s="20" t="s">
        <v>273</v>
      </c>
      <c r="BM333" s="228" t="s">
        <v>3625</v>
      </c>
    </row>
    <row r="334" spans="1:47" s="2" customFormat="1" ht="12">
      <c r="A334" s="41"/>
      <c r="B334" s="42"/>
      <c r="C334" s="43"/>
      <c r="D334" s="230" t="s">
        <v>275</v>
      </c>
      <c r="E334" s="43"/>
      <c r="F334" s="231" t="s">
        <v>3626</v>
      </c>
      <c r="G334" s="43"/>
      <c r="H334" s="43"/>
      <c r="I334" s="232"/>
      <c r="J334" s="43"/>
      <c r="K334" s="43"/>
      <c r="L334" s="47"/>
      <c r="M334" s="233"/>
      <c r="N334" s="234"/>
      <c r="O334" s="87"/>
      <c r="P334" s="87"/>
      <c r="Q334" s="87"/>
      <c r="R334" s="87"/>
      <c r="S334" s="87"/>
      <c r="T334" s="88"/>
      <c r="U334" s="41"/>
      <c r="V334" s="41"/>
      <c r="W334" s="41"/>
      <c r="X334" s="41"/>
      <c r="Y334" s="41"/>
      <c r="Z334" s="41"/>
      <c r="AA334" s="41"/>
      <c r="AB334" s="41"/>
      <c r="AC334" s="41"/>
      <c r="AD334" s="41"/>
      <c r="AE334" s="41"/>
      <c r="AT334" s="20" t="s">
        <v>275</v>
      </c>
      <c r="AU334" s="20" t="s">
        <v>82</v>
      </c>
    </row>
    <row r="335" spans="1:47" s="2" customFormat="1" ht="12">
      <c r="A335" s="41"/>
      <c r="B335" s="42"/>
      <c r="C335" s="43"/>
      <c r="D335" s="235" t="s">
        <v>277</v>
      </c>
      <c r="E335" s="43"/>
      <c r="F335" s="236" t="s">
        <v>3627</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277</v>
      </c>
      <c r="AU335" s="20" t="s">
        <v>82</v>
      </c>
    </row>
    <row r="336" spans="1:65" s="2" customFormat="1" ht="16.5" customHeight="1">
      <c r="A336" s="41"/>
      <c r="B336" s="42"/>
      <c r="C336" s="217" t="s">
        <v>493</v>
      </c>
      <c r="D336" s="217" t="s">
        <v>268</v>
      </c>
      <c r="E336" s="218" t="s">
        <v>3628</v>
      </c>
      <c r="F336" s="219" t="s">
        <v>3629</v>
      </c>
      <c r="G336" s="220" t="s">
        <v>327</v>
      </c>
      <c r="H336" s="221">
        <v>14.246</v>
      </c>
      <c r="I336" s="222"/>
      <c r="J336" s="223">
        <f>ROUND(I336*H336,2)</f>
        <v>0</v>
      </c>
      <c r="K336" s="219" t="s">
        <v>272</v>
      </c>
      <c r="L336" s="47"/>
      <c r="M336" s="224" t="s">
        <v>19</v>
      </c>
      <c r="N336" s="225" t="s">
        <v>43</v>
      </c>
      <c r="O336" s="87"/>
      <c r="P336" s="226">
        <f>O336*H336</f>
        <v>0</v>
      </c>
      <c r="Q336" s="226">
        <v>1.05555</v>
      </c>
      <c r="R336" s="226">
        <f>Q336*H336</f>
        <v>15.037365300000001</v>
      </c>
      <c r="S336" s="226">
        <v>0</v>
      </c>
      <c r="T336" s="227">
        <f>S336*H336</f>
        <v>0</v>
      </c>
      <c r="U336" s="41"/>
      <c r="V336" s="41"/>
      <c r="W336" s="41"/>
      <c r="X336" s="41"/>
      <c r="Y336" s="41"/>
      <c r="Z336" s="41"/>
      <c r="AA336" s="41"/>
      <c r="AB336" s="41"/>
      <c r="AC336" s="41"/>
      <c r="AD336" s="41"/>
      <c r="AE336" s="41"/>
      <c r="AR336" s="228" t="s">
        <v>273</v>
      </c>
      <c r="AT336" s="228" t="s">
        <v>268</v>
      </c>
      <c r="AU336" s="228" t="s">
        <v>82</v>
      </c>
      <c r="AY336" s="20" t="s">
        <v>266</v>
      </c>
      <c r="BE336" s="229">
        <f>IF(N336="základní",J336,0)</f>
        <v>0</v>
      </c>
      <c r="BF336" s="229">
        <f>IF(N336="snížená",J336,0)</f>
        <v>0</v>
      </c>
      <c r="BG336" s="229">
        <f>IF(N336="zákl. přenesená",J336,0)</f>
        <v>0</v>
      </c>
      <c r="BH336" s="229">
        <f>IF(N336="sníž. přenesená",J336,0)</f>
        <v>0</v>
      </c>
      <c r="BI336" s="229">
        <f>IF(N336="nulová",J336,0)</f>
        <v>0</v>
      </c>
      <c r="BJ336" s="20" t="s">
        <v>80</v>
      </c>
      <c r="BK336" s="229">
        <f>ROUND(I336*H336,2)</f>
        <v>0</v>
      </c>
      <c r="BL336" s="20" t="s">
        <v>273</v>
      </c>
      <c r="BM336" s="228" t="s">
        <v>3630</v>
      </c>
    </row>
    <row r="337" spans="1:47" s="2" customFormat="1" ht="12">
      <c r="A337" s="41"/>
      <c r="B337" s="42"/>
      <c r="C337" s="43"/>
      <c r="D337" s="230" t="s">
        <v>275</v>
      </c>
      <c r="E337" s="43"/>
      <c r="F337" s="231" t="s">
        <v>3631</v>
      </c>
      <c r="G337" s="43"/>
      <c r="H337" s="43"/>
      <c r="I337" s="232"/>
      <c r="J337" s="43"/>
      <c r="K337" s="43"/>
      <c r="L337" s="47"/>
      <c r="M337" s="233"/>
      <c r="N337" s="234"/>
      <c r="O337" s="87"/>
      <c r="P337" s="87"/>
      <c r="Q337" s="87"/>
      <c r="R337" s="87"/>
      <c r="S337" s="87"/>
      <c r="T337" s="88"/>
      <c r="U337" s="41"/>
      <c r="V337" s="41"/>
      <c r="W337" s="41"/>
      <c r="X337" s="41"/>
      <c r="Y337" s="41"/>
      <c r="Z337" s="41"/>
      <c r="AA337" s="41"/>
      <c r="AB337" s="41"/>
      <c r="AC337" s="41"/>
      <c r="AD337" s="41"/>
      <c r="AE337" s="41"/>
      <c r="AT337" s="20" t="s">
        <v>275</v>
      </c>
      <c r="AU337" s="20" t="s">
        <v>82</v>
      </c>
    </row>
    <row r="338" spans="1:47" s="2" customFormat="1" ht="12">
      <c r="A338" s="41"/>
      <c r="B338" s="42"/>
      <c r="C338" s="43"/>
      <c r="D338" s="235" t="s">
        <v>277</v>
      </c>
      <c r="E338" s="43"/>
      <c r="F338" s="236" t="s">
        <v>3632</v>
      </c>
      <c r="G338" s="43"/>
      <c r="H338" s="43"/>
      <c r="I338" s="232"/>
      <c r="J338" s="43"/>
      <c r="K338" s="43"/>
      <c r="L338" s="47"/>
      <c r="M338" s="233"/>
      <c r="N338" s="234"/>
      <c r="O338" s="87"/>
      <c r="P338" s="87"/>
      <c r="Q338" s="87"/>
      <c r="R338" s="87"/>
      <c r="S338" s="87"/>
      <c r="T338" s="88"/>
      <c r="U338" s="41"/>
      <c r="V338" s="41"/>
      <c r="W338" s="41"/>
      <c r="X338" s="41"/>
      <c r="Y338" s="41"/>
      <c r="Z338" s="41"/>
      <c r="AA338" s="41"/>
      <c r="AB338" s="41"/>
      <c r="AC338" s="41"/>
      <c r="AD338" s="41"/>
      <c r="AE338" s="41"/>
      <c r="AT338" s="20" t="s">
        <v>277</v>
      </c>
      <c r="AU338" s="20" t="s">
        <v>82</v>
      </c>
    </row>
    <row r="339" spans="1:51" s="14" customFormat="1" ht="12">
      <c r="A339" s="14"/>
      <c r="B339" s="247"/>
      <c r="C339" s="248"/>
      <c r="D339" s="230" t="s">
        <v>279</v>
      </c>
      <c r="E339" s="249" t="s">
        <v>19</v>
      </c>
      <c r="F339" s="250" t="s">
        <v>3633</v>
      </c>
      <c r="G339" s="248"/>
      <c r="H339" s="251">
        <v>3.137</v>
      </c>
      <c r="I339" s="252"/>
      <c r="J339" s="248"/>
      <c r="K339" s="248"/>
      <c r="L339" s="253"/>
      <c r="M339" s="254"/>
      <c r="N339" s="255"/>
      <c r="O339" s="255"/>
      <c r="P339" s="255"/>
      <c r="Q339" s="255"/>
      <c r="R339" s="255"/>
      <c r="S339" s="255"/>
      <c r="T339" s="256"/>
      <c r="U339" s="14"/>
      <c r="V339" s="14"/>
      <c r="W339" s="14"/>
      <c r="X339" s="14"/>
      <c r="Y339" s="14"/>
      <c r="Z339" s="14"/>
      <c r="AA339" s="14"/>
      <c r="AB339" s="14"/>
      <c r="AC339" s="14"/>
      <c r="AD339" s="14"/>
      <c r="AE339" s="14"/>
      <c r="AT339" s="257" t="s">
        <v>279</v>
      </c>
      <c r="AU339" s="257" t="s">
        <v>82</v>
      </c>
      <c r="AV339" s="14" t="s">
        <v>82</v>
      </c>
      <c r="AW339" s="14" t="s">
        <v>33</v>
      </c>
      <c r="AX339" s="14" t="s">
        <v>72</v>
      </c>
      <c r="AY339" s="257" t="s">
        <v>266</v>
      </c>
    </row>
    <row r="340" spans="1:51" s="14" customFormat="1" ht="12">
      <c r="A340" s="14"/>
      <c r="B340" s="247"/>
      <c r="C340" s="248"/>
      <c r="D340" s="230" t="s">
        <v>279</v>
      </c>
      <c r="E340" s="249" t="s">
        <v>19</v>
      </c>
      <c r="F340" s="250" t="s">
        <v>3634</v>
      </c>
      <c r="G340" s="248"/>
      <c r="H340" s="251">
        <v>0.118</v>
      </c>
      <c r="I340" s="252"/>
      <c r="J340" s="248"/>
      <c r="K340" s="248"/>
      <c r="L340" s="253"/>
      <c r="M340" s="254"/>
      <c r="N340" s="255"/>
      <c r="O340" s="255"/>
      <c r="P340" s="255"/>
      <c r="Q340" s="255"/>
      <c r="R340" s="255"/>
      <c r="S340" s="255"/>
      <c r="T340" s="256"/>
      <c r="U340" s="14"/>
      <c r="V340" s="14"/>
      <c r="W340" s="14"/>
      <c r="X340" s="14"/>
      <c r="Y340" s="14"/>
      <c r="Z340" s="14"/>
      <c r="AA340" s="14"/>
      <c r="AB340" s="14"/>
      <c r="AC340" s="14"/>
      <c r="AD340" s="14"/>
      <c r="AE340" s="14"/>
      <c r="AT340" s="257" t="s">
        <v>279</v>
      </c>
      <c r="AU340" s="257" t="s">
        <v>82</v>
      </c>
      <c r="AV340" s="14" t="s">
        <v>82</v>
      </c>
      <c r="AW340" s="14" t="s">
        <v>33</v>
      </c>
      <c r="AX340" s="14" t="s">
        <v>72</v>
      </c>
      <c r="AY340" s="257" t="s">
        <v>266</v>
      </c>
    </row>
    <row r="341" spans="1:51" s="14" customFormat="1" ht="12">
      <c r="A341" s="14"/>
      <c r="B341" s="247"/>
      <c r="C341" s="248"/>
      <c r="D341" s="230" t="s">
        <v>279</v>
      </c>
      <c r="E341" s="249" t="s">
        <v>19</v>
      </c>
      <c r="F341" s="250" t="s">
        <v>3635</v>
      </c>
      <c r="G341" s="248"/>
      <c r="H341" s="251">
        <v>3.265</v>
      </c>
      <c r="I341" s="252"/>
      <c r="J341" s="248"/>
      <c r="K341" s="248"/>
      <c r="L341" s="253"/>
      <c r="M341" s="254"/>
      <c r="N341" s="255"/>
      <c r="O341" s="255"/>
      <c r="P341" s="255"/>
      <c r="Q341" s="255"/>
      <c r="R341" s="255"/>
      <c r="S341" s="255"/>
      <c r="T341" s="256"/>
      <c r="U341" s="14"/>
      <c r="V341" s="14"/>
      <c r="W341" s="14"/>
      <c r="X341" s="14"/>
      <c r="Y341" s="14"/>
      <c r="Z341" s="14"/>
      <c r="AA341" s="14"/>
      <c r="AB341" s="14"/>
      <c r="AC341" s="14"/>
      <c r="AD341" s="14"/>
      <c r="AE341" s="14"/>
      <c r="AT341" s="257" t="s">
        <v>279</v>
      </c>
      <c r="AU341" s="257" t="s">
        <v>82</v>
      </c>
      <c r="AV341" s="14" t="s">
        <v>82</v>
      </c>
      <c r="AW341" s="14" t="s">
        <v>33</v>
      </c>
      <c r="AX341" s="14" t="s">
        <v>72</v>
      </c>
      <c r="AY341" s="257" t="s">
        <v>266</v>
      </c>
    </row>
    <row r="342" spans="1:51" s="14" customFormat="1" ht="12">
      <c r="A342" s="14"/>
      <c r="B342" s="247"/>
      <c r="C342" s="248"/>
      <c r="D342" s="230" t="s">
        <v>279</v>
      </c>
      <c r="E342" s="249" t="s">
        <v>19</v>
      </c>
      <c r="F342" s="250" t="s">
        <v>3636</v>
      </c>
      <c r="G342" s="248"/>
      <c r="H342" s="251">
        <v>0.136</v>
      </c>
      <c r="I342" s="252"/>
      <c r="J342" s="248"/>
      <c r="K342" s="248"/>
      <c r="L342" s="253"/>
      <c r="M342" s="254"/>
      <c r="N342" s="255"/>
      <c r="O342" s="255"/>
      <c r="P342" s="255"/>
      <c r="Q342" s="255"/>
      <c r="R342" s="255"/>
      <c r="S342" s="255"/>
      <c r="T342" s="256"/>
      <c r="U342" s="14"/>
      <c r="V342" s="14"/>
      <c r="W342" s="14"/>
      <c r="X342" s="14"/>
      <c r="Y342" s="14"/>
      <c r="Z342" s="14"/>
      <c r="AA342" s="14"/>
      <c r="AB342" s="14"/>
      <c r="AC342" s="14"/>
      <c r="AD342" s="14"/>
      <c r="AE342" s="14"/>
      <c r="AT342" s="257" t="s">
        <v>279</v>
      </c>
      <c r="AU342" s="257" t="s">
        <v>82</v>
      </c>
      <c r="AV342" s="14" t="s">
        <v>82</v>
      </c>
      <c r="AW342" s="14" t="s">
        <v>33</v>
      </c>
      <c r="AX342" s="14" t="s">
        <v>72</v>
      </c>
      <c r="AY342" s="257" t="s">
        <v>266</v>
      </c>
    </row>
    <row r="343" spans="1:51" s="14" customFormat="1" ht="12">
      <c r="A343" s="14"/>
      <c r="B343" s="247"/>
      <c r="C343" s="248"/>
      <c r="D343" s="230" t="s">
        <v>279</v>
      </c>
      <c r="E343" s="249" t="s">
        <v>19</v>
      </c>
      <c r="F343" s="250" t="s">
        <v>3637</v>
      </c>
      <c r="G343" s="248"/>
      <c r="H343" s="251">
        <v>3.402</v>
      </c>
      <c r="I343" s="252"/>
      <c r="J343" s="248"/>
      <c r="K343" s="248"/>
      <c r="L343" s="253"/>
      <c r="M343" s="254"/>
      <c r="N343" s="255"/>
      <c r="O343" s="255"/>
      <c r="P343" s="255"/>
      <c r="Q343" s="255"/>
      <c r="R343" s="255"/>
      <c r="S343" s="255"/>
      <c r="T343" s="256"/>
      <c r="U343" s="14"/>
      <c r="V343" s="14"/>
      <c r="W343" s="14"/>
      <c r="X343" s="14"/>
      <c r="Y343" s="14"/>
      <c r="Z343" s="14"/>
      <c r="AA343" s="14"/>
      <c r="AB343" s="14"/>
      <c r="AC343" s="14"/>
      <c r="AD343" s="14"/>
      <c r="AE343" s="14"/>
      <c r="AT343" s="257" t="s">
        <v>279</v>
      </c>
      <c r="AU343" s="257" t="s">
        <v>82</v>
      </c>
      <c r="AV343" s="14" t="s">
        <v>82</v>
      </c>
      <c r="AW343" s="14" t="s">
        <v>33</v>
      </c>
      <c r="AX343" s="14" t="s">
        <v>72</v>
      </c>
      <c r="AY343" s="257" t="s">
        <v>266</v>
      </c>
    </row>
    <row r="344" spans="1:51" s="14" customFormat="1" ht="12">
      <c r="A344" s="14"/>
      <c r="B344" s="247"/>
      <c r="C344" s="248"/>
      <c r="D344" s="230" t="s">
        <v>279</v>
      </c>
      <c r="E344" s="249" t="s">
        <v>19</v>
      </c>
      <c r="F344" s="250" t="s">
        <v>3638</v>
      </c>
      <c r="G344" s="248"/>
      <c r="H344" s="251">
        <v>0.184</v>
      </c>
      <c r="I344" s="252"/>
      <c r="J344" s="248"/>
      <c r="K344" s="248"/>
      <c r="L344" s="253"/>
      <c r="M344" s="254"/>
      <c r="N344" s="255"/>
      <c r="O344" s="255"/>
      <c r="P344" s="255"/>
      <c r="Q344" s="255"/>
      <c r="R344" s="255"/>
      <c r="S344" s="255"/>
      <c r="T344" s="256"/>
      <c r="U344" s="14"/>
      <c r="V344" s="14"/>
      <c r="W344" s="14"/>
      <c r="X344" s="14"/>
      <c r="Y344" s="14"/>
      <c r="Z344" s="14"/>
      <c r="AA344" s="14"/>
      <c r="AB344" s="14"/>
      <c r="AC344" s="14"/>
      <c r="AD344" s="14"/>
      <c r="AE344" s="14"/>
      <c r="AT344" s="257" t="s">
        <v>279</v>
      </c>
      <c r="AU344" s="257" t="s">
        <v>82</v>
      </c>
      <c r="AV344" s="14" t="s">
        <v>82</v>
      </c>
      <c r="AW344" s="14" t="s">
        <v>33</v>
      </c>
      <c r="AX344" s="14" t="s">
        <v>72</v>
      </c>
      <c r="AY344" s="257" t="s">
        <v>266</v>
      </c>
    </row>
    <row r="345" spans="1:51" s="14" customFormat="1" ht="12">
      <c r="A345" s="14"/>
      <c r="B345" s="247"/>
      <c r="C345" s="248"/>
      <c r="D345" s="230" t="s">
        <v>279</v>
      </c>
      <c r="E345" s="249" t="s">
        <v>19</v>
      </c>
      <c r="F345" s="250" t="s">
        <v>3639</v>
      </c>
      <c r="G345" s="248"/>
      <c r="H345" s="251">
        <v>4.004</v>
      </c>
      <c r="I345" s="252"/>
      <c r="J345" s="248"/>
      <c r="K345" s="248"/>
      <c r="L345" s="253"/>
      <c r="M345" s="254"/>
      <c r="N345" s="255"/>
      <c r="O345" s="255"/>
      <c r="P345" s="255"/>
      <c r="Q345" s="255"/>
      <c r="R345" s="255"/>
      <c r="S345" s="255"/>
      <c r="T345" s="256"/>
      <c r="U345" s="14"/>
      <c r="V345" s="14"/>
      <c r="W345" s="14"/>
      <c r="X345" s="14"/>
      <c r="Y345" s="14"/>
      <c r="Z345" s="14"/>
      <c r="AA345" s="14"/>
      <c r="AB345" s="14"/>
      <c r="AC345" s="14"/>
      <c r="AD345" s="14"/>
      <c r="AE345" s="14"/>
      <c r="AT345" s="257" t="s">
        <v>279</v>
      </c>
      <c r="AU345" s="257" t="s">
        <v>82</v>
      </c>
      <c r="AV345" s="14" t="s">
        <v>82</v>
      </c>
      <c r="AW345" s="14" t="s">
        <v>33</v>
      </c>
      <c r="AX345" s="14" t="s">
        <v>72</v>
      </c>
      <c r="AY345" s="257" t="s">
        <v>266</v>
      </c>
    </row>
    <row r="346" spans="1:51" s="15" customFormat="1" ht="12">
      <c r="A346" s="15"/>
      <c r="B346" s="258"/>
      <c r="C346" s="259"/>
      <c r="D346" s="230" t="s">
        <v>279</v>
      </c>
      <c r="E346" s="260" t="s">
        <v>19</v>
      </c>
      <c r="F346" s="261" t="s">
        <v>282</v>
      </c>
      <c r="G346" s="259"/>
      <c r="H346" s="262">
        <v>14.246</v>
      </c>
      <c r="I346" s="263"/>
      <c r="J346" s="259"/>
      <c r="K346" s="259"/>
      <c r="L346" s="264"/>
      <c r="M346" s="265"/>
      <c r="N346" s="266"/>
      <c r="O346" s="266"/>
      <c r="P346" s="266"/>
      <c r="Q346" s="266"/>
      <c r="R346" s="266"/>
      <c r="S346" s="266"/>
      <c r="T346" s="267"/>
      <c r="U346" s="15"/>
      <c r="V346" s="15"/>
      <c r="W346" s="15"/>
      <c r="X346" s="15"/>
      <c r="Y346" s="15"/>
      <c r="Z346" s="15"/>
      <c r="AA346" s="15"/>
      <c r="AB346" s="15"/>
      <c r="AC346" s="15"/>
      <c r="AD346" s="15"/>
      <c r="AE346" s="15"/>
      <c r="AT346" s="268" t="s">
        <v>279</v>
      </c>
      <c r="AU346" s="268" t="s">
        <v>82</v>
      </c>
      <c r="AV346" s="15" t="s">
        <v>273</v>
      </c>
      <c r="AW346" s="15" t="s">
        <v>33</v>
      </c>
      <c r="AX346" s="15" t="s">
        <v>80</v>
      </c>
      <c r="AY346" s="268" t="s">
        <v>266</v>
      </c>
    </row>
    <row r="347" spans="1:65" s="2" customFormat="1" ht="33" customHeight="1">
      <c r="A347" s="41"/>
      <c r="B347" s="42"/>
      <c r="C347" s="217" t="s">
        <v>207</v>
      </c>
      <c r="D347" s="217" t="s">
        <v>268</v>
      </c>
      <c r="E347" s="218" t="s">
        <v>3640</v>
      </c>
      <c r="F347" s="219" t="s">
        <v>3641</v>
      </c>
      <c r="G347" s="220" t="s">
        <v>327</v>
      </c>
      <c r="H347" s="221">
        <v>1.832</v>
      </c>
      <c r="I347" s="222"/>
      <c r="J347" s="223">
        <f>ROUND(I347*H347,2)</f>
        <v>0</v>
      </c>
      <c r="K347" s="219" t="s">
        <v>272</v>
      </c>
      <c r="L347" s="47"/>
      <c r="M347" s="224" t="s">
        <v>19</v>
      </c>
      <c r="N347" s="225" t="s">
        <v>43</v>
      </c>
      <c r="O347" s="87"/>
      <c r="P347" s="226">
        <f>O347*H347</f>
        <v>0</v>
      </c>
      <c r="Q347" s="226">
        <v>0.01221</v>
      </c>
      <c r="R347" s="226">
        <f>Q347*H347</f>
        <v>0.02236872</v>
      </c>
      <c r="S347" s="226">
        <v>0</v>
      </c>
      <c r="T347" s="227">
        <f>S347*H347</f>
        <v>0</v>
      </c>
      <c r="U347" s="41"/>
      <c r="V347" s="41"/>
      <c r="W347" s="41"/>
      <c r="X347" s="41"/>
      <c r="Y347" s="41"/>
      <c r="Z347" s="41"/>
      <c r="AA347" s="41"/>
      <c r="AB347" s="41"/>
      <c r="AC347" s="41"/>
      <c r="AD347" s="41"/>
      <c r="AE347" s="41"/>
      <c r="AR347" s="228" t="s">
        <v>273</v>
      </c>
      <c r="AT347" s="228" t="s">
        <v>268</v>
      </c>
      <c r="AU347" s="228" t="s">
        <v>82</v>
      </c>
      <c r="AY347" s="20" t="s">
        <v>266</v>
      </c>
      <c r="BE347" s="229">
        <f>IF(N347="základní",J347,0)</f>
        <v>0</v>
      </c>
      <c r="BF347" s="229">
        <f>IF(N347="snížená",J347,0)</f>
        <v>0</v>
      </c>
      <c r="BG347" s="229">
        <f>IF(N347="zákl. přenesená",J347,0)</f>
        <v>0</v>
      </c>
      <c r="BH347" s="229">
        <f>IF(N347="sníž. přenesená",J347,0)</f>
        <v>0</v>
      </c>
      <c r="BI347" s="229">
        <f>IF(N347="nulová",J347,0)</f>
        <v>0</v>
      </c>
      <c r="BJ347" s="20" t="s">
        <v>80</v>
      </c>
      <c r="BK347" s="229">
        <f>ROUND(I347*H347,2)</f>
        <v>0</v>
      </c>
      <c r="BL347" s="20" t="s">
        <v>273</v>
      </c>
      <c r="BM347" s="228" t="s">
        <v>3642</v>
      </c>
    </row>
    <row r="348" spans="1:47" s="2" customFormat="1" ht="12">
      <c r="A348" s="41"/>
      <c r="B348" s="42"/>
      <c r="C348" s="43"/>
      <c r="D348" s="230" t="s">
        <v>275</v>
      </c>
      <c r="E348" s="43"/>
      <c r="F348" s="231" t="s">
        <v>3643</v>
      </c>
      <c r="G348" s="43"/>
      <c r="H348" s="43"/>
      <c r="I348" s="232"/>
      <c r="J348" s="43"/>
      <c r="K348" s="43"/>
      <c r="L348" s="47"/>
      <c r="M348" s="233"/>
      <c r="N348" s="234"/>
      <c r="O348" s="87"/>
      <c r="P348" s="87"/>
      <c r="Q348" s="87"/>
      <c r="R348" s="87"/>
      <c r="S348" s="87"/>
      <c r="T348" s="88"/>
      <c r="U348" s="41"/>
      <c r="V348" s="41"/>
      <c r="W348" s="41"/>
      <c r="X348" s="41"/>
      <c r="Y348" s="41"/>
      <c r="Z348" s="41"/>
      <c r="AA348" s="41"/>
      <c r="AB348" s="41"/>
      <c r="AC348" s="41"/>
      <c r="AD348" s="41"/>
      <c r="AE348" s="41"/>
      <c r="AT348" s="20" t="s">
        <v>275</v>
      </c>
      <c r="AU348" s="20" t="s">
        <v>82</v>
      </c>
    </row>
    <row r="349" spans="1:47" s="2" customFormat="1" ht="12">
      <c r="A349" s="41"/>
      <c r="B349" s="42"/>
      <c r="C349" s="43"/>
      <c r="D349" s="235" t="s">
        <v>277</v>
      </c>
      <c r="E349" s="43"/>
      <c r="F349" s="236" t="s">
        <v>3644</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277</v>
      </c>
      <c r="AU349" s="20" t="s">
        <v>82</v>
      </c>
    </row>
    <row r="350" spans="1:51" s="13" customFormat="1" ht="12">
      <c r="A350" s="13"/>
      <c r="B350" s="237"/>
      <c r="C350" s="238"/>
      <c r="D350" s="230" t="s">
        <v>279</v>
      </c>
      <c r="E350" s="239" t="s">
        <v>19</v>
      </c>
      <c r="F350" s="240" t="s">
        <v>789</v>
      </c>
      <c r="G350" s="238"/>
      <c r="H350" s="239" t="s">
        <v>19</v>
      </c>
      <c r="I350" s="241"/>
      <c r="J350" s="238"/>
      <c r="K350" s="238"/>
      <c r="L350" s="242"/>
      <c r="M350" s="243"/>
      <c r="N350" s="244"/>
      <c r="O350" s="244"/>
      <c r="P350" s="244"/>
      <c r="Q350" s="244"/>
      <c r="R350" s="244"/>
      <c r="S350" s="244"/>
      <c r="T350" s="245"/>
      <c r="U350" s="13"/>
      <c r="V350" s="13"/>
      <c r="W350" s="13"/>
      <c r="X350" s="13"/>
      <c r="Y350" s="13"/>
      <c r="Z350" s="13"/>
      <c r="AA350" s="13"/>
      <c r="AB350" s="13"/>
      <c r="AC350" s="13"/>
      <c r="AD350" s="13"/>
      <c r="AE350" s="13"/>
      <c r="AT350" s="246" t="s">
        <v>279</v>
      </c>
      <c r="AU350" s="246" t="s">
        <v>82</v>
      </c>
      <c r="AV350" s="13" t="s">
        <v>80</v>
      </c>
      <c r="AW350" s="13" t="s">
        <v>33</v>
      </c>
      <c r="AX350" s="13" t="s">
        <v>72</v>
      </c>
      <c r="AY350" s="246" t="s">
        <v>266</v>
      </c>
    </row>
    <row r="351" spans="1:51" s="13" customFormat="1" ht="12">
      <c r="A351" s="13"/>
      <c r="B351" s="237"/>
      <c r="C351" s="238"/>
      <c r="D351" s="230" t="s">
        <v>279</v>
      </c>
      <c r="E351" s="239" t="s">
        <v>19</v>
      </c>
      <c r="F351" s="240" t="s">
        <v>3645</v>
      </c>
      <c r="G351" s="238"/>
      <c r="H351" s="239" t="s">
        <v>19</v>
      </c>
      <c r="I351" s="241"/>
      <c r="J351" s="238"/>
      <c r="K351" s="238"/>
      <c r="L351" s="242"/>
      <c r="M351" s="243"/>
      <c r="N351" s="244"/>
      <c r="O351" s="244"/>
      <c r="P351" s="244"/>
      <c r="Q351" s="244"/>
      <c r="R351" s="244"/>
      <c r="S351" s="244"/>
      <c r="T351" s="245"/>
      <c r="U351" s="13"/>
      <c r="V351" s="13"/>
      <c r="W351" s="13"/>
      <c r="X351" s="13"/>
      <c r="Y351" s="13"/>
      <c r="Z351" s="13"/>
      <c r="AA351" s="13"/>
      <c r="AB351" s="13"/>
      <c r="AC351" s="13"/>
      <c r="AD351" s="13"/>
      <c r="AE351" s="13"/>
      <c r="AT351" s="246" t="s">
        <v>279</v>
      </c>
      <c r="AU351" s="246" t="s">
        <v>82</v>
      </c>
      <c r="AV351" s="13" t="s">
        <v>80</v>
      </c>
      <c r="AW351" s="13" t="s">
        <v>33</v>
      </c>
      <c r="AX351" s="13" t="s">
        <v>72</v>
      </c>
      <c r="AY351" s="246" t="s">
        <v>266</v>
      </c>
    </row>
    <row r="352" spans="1:51" s="14" customFormat="1" ht="12">
      <c r="A352" s="14"/>
      <c r="B352" s="247"/>
      <c r="C352" s="248"/>
      <c r="D352" s="230" t="s">
        <v>279</v>
      </c>
      <c r="E352" s="249" t="s">
        <v>19</v>
      </c>
      <c r="F352" s="250" t="s">
        <v>3646</v>
      </c>
      <c r="G352" s="248"/>
      <c r="H352" s="251">
        <v>0.517</v>
      </c>
      <c r="I352" s="252"/>
      <c r="J352" s="248"/>
      <c r="K352" s="248"/>
      <c r="L352" s="253"/>
      <c r="M352" s="254"/>
      <c r="N352" s="255"/>
      <c r="O352" s="255"/>
      <c r="P352" s="255"/>
      <c r="Q352" s="255"/>
      <c r="R352" s="255"/>
      <c r="S352" s="255"/>
      <c r="T352" s="256"/>
      <c r="U352" s="14"/>
      <c r="V352" s="14"/>
      <c r="W352" s="14"/>
      <c r="X352" s="14"/>
      <c r="Y352" s="14"/>
      <c r="Z352" s="14"/>
      <c r="AA352" s="14"/>
      <c r="AB352" s="14"/>
      <c r="AC352" s="14"/>
      <c r="AD352" s="14"/>
      <c r="AE352" s="14"/>
      <c r="AT352" s="257" t="s">
        <v>279</v>
      </c>
      <c r="AU352" s="257" t="s">
        <v>82</v>
      </c>
      <c r="AV352" s="14" t="s">
        <v>82</v>
      </c>
      <c r="AW352" s="14" t="s">
        <v>33</v>
      </c>
      <c r="AX352" s="14" t="s">
        <v>72</v>
      </c>
      <c r="AY352" s="257" t="s">
        <v>266</v>
      </c>
    </row>
    <row r="353" spans="1:51" s="13" customFormat="1" ht="12">
      <c r="A353" s="13"/>
      <c r="B353" s="237"/>
      <c r="C353" s="238"/>
      <c r="D353" s="230" t="s">
        <v>279</v>
      </c>
      <c r="E353" s="239" t="s">
        <v>19</v>
      </c>
      <c r="F353" s="240" t="s">
        <v>792</v>
      </c>
      <c r="G353" s="238"/>
      <c r="H353" s="239" t="s">
        <v>19</v>
      </c>
      <c r="I353" s="241"/>
      <c r="J353" s="238"/>
      <c r="K353" s="238"/>
      <c r="L353" s="242"/>
      <c r="M353" s="243"/>
      <c r="N353" s="244"/>
      <c r="O353" s="244"/>
      <c r="P353" s="244"/>
      <c r="Q353" s="244"/>
      <c r="R353" s="244"/>
      <c r="S353" s="244"/>
      <c r="T353" s="245"/>
      <c r="U353" s="13"/>
      <c r="V353" s="13"/>
      <c r="W353" s="13"/>
      <c r="X353" s="13"/>
      <c r="Y353" s="13"/>
      <c r="Z353" s="13"/>
      <c r="AA353" s="13"/>
      <c r="AB353" s="13"/>
      <c r="AC353" s="13"/>
      <c r="AD353" s="13"/>
      <c r="AE353" s="13"/>
      <c r="AT353" s="246" t="s">
        <v>279</v>
      </c>
      <c r="AU353" s="246" t="s">
        <v>82</v>
      </c>
      <c r="AV353" s="13" t="s">
        <v>80</v>
      </c>
      <c r="AW353" s="13" t="s">
        <v>33</v>
      </c>
      <c r="AX353" s="13" t="s">
        <v>72</v>
      </c>
      <c r="AY353" s="246" t="s">
        <v>266</v>
      </c>
    </row>
    <row r="354" spans="1:51" s="13" customFormat="1" ht="12">
      <c r="A354" s="13"/>
      <c r="B354" s="237"/>
      <c r="C354" s="238"/>
      <c r="D354" s="230" t="s">
        <v>279</v>
      </c>
      <c r="E354" s="239" t="s">
        <v>19</v>
      </c>
      <c r="F354" s="240" t="s">
        <v>3645</v>
      </c>
      <c r="G354" s="238"/>
      <c r="H354" s="239" t="s">
        <v>19</v>
      </c>
      <c r="I354" s="241"/>
      <c r="J354" s="238"/>
      <c r="K354" s="238"/>
      <c r="L354" s="242"/>
      <c r="M354" s="243"/>
      <c r="N354" s="244"/>
      <c r="O354" s="244"/>
      <c r="P354" s="244"/>
      <c r="Q354" s="244"/>
      <c r="R354" s="244"/>
      <c r="S354" s="244"/>
      <c r="T354" s="245"/>
      <c r="U354" s="13"/>
      <c r="V354" s="13"/>
      <c r="W354" s="13"/>
      <c r="X354" s="13"/>
      <c r="Y354" s="13"/>
      <c r="Z354" s="13"/>
      <c r="AA354" s="13"/>
      <c r="AB354" s="13"/>
      <c r="AC354" s="13"/>
      <c r="AD354" s="13"/>
      <c r="AE354" s="13"/>
      <c r="AT354" s="246" t="s">
        <v>279</v>
      </c>
      <c r="AU354" s="246" t="s">
        <v>82</v>
      </c>
      <c r="AV354" s="13" t="s">
        <v>80</v>
      </c>
      <c r="AW354" s="13" t="s">
        <v>33</v>
      </c>
      <c r="AX354" s="13" t="s">
        <v>72</v>
      </c>
      <c r="AY354" s="246" t="s">
        <v>266</v>
      </c>
    </row>
    <row r="355" spans="1:51" s="14" customFormat="1" ht="12">
      <c r="A355" s="14"/>
      <c r="B355" s="247"/>
      <c r="C355" s="248"/>
      <c r="D355" s="230" t="s">
        <v>279</v>
      </c>
      <c r="E355" s="249" t="s">
        <v>19</v>
      </c>
      <c r="F355" s="250" t="s">
        <v>3647</v>
      </c>
      <c r="G355" s="248"/>
      <c r="H355" s="251">
        <v>0.601</v>
      </c>
      <c r="I355" s="252"/>
      <c r="J355" s="248"/>
      <c r="K355" s="248"/>
      <c r="L355" s="253"/>
      <c r="M355" s="254"/>
      <c r="N355" s="255"/>
      <c r="O355" s="255"/>
      <c r="P355" s="255"/>
      <c r="Q355" s="255"/>
      <c r="R355" s="255"/>
      <c r="S355" s="255"/>
      <c r="T355" s="256"/>
      <c r="U355" s="14"/>
      <c r="V355" s="14"/>
      <c r="W355" s="14"/>
      <c r="X355" s="14"/>
      <c r="Y355" s="14"/>
      <c r="Z355" s="14"/>
      <c r="AA355" s="14"/>
      <c r="AB355" s="14"/>
      <c r="AC355" s="14"/>
      <c r="AD355" s="14"/>
      <c r="AE355" s="14"/>
      <c r="AT355" s="257" t="s">
        <v>279</v>
      </c>
      <c r="AU355" s="257" t="s">
        <v>82</v>
      </c>
      <c r="AV355" s="14" t="s">
        <v>82</v>
      </c>
      <c r="AW355" s="14" t="s">
        <v>33</v>
      </c>
      <c r="AX355" s="14" t="s">
        <v>72</v>
      </c>
      <c r="AY355" s="257" t="s">
        <v>266</v>
      </c>
    </row>
    <row r="356" spans="1:51" s="13" customFormat="1" ht="12">
      <c r="A356" s="13"/>
      <c r="B356" s="237"/>
      <c r="C356" s="238"/>
      <c r="D356" s="230" t="s">
        <v>279</v>
      </c>
      <c r="E356" s="239" t="s">
        <v>19</v>
      </c>
      <c r="F356" s="240" t="s">
        <v>793</v>
      </c>
      <c r="G356" s="238"/>
      <c r="H356" s="239" t="s">
        <v>19</v>
      </c>
      <c r="I356" s="241"/>
      <c r="J356" s="238"/>
      <c r="K356" s="238"/>
      <c r="L356" s="242"/>
      <c r="M356" s="243"/>
      <c r="N356" s="244"/>
      <c r="O356" s="244"/>
      <c r="P356" s="244"/>
      <c r="Q356" s="244"/>
      <c r="R356" s="244"/>
      <c r="S356" s="244"/>
      <c r="T356" s="245"/>
      <c r="U356" s="13"/>
      <c r="V356" s="13"/>
      <c r="W356" s="13"/>
      <c r="X356" s="13"/>
      <c r="Y356" s="13"/>
      <c r="Z356" s="13"/>
      <c r="AA356" s="13"/>
      <c r="AB356" s="13"/>
      <c r="AC356" s="13"/>
      <c r="AD356" s="13"/>
      <c r="AE356" s="13"/>
      <c r="AT356" s="246" t="s">
        <v>279</v>
      </c>
      <c r="AU356" s="246" t="s">
        <v>82</v>
      </c>
      <c r="AV356" s="13" t="s">
        <v>80</v>
      </c>
      <c r="AW356" s="13" t="s">
        <v>33</v>
      </c>
      <c r="AX356" s="13" t="s">
        <v>72</v>
      </c>
      <c r="AY356" s="246" t="s">
        <v>266</v>
      </c>
    </row>
    <row r="357" spans="1:51" s="13" customFormat="1" ht="12">
      <c r="A357" s="13"/>
      <c r="B357" s="237"/>
      <c r="C357" s="238"/>
      <c r="D357" s="230" t="s">
        <v>279</v>
      </c>
      <c r="E357" s="239" t="s">
        <v>19</v>
      </c>
      <c r="F357" s="240" t="s">
        <v>3645</v>
      </c>
      <c r="G357" s="238"/>
      <c r="H357" s="239" t="s">
        <v>19</v>
      </c>
      <c r="I357" s="241"/>
      <c r="J357" s="238"/>
      <c r="K357" s="238"/>
      <c r="L357" s="242"/>
      <c r="M357" s="243"/>
      <c r="N357" s="244"/>
      <c r="O357" s="244"/>
      <c r="P357" s="244"/>
      <c r="Q357" s="244"/>
      <c r="R357" s="244"/>
      <c r="S357" s="244"/>
      <c r="T357" s="245"/>
      <c r="U357" s="13"/>
      <c r="V357" s="13"/>
      <c r="W357" s="13"/>
      <c r="X357" s="13"/>
      <c r="Y357" s="13"/>
      <c r="Z357" s="13"/>
      <c r="AA357" s="13"/>
      <c r="AB357" s="13"/>
      <c r="AC357" s="13"/>
      <c r="AD357" s="13"/>
      <c r="AE357" s="13"/>
      <c r="AT357" s="246" t="s">
        <v>279</v>
      </c>
      <c r="AU357" s="246" t="s">
        <v>82</v>
      </c>
      <c r="AV357" s="13" t="s">
        <v>80</v>
      </c>
      <c r="AW357" s="13" t="s">
        <v>33</v>
      </c>
      <c r="AX357" s="13" t="s">
        <v>72</v>
      </c>
      <c r="AY357" s="246" t="s">
        <v>266</v>
      </c>
    </row>
    <row r="358" spans="1:51" s="14" customFormat="1" ht="12">
      <c r="A358" s="14"/>
      <c r="B358" s="247"/>
      <c r="C358" s="248"/>
      <c r="D358" s="230" t="s">
        <v>279</v>
      </c>
      <c r="E358" s="249" t="s">
        <v>19</v>
      </c>
      <c r="F358" s="250" t="s">
        <v>3648</v>
      </c>
      <c r="G358" s="248"/>
      <c r="H358" s="251">
        <v>0.714</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279</v>
      </c>
      <c r="AU358" s="257" t="s">
        <v>82</v>
      </c>
      <c r="AV358" s="14" t="s">
        <v>82</v>
      </c>
      <c r="AW358" s="14" t="s">
        <v>33</v>
      </c>
      <c r="AX358" s="14" t="s">
        <v>72</v>
      </c>
      <c r="AY358" s="257" t="s">
        <v>266</v>
      </c>
    </row>
    <row r="359" spans="1:51" s="15" customFormat="1" ht="12">
      <c r="A359" s="15"/>
      <c r="B359" s="258"/>
      <c r="C359" s="259"/>
      <c r="D359" s="230" t="s">
        <v>279</v>
      </c>
      <c r="E359" s="260" t="s">
        <v>19</v>
      </c>
      <c r="F359" s="261" t="s">
        <v>282</v>
      </c>
      <c r="G359" s="259"/>
      <c r="H359" s="262">
        <v>1.832</v>
      </c>
      <c r="I359" s="263"/>
      <c r="J359" s="259"/>
      <c r="K359" s="259"/>
      <c r="L359" s="264"/>
      <c r="M359" s="265"/>
      <c r="N359" s="266"/>
      <c r="O359" s="266"/>
      <c r="P359" s="266"/>
      <c r="Q359" s="266"/>
      <c r="R359" s="266"/>
      <c r="S359" s="266"/>
      <c r="T359" s="267"/>
      <c r="U359" s="15"/>
      <c r="V359" s="15"/>
      <c r="W359" s="15"/>
      <c r="X359" s="15"/>
      <c r="Y359" s="15"/>
      <c r="Z359" s="15"/>
      <c r="AA359" s="15"/>
      <c r="AB359" s="15"/>
      <c r="AC359" s="15"/>
      <c r="AD359" s="15"/>
      <c r="AE359" s="15"/>
      <c r="AT359" s="268" t="s">
        <v>279</v>
      </c>
      <c r="AU359" s="268" t="s">
        <v>82</v>
      </c>
      <c r="AV359" s="15" t="s">
        <v>273</v>
      </c>
      <c r="AW359" s="15" t="s">
        <v>33</v>
      </c>
      <c r="AX359" s="15" t="s">
        <v>80</v>
      </c>
      <c r="AY359" s="268" t="s">
        <v>266</v>
      </c>
    </row>
    <row r="360" spans="1:65" s="2" customFormat="1" ht="21.75" customHeight="1">
      <c r="A360" s="41"/>
      <c r="B360" s="42"/>
      <c r="C360" s="269" t="s">
        <v>508</v>
      </c>
      <c r="D360" s="269" t="s">
        <v>430</v>
      </c>
      <c r="E360" s="270" t="s">
        <v>3649</v>
      </c>
      <c r="F360" s="271" t="s">
        <v>3650</v>
      </c>
      <c r="G360" s="272" t="s">
        <v>327</v>
      </c>
      <c r="H360" s="273">
        <v>2.015</v>
      </c>
      <c r="I360" s="274"/>
      <c r="J360" s="275">
        <f>ROUND(I360*H360,2)</f>
        <v>0</v>
      </c>
      <c r="K360" s="271" t="s">
        <v>272</v>
      </c>
      <c r="L360" s="276"/>
      <c r="M360" s="277" t="s">
        <v>19</v>
      </c>
      <c r="N360" s="278" t="s">
        <v>43</v>
      </c>
      <c r="O360" s="87"/>
      <c r="P360" s="226">
        <f>O360*H360</f>
        <v>0</v>
      </c>
      <c r="Q360" s="226">
        <v>1</v>
      </c>
      <c r="R360" s="226">
        <f>Q360*H360</f>
        <v>2.015</v>
      </c>
      <c r="S360" s="226">
        <v>0</v>
      </c>
      <c r="T360" s="227">
        <f>S360*H360</f>
        <v>0</v>
      </c>
      <c r="U360" s="41"/>
      <c r="V360" s="41"/>
      <c r="W360" s="41"/>
      <c r="X360" s="41"/>
      <c r="Y360" s="41"/>
      <c r="Z360" s="41"/>
      <c r="AA360" s="41"/>
      <c r="AB360" s="41"/>
      <c r="AC360" s="41"/>
      <c r="AD360" s="41"/>
      <c r="AE360" s="41"/>
      <c r="AR360" s="228" t="s">
        <v>324</v>
      </c>
      <c r="AT360" s="228" t="s">
        <v>430</v>
      </c>
      <c r="AU360" s="228" t="s">
        <v>82</v>
      </c>
      <c r="AY360" s="20" t="s">
        <v>266</v>
      </c>
      <c r="BE360" s="229">
        <f>IF(N360="základní",J360,0)</f>
        <v>0</v>
      </c>
      <c r="BF360" s="229">
        <f>IF(N360="snížená",J360,0)</f>
        <v>0</v>
      </c>
      <c r="BG360" s="229">
        <f>IF(N360="zákl. přenesená",J360,0)</f>
        <v>0</v>
      </c>
      <c r="BH360" s="229">
        <f>IF(N360="sníž. přenesená",J360,0)</f>
        <v>0</v>
      </c>
      <c r="BI360" s="229">
        <f>IF(N360="nulová",J360,0)</f>
        <v>0</v>
      </c>
      <c r="BJ360" s="20" t="s">
        <v>80</v>
      </c>
      <c r="BK360" s="229">
        <f>ROUND(I360*H360,2)</f>
        <v>0</v>
      </c>
      <c r="BL360" s="20" t="s">
        <v>273</v>
      </c>
      <c r="BM360" s="228" t="s">
        <v>3651</v>
      </c>
    </row>
    <row r="361" spans="1:47" s="2" customFormat="1" ht="12">
      <c r="A361" s="41"/>
      <c r="B361" s="42"/>
      <c r="C361" s="43"/>
      <c r="D361" s="230" t="s">
        <v>275</v>
      </c>
      <c r="E361" s="43"/>
      <c r="F361" s="231" t="s">
        <v>3650</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275</v>
      </c>
      <c r="AU361" s="20" t="s">
        <v>82</v>
      </c>
    </row>
    <row r="362" spans="1:51" s="13" customFormat="1" ht="12">
      <c r="A362" s="13"/>
      <c r="B362" s="237"/>
      <c r="C362" s="238"/>
      <c r="D362" s="230" t="s">
        <v>279</v>
      </c>
      <c r="E362" s="239" t="s">
        <v>19</v>
      </c>
      <c r="F362" s="240" t="s">
        <v>789</v>
      </c>
      <c r="G362" s="238"/>
      <c r="H362" s="239" t="s">
        <v>19</v>
      </c>
      <c r="I362" s="241"/>
      <c r="J362" s="238"/>
      <c r="K362" s="238"/>
      <c r="L362" s="242"/>
      <c r="M362" s="243"/>
      <c r="N362" s="244"/>
      <c r="O362" s="244"/>
      <c r="P362" s="244"/>
      <c r="Q362" s="244"/>
      <c r="R362" s="244"/>
      <c r="S362" s="244"/>
      <c r="T362" s="245"/>
      <c r="U362" s="13"/>
      <c r="V362" s="13"/>
      <c r="W362" s="13"/>
      <c r="X362" s="13"/>
      <c r="Y362" s="13"/>
      <c r="Z362" s="13"/>
      <c r="AA362" s="13"/>
      <c r="AB362" s="13"/>
      <c r="AC362" s="13"/>
      <c r="AD362" s="13"/>
      <c r="AE362" s="13"/>
      <c r="AT362" s="246" t="s">
        <v>279</v>
      </c>
      <c r="AU362" s="246" t="s">
        <v>82</v>
      </c>
      <c r="AV362" s="13" t="s">
        <v>80</v>
      </c>
      <c r="AW362" s="13" t="s">
        <v>33</v>
      </c>
      <c r="AX362" s="13" t="s">
        <v>72</v>
      </c>
      <c r="AY362" s="246" t="s">
        <v>266</v>
      </c>
    </row>
    <row r="363" spans="1:51" s="13" customFormat="1" ht="12">
      <c r="A363" s="13"/>
      <c r="B363" s="237"/>
      <c r="C363" s="238"/>
      <c r="D363" s="230" t="s">
        <v>279</v>
      </c>
      <c r="E363" s="239" t="s">
        <v>19</v>
      </c>
      <c r="F363" s="240" t="s">
        <v>3645</v>
      </c>
      <c r="G363" s="238"/>
      <c r="H363" s="239" t="s">
        <v>19</v>
      </c>
      <c r="I363" s="241"/>
      <c r="J363" s="238"/>
      <c r="K363" s="238"/>
      <c r="L363" s="242"/>
      <c r="M363" s="243"/>
      <c r="N363" s="244"/>
      <c r="O363" s="244"/>
      <c r="P363" s="244"/>
      <c r="Q363" s="244"/>
      <c r="R363" s="244"/>
      <c r="S363" s="244"/>
      <c r="T363" s="245"/>
      <c r="U363" s="13"/>
      <c r="V363" s="13"/>
      <c r="W363" s="13"/>
      <c r="X363" s="13"/>
      <c r="Y363" s="13"/>
      <c r="Z363" s="13"/>
      <c r="AA363" s="13"/>
      <c r="AB363" s="13"/>
      <c r="AC363" s="13"/>
      <c r="AD363" s="13"/>
      <c r="AE363" s="13"/>
      <c r="AT363" s="246" t="s">
        <v>279</v>
      </c>
      <c r="AU363" s="246" t="s">
        <v>82</v>
      </c>
      <c r="AV363" s="13" t="s">
        <v>80</v>
      </c>
      <c r="AW363" s="13" t="s">
        <v>33</v>
      </c>
      <c r="AX363" s="13" t="s">
        <v>72</v>
      </c>
      <c r="AY363" s="246" t="s">
        <v>266</v>
      </c>
    </row>
    <row r="364" spans="1:51" s="14" customFormat="1" ht="12">
      <c r="A364" s="14"/>
      <c r="B364" s="247"/>
      <c r="C364" s="248"/>
      <c r="D364" s="230" t="s">
        <v>279</v>
      </c>
      <c r="E364" s="249" t="s">
        <v>19</v>
      </c>
      <c r="F364" s="250" t="s">
        <v>3646</v>
      </c>
      <c r="G364" s="248"/>
      <c r="H364" s="251">
        <v>0.517</v>
      </c>
      <c r="I364" s="252"/>
      <c r="J364" s="248"/>
      <c r="K364" s="248"/>
      <c r="L364" s="253"/>
      <c r="M364" s="254"/>
      <c r="N364" s="255"/>
      <c r="O364" s="255"/>
      <c r="P364" s="255"/>
      <c r="Q364" s="255"/>
      <c r="R364" s="255"/>
      <c r="S364" s="255"/>
      <c r="T364" s="256"/>
      <c r="U364" s="14"/>
      <c r="V364" s="14"/>
      <c r="W364" s="14"/>
      <c r="X364" s="14"/>
      <c r="Y364" s="14"/>
      <c r="Z364" s="14"/>
      <c r="AA364" s="14"/>
      <c r="AB364" s="14"/>
      <c r="AC364" s="14"/>
      <c r="AD364" s="14"/>
      <c r="AE364" s="14"/>
      <c r="AT364" s="257" t="s">
        <v>279</v>
      </c>
      <c r="AU364" s="257" t="s">
        <v>82</v>
      </c>
      <c r="AV364" s="14" t="s">
        <v>82</v>
      </c>
      <c r="AW364" s="14" t="s">
        <v>33</v>
      </c>
      <c r="AX364" s="14" t="s">
        <v>72</v>
      </c>
      <c r="AY364" s="257" t="s">
        <v>266</v>
      </c>
    </row>
    <row r="365" spans="1:51" s="13" customFormat="1" ht="12">
      <c r="A365" s="13"/>
      <c r="B365" s="237"/>
      <c r="C365" s="238"/>
      <c r="D365" s="230" t="s">
        <v>279</v>
      </c>
      <c r="E365" s="239" t="s">
        <v>19</v>
      </c>
      <c r="F365" s="240" t="s">
        <v>792</v>
      </c>
      <c r="G365" s="238"/>
      <c r="H365" s="239" t="s">
        <v>19</v>
      </c>
      <c r="I365" s="241"/>
      <c r="J365" s="238"/>
      <c r="K365" s="238"/>
      <c r="L365" s="242"/>
      <c r="M365" s="243"/>
      <c r="N365" s="244"/>
      <c r="O365" s="244"/>
      <c r="P365" s="244"/>
      <c r="Q365" s="244"/>
      <c r="R365" s="244"/>
      <c r="S365" s="244"/>
      <c r="T365" s="245"/>
      <c r="U365" s="13"/>
      <c r="V365" s="13"/>
      <c r="W365" s="13"/>
      <c r="X365" s="13"/>
      <c r="Y365" s="13"/>
      <c r="Z365" s="13"/>
      <c r="AA365" s="13"/>
      <c r="AB365" s="13"/>
      <c r="AC365" s="13"/>
      <c r="AD365" s="13"/>
      <c r="AE365" s="13"/>
      <c r="AT365" s="246" t="s">
        <v>279</v>
      </c>
      <c r="AU365" s="246" t="s">
        <v>82</v>
      </c>
      <c r="AV365" s="13" t="s">
        <v>80</v>
      </c>
      <c r="AW365" s="13" t="s">
        <v>33</v>
      </c>
      <c r="AX365" s="13" t="s">
        <v>72</v>
      </c>
      <c r="AY365" s="246" t="s">
        <v>266</v>
      </c>
    </row>
    <row r="366" spans="1:51" s="13" customFormat="1" ht="12">
      <c r="A366" s="13"/>
      <c r="B366" s="237"/>
      <c r="C366" s="238"/>
      <c r="D366" s="230" t="s">
        <v>279</v>
      </c>
      <c r="E366" s="239" t="s">
        <v>19</v>
      </c>
      <c r="F366" s="240" t="s">
        <v>3645</v>
      </c>
      <c r="G366" s="238"/>
      <c r="H366" s="239" t="s">
        <v>19</v>
      </c>
      <c r="I366" s="241"/>
      <c r="J366" s="238"/>
      <c r="K366" s="238"/>
      <c r="L366" s="242"/>
      <c r="M366" s="243"/>
      <c r="N366" s="244"/>
      <c r="O366" s="244"/>
      <c r="P366" s="244"/>
      <c r="Q366" s="244"/>
      <c r="R366" s="244"/>
      <c r="S366" s="244"/>
      <c r="T366" s="245"/>
      <c r="U366" s="13"/>
      <c r="V366" s="13"/>
      <c r="W366" s="13"/>
      <c r="X366" s="13"/>
      <c r="Y366" s="13"/>
      <c r="Z366" s="13"/>
      <c r="AA366" s="13"/>
      <c r="AB366" s="13"/>
      <c r="AC366" s="13"/>
      <c r="AD366" s="13"/>
      <c r="AE366" s="13"/>
      <c r="AT366" s="246" t="s">
        <v>279</v>
      </c>
      <c r="AU366" s="246" t="s">
        <v>82</v>
      </c>
      <c r="AV366" s="13" t="s">
        <v>80</v>
      </c>
      <c r="AW366" s="13" t="s">
        <v>33</v>
      </c>
      <c r="AX366" s="13" t="s">
        <v>72</v>
      </c>
      <c r="AY366" s="246" t="s">
        <v>266</v>
      </c>
    </row>
    <row r="367" spans="1:51" s="14" customFormat="1" ht="12">
      <c r="A367" s="14"/>
      <c r="B367" s="247"/>
      <c r="C367" s="248"/>
      <c r="D367" s="230" t="s">
        <v>279</v>
      </c>
      <c r="E367" s="249" t="s">
        <v>19</v>
      </c>
      <c r="F367" s="250" t="s">
        <v>3647</v>
      </c>
      <c r="G367" s="248"/>
      <c r="H367" s="251">
        <v>0.601</v>
      </c>
      <c r="I367" s="252"/>
      <c r="J367" s="248"/>
      <c r="K367" s="248"/>
      <c r="L367" s="253"/>
      <c r="M367" s="254"/>
      <c r="N367" s="255"/>
      <c r="O367" s="255"/>
      <c r="P367" s="255"/>
      <c r="Q367" s="255"/>
      <c r="R367" s="255"/>
      <c r="S367" s="255"/>
      <c r="T367" s="256"/>
      <c r="U367" s="14"/>
      <c r="V367" s="14"/>
      <c r="W367" s="14"/>
      <c r="X367" s="14"/>
      <c r="Y367" s="14"/>
      <c r="Z367" s="14"/>
      <c r="AA367" s="14"/>
      <c r="AB367" s="14"/>
      <c r="AC367" s="14"/>
      <c r="AD367" s="14"/>
      <c r="AE367" s="14"/>
      <c r="AT367" s="257" t="s">
        <v>279</v>
      </c>
      <c r="AU367" s="257" t="s">
        <v>82</v>
      </c>
      <c r="AV367" s="14" t="s">
        <v>82</v>
      </c>
      <c r="AW367" s="14" t="s">
        <v>33</v>
      </c>
      <c r="AX367" s="14" t="s">
        <v>72</v>
      </c>
      <c r="AY367" s="257" t="s">
        <v>266</v>
      </c>
    </row>
    <row r="368" spans="1:51" s="13" customFormat="1" ht="12">
      <c r="A368" s="13"/>
      <c r="B368" s="237"/>
      <c r="C368" s="238"/>
      <c r="D368" s="230" t="s">
        <v>279</v>
      </c>
      <c r="E368" s="239" t="s">
        <v>19</v>
      </c>
      <c r="F368" s="240" t="s">
        <v>793</v>
      </c>
      <c r="G368" s="238"/>
      <c r="H368" s="239" t="s">
        <v>19</v>
      </c>
      <c r="I368" s="241"/>
      <c r="J368" s="238"/>
      <c r="K368" s="238"/>
      <c r="L368" s="242"/>
      <c r="M368" s="243"/>
      <c r="N368" s="244"/>
      <c r="O368" s="244"/>
      <c r="P368" s="244"/>
      <c r="Q368" s="244"/>
      <c r="R368" s="244"/>
      <c r="S368" s="244"/>
      <c r="T368" s="245"/>
      <c r="U368" s="13"/>
      <c r="V368" s="13"/>
      <c r="W368" s="13"/>
      <c r="X368" s="13"/>
      <c r="Y368" s="13"/>
      <c r="Z368" s="13"/>
      <c r="AA368" s="13"/>
      <c r="AB368" s="13"/>
      <c r="AC368" s="13"/>
      <c r="AD368" s="13"/>
      <c r="AE368" s="13"/>
      <c r="AT368" s="246" t="s">
        <v>279</v>
      </c>
      <c r="AU368" s="246" t="s">
        <v>82</v>
      </c>
      <c r="AV368" s="13" t="s">
        <v>80</v>
      </c>
      <c r="AW368" s="13" t="s">
        <v>33</v>
      </c>
      <c r="AX368" s="13" t="s">
        <v>72</v>
      </c>
      <c r="AY368" s="246" t="s">
        <v>266</v>
      </c>
    </row>
    <row r="369" spans="1:51" s="13" customFormat="1" ht="12">
      <c r="A369" s="13"/>
      <c r="B369" s="237"/>
      <c r="C369" s="238"/>
      <c r="D369" s="230" t="s">
        <v>279</v>
      </c>
      <c r="E369" s="239" t="s">
        <v>19</v>
      </c>
      <c r="F369" s="240" t="s">
        <v>3645</v>
      </c>
      <c r="G369" s="238"/>
      <c r="H369" s="239" t="s">
        <v>19</v>
      </c>
      <c r="I369" s="241"/>
      <c r="J369" s="238"/>
      <c r="K369" s="238"/>
      <c r="L369" s="242"/>
      <c r="M369" s="243"/>
      <c r="N369" s="244"/>
      <c r="O369" s="244"/>
      <c r="P369" s="244"/>
      <c r="Q369" s="244"/>
      <c r="R369" s="244"/>
      <c r="S369" s="244"/>
      <c r="T369" s="245"/>
      <c r="U369" s="13"/>
      <c r="V369" s="13"/>
      <c r="W369" s="13"/>
      <c r="X369" s="13"/>
      <c r="Y369" s="13"/>
      <c r="Z369" s="13"/>
      <c r="AA369" s="13"/>
      <c r="AB369" s="13"/>
      <c r="AC369" s="13"/>
      <c r="AD369" s="13"/>
      <c r="AE369" s="13"/>
      <c r="AT369" s="246" t="s">
        <v>279</v>
      </c>
      <c r="AU369" s="246" t="s">
        <v>82</v>
      </c>
      <c r="AV369" s="13" t="s">
        <v>80</v>
      </c>
      <c r="AW369" s="13" t="s">
        <v>33</v>
      </c>
      <c r="AX369" s="13" t="s">
        <v>72</v>
      </c>
      <c r="AY369" s="246" t="s">
        <v>266</v>
      </c>
    </row>
    <row r="370" spans="1:51" s="14" customFormat="1" ht="12">
      <c r="A370" s="14"/>
      <c r="B370" s="247"/>
      <c r="C370" s="248"/>
      <c r="D370" s="230" t="s">
        <v>279</v>
      </c>
      <c r="E370" s="249" t="s">
        <v>19</v>
      </c>
      <c r="F370" s="250" t="s">
        <v>3648</v>
      </c>
      <c r="G370" s="248"/>
      <c r="H370" s="251">
        <v>0.714</v>
      </c>
      <c r="I370" s="252"/>
      <c r="J370" s="248"/>
      <c r="K370" s="248"/>
      <c r="L370" s="253"/>
      <c r="M370" s="254"/>
      <c r="N370" s="255"/>
      <c r="O370" s="255"/>
      <c r="P370" s="255"/>
      <c r="Q370" s="255"/>
      <c r="R370" s="255"/>
      <c r="S370" s="255"/>
      <c r="T370" s="256"/>
      <c r="U370" s="14"/>
      <c r="V370" s="14"/>
      <c r="W370" s="14"/>
      <c r="X370" s="14"/>
      <c r="Y370" s="14"/>
      <c r="Z370" s="14"/>
      <c r="AA370" s="14"/>
      <c r="AB370" s="14"/>
      <c r="AC370" s="14"/>
      <c r="AD370" s="14"/>
      <c r="AE370" s="14"/>
      <c r="AT370" s="257" t="s">
        <v>279</v>
      </c>
      <c r="AU370" s="257" t="s">
        <v>82</v>
      </c>
      <c r="AV370" s="14" t="s">
        <v>82</v>
      </c>
      <c r="AW370" s="14" t="s">
        <v>33</v>
      </c>
      <c r="AX370" s="14" t="s">
        <v>72</v>
      </c>
      <c r="AY370" s="257" t="s">
        <v>266</v>
      </c>
    </row>
    <row r="371" spans="1:51" s="15" customFormat="1" ht="12">
      <c r="A371" s="15"/>
      <c r="B371" s="258"/>
      <c r="C371" s="259"/>
      <c r="D371" s="230" t="s">
        <v>279</v>
      </c>
      <c r="E371" s="260" t="s">
        <v>19</v>
      </c>
      <c r="F371" s="261" t="s">
        <v>282</v>
      </c>
      <c r="G371" s="259"/>
      <c r="H371" s="262">
        <v>1.832</v>
      </c>
      <c r="I371" s="263"/>
      <c r="J371" s="259"/>
      <c r="K371" s="259"/>
      <c r="L371" s="264"/>
      <c r="M371" s="265"/>
      <c r="N371" s="266"/>
      <c r="O371" s="266"/>
      <c r="P371" s="266"/>
      <c r="Q371" s="266"/>
      <c r="R371" s="266"/>
      <c r="S371" s="266"/>
      <c r="T371" s="267"/>
      <c r="U371" s="15"/>
      <c r="V371" s="15"/>
      <c r="W371" s="15"/>
      <c r="X371" s="15"/>
      <c r="Y371" s="15"/>
      <c r="Z371" s="15"/>
      <c r="AA371" s="15"/>
      <c r="AB371" s="15"/>
      <c r="AC371" s="15"/>
      <c r="AD371" s="15"/>
      <c r="AE371" s="15"/>
      <c r="AT371" s="268" t="s">
        <v>279</v>
      </c>
      <c r="AU371" s="268" t="s">
        <v>82</v>
      </c>
      <c r="AV371" s="15" t="s">
        <v>273</v>
      </c>
      <c r="AW371" s="15" t="s">
        <v>33</v>
      </c>
      <c r="AX371" s="15" t="s">
        <v>80</v>
      </c>
      <c r="AY371" s="268" t="s">
        <v>266</v>
      </c>
    </row>
    <row r="372" spans="1:51" s="14" customFormat="1" ht="12">
      <c r="A372" s="14"/>
      <c r="B372" s="247"/>
      <c r="C372" s="248"/>
      <c r="D372" s="230" t="s">
        <v>279</v>
      </c>
      <c r="E372" s="248"/>
      <c r="F372" s="250" t="s">
        <v>3652</v>
      </c>
      <c r="G372" s="248"/>
      <c r="H372" s="251">
        <v>2.015</v>
      </c>
      <c r="I372" s="252"/>
      <c r="J372" s="248"/>
      <c r="K372" s="248"/>
      <c r="L372" s="253"/>
      <c r="M372" s="254"/>
      <c r="N372" s="255"/>
      <c r="O372" s="255"/>
      <c r="P372" s="255"/>
      <c r="Q372" s="255"/>
      <c r="R372" s="255"/>
      <c r="S372" s="255"/>
      <c r="T372" s="256"/>
      <c r="U372" s="14"/>
      <c r="V372" s="14"/>
      <c r="W372" s="14"/>
      <c r="X372" s="14"/>
      <c r="Y372" s="14"/>
      <c r="Z372" s="14"/>
      <c r="AA372" s="14"/>
      <c r="AB372" s="14"/>
      <c r="AC372" s="14"/>
      <c r="AD372" s="14"/>
      <c r="AE372" s="14"/>
      <c r="AT372" s="257" t="s">
        <v>279</v>
      </c>
      <c r="AU372" s="257" t="s">
        <v>82</v>
      </c>
      <c r="AV372" s="14" t="s">
        <v>82</v>
      </c>
      <c r="AW372" s="14" t="s">
        <v>4</v>
      </c>
      <c r="AX372" s="14" t="s">
        <v>80</v>
      </c>
      <c r="AY372" s="257" t="s">
        <v>266</v>
      </c>
    </row>
    <row r="373" spans="1:65" s="2" customFormat="1" ht="24.15" customHeight="1">
      <c r="A373" s="41"/>
      <c r="B373" s="42"/>
      <c r="C373" s="217" t="s">
        <v>517</v>
      </c>
      <c r="D373" s="217" t="s">
        <v>268</v>
      </c>
      <c r="E373" s="218" t="s">
        <v>3653</v>
      </c>
      <c r="F373" s="219" t="s">
        <v>3654</v>
      </c>
      <c r="G373" s="220" t="s">
        <v>327</v>
      </c>
      <c r="H373" s="221">
        <v>32.898</v>
      </c>
      <c r="I373" s="222"/>
      <c r="J373" s="223">
        <f>ROUND(I373*H373,2)</f>
        <v>0</v>
      </c>
      <c r="K373" s="219" t="s">
        <v>272</v>
      </c>
      <c r="L373" s="47"/>
      <c r="M373" s="224" t="s">
        <v>19</v>
      </c>
      <c r="N373" s="225" t="s">
        <v>43</v>
      </c>
      <c r="O373" s="87"/>
      <c r="P373" s="226">
        <f>O373*H373</f>
        <v>0</v>
      </c>
      <c r="Q373" s="226">
        <v>0.00855</v>
      </c>
      <c r="R373" s="226">
        <f>Q373*H373</f>
        <v>0.2812779</v>
      </c>
      <c r="S373" s="226">
        <v>0</v>
      </c>
      <c r="T373" s="227">
        <f>S373*H373</f>
        <v>0</v>
      </c>
      <c r="U373" s="41"/>
      <c r="V373" s="41"/>
      <c r="W373" s="41"/>
      <c r="X373" s="41"/>
      <c r="Y373" s="41"/>
      <c r="Z373" s="41"/>
      <c r="AA373" s="41"/>
      <c r="AB373" s="41"/>
      <c r="AC373" s="41"/>
      <c r="AD373" s="41"/>
      <c r="AE373" s="41"/>
      <c r="AR373" s="228" t="s">
        <v>273</v>
      </c>
      <c r="AT373" s="228" t="s">
        <v>268</v>
      </c>
      <c r="AU373" s="228" t="s">
        <v>82</v>
      </c>
      <c r="AY373" s="20" t="s">
        <v>266</v>
      </c>
      <c r="BE373" s="229">
        <f>IF(N373="základní",J373,0)</f>
        <v>0</v>
      </c>
      <c r="BF373" s="229">
        <f>IF(N373="snížená",J373,0)</f>
        <v>0</v>
      </c>
      <c r="BG373" s="229">
        <f>IF(N373="zákl. přenesená",J373,0)</f>
        <v>0</v>
      </c>
      <c r="BH373" s="229">
        <f>IF(N373="sníž. přenesená",J373,0)</f>
        <v>0</v>
      </c>
      <c r="BI373" s="229">
        <f>IF(N373="nulová",J373,0)</f>
        <v>0</v>
      </c>
      <c r="BJ373" s="20" t="s">
        <v>80</v>
      </c>
      <c r="BK373" s="229">
        <f>ROUND(I373*H373,2)</f>
        <v>0</v>
      </c>
      <c r="BL373" s="20" t="s">
        <v>273</v>
      </c>
      <c r="BM373" s="228" t="s">
        <v>3655</v>
      </c>
    </row>
    <row r="374" spans="1:47" s="2" customFormat="1" ht="12">
      <c r="A374" s="41"/>
      <c r="B374" s="42"/>
      <c r="C374" s="43"/>
      <c r="D374" s="230" t="s">
        <v>275</v>
      </c>
      <c r="E374" s="43"/>
      <c r="F374" s="231" t="s">
        <v>3656</v>
      </c>
      <c r="G374" s="43"/>
      <c r="H374" s="43"/>
      <c r="I374" s="232"/>
      <c r="J374" s="43"/>
      <c r="K374" s="43"/>
      <c r="L374" s="47"/>
      <c r="M374" s="233"/>
      <c r="N374" s="234"/>
      <c r="O374" s="87"/>
      <c r="P374" s="87"/>
      <c r="Q374" s="87"/>
      <c r="R374" s="87"/>
      <c r="S374" s="87"/>
      <c r="T374" s="88"/>
      <c r="U374" s="41"/>
      <c r="V374" s="41"/>
      <c r="W374" s="41"/>
      <c r="X374" s="41"/>
      <c r="Y374" s="41"/>
      <c r="Z374" s="41"/>
      <c r="AA374" s="41"/>
      <c r="AB374" s="41"/>
      <c r="AC374" s="41"/>
      <c r="AD374" s="41"/>
      <c r="AE374" s="41"/>
      <c r="AT374" s="20" t="s">
        <v>275</v>
      </c>
      <c r="AU374" s="20" t="s">
        <v>82</v>
      </c>
    </row>
    <row r="375" spans="1:47" s="2" customFormat="1" ht="12">
      <c r="A375" s="41"/>
      <c r="B375" s="42"/>
      <c r="C375" s="43"/>
      <c r="D375" s="235" t="s">
        <v>277</v>
      </c>
      <c r="E375" s="43"/>
      <c r="F375" s="236" t="s">
        <v>3657</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277</v>
      </c>
      <c r="AU375" s="20" t="s">
        <v>82</v>
      </c>
    </row>
    <row r="376" spans="1:51" s="13" customFormat="1" ht="12">
      <c r="A376" s="13"/>
      <c r="B376" s="237"/>
      <c r="C376" s="238"/>
      <c r="D376" s="230" t="s">
        <v>279</v>
      </c>
      <c r="E376" s="239" t="s">
        <v>19</v>
      </c>
      <c r="F376" s="240" t="s">
        <v>789</v>
      </c>
      <c r="G376" s="238"/>
      <c r="H376" s="239" t="s">
        <v>19</v>
      </c>
      <c r="I376" s="241"/>
      <c r="J376" s="238"/>
      <c r="K376" s="238"/>
      <c r="L376" s="242"/>
      <c r="M376" s="243"/>
      <c r="N376" s="244"/>
      <c r="O376" s="244"/>
      <c r="P376" s="244"/>
      <c r="Q376" s="244"/>
      <c r="R376" s="244"/>
      <c r="S376" s="244"/>
      <c r="T376" s="245"/>
      <c r="U376" s="13"/>
      <c r="V376" s="13"/>
      <c r="W376" s="13"/>
      <c r="X376" s="13"/>
      <c r="Y376" s="13"/>
      <c r="Z376" s="13"/>
      <c r="AA376" s="13"/>
      <c r="AB376" s="13"/>
      <c r="AC376" s="13"/>
      <c r="AD376" s="13"/>
      <c r="AE376" s="13"/>
      <c r="AT376" s="246" t="s">
        <v>279</v>
      </c>
      <c r="AU376" s="246" t="s">
        <v>82</v>
      </c>
      <c r="AV376" s="13" t="s">
        <v>80</v>
      </c>
      <c r="AW376" s="13" t="s">
        <v>33</v>
      </c>
      <c r="AX376" s="13" t="s">
        <v>72</v>
      </c>
      <c r="AY376" s="246" t="s">
        <v>266</v>
      </c>
    </row>
    <row r="377" spans="1:51" s="13" customFormat="1" ht="12">
      <c r="A377" s="13"/>
      <c r="B377" s="237"/>
      <c r="C377" s="238"/>
      <c r="D377" s="230" t="s">
        <v>279</v>
      </c>
      <c r="E377" s="239" t="s">
        <v>19</v>
      </c>
      <c r="F377" s="240" t="s">
        <v>3658</v>
      </c>
      <c r="G377" s="238"/>
      <c r="H377" s="239" t="s">
        <v>19</v>
      </c>
      <c r="I377" s="241"/>
      <c r="J377" s="238"/>
      <c r="K377" s="238"/>
      <c r="L377" s="242"/>
      <c r="M377" s="243"/>
      <c r="N377" s="244"/>
      <c r="O377" s="244"/>
      <c r="P377" s="244"/>
      <c r="Q377" s="244"/>
      <c r="R377" s="244"/>
      <c r="S377" s="244"/>
      <c r="T377" s="245"/>
      <c r="U377" s="13"/>
      <c r="V377" s="13"/>
      <c r="W377" s="13"/>
      <c r="X377" s="13"/>
      <c r="Y377" s="13"/>
      <c r="Z377" s="13"/>
      <c r="AA377" s="13"/>
      <c r="AB377" s="13"/>
      <c r="AC377" s="13"/>
      <c r="AD377" s="13"/>
      <c r="AE377" s="13"/>
      <c r="AT377" s="246" t="s">
        <v>279</v>
      </c>
      <c r="AU377" s="246" t="s">
        <v>82</v>
      </c>
      <c r="AV377" s="13" t="s">
        <v>80</v>
      </c>
      <c r="AW377" s="13" t="s">
        <v>33</v>
      </c>
      <c r="AX377" s="13" t="s">
        <v>72</v>
      </c>
      <c r="AY377" s="246" t="s">
        <v>266</v>
      </c>
    </row>
    <row r="378" spans="1:51" s="14" customFormat="1" ht="12">
      <c r="A378" s="14"/>
      <c r="B378" s="247"/>
      <c r="C378" s="248"/>
      <c r="D378" s="230" t="s">
        <v>279</v>
      </c>
      <c r="E378" s="249" t="s">
        <v>19</v>
      </c>
      <c r="F378" s="250" t="s">
        <v>3659</v>
      </c>
      <c r="G378" s="248"/>
      <c r="H378" s="251">
        <v>9.927</v>
      </c>
      <c r="I378" s="252"/>
      <c r="J378" s="248"/>
      <c r="K378" s="248"/>
      <c r="L378" s="253"/>
      <c r="M378" s="254"/>
      <c r="N378" s="255"/>
      <c r="O378" s="255"/>
      <c r="P378" s="255"/>
      <c r="Q378" s="255"/>
      <c r="R378" s="255"/>
      <c r="S378" s="255"/>
      <c r="T378" s="256"/>
      <c r="U378" s="14"/>
      <c r="V378" s="14"/>
      <c r="W378" s="14"/>
      <c r="X378" s="14"/>
      <c r="Y378" s="14"/>
      <c r="Z378" s="14"/>
      <c r="AA378" s="14"/>
      <c r="AB378" s="14"/>
      <c r="AC378" s="14"/>
      <c r="AD378" s="14"/>
      <c r="AE378" s="14"/>
      <c r="AT378" s="257" t="s">
        <v>279</v>
      </c>
      <c r="AU378" s="257" t="s">
        <v>82</v>
      </c>
      <c r="AV378" s="14" t="s">
        <v>82</v>
      </c>
      <c r="AW378" s="14" t="s">
        <v>33</v>
      </c>
      <c r="AX378" s="14" t="s">
        <v>72</v>
      </c>
      <c r="AY378" s="257" t="s">
        <v>266</v>
      </c>
    </row>
    <row r="379" spans="1:51" s="13" customFormat="1" ht="12">
      <c r="A379" s="13"/>
      <c r="B379" s="237"/>
      <c r="C379" s="238"/>
      <c r="D379" s="230" t="s">
        <v>279</v>
      </c>
      <c r="E379" s="239" t="s">
        <v>19</v>
      </c>
      <c r="F379" s="240" t="s">
        <v>792</v>
      </c>
      <c r="G379" s="238"/>
      <c r="H379" s="239" t="s">
        <v>19</v>
      </c>
      <c r="I379" s="241"/>
      <c r="J379" s="238"/>
      <c r="K379" s="238"/>
      <c r="L379" s="242"/>
      <c r="M379" s="243"/>
      <c r="N379" s="244"/>
      <c r="O379" s="244"/>
      <c r="P379" s="244"/>
      <c r="Q379" s="244"/>
      <c r="R379" s="244"/>
      <c r="S379" s="244"/>
      <c r="T379" s="245"/>
      <c r="U379" s="13"/>
      <c r="V379" s="13"/>
      <c r="W379" s="13"/>
      <c r="X379" s="13"/>
      <c r="Y379" s="13"/>
      <c r="Z379" s="13"/>
      <c r="AA379" s="13"/>
      <c r="AB379" s="13"/>
      <c r="AC379" s="13"/>
      <c r="AD379" s="13"/>
      <c r="AE379" s="13"/>
      <c r="AT379" s="246" t="s">
        <v>279</v>
      </c>
      <c r="AU379" s="246" t="s">
        <v>82</v>
      </c>
      <c r="AV379" s="13" t="s">
        <v>80</v>
      </c>
      <c r="AW379" s="13" t="s">
        <v>33</v>
      </c>
      <c r="AX379" s="13" t="s">
        <v>72</v>
      </c>
      <c r="AY379" s="246" t="s">
        <v>266</v>
      </c>
    </row>
    <row r="380" spans="1:51" s="13" customFormat="1" ht="12">
      <c r="A380" s="13"/>
      <c r="B380" s="237"/>
      <c r="C380" s="238"/>
      <c r="D380" s="230" t="s">
        <v>279</v>
      </c>
      <c r="E380" s="239" t="s">
        <v>19</v>
      </c>
      <c r="F380" s="240" t="s">
        <v>3658</v>
      </c>
      <c r="G380" s="238"/>
      <c r="H380" s="239" t="s">
        <v>19</v>
      </c>
      <c r="I380" s="241"/>
      <c r="J380" s="238"/>
      <c r="K380" s="238"/>
      <c r="L380" s="242"/>
      <c r="M380" s="243"/>
      <c r="N380" s="244"/>
      <c r="O380" s="244"/>
      <c r="P380" s="244"/>
      <c r="Q380" s="244"/>
      <c r="R380" s="244"/>
      <c r="S380" s="244"/>
      <c r="T380" s="245"/>
      <c r="U380" s="13"/>
      <c r="V380" s="13"/>
      <c r="W380" s="13"/>
      <c r="X380" s="13"/>
      <c r="Y380" s="13"/>
      <c r="Z380" s="13"/>
      <c r="AA380" s="13"/>
      <c r="AB380" s="13"/>
      <c r="AC380" s="13"/>
      <c r="AD380" s="13"/>
      <c r="AE380" s="13"/>
      <c r="AT380" s="246" t="s">
        <v>279</v>
      </c>
      <c r="AU380" s="246" t="s">
        <v>82</v>
      </c>
      <c r="AV380" s="13" t="s">
        <v>80</v>
      </c>
      <c r="AW380" s="13" t="s">
        <v>33</v>
      </c>
      <c r="AX380" s="13" t="s">
        <v>72</v>
      </c>
      <c r="AY380" s="246" t="s">
        <v>266</v>
      </c>
    </row>
    <row r="381" spans="1:51" s="14" customFormat="1" ht="12">
      <c r="A381" s="14"/>
      <c r="B381" s="247"/>
      <c r="C381" s="248"/>
      <c r="D381" s="230" t="s">
        <v>279</v>
      </c>
      <c r="E381" s="249" t="s">
        <v>19</v>
      </c>
      <c r="F381" s="250" t="s">
        <v>3660</v>
      </c>
      <c r="G381" s="248"/>
      <c r="H381" s="251">
        <v>11.543</v>
      </c>
      <c r="I381" s="252"/>
      <c r="J381" s="248"/>
      <c r="K381" s="248"/>
      <c r="L381" s="253"/>
      <c r="M381" s="254"/>
      <c r="N381" s="255"/>
      <c r="O381" s="255"/>
      <c r="P381" s="255"/>
      <c r="Q381" s="255"/>
      <c r="R381" s="255"/>
      <c r="S381" s="255"/>
      <c r="T381" s="256"/>
      <c r="U381" s="14"/>
      <c r="V381" s="14"/>
      <c r="W381" s="14"/>
      <c r="X381" s="14"/>
      <c r="Y381" s="14"/>
      <c r="Z381" s="14"/>
      <c r="AA381" s="14"/>
      <c r="AB381" s="14"/>
      <c r="AC381" s="14"/>
      <c r="AD381" s="14"/>
      <c r="AE381" s="14"/>
      <c r="AT381" s="257" t="s">
        <v>279</v>
      </c>
      <c r="AU381" s="257" t="s">
        <v>82</v>
      </c>
      <c r="AV381" s="14" t="s">
        <v>82</v>
      </c>
      <c r="AW381" s="14" t="s">
        <v>33</v>
      </c>
      <c r="AX381" s="14" t="s">
        <v>72</v>
      </c>
      <c r="AY381" s="257" t="s">
        <v>266</v>
      </c>
    </row>
    <row r="382" spans="1:51" s="13" customFormat="1" ht="12">
      <c r="A382" s="13"/>
      <c r="B382" s="237"/>
      <c r="C382" s="238"/>
      <c r="D382" s="230" t="s">
        <v>279</v>
      </c>
      <c r="E382" s="239" t="s">
        <v>19</v>
      </c>
      <c r="F382" s="240" t="s">
        <v>793</v>
      </c>
      <c r="G382" s="238"/>
      <c r="H382" s="239" t="s">
        <v>19</v>
      </c>
      <c r="I382" s="241"/>
      <c r="J382" s="238"/>
      <c r="K382" s="238"/>
      <c r="L382" s="242"/>
      <c r="M382" s="243"/>
      <c r="N382" s="244"/>
      <c r="O382" s="244"/>
      <c r="P382" s="244"/>
      <c r="Q382" s="244"/>
      <c r="R382" s="244"/>
      <c r="S382" s="244"/>
      <c r="T382" s="245"/>
      <c r="U382" s="13"/>
      <c r="V382" s="13"/>
      <c r="W382" s="13"/>
      <c r="X382" s="13"/>
      <c r="Y382" s="13"/>
      <c r="Z382" s="13"/>
      <c r="AA382" s="13"/>
      <c r="AB382" s="13"/>
      <c r="AC382" s="13"/>
      <c r="AD382" s="13"/>
      <c r="AE382" s="13"/>
      <c r="AT382" s="246" t="s">
        <v>279</v>
      </c>
      <c r="AU382" s="246" t="s">
        <v>82</v>
      </c>
      <c r="AV382" s="13" t="s">
        <v>80</v>
      </c>
      <c r="AW382" s="13" t="s">
        <v>33</v>
      </c>
      <c r="AX382" s="13" t="s">
        <v>72</v>
      </c>
      <c r="AY382" s="246" t="s">
        <v>266</v>
      </c>
    </row>
    <row r="383" spans="1:51" s="13" customFormat="1" ht="12">
      <c r="A383" s="13"/>
      <c r="B383" s="237"/>
      <c r="C383" s="238"/>
      <c r="D383" s="230" t="s">
        <v>279</v>
      </c>
      <c r="E383" s="239" t="s">
        <v>19</v>
      </c>
      <c r="F383" s="240" t="s">
        <v>3658</v>
      </c>
      <c r="G383" s="238"/>
      <c r="H383" s="239" t="s">
        <v>19</v>
      </c>
      <c r="I383" s="241"/>
      <c r="J383" s="238"/>
      <c r="K383" s="238"/>
      <c r="L383" s="242"/>
      <c r="M383" s="243"/>
      <c r="N383" s="244"/>
      <c r="O383" s="244"/>
      <c r="P383" s="244"/>
      <c r="Q383" s="244"/>
      <c r="R383" s="244"/>
      <c r="S383" s="244"/>
      <c r="T383" s="245"/>
      <c r="U383" s="13"/>
      <c r="V383" s="13"/>
      <c r="W383" s="13"/>
      <c r="X383" s="13"/>
      <c r="Y383" s="13"/>
      <c r="Z383" s="13"/>
      <c r="AA383" s="13"/>
      <c r="AB383" s="13"/>
      <c r="AC383" s="13"/>
      <c r="AD383" s="13"/>
      <c r="AE383" s="13"/>
      <c r="AT383" s="246" t="s">
        <v>279</v>
      </c>
      <c r="AU383" s="246" t="s">
        <v>82</v>
      </c>
      <c r="AV383" s="13" t="s">
        <v>80</v>
      </c>
      <c r="AW383" s="13" t="s">
        <v>33</v>
      </c>
      <c r="AX383" s="13" t="s">
        <v>72</v>
      </c>
      <c r="AY383" s="246" t="s">
        <v>266</v>
      </c>
    </row>
    <row r="384" spans="1:51" s="14" customFormat="1" ht="12">
      <c r="A384" s="14"/>
      <c r="B384" s="247"/>
      <c r="C384" s="248"/>
      <c r="D384" s="230" t="s">
        <v>279</v>
      </c>
      <c r="E384" s="249" t="s">
        <v>19</v>
      </c>
      <c r="F384" s="250" t="s">
        <v>3661</v>
      </c>
      <c r="G384" s="248"/>
      <c r="H384" s="251">
        <v>11.428</v>
      </c>
      <c r="I384" s="252"/>
      <c r="J384" s="248"/>
      <c r="K384" s="248"/>
      <c r="L384" s="253"/>
      <c r="M384" s="254"/>
      <c r="N384" s="255"/>
      <c r="O384" s="255"/>
      <c r="P384" s="255"/>
      <c r="Q384" s="255"/>
      <c r="R384" s="255"/>
      <c r="S384" s="255"/>
      <c r="T384" s="256"/>
      <c r="U384" s="14"/>
      <c r="V384" s="14"/>
      <c r="W384" s="14"/>
      <c r="X384" s="14"/>
      <c r="Y384" s="14"/>
      <c r="Z384" s="14"/>
      <c r="AA384" s="14"/>
      <c r="AB384" s="14"/>
      <c r="AC384" s="14"/>
      <c r="AD384" s="14"/>
      <c r="AE384" s="14"/>
      <c r="AT384" s="257" t="s">
        <v>279</v>
      </c>
      <c r="AU384" s="257" t="s">
        <v>82</v>
      </c>
      <c r="AV384" s="14" t="s">
        <v>82</v>
      </c>
      <c r="AW384" s="14" t="s">
        <v>33</v>
      </c>
      <c r="AX384" s="14" t="s">
        <v>72</v>
      </c>
      <c r="AY384" s="257" t="s">
        <v>266</v>
      </c>
    </row>
    <row r="385" spans="1:51" s="15" customFormat="1" ht="12">
      <c r="A385" s="15"/>
      <c r="B385" s="258"/>
      <c r="C385" s="259"/>
      <c r="D385" s="230" t="s">
        <v>279</v>
      </c>
      <c r="E385" s="260" t="s">
        <v>19</v>
      </c>
      <c r="F385" s="261" t="s">
        <v>282</v>
      </c>
      <c r="G385" s="259"/>
      <c r="H385" s="262">
        <v>32.898</v>
      </c>
      <c r="I385" s="263"/>
      <c r="J385" s="259"/>
      <c r="K385" s="259"/>
      <c r="L385" s="264"/>
      <c r="M385" s="265"/>
      <c r="N385" s="266"/>
      <c r="O385" s="266"/>
      <c r="P385" s="266"/>
      <c r="Q385" s="266"/>
      <c r="R385" s="266"/>
      <c r="S385" s="266"/>
      <c r="T385" s="267"/>
      <c r="U385" s="15"/>
      <c r="V385" s="15"/>
      <c r="W385" s="15"/>
      <c r="X385" s="15"/>
      <c r="Y385" s="15"/>
      <c r="Z385" s="15"/>
      <c r="AA385" s="15"/>
      <c r="AB385" s="15"/>
      <c r="AC385" s="15"/>
      <c r="AD385" s="15"/>
      <c r="AE385" s="15"/>
      <c r="AT385" s="268" t="s">
        <v>279</v>
      </c>
      <c r="AU385" s="268" t="s">
        <v>82</v>
      </c>
      <c r="AV385" s="15" t="s">
        <v>273</v>
      </c>
      <c r="AW385" s="15" t="s">
        <v>33</v>
      </c>
      <c r="AX385" s="15" t="s">
        <v>80</v>
      </c>
      <c r="AY385" s="268" t="s">
        <v>266</v>
      </c>
    </row>
    <row r="386" spans="1:65" s="2" customFormat="1" ht="21.75" customHeight="1">
      <c r="A386" s="41"/>
      <c r="B386" s="42"/>
      <c r="C386" s="269" t="s">
        <v>522</v>
      </c>
      <c r="D386" s="269" t="s">
        <v>430</v>
      </c>
      <c r="E386" s="270" t="s">
        <v>3662</v>
      </c>
      <c r="F386" s="271" t="s">
        <v>3663</v>
      </c>
      <c r="G386" s="272" t="s">
        <v>327</v>
      </c>
      <c r="H386" s="273">
        <v>36.188</v>
      </c>
      <c r="I386" s="274"/>
      <c r="J386" s="275">
        <f>ROUND(I386*H386,2)</f>
        <v>0</v>
      </c>
      <c r="K386" s="271" t="s">
        <v>272</v>
      </c>
      <c r="L386" s="276"/>
      <c r="M386" s="277" t="s">
        <v>19</v>
      </c>
      <c r="N386" s="278" t="s">
        <v>43</v>
      </c>
      <c r="O386" s="87"/>
      <c r="P386" s="226">
        <f>O386*H386</f>
        <v>0</v>
      </c>
      <c r="Q386" s="226">
        <v>1</v>
      </c>
      <c r="R386" s="226">
        <f>Q386*H386</f>
        <v>36.188</v>
      </c>
      <c r="S386" s="226">
        <v>0</v>
      </c>
      <c r="T386" s="227">
        <f>S386*H386</f>
        <v>0</v>
      </c>
      <c r="U386" s="41"/>
      <c r="V386" s="41"/>
      <c r="W386" s="41"/>
      <c r="X386" s="41"/>
      <c r="Y386" s="41"/>
      <c r="Z386" s="41"/>
      <c r="AA386" s="41"/>
      <c r="AB386" s="41"/>
      <c r="AC386" s="41"/>
      <c r="AD386" s="41"/>
      <c r="AE386" s="41"/>
      <c r="AR386" s="228" t="s">
        <v>324</v>
      </c>
      <c r="AT386" s="228" t="s">
        <v>430</v>
      </c>
      <c r="AU386" s="228" t="s">
        <v>82</v>
      </c>
      <c r="AY386" s="20" t="s">
        <v>266</v>
      </c>
      <c r="BE386" s="229">
        <f>IF(N386="základní",J386,0)</f>
        <v>0</v>
      </c>
      <c r="BF386" s="229">
        <f>IF(N386="snížená",J386,0)</f>
        <v>0</v>
      </c>
      <c r="BG386" s="229">
        <f>IF(N386="zákl. přenesená",J386,0)</f>
        <v>0</v>
      </c>
      <c r="BH386" s="229">
        <f>IF(N386="sníž. přenesená",J386,0)</f>
        <v>0</v>
      </c>
      <c r="BI386" s="229">
        <f>IF(N386="nulová",J386,0)</f>
        <v>0</v>
      </c>
      <c r="BJ386" s="20" t="s">
        <v>80</v>
      </c>
      <c r="BK386" s="229">
        <f>ROUND(I386*H386,2)</f>
        <v>0</v>
      </c>
      <c r="BL386" s="20" t="s">
        <v>273</v>
      </c>
      <c r="BM386" s="228" t="s">
        <v>3664</v>
      </c>
    </row>
    <row r="387" spans="1:47" s="2" customFormat="1" ht="12">
      <c r="A387" s="41"/>
      <c r="B387" s="42"/>
      <c r="C387" s="43"/>
      <c r="D387" s="230" t="s">
        <v>275</v>
      </c>
      <c r="E387" s="43"/>
      <c r="F387" s="231" t="s">
        <v>3663</v>
      </c>
      <c r="G387" s="43"/>
      <c r="H387" s="43"/>
      <c r="I387" s="232"/>
      <c r="J387" s="43"/>
      <c r="K387" s="43"/>
      <c r="L387" s="47"/>
      <c r="M387" s="233"/>
      <c r="N387" s="234"/>
      <c r="O387" s="87"/>
      <c r="P387" s="87"/>
      <c r="Q387" s="87"/>
      <c r="R387" s="87"/>
      <c r="S387" s="87"/>
      <c r="T387" s="88"/>
      <c r="U387" s="41"/>
      <c r="V387" s="41"/>
      <c r="W387" s="41"/>
      <c r="X387" s="41"/>
      <c r="Y387" s="41"/>
      <c r="Z387" s="41"/>
      <c r="AA387" s="41"/>
      <c r="AB387" s="41"/>
      <c r="AC387" s="41"/>
      <c r="AD387" s="41"/>
      <c r="AE387" s="41"/>
      <c r="AT387" s="20" t="s">
        <v>275</v>
      </c>
      <c r="AU387" s="20" t="s">
        <v>82</v>
      </c>
    </row>
    <row r="388" spans="1:51" s="13" customFormat="1" ht="12">
      <c r="A388" s="13"/>
      <c r="B388" s="237"/>
      <c r="C388" s="238"/>
      <c r="D388" s="230" t="s">
        <v>279</v>
      </c>
      <c r="E388" s="239" t="s">
        <v>19</v>
      </c>
      <c r="F388" s="240" t="s">
        <v>789</v>
      </c>
      <c r="G388" s="238"/>
      <c r="H388" s="239" t="s">
        <v>19</v>
      </c>
      <c r="I388" s="241"/>
      <c r="J388" s="238"/>
      <c r="K388" s="238"/>
      <c r="L388" s="242"/>
      <c r="M388" s="243"/>
      <c r="N388" s="244"/>
      <c r="O388" s="244"/>
      <c r="P388" s="244"/>
      <c r="Q388" s="244"/>
      <c r="R388" s="244"/>
      <c r="S388" s="244"/>
      <c r="T388" s="245"/>
      <c r="U388" s="13"/>
      <c r="V388" s="13"/>
      <c r="W388" s="13"/>
      <c r="X388" s="13"/>
      <c r="Y388" s="13"/>
      <c r="Z388" s="13"/>
      <c r="AA388" s="13"/>
      <c r="AB388" s="13"/>
      <c r="AC388" s="13"/>
      <c r="AD388" s="13"/>
      <c r="AE388" s="13"/>
      <c r="AT388" s="246" t="s">
        <v>279</v>
      </c>
      <c r="AU388" s="246" t="s">
        <v>82</v>
      </c>
      <c r="AV388" s="13" t="s">
        <v>80</v>
      </c>
      <c r="AW388" s="13" t="s">
        <v>33</v>
      </c>
      <c r="AX388" s="13" t="s">
        <v>72</v>
      </c>
      <c r="AY388" s="246" t="s">
        <v>266</v>
      </c>
    </row>
    <row r="389" spans="1:51" s="13" customFormat="1" ht="12">
      <c r="A389" s="13"/>
      <c r="B389" s="237"/>
      <c r="C389" s="238"/>
      <c r="D389" s="230" t="s">
        <v>279</v>
      </c>
      <c r="E389" s="239" t="s">
        <v>19</v>
      </c>
      <c r="F389" s="240" t="s">
        <v>3658</v>
      </c>
      <c r="G389" s="238"/>
      <c r="H389" s="239" t="s">
        <v>19</v>
      </c>
      <c r="I389" s="241"/>
      <c r="J389" s="238"/>
      <c r="K389" s="238"/>
      <c r="L389" s="242"/>
      <c r="M389" s="243"/>
      <c r="N389" s="244"/>
      <c r="O389" s="244"/>
      <c r="P389" s="244"/>
      <c r="Q389" s="244"/>
      <c r="R389" s="244"/>
      <c r="S389" s="244"/>
      <c r="T389" s="245"/>
      <c r="U389" s="13"/>
      <c r="V389" s="13"/>
      <c r="W389" s="13"/>
      <c r="X389" s="13"/>
      <c r="Y389" s="13"/>
      <c r="Z389" s="13"/>
      <c r="AA389" s="13"/>
      <c r="AB389" s="13"/>
      <c r="AC389" s="13"/>
      <c r="AD389" s="13"/>
      <c r="AE389" s="13"/>
      <c r="AT389" s="246" t="s">
        <v>279</v>
      </c>
      <c r="AU389" s="246" t="s">
        <v>82</v>
      </c>
      <c r="AV389" s="13" t="s">
        <v>80</v>
      </c>
      <c r="AW389" s="13" t="s">
        <v>33</v>
      </c>
      <c r="AX389" s="13" t="s">
        <v>72</v>
      </c>
      <c r="AY389" s="246" t="s">
        <v>266</v>
      </c>
    </row>
    <row r="390" spans="1:51" s="14" customFormat="1" ht="12">
      <c r="A390" s="14"/>
      <c r="B390" s="247"/>
      <c r="C390" s="248"/>
      <c r="D390" s="230" t="s">
        <v>279</v>
      </c>
      <c r="E390" s="249" t="s">
        <v>19</v>
      </c>
      <c r="F390" s="250" t="s">
        <v>3659</v>
      </c>
      <c r="G390" s="248"/>
      <c r="H390" s="251">
        <v>9.927</v>
      </c>
      <c r="I390" s="252"/>
      <c r="J390" s="248"/>
      <c r="K390" s="248"/>
      <c r="L390" s="253"/>
      <c r="M390" s="254"/>
      <c r="N390" s="255"/>
      <c r="O390" s="255"/>
      <c r="P390" s="255"/>
      <c r="Q390" s="255"/>
      <c r="R390" s="255"/>
      <c r="S390" s="255"/>
      <c r="T390" s="256"/>
      <c r="U390" s="14"/>
      <c r="V390" s="14"/>
      <c r="W390" s="14"/>
      <c r="X390" s="14"/>
      <c r="Y390" s="14"/>
      <c r="Z390" s="14"/>
      <c r="AA390" s="14"/>
      <c r="AB390" s="14"/>
      <c r="AC390" s="14"/>
      <c r="AD390" s="14"/>
      <c r="AE390" s="14"/>
      <c r="AT390" s="257" t="s">
        <v>279</v>
      </c>
      <c r="AU390" s="257" t="s">
        <v>82</v>
      </c>
      <c r="AV390" s="14" t="s">
        <v>82</v>
      </c>
      <c r="AW390" s="14" t="s">
        <v>33</v>
      </c>
      <c r="AX390" s="14" t="s">
        <v>72</v>
      </c>
      <c r="AY390" s="257" t="s">
        <v>266</v>
      </c>
    </row>
    <row r="391" spans="1:51" s="13" customFormat="1" ht="12">
      <c r="A391" s="13"/>
      <c r="B391" s="237"/>
      <c r="C391" s="238"/>
      <c r="D391" s="230" t="s">
        <v>279</v>
      </c>
      <c r="E391" s="239" t="s">
        <v>19</v>
      </c>
      <c r="F391" s="240" t="s">
        <v>792</v>
      </c>
      <c r="G391" s="238"/>
      <c r="H391" s="239" t="s">
        <v>19</v>
      </c>
      <c r="I391" s="241"/>
      <c r="J391" s="238"/>
      <c r="K391" s="238"/>
      <c r="L391" s="242"/>
      <c r="M391" s="243"/>
      <c r="N391" s="244"/>
      <c r="O391" s="244"/>
      <c r="P391" s="244"/>
      <c r="Q391" s="244"/>
      <c r="R391" s="244"/>
      <c r="S391" s="244"/>
      <c r="T391" s="245"/>
      <c r="U391" s="13"/>
      <c r="V391" s="13"/>
      <c r="W391" s="13"/>
      <c r="X391" s="13"/>
      <c r="Y391" s="13"/>
      <c r="Z391" s="13"/>
      <c r="AA391" s="13"/>
      <c r="AB391" s="13"/>
      <c r="AC391" s="13"/>
      <c r="AD391" s="13"/>
      <c r="AE391" s="13"/>
      <c r="AT391" s="246" t="s">
        <v>279</v>
      </c>
      <c r="AU391" s="246" t="s">
        <v>82</v>
      </c>
      <c r="AV391" s="13" t="s">
        <v>80</v>
      </c>
      <c r="AW391" s="13" t="s">
        <v>33</v>
      </c>
      <c r="AX391" s="13" t="s">
        <v>72</v>
      </c>
      <c r="AY391" s="246" t="s">
        <v>266</v>
      </c>
    </row>
    <row r="392" spans="1:51" s="13" customFormat="1" ht="12">
      <c r="A392" s="13"/>
      <c r="B392" s="237"/>
      <c r="C392" s="238"/>
      <c r="D392" s="230" t="s">
        <v>279</v>
      </c>
      <c r="E392" s="239" t="s">
        <v>19</v>
      </c>
      <c r="F392" s="240" t="s">
        <v>3658</v>
      </c>
      <c r="G392" s="238"/>
      <c r="H392" s="239" t="s">
        <v>19</v>
      </c>
      <c r="I392" s="241"/>
      <c r="J392" s="238"/>
      <c r="K392" s="238"/>
      <c r="L392" s="242"/>
      <c r="M392" s="243"/>
      <c r="N392" s="244"/>
      <c r="O392" s="244"/>
      <c r="P392" s="244"/>
      <c r="Q392" s="244"/>
      <c r="R392" s="244"/>
      <c r="S392" s="244"/>
      <c r="T392" s="245"/>
      <c r="U392" s="13"/>
      <c r="V392" s="13"/>
      <c r="W392" s="13"/>
      <c r="X392" s="13"/>
      <c r="Y392" s="13"/>
      <c r="Z392" s="13"/>
      <c r="AA392" s="13"/>
      <c r="AB392" s="13"/>
      <c r="AC392" s="13"/>
      <c r="AD392" s="13"/>
      <c r="AE392" s="13"/>
      <c r="AT392" s="246" t="s">
        <v>279</v>
      </c>
      <c r="AU392" s="246" t="s">
        <v>82</v>
      </c>
      <c r="AV392" s="13" t="s">
        <v>80</v>
      </c>
      <c r="AW392" s="13" t="s">
        <v>33</v>
      </c>
      <c r="AX392" s="13" t="s">
        <v>72</v>
      </c>
      <c r="AY392" s="246" t="s">
        <v>266</v>
      </c>
    </row>
    <row r="393" spans="1:51" s="14" customFormat="1" ht="12">
      <c r="A393" s="14"/>
      <c r="B393" s="247"/>
      <c r="C393" s="248"/>
      <c r="D393" s="230" t="s">
        <v>279</v>
      </c>
      <c r="E393" s="249" t="s">
        <v>19</v>
      </c>
      <c r="F393" s="250" t="s">
        <v>3660</v>
      </c>
      <c r="G393" s="248"/>
      <c r="H393" s="251">
        <v>11.543</v>
      </c>
      <c r="I393" s="252"/>
      <c r="J393" s="248"/>
      <c r="K393" s="248"/>
      <c r="L393" s="253"/>
      <c r="M393" s="254"/>
      <c r="N393" s="255"/>
      <c r="O393" s="255"/>
      <c r="P393" s="255"/>
      <c r="Q393" s="255"/>
      <c r="R393" s="255"/>
      <c r="S393" s="255"/>
      <c r="T393" s="256"/>
      <c r="U393" s="14"/>
      <c r="V393" s="14"/>
      <c r="W393" s="14"/>
      <c r="X393" s="14"/>
      <c r="Y393" s="14"/>
      <c r="Z393" s="14"/>
      <c r="AA393" s="14"/>
      <c r="AB393" s="14"/>
      <c r="AC393" s="14"/>
      <c r="AD393" s="14"/>
      <c r="AE393" s="14"/>
      <c r="AT393" s="257" t="s">
        <v>279</v>
      </c>
      <c r="AU393" s="257" t="s">
        <v>82</v>
      </c>
      <c r="AV393" s="14" t="s">
        <v>82</v>
      </c>
      <c r="AW393" s="14" t="s">
        <v>33</v>
      </c>
      <c r="AX393" s="14" t="s">
        <v>72</v>
      </c>
      <c r="AY393" s="257" t="s">
        <v>266</v>
      </c>
    </row>
    <row r="394" spans="1:51" s="13" customFormat="1" ht="12">
      <c r="A394" s="13"/>
      <c r="B394" s="237"/>
      <c r="C394" s="238"/>
      <c r="D394" s="230" t="s">
        <v>279</v>
      </c>
      <c r="E394" s="239" t="s">
        <v>19</v>
      </c>
      <c r="F394" s="240" t="s">
        <v>793</v>
      </c>
      <c r="G394" s="238"/>
      <c r="H394" s="239" t="s">
        <v>19</v>
      </c>
      <c r="I394" s="241"/>
      <c r="J394" s="238"/>
      <c r="K394" s="238"/>
      <c r="L394" s="242"/>
      <c r="M394" s="243"/>
      <c r="N394" s="244"/>
      <c r="O394" s="244"/>
      <c r="P394" s="244"/>
      <c r="Q394" s="244"/>
      <c r="R394" s="244"/>
      <c r="S394" s="244"/>
      <c r="T394" s="245"/>
      <c r="U394" s="13"/>
      <c r="V394" s="13"/>
      <c r="W394" s="13"/>
      <c r="X394" s="13"/>
      <c r="Y394" s="13"/>
      <c r="Z394" s="13"/>
      <c r="AA394" s="13"/>
      <c r="AB394" s="13"/>
      <c r="AC394" s="13"/>
      <c r="AD394" s="13"/>
      <c r="AE394" s="13"/>
      <c r="AT394" s="246" t="s">
        <v>279</v>
      </c>
      <c r="AU394" s="246" t="s">
        <v>82</v>
      </c>
      <c r="AV394" s="13" t="s">
        <v>80</v>
      </c>
      <c r="AW394" s="13" t="s">
        <v>33</v>
      </c>
      <c r="AX394" s="13" t="s">
        <v>72</v>
      </c>
      <c r="AY394" s="246" t="s">
        <v>266</v>
      </c>
    </row>
    <row r="395" spans="1:51" s="13" customFormat="1" ht="12">
      <c r="A395" s="13"/>
      <c r="B395" s="237"/>
      <c r="C395" s="238"/>
      <c r="D395" s="230" t="s">
        <v>279</v>
      </c>
      <c r="E395" s="239" t="s">
        <v>19</v>
      </c>
      <c r="F395" s="240" t="s">
        <v>3658</v>
      </c>
      <c r="G395" s="238"/>
      <c r="H395" s="239" t="s">
        <v>19</v>
      </c>
      <c r="I395" s="241"/>
      <c r="J395" s="238"/>
      <c r="K395" s="238"/>
      <c r="L395" s="242"/>
      <c r="M395" s="243"/>
      <c r="N395" s="244"/>
      <c r="O395" s="244"/>
      <c r="P395" s="244"/>
      <c r="Q395" s="244"/>
      <c r="R395" s="244"/>
      <c r="S395" s="244"/>
      <c r="T395" s="245"/>
      <c r="U395" s="13"/>
      <c r="V395" s="13"/>
      <c r="W395" s="13"/>
      <c r="X395" s="13"/>
      <c r="Y395" s="13"/>
      <c r="Z395" s="13"/>
      <c r="AA395" s="13"/>
      <c r="AB395" s="13"/>
      <c r="AC395" s="13"/>
      <c r="AD395" s="13"/>
      <c r="AE395" s="13"/>
      <c r="AT395" s="246" t="s">
        <v>279</v>
      </c>
      <c r="AU395" s="246" t="s">
        <v>82</v>
      </c>
      <c r="AV395" s="13" t="s">
        <v>80</v>
      </c>
      <c r="AW395" s="13" t="s">
        <v>33</v>
      </c>
      <c r="AX395" s="13" t="s">
        <v>72</v>
      </c>
      <c r="AY395" s="246" t="s">
        <v>266</v>
      </c>
    </row>
    <row r="396" spans="1:51" s="14" customFormat="1" ht="12">
      <c r="A396" s="14"/>
      <c r="B396" s="247"/>
      <c r="C396" s="248"/>
      <c r="D396" s="230" t="s">
        <v>279</v>
      </c>
      <c r="E396" s="249" t="s">
        <v>19</v>
      </c>
      <c r="F396" s="250" t="s">
        <v>3661</v>
      </c>
      <c r="G396" s="248"/>
      <c r="H396" s="251">
        <v>11.428</v>
      </c>
      <c r="I396" s="252"/>
      <c r="J396" s="248"/>
      <c r="K396" s="248"/>
      <c r="L396" s="253"/>
      <c r="M396" s="254"/>
      <c r="N396" s="255"/>
      <c r="O396" s="255"/>
      <c r="P396" s="255"/>
      <c r="Q396" s="255"/>
      <c r="R396" s="255"/>
      <c r="S396" s="255"/>
      <c r="T396" s="256"/>
      <c r="U396" s="14"/>
      <c r="V396" s="14"/>
      <c r="W396" s="14"/>
      <c r="X396" s="14"/>
      <c r="Y396" s="14"/>
      <c r="Z396" s="14"/>
      <c r="AA396" s="14"/>
      <c r="AB396" s="14"/>
      <c r="AC396" s="14"/>
      <c r="AD396" s="14"/>
      <c r="AE396" s="14"/>
      <c r="AT396" s="257" t="s">
        <v>279</v>
      </c>
      <c r="AU396" s="257" t="s">
        <v>82</v>
      </c>
      <c r="AV396" s="14" t="s">
        <v>82</v>
      </c>
      <c r="AW396" s="14" t="s">
        <v>33</v>
      </c>
      <c r="AX396" s="14" t="s">
        <v>72</v>
      </c>
      <c r="AY396" s="257" t="s">
        <v>266</v>
      </c>
    </row>
    <row r="397" spans="1:51" s="15" customFormat="1" ht="12">
      <c r="A397" s="15"/>
      <c r="B397" s="258"/>
      <c r="C397" s="259"/>
      <c r="D397" s="230" t="s">
        <v>279</v>
      </c>
      <c r="E397" s="260" t="s">
        <v>19</v>
      </c>
      <c r="F397" s="261" t="s">
        <v>282</v>
      </c>
      <c r="G397" s="259"/>
      <c r="H397" s="262">
        <v>32.898</v>
      </c>
      <c r="I397" s="263"/>
      <c r="J397" s="259"/>
      <c r="K397" s="259"/>
      <c r="L397" s="264"/>
      <c r="M397" s="265"/>
      <c r="N397" s="266"/>
      <c r="O397" s="266"/>
      <c r="P397" s="266"/>
      <c r="Q397" s="266"/>
      <c r="R397" s="266"/>
      <c r="S397" s="266"/>
      <c r="T397" s="267"/>
      <c r="U397" s="15"/>
      <c r="V397" s="15"/>
      <c r="W397" s="15"/>
      <c r="X397" s="15"/>
      <c r="Y397" s="15"/>
      <c r="Z397" s="15"/>
      <c r="AA397" s="15"/>
      <c r="AB397" s="15"/>
      <c r="AC397" s="15"/>
      <c r="AD397" s="15"/>
      <c r="AE397" s="15"/>
      <c r="AT397" s="268" t="s">
        <v>279</v>
      </c>
      <c r="AU397" s="268" t="s">
        <v>82</v>
      </c>
      <c r="AV397" s="15" t="s">
        <v>273</v>
      </c>
      <c r="AW397" s="15" t="s">
        <v>33</v>
      </c>
      <c r="AX397" s="15" t="s">
        <v>80</v>
      </c>
      <c r="AY397" s="268" t="s">
        <v>266</v>
      </c>
    </row>
    <row r="398" spans="1:51" s="14" customFormat="1" ht="12">
      <c r="A398" s="14"/>
      <c r="B398" s="247"/>
      <c r="C398" s="248"/>
      <c r="D398" s="230" t="s">
        <v>279</v>
      </c>
      <c r="E398" s="248"/>
      <c r="F398" s="250" t="s">
        <v>3665</v>
      </c>
      <c r="G398" s="248"/>
      <c r="H398" s="251">
        <v>36.188</v>
      </c>
      <c r="I398" s="252"/>
      <c r="J398" s="248"/>
      <c r="K398" s="248"/>
      <c r="L398" s="253"/>
      <c r="M398" s="254"/>
      <c r="N398" s="255"/>
      <c r="O398" s="255"/>
      <c r="P398" s="255"/>
      <c r="Q398" s="255"/>
      <c r="R398" s="255"/>
      <c r="S398" s="255"/>
      <c r="T398" s="256"/>
      <c r="U398" s="14"/>
      <c r="V398" s="14"/>
      <c r="W398" s="14"/>
      <c r="X398" s="14"/>
      <c r="Y398" s="14"/>
      <c r="Z398" s="14"/>
      <c r="AA398" s="14"/>
      <c r="AB398" s="14"/>
      <c r="AC398" s="14"/>
      <c r="AD398" s="14"/>
      <c r="AE398" s="14"/>
      <c r="AT398" s="257" t="s">
        <v>279</v>
      </c>
      <c r="AU398" s="257" t="s">
        <v>82</v>
      </c>
      <c r="AV398" s="14" t="s">
        <v>82</v>
      </c>
      <c r="AW398" s="14" t="s">
        <v>4</v>
      </c>
      <c r="AX398" s="14" t="s">
        <v>80</v>
      </c>
      <c r="AY398" s="257" t="s">
        <v>266</v>
      </c>
    </row>
    <row r="399" spans="1:65" s="2" customFormat="1" ht="16.5" customHeight="1">
      <c r="A399" s="41"/>
      <c r="B399" s="42"/>
      <c r="C399" s="217" t="s">
        <v>527</v>
      </c>
      <c r="D399" s="217" t="s">
        <v>268</v>
      </c>
      <c r="E399" s="218" t="s">
        <v>3666</v>
      </c>
      <c r="F399" s="219" t="s">
        <v>3667</v>
      </c>
      <c r="G399" s="220" t="s">
        <v>285</v>
      </c>
      <c r="H399" s="221">
        <v>11.34</v>
      </c>
      <c r="I399" s="222"/>
      <c r="J399" s="223">
        <f>ROUND(I399*H399,2)</f>
        <v>0</v>
      </c>
      <c r="K399" s="219" t="s">
        <v>272</v>
      </c>
      <c r="L399" s="47"/>
      <c r="M399" s="224" t="s">
        <v>19</v>
      </c>
      <c r="N399" s="225" t="s">
        <v>43</v>
      </c>
      <c r="O399" s="87"/>
      <c r="P399" s="226">
        <f>O399*H399</f>
        <v>0</v>
      </c>
      <c r="Q399" s="226">
        <v>2.50198</v>
      </c>
      <c r="R399" s="226">
        <f>Q399*H399</f>
        <v>28.3724532</v>
      </c>
      <c r="S399" s="226">
        <v>0</v>
      </c>
      <c r="T399" s="227">
        <f>S399*H399</f>
        <v>0</v>
      </c>
      <c r="U399" s="41"/>
      <c r="V399" s="41"/>
      <c r="W399" s="41"/>
      <c r="X399" s="41"/>
      <c r="Y399" s="41"/>
      <c r="Z399" s="41"/>
      <c r="AA399" s="41"/>
      <c r="AB399" s="41"/>
      <c r="AC399" s="41"/>
      <c r="AD399" s="41"/>
      <c r="AE399" s="41"/>
      <c r="AR399" s="228" t="s">
        <v>273</v>
      </c>
      <c r="AT399" s="228" t="s">
        <v>268</v>
      </c>
      <c r="AU399" s="228" t="s">
        <v>82</v>
      </c>
      <c r="AY399" s="20" t="s">
        <v>266</v>
      </c>
      <c r="BE399" s="229">
        <f>IF(N399="základní",J399,0)</f>
        <v>0</v>
      </c>
      <c r="BF399" s="229">
        <f>IF(N399="snížená",J399,0)</f>
        <v>0</v>
      </c>
      <c r="BG399" s="229">
        <f>IF(N399="zákl. přenesená",J399,0)</f>
        <v>0</v>
      </c>
      <c r="BH399" s="229">
        <f>IF(N399="sníž. přenesená",J399,0)</f>
        <v>0</v>
      </c>
      <c r="BI399" s="229">
        <f>IF(N399="nulová",J399,0)</f>
        <v>0</v>
      </c>
      <c r="BJ399" s="20" t="s">
        <v>80</v>
      </c>
      <c r="BK399" s="229">
        <f>ROUND(I399*H399,2)</f>
        <v>0</v>
      </c>
      <c r="BL399" s="20" t="s">
        <v>273</v>
      </c>
      <c r="BM399" s="228" t="s">
        <v>3668</v>
      </c>
    </row>
    <row r="400" spans="1:47" s="2" customFormat="1" ht="12">
      <c r="A400" s="41"/>
      <c r="B400" s="42"/>
      <c r="C400" s="43"/>
      <c r="D400" s="230" t="s">
        <v>275</v>
      </c>
      <c r="E400" s="43"/>
      <c r="F400" s="231" t="s">
        <v>3669</v>
      </c>
      <c r="G400" s="43"/>
      <c r="H400" s="43"/>
      <c r="I400" s="232"/>
      <c r="J400" s="43"/>
      <c r="K400" s="43"/>
      <c r="L400" s="47"/>
      <c r="M400" s="233"/>
      <c r="N400" s="234"/>
      <c r="O400" s="87"/>
      <c r="P400" s="87"/>
      <c r="Q400" s="87"/>
      <c r="R400" s="87"/>
      <c r="S400" s="87"/>
      <c r="T400" s="88"/>
      <c r="U400" s="41"/>
      <c r="V400" s="41"/>
      <c r="W400" s="41"/>
      <c r="X400" s="41"/>
      <c r="Y400" s="41"/>
      <c r="Z400" s="41"/>
      <c r="AA400" s="41"/>
      <c r="AB400" s="41"/>
      <c r="AC400" s="41"/>
      <c r="AD400" s="41"/>
      <c r="AE400" s="41"/>
      <c r="AT400" s="20" t="s">
        <v>275</v>
      </c>
      <c r="AU400" s="20" t="s">
        <v>82</v>
      </c>
    </row>
    <row r="401" spans="1:47" s="2" customFormat="1" ht="12">
      <c r="A401" s="41"/>
      <c r="B401" s="42"/>
      <c r="C401" s="43"/>
      <c r="D401" s="235" t="s">
        <v>277</v>
      </c>
      <c r="E401" s="43"/>
      <c r="F401" s="236" t="s">
        <v>3670</v>
      </c>
      <c r="G401" s="43"/>
      <c r="H401" s="43"/>
      <c r="I401" s="232"/>
      <c r="J401" s="43"/>
      <c r="K401" s="43"/>
      <c r="L401" s="47"/>
      <c r="M401" s="233"/>
      <c r="N401" s="234"/>
      <c r="O401" s="87"/>
      <c r="P401" s="87"/>
      <c r="Q401" s="87"/>
      <c r="R401" s="87"/>
      <c r="S401" s="87"/>
      <c r="T401" s="88"/>
      <c r="U401" s="41"/>
      <c r="V401" s="41"/>
      <c r="W401" s="41"/>
      <c r="X401" s="41"/>
      <c r="Y401" s="41"/>
      <c r="Z401" s="41"/>
      <c r="AA401" s="41"/>
      <c r="AB401" s="41"/>
      <c r="AC401" s="41"/>
      <c r="AD401" s="41"/>
      <c r="AE401" s="41"/>
      <c r="AT401" s="20" t="s">
        <v>277</v>
      </c>
      <c r="AU401" s="20" t="s">
        <v>82</v>
      </c>
    </row>
    <row r="402" spans="1:51" s="14" customFormat="1" ht="12">
      <c r="A402" s="14"/>
      <c r="B402" s="247"/>
      <c r="C402" s="248"/>
      <c r="D402" s="230" t="s">
        <v>279</v>
      </c>
      <c r="E402" s="249" t="s">
        <v>19</v>
      </c>
      <c r="F402" s="250" t="s">
        <v>3671</v>
      </c>
      <c r="G402" s="248"/>
      <c r="H402" s="251">
        <v>2.831</v>
      </c>
      <c r="I402" s="252"/>
      <c r="J402" s="248"/>
      <c r="K402" s="248"/>
      <c r="L402" s="253"/>
      <c r="M402" s="254"/>
      <c r="N402" s="255"/>
      <c r="O402" s="255"/>
      <c r="P402" s="255"/>
      <c r="Q402" s="255"/>
      <c r="R402" s="255"/>
      <c r="S402" s="255"/>
      <c r="T402" s="256"/>
      <c r="U402" s="14"/>
      <c r="V402" s="14"/>
      <c r="W402" s="14"/>
      <c r="X402" s="14"/>
      <c r="Y402" s="14"/>
      <c r="Z402" s="14"/>
      <c r="AA402" s="14"/>
      <c r="AB402" s="14"/>
      <c r="AC402" s="14"/>
      <c r="AD402" s="14"/>
      <c r="AE402" s="14"/>
      <c r="AT402" s="257" t="s">
        <v>279</v>
      </c>
      <c r="AU402" s="257" t="s">
        <v>82</v>
      </c>
      <c r="AV402" s="14" t="s">
        <v>82</v>
      </c>
      <c r="AW402" s="14" t="s">
        <v>33</v>
      </c>
      <c r="AX402" s="14" t="s">
        <v>72</v>
      </c>
      <c r="AY402" s="257" t="s">
        <v>266</v>
      </c>
    </row>
    <row r="403" spans="1:51" s="14" customFormat="1" ht="12">
      <c r="A403" s="14"/>
      <c r="B403" s="247"/>
      <c r="C403" s="248"/>
      <c r="D403" s="230" t="s">
        <v>279</v>
      </c>
      <c r="E403" s="249" t="s">
        <v>19</v>
      </c>
      <c r="F403" s="250" t="s">
        <v>3672</v>
      </c>
      <c r="G403" s="248"/>
      <c r="H403" s="251">
        <v>5.912</v>
      </c>
      <c r="I403" s="252"/>
      <c r="J403" s="248"/>
      <c r="K403" s="248"/>
      <c r="L403" s="253"/>
      <c r="M403" s="254"/>
      <c r="N403" s="255"/>
      <c r="O403" s="255"/>
      <c r="P403" s="255"/>
      <c r="Q403" s="255"/>
      <c r="R403" s="255"/>
      <c r="S403" s="255"/>
      <c r="T403" s="256"/>
      <c r="U403" s="14"/>
      <c r="V403" s="14"/>
      <c r="W403" s="14"/>
      <c r="X403" s="14"/>
      <c r="Y403" s="14"/>
      <c r="Z403" s="14"/>
      <c r="AA403" s="14"/>
      <c r="AB403" s="14"/>
      <c r="AC403" s="14"/>
      <c r="AD403" s="14"/>
      <c r="AE403" s="14"/>
      <c r="AT403" s="257" t="s">
        <v>279</v>
      </c>
      <c r="AU403" s="257" t="s">
        <v>82</v>
      </c>
      <c r="AV403" s="14" t="s">
        <v>82</v>
      </c>
      <c r="AW403" s="14" t="s">
        <v>33</v>
      </c>
      <c r="AX403" s="14" t="s">
        <v>72</v>
      </c>
      <c r="AY403" s="257" t="s">
        <v>266</v>
      </c>
    </row>
    <row r="404" spans="1:51" s="14" customFormat="1" ht="12">
      <c r="A404" s="14"/>
      <c r="B404" s="247"/>
      <c r="C404" s="248"/>
      <c r="D404" s="230" t="s">
        <v>279</v>
      </c>
      <c r="E404" s="249" t="s">
        <v>19</v>
      </c>
      <c r="F404" s="250" t="s">
        <v>3673</v>
      </c>
      <c r="G404" s="248"/>
      <c r="H404" s="251">
        <v>2.597</v>
      </c>
      <c r="I404" s="252"/>
      <c r="J404" s="248"/>
      <c r="K404" s="248"/>
      <c r="L404" s="253"/>
      <c r="M404" s="254"/>
      <c r="N404" s="255"/>
      <c r="O404" s="255"/>
      <c r="P404" s="255"/>
      <c r="Q404" s="255"/>
      <c r="R404" s="255"/>
      <c r="S404" s="255"/>
      <c r="T404" s="256"/>
      <c r="U404" s="14"/>
      <c r="V404" s="14"/>
      <c r="W404" s="14"/>
      <c r="X404" s="14"/>
      <c r="Y404" s="14"/>
      <c r="Z404" s="14"/>
      <c r="AA404" s="14"/>
      <c r="AB404" s="14"/>
      <c r="AC404" s="14"/>
      <c r="AD404" s="14"/>
      <c r="AE404" s="14"/>
      <c r="AT404" s="257" t="s">
        <v>279</v>
      </c>
      <c r="AU404" s="257" t="s">
        <v>82</v>
      </c>
      <c r="AV404" s="14" t="s">
        <v>82</v>
      </c>
      <c r="AW404" s="14" t="s">
        <v>33</v>
      </c>
      <c r="AX404" s="14" t="s">
        <v>72</v>
      </c>
      <c r="AY404" s="257" t="s">
        <v>266</v>
      </c>
    </row>
    <row r="405" spans="1:51" s="15" customFormat="1" ht="12">
      <c r="A405" s="15"/>
      <c r="B405" s="258"/>
      <c r="C405" s="259"/>
      <c r="D405" s="230" t="s">
        <v>279</v>
      </c>
      <c r="E405" s="260" t="s">
        <v>19</v>
      </c>
      <c r="F405" s="261" t="s">
        <v>282</v>
      </c>
      <c r="G405" s="259"/>
      <c r="H405" s="262">
        <v>11.34</v>
      </c>
      <c r="I405" s="263"/>
      <c r="J405" s="259"/>
      <c r="K405" s="259"/>
      <c r="L405" s="264"/>
      <c r="M405" s="265"/>
      <c r="N405" s="266"/>
      <c r="O405" s="266"/>
      <c r="P405" s="266"/>
      <c r="Q405" s="266"/>
      <c r="R405" s="266"/>
      <c r="S405" s="266"/>
      <c r="T405" s="267"/>
      <c r="U405" s="15"/>
      <c r="V405" s="15"/>
      <c r="W405" s="15"/>
      <c r="X405" s="15"/>
      <c r="Y405" s="15"/>
      <c r="Z405" s="15"/>
      <c r="AA405" s="15"/>
      <c r="AB405" s="15"/>
      <c r="AC405" s="15"/>
      <c r="AD405" s="15"/>
      <c r="AE405" s="15"/>
      <c r="AT405" s="268" t="s">
        <v>279</v>
      </c>
      <c r="AU405" s="268" t="s">
        <v>82</v>
      </c>
      <c r="AV405" s="15" t="s">
        <v>273</v>
      </c>
      <c r="AW405" s="15" t="s">
        <v>33</v>
      </c>
      <c r="AX405" s="15" t="s">
        <v>80</v>
      </c>
      <c r="AY405" s="268" t="s">
        <v>266</v>
      </c>
    </row>
    <row r="406" spans="1:65" s="2" customFormat="1" ht="16.5" customHeight="1">
      <c r="A406" s="41"/>
      <c r="B406" s="42"/>
      <c r="C406" s="217" t="s">
        <v>159</v>
      </c>
      <c r="D406" s="217" t="s">
        <v>268</v>
      </c>
      <c r="E406" s="218" t="s">
        <v>535</v>
      </c>
      <c r="F406" s="219" t="s">
        <v>536</v>
      </c>
      <c r="G406" s="220" t="s">
        <v>271</v>
      </c>
      <c r="H406" s="221">
        <v>75.045</v>
      </c>
      <c r="I406" s="222"/>
      <c r="J406" s="223">
        <f>ROUND(I406*H406,2)</f>
        <v>0</v>
      </c>
      <c r="K406" s="219" t="s">
        <v>272</v>
      </c>
      <c r="L406" s="47"/>
      <c r="M406" s="224" t="s">
        <v>19</v>
      </c>
      <c r="N406" s="225" t="s">
        <v>43</v>
      </c>
      <c r="O406" s="87"/>
      <c r="P406" s="226">
        <f>O406*H406</f>
        <v>0</v>
      </c>
      <c r="Q406" s="226">
        <v>0.00576</v>
      </c>
      <c r="R406" s="226">
        <f>Q406*H406</f>
        <v>0.4322592</v>
      </c>
      <c r="S406" s="226">
        <v>0</v>
      </c>
      <c r="T406" s="227">
        <f>S406*H406</f>
        <v>0</v>
      </c>
      <c r="U406" s="41"/>
      <c r="V406" s="41"/>
      <c r="W406" s="41"/>
      <c r="X406" s="41"/>
      <c r="Y406" s="41"/>
      <c r="Z406" s="41"/>
      <c r="AA406" s="41"/>
      <c r="AB406" s="41"/>
      <c r="AC406" s="41"/>
      <c r="AD406" s="41"/>
      <c r="AE406" s="41"/>
      <c r="AR406" s="228" t="s">
        <v>273</v>
      </c>
      <c r="AT406" s="228" t="s">
        <v>268</v>
      </c>
      <c r="AU406" s="228" t="s">
        <v>82</v>
      </c>
      <c r="AY406" s="20" t="s">
        <v>266</v>
      </c>
      <c r="BE406" s="229">
        <f>IF(N406="základní",J406,0)</f>
        <v>0</v>
      </c>
      <c r="BF406" s="229">
        <f>IF(N406="snížená",J406,0)</f>
        <v>0</v>
      </c>
      <c r="BG406" s="229">
        <f>IF(N406="zákl. přenesená",J406,0)</f>
        <v>0</v>
      </c>
      <c r="BH406" s="229">
        <f>IF(N406="sníž. přenesená",J406,0)</f>
        <v>0</v>
      </c>
      <c r="BI406" s="229">
        <f>IF(N406="nulová",J406,0)</f>
        <v>0</v>
      </c>
      <c r="BJ406" s="20" t="s">
        <v>80</v>
      </c>
      <c r="BK406" s="229">
        <f>ROUND(I406*H406,2)</f>
        <v>0</v>
      </c>
      <c r="BL406" s="20" t="s">
        <v>273</v>
      </c>
      <c r="BM406" s="228" t="s">
        <v>3674</v>
      </c>
    </row>
    <row r="407" spans="1:47" s="2" customFormat="1" ht="12">
      <c r="A407" s="41"/>
      <c r="B407" s="42"/>
      <c r="C407" s="43"/>
      <c r="D407" s="230" t="s">
        <v>275</v>
      </c>
      <c r="E407" s="43"/>
      <c r="F407" s="231" t="s">
        <v>538</v>
      </c>
      <c r="G407" s="43"/>
      <c r="H407" s="43"/>
      <c r="I407" s="232"/>
      <c r="J407" s="43"/>
      <c r="K407" s="43"/>
      <c r="L407" s="47"/>
      <c r="M407" s="233"/>
      <c r="N407" s="234"/>
      <c r="O407" s="87"/>
      <c r="P407" s="87"/>
      <c r="Q407" s="87"/>
      <c r="R407" s="87"/>
      <c r="S407" s="87"/>
      <c r="T407" s="88"/>
      <c r="U407" s="41"/>
      <c r="V407" s="41"/>
      <c r="W407" s="41"/>
      <c r="X407" s="41"/>
      <c r="Y407" s="41"/>
      <c r="Z407" s="41"/>
      <c r="AA407" s="41"/>
      <c r="AB407" s="41"/>
      <c r="AC407" s="41"/>
      <c r="AD407" s="41"/>
      <c r="AE407" s="41"/>
      <c r="AT407" s="20" t="s">
        <v>275</v>
      </c>
      <c r="AU407" s="20" t="s">
        <v>82</v>
      </c>
    </row>
    <row r="408" spans="1:47" s="2" customFormat="1" ht="12">
      <c r="A408" s="41"/>
      <c r="B408" s="42"/>
      <c r="C408" s="43"/>
      <c r="D408" s="235" t="s">
        <v>277</v>
      </c>
      <c r="E408" s="43"/>
      <c r="F408" s="236" t="s">
        <v>539</v>
      </c>
      <c r="G408" s="43"/>
      <c r="H408" s="43"/>
      <c r="I408" s="232"/>
      <c r="J408" s="43"/>
      <c r="K408" s="43"/>
      <c r="L408" s="47"/>
      <c r="M408" s="233"/>
      <c r="N408" s="234"/>
      <c r="O408" s="87"/>
      <c r="P408" s="87"/>
      <c r="Q408" s="87"/>
      <c r="R408" s="87"/>
      <c r="S408" s="87"/>
      <c r="T408" s="88"/>
      <c r="U408" s="41"/>
      <c r="V408" s="41"/>
      <c r="W408" s="41"/>
      <c r="X408" s="41"/>
      <c r="Y408" s="41"/>
      <c r="Z408" s="41"/>
      <c r="AA408" s="41"/>
      <c r="AB408" s="41"/>
      <c r="AC408" s="41"/>
      <c r="AD408" s="41"/>
      <c r="AE408" s="41"/>
      <c r="AT408" s="20" t="s">
        <v>277</v>
      </c>
      <c r="AU408" s="20" t="s">
        <v>82</v>
      </c>
    </row>
    <row r="409" spans="1:51" s="14" customFormat="1" ht="12">
      <c r="A409" s="14"/>
      <c r="B409" s="247"/>
      <c r="C409" s="248"/>
      <c r="D409" s="230" t="s">
        <v>279</v>
      </c>
      <c r="E409" s="249" t="s">
        <v>19</v>
      </c>
      <c r="F409" s="250" t="s">
        <v>3675</v>
      </c>
      <c r="G409" s="248"/>
      <c r="H409" s="251">
        <v>3.689</v>
      </c>
      <c r="I409" s="252"/>
      <c r="J409" s="248"/>
      <c r="K409" s="248"/>
      <c r="L409" s="253"/>
      <c r="M409" s="254"/>
      <c r="N409" s="255"/>
      <c r="O409" s="255"/>
      <c r="P409" s="255"/>
      <c r="Q409" s="255"/>
      <c r="R409" s="255"/>
      <c r="S409" s="255"/>
      <c r="T409" s="256"/>
      <c r="U409" s="14"/>
      <c r="V409" s="14"/>
      <c r="W409" s="14"/>
      <c r="X409" s="14"/>
      <c r="Y409" s="14"/>
      <c r="Z409" s="14"/>
      <c r="AA409" s="14"/>
      <c r="AB409" s="14"/>
      <c r="AC409" s="14"/>
      <c r="AD409" s="14"/>
      <c r="AE409" s="14"/>
      <c r="AT409" s="257" t="s">
        <v>279</v>
      </c>
      <c r="AU409" s="257" t="s">
        <v>82</v>
      </c>
      <c r="AV409" s="14" t="s">
        <v>82</v>
      </c>
      <c r="AW409" s="14" t="s">
        <v>33</v>
      </c>
      <c r="AX409" s="14" t="s">
        <v>72</v>
      </c>
      <c r="AY409" s="257" t="s">
        <v>266</v>
      </c>
    </row>
    <row r="410" spans="1:51" s="14" customFormat="1" ht="12">
      <c r="A410" s="14"/>
      <c r="B410" s="247"/>
      <c r="C410" s="248"/>
      <c r="D410" s="230" t="s">
        <v>279</v>
      </c>
      <c r="E410" s="249" t="s">
        <v>19</v>
      </c>
      <c r="F410" s="250" t="s">
        <v>3676</v>
      </c>
      <c r="G410" s="248"/>
      <c r="H410" s="251">
        <v>15.11</v>
      </c>
      <c r="I410" s="252"/>
      <c r="J410" s="248"/>
      <c r="K410" s="248"/>
      <c r="L410" s="253"/>
      <c r="M410" s="254"/>
      <c r="N410" s="255"/>
      <c r="O410" s="255"/>
      <c r="P410" s="255"/>
      <c r="Q410" s="255"/>
      <c r="R410" s="255"/>
      <c r="S410" s="255"/>
      <c r="T410" s="256"/>
      <c r="U410" s="14"/>
      <c r="V410" s="14"/>
      <c r="W410" s="14"/>
      <c r="X410" s="14"/>
      <c r="Y410" s="14"/>
      <c r="Z410" s="14"/>
      <c r="AA410" s="14"/>
      <c r="AB410" s="14"/>
      <c r="AC410" s="14"/>
      <c r="AD410" s="14"/>
      <c r="AE410" s="14"/>
      <c r="AT410" s="257" t="s">
        <v>279</v>
      </c>
      <c r="AU410" s="257" t="s">
        <v>82</v>
      </c>
      <c r="AV410" s="14" t="s">
        <v>82</v>
      </c>
      <c r="AW410" s="14" t="s">
        <v>33</v>
      </c>
      <c r="AX410" s="14" t="s">
        <v>72</v>
      </c>
      <c r="AY410" s="257" t="s">
        <v>266</v>
      </c>
    </row>
    <row r="411" spans="1:51" s="14" customFormat="1" ht="12">
      <c r="A411" s="14"/>
      <c r="B411" s="247"/>
      <c r="C411" s="248"/>
      <c r="D411" s="230" t="s">
        <v>279</v>
      </c>
      <c r="E411" s="249" t="s">
        <v>19</v>
      </c>
      <c r="F411" s="250" t="s">
        <v>3677</v>
      </c>
      <c r="G411" s="248"/>
      <c r="H411" s="251">
        <v>39.286</v>
      </c>
      <c r="I411" s="252"/>
      <c r="J411" s="248"/>
      <c r="K411" s="248"/>
      <c r="L411" s="253"/>
      <c r="M411" s="254"/>
      <c r="N411" s="255"/>
      <c r="O411" s="255"/>
      <c r="P411" s="255"/>
      <c r="Q411" s="255"/>
      <c r="R411" s="255"/>
      <c r="S411" s="255"/>
      <c r="T411" s="256"/>
      <c r="U411" s="14"/>
      <c r="V411" s="14"/>
      <c r="W411" s="14"/>
      <c r="X411" s="14"/>
      <c r="Y411" s="14"/>
      <c r="Z411" s="14"/>
      <c r="AA411" s="14"/>
      <c r="AB411" s="14"/>
      <c r="AC411" s="14"/>
      <c r="AD411" s="14"/>
      <c r="AE411" s="14"/>
      <c r="AT411" s="257" t="s">
        <v>279</v>
      </c>
      <c r="AU411" s="257" t="s">
        <v>82</v>
      </c>
      <c r="AV411" s="14" t="s">
        <v>82</v>
      </c>
      <c r="AW411" s="14" t="s">
        <v>33</v>
      </c>
      <c r="AX411" s="14" t="s">
        <v>72</v>
      </c>
      <c r="AY411" s="257" t="s">
        <v>266</v>
      </c>
    </row>
    <row r="412" spans="1:51" s="14" customFormat="1" ht="12">
      <c r="A412" s="14"/>
      <c r="B412" s="247"/>
      <c r="C412" s="248"/>
      <c r="D412" s="230" t="s">
        <v>279</v>
      </c>
      <c r="E412" s="249" t="s">
        <v>19</v>
      </c>
      <c r="F412" s="250" t="s">
        <v>3678</v>
      </c>
      <c r="G412" s="248"/>
      <c r="H412" s="251">
        <v>16.96</v>
      </c>
      <c r="I412" s="252"/>
      <c r="J412" s="248"/>
      <c r="K412" s="248"/>
      <c r="L412" s="253"/>
      <c r="M412" s="254"/>
      <c r="N412" s="255"/>
      <c r="O412" s="255"/>
      <c r="P412" s="255"/>
      <c r="Q412" s="255"/>
      <c r="R412" s="255"/>
      <c r="S412" s="255"/>
      <c r="T412" s="256"/>
      <c r="U412" s="14"/>
      <c r="V412" s="14"/>
      <c r="W412" s="14"/>
      <c r="X412" s="14"/>
      <c r="Y412" s="14"/>
      <c r="Z412" s="14"/>
      <c r="AA412" s="14"/>
      <c r="AB412" s="14"/>
      <c r="AC412" s="14"/>
      <c r="AD412" s="14"/>
      <c r="AE412" s="14"/>
      <c r="AT412" s="257" t="s">
        <v>279</v>
      </c>
      <c r="AU412" s="257" t="s">
        <v>82</v>
      </c>
      <c r="AV412" s="14" t="s">
        <v>82</v>
      </c>
      <c r="AW412" s="14" t="s">
        <v>33</v>
      </c>
      <c r="AX412" s="14" t="s">
        <v>72</v>
      </c>
      <c r="AY412" s="257" t="s">
        <v>266</v>
      </c>
    </row>
    <row r="413" spans="1:51" s="15" customFormat="1" ht="12">
      <c r="A413" s="15"/>
      <c r="B413" s="258"/>
      <c r="C413" s="259"/>
      <c r="D413" s="230" t="s">
        <v>279</v>
      </c>
      <c r="E413" s="260" t="s">
        <v>19</v>
      </c>
      <c r="F413" s="261" t="s">
        <v>282</v>
      </c>
      <c r="G413" s="259"/>
      <c r="H413" s="262">
        <v>75.045</v>
      </c>
      <c r="I413" s="263"/>
      <c r="J413" s="259"/>
      <c r="K413" s="259"/>
      <c r="L413" s="264"/>
      <c r="M413" s="265"/>
      <c r="N413" s="266"/>
      <c r="O413" s="266"/>
      <c r="P413" s="266"/>
      <c r="Q413" s="266"/>
      <c r="R413" s="266"/>
      <c r="S413" s="266"/>
      <c r="T413" s="267"/>
      <c r="U413" s="15"/>
      <c r="V413" s="15"/>
      <c r="W413" s="15"/>
      <c r="X413" s="15"/>
      <c r="Y413" s="15"/>
      <c r="Z413" s="15"/>
      <c r="AA413" s="15"/>
      <c r="AB413" s="15"/>
      <c r="AC413" s="15"/>
      <c r="AD413" s="15"/>
      <c r="AE413" s="15"/>
      <c r="AT413" s="268" t="s">
        <v>279</v>
      </c>
      <c r="AU413" s="268" t="s">
        <v>82</v>
      </c>
      <c r="AV413" s="15" t="s">
        <v>273</v>
      </c>
      <c r="AW413" s="15" t="s">
        <v>33</v>
      </c>
      <c r="AX413" s="15" t="s">
        <v>80</v>
      </c>
      <c r="AY413" s="268" t="s">
        <v>266</v>
      </c>
    </row>
    <row r="414" spans="1:65" s="2" customFormat="1" ht="16.5" customHeight="1">
      <c r="A414" s="41"/>
      <c r="B414" s="42"/>
      <c r="C414" s="217" t="s">
        <v>541</v>
      </c>
      <c r="D414" s="217" t="s">
        <v>268</v>
      </c>
      <c r="E414" s="218" t="s">
        <v>542</v>
      </c>
      <c r="F414" s="219" t="s">
        <v>543</v>
      </c>
      <c r="G414" s="220" t="s">
        <v>271</v>
      </c>
      <c r="H414" s="221">
        <v>75.045</v>
      </c>
      <c r="I414" s="222"/>
      <c r="J414" s="223">
        <f>ROUND(I414*H414,2)</f>
        <v>0</v>
      </c>
      <c r="K414" s="219" t="s">
        <v>272</v>
      </c>
      <c r="L414" s="47"/>
      <c r="M414" s="224" t="s">
        <v>19</v>
      </c>
      <c r="N414" s="225" t="s">
        <v>43</v>
      </c>
      <c r="O414" s="87"/>
      <c r="P414" s="226">
        <f>O414*H414</f>
        <v>0</v>
      </c>
      <c r="Q414" s="226">
        <v>0</v>
      </c>
      <c r="R414" s="226">
        <f>Q414*H414</f>
        <v>0</v>
      </c>
      <c r="S414" s="226">
        <v>0</v>
      </c>
      <c r="T414" s="227">
        <f>S414*H414</f>
        <v>0</v>
      </c>
      <c r="U414" s="41"/>
      <c r="V414" s="41"/>
      <c r="W414" s="41"/>
      <c r="X414" s="41"/>
      <c r="Y414" s="41"/>
      <c r="Z414" s="41"/>
      <c r="AA414" s="41"/>
      <c r="AB414" s="41"/>
      <c r="AC414" s="41"/>
      <c r="AD414" s="41"/>
      <c r="AE414" s="41"/>
      <c r="AR414" s="228" t="s">
        <v>273</v>
      </c>
      <c r="AT414" s="228" t="s">
        <v>268</v>
      </c>
      <c r="AU414" s="228" t="s">
        <v>82</v>
      </c>
      <c r="AY414" s="20" t="s">
        <v>266</v>
      </c>
      <c r="BE414" s="229">
        <f>IF(N414="základní",J414,0)</f>
        <v>0</v>
      </c>
      <c r="BF414" s="229">
        <f>IF(N414="snížená",J414,0)</f>
        <v>0</v>
      </c>
      <c r="BG414" s="229">
        <f>IF(N414="zákl. přenesená",J414,0)</f>
        <v>0</v>
      </c>
      <c r="BH414" s="229">
        <f>IF(N414="sníž. přenesená",J414,0)</f>
        <v>0</v>
      </c>
      <c r="BI414" s="229">
        <f>IF(N414="nulová",J414,0)</f>
        <v>0</v>
      </c>
      <c r="BJ414" s="20" t="s">
        <v>80</v>
      </c>
      <c r="BK414" s="229">
        <f>ROUND(I414*H414,2)</f>
        <v>0</v>
      </c>
      <c r="BL414" s="20" t="s">
        <v>273</v>
      </c>
      <c r="BM414" s="228" t="s">
        <v>3679</v>
      </c>
    </row>
    <row r="415" spans="1:47" s="2" customFormat="1" ht="12">
      <c r="A415" s="41"/>
      <c r="B415" s="42"/>
      <c r="C415" s="43"/>
      <c r="D415" s="230" t="s">
        <v>275</v>
      </c>
      <c r="E415" s="43"/>
      <c r="F415" s="231" t="s">
        <v>545</v>
      </c>
      <c r="G415" s="43"/>
      <c r="H415" s="43"/>
      <c r="I415" s="232"/>
      <c r="J415" s="43"/>
      <c r="K415" s="43"/>
      <c r="L415" s="47"/>
      <c r="M415" s="233"/>
      <c r="N415" s="234"/>
      <c r="O415" s="87"/>
      <c r="P415" s="87"/>
      <c r="Q415" s="87"/>
      <c r="R415" s="87"/>
      <c r="S415" s="87"/>
      <c r="T415" s="88"/>
      <c r="U415" s="41"/>
      <c r="V415" s="41"/>
      <c r="W415" s="41"/>
      <c r="X415" s="41"/>
      <c r="Y415" s="41"/>
      <c r="Z415" s="41"/>
      <c r="AA415" s="41"/>
      <c r="AB415" s="41"/>
      <c r="AC415" s="41"/>
      <c r="AD415" s="41"/>
      <c r="AE415" s="41"/>
      <c r="AT415" s="20" t="s">
        <v>275</v>
      </c>
      <c r="AU415" s="20" t="s">
        <v>82</v>
      </c>
    </row>
    <row r="416" spans="1:47" s="2" customFormat="1" ht="12">
      <c r="A416" s="41"/>
      <c r="B416" s="42"/>
      <c r="C416" s="43"/>
      <c r="D416" s="235" t="s">
        <v>277</v>
      </c>
      <c r="E416" s="43"/>
      <c r="F416" s="236" t="s">
        <v>546</v>
      </c>
      <c r="G416" s="43"/>
      <c r="H416" s="43"/>
      <c r="I416" s="232"/>
      <c r="J416" s="43"/>
      <c r="K416" s="43"/>
      <c r="L416" s="47"/>
      <c r="M416" s="233"/>
      <c r="N416" s="234"/>
      <c r="O416" s="87"/>
      <c r="P416" s="87"/>
      <c r="Q416" s="87"/>
      <c r="R416" s="87"/>
      <c r="S416" s="87"/>
      <c r="T416" s="88"/>
      <c r="U416" s="41"/>
      <c r="V416" s="41"/>
      <c r="W416" s="41"/>
      <c r="X416" s="41"/>
      <c r="Y416" s="41"/>
      <c r="Z416" s="41"/>
      <c r="AA416" s="41"/>
      <c r="AB416" s="41"/>
      <c r="AC416" s="41"/>
      <c r="AD416" s="41"/>
      <c r="AE416" s="41"/>
      <c r="AT416" s="20" t="s">
        <v>277</v>
      </c>
      <c r="AU416" s="20" t="s">
        <v>82</v>
      </c>
    </row>
    <row r="417" spans="1:51" s="14" customFormat="1" ht="12">
      <c r="A417" s="14"/>
      <c r="B417" s="247"/>
      <c r="C417" s="248"/>
      <c r="D417" s="230" t="s">
        <v>279</v>
      </c>
      <c r="E417" s="249" t="s">
        <v>19</v>
      </c>
      <c r="F417" s="250" t="s">
        <v>3675</v>
      </c>
      <c r="G417" s="248"/>
      <c r="H417" s="251">
        <v>3.689</v>
      </c>
      <c r="I417" s="252"/>
      <c r="J417" s="248"/>
      <c r="K417" s="248"/>
      <c r="L417" s="253"/>
      <c r="M417" s="254"/>
      <c r="N417" s="255"/>
      <c r="O417" s="255"/>
      <c r="P417" s="255"/>
      <c r="Q417" s="255"/>
      <c r="R417" s="255"/>
      <c r="S417" s="255"/>
      <c r="T417" s="256"/>
      <c r="U417" s="14"/>
      <c r="V417" s="14"/>
      <c r="W417" s="14"/>
      <c r="X417" s="14"/>
      <c r="Y417" s="14"/>
      <c r="Z417" s="14"/>
      <c r="AA417" s="14"/>
      <c r="AB417" s="14"/>
      <c r="AC417" s="14"/>
      <c r="AD417" s="14"/>
      <c r="AE417" s="14"/>
      <c r="AT417" s="257" t="s">
        <v>279</v>
      </c>
      <c r="AU417" s="257" t="s">
        <v>82</v>
      </c>
      <c r="AV417" s="14" t="s">
        <v>82</v>
      </c>
      <c r="AW417" s="14" t="s">
        <v>33</v>
      </c>
      <c r="AX417" s="14" t="s">
        <v>72</v>
      </c>
      <c r="AY417" s="257" t="s">
        <v>266</v>
      </c>
    </row>
    <row r="418" spans="1:51" s="14" customFormat="1" ht="12">
      <c r="A418" s="14"/>
      <c r="B418" s="247"/>
      <c r="C418" s="248"/>
      <c r="D418" s="230" t="s">
        <v>279</v>
      </c>
      <c r="E418" s="249" t="s">
        <v>19</v>
      </c>
      <c r="F418" s="250" t="s">
        <v>3676</v>
      </c>
      <c r="G418" s="248"/>
      <c r="H418" s="251">
        <v>15.11</v>
      </c>
      <c r="I418" s="252"/>
      <c r="J418" s="248"/>
      <c r="K418" s="248"/>
      <c r="L418" s="253"/>
      <c r="M418" s="254"/>
      <c r="N418" s="255"/>
      <c r="O418" s="255"/>
      <c r="P418" s="255"/>
      <c r="Q418" s="255"/>
      <c r="R418" s="255"/>
      <c r="S418" s="255"/>
      <c r="T418" s="256"/>
      <c r="U418" s="14"/>
      <c r="V418" s="14"/>
      <c r="W418" s="14"/>
      <c r="X418" s="14"/>
      <c r="Y418" s="14"/>
      <c r="Z418" s="14"/>
      <c r="AA418" s="14"/>
      <c r="AB418" s="14"/>
      <c r="AC418" s="14"/>
      <c r="AD418" s="14"/>
      <c r="AE418" s="14"/>
      <c r="AT418" s="257" t="s">
        <v>279</v>
      </c>
      <c r="AU418" s="257" t="s">
        <v>82</v>
      </c>
      <c r="AV418" s="14" t="s">
        <v>82</v>
      </c>
      <c r="AW418" s="14" t="s">
        <v>33</v>
      </c>
      <c r="AX418" s="14" t="s">
        <v>72</v>
      </c>
      <c r="AY418" s="257" t="s">
        <v>266</v>
      </c>
    </row>
    <row r="419" spans="1:51" s="14" customFormat="1" ht="12">
      <c r="A419" s="14"/>
      <c r="B419" s="247"/>
      <c r="C419" s="248"/>
      <c r="D419" s="230" t="s">
        <v>279</v>
      </c>
      <c r="E419" s="249" t="s">
        <v>19</v>
      </c>
      <c r="F419" s="250" t="s">
        <v>3677</v>
      </c>
      <c r="G419" s="248"/>
      <c r="H419" s="251">
        <v>39.286</v>
      </c>
      <c r="I419" s="252"/>
      <c r="J419" s="248"/>
      <c r="K419" s="248"/>
      <c r="L419" s="253"/>
      <c r="M419" s="254"/>
      <c r="N419" s="255"/>
      <c r="O419" s="255"/>
      <c r="P419" s="255"/>
      <c r="Q419" s="255"/>
      <c r="R419" s="255"/>
      <c r="S419" s="255"/>
      <c r="T419" s="256"/>
      <c r="U419" s="14"/>
      <c r="V419" s="14"/>
      <c r="W419" s="14"/>
      <c r="X419" s="14"/>
      <c r="Y419" s="14"/>
      <c r="Z419" s="14"/>
      <c r="AA419" s="14"/>
      <c r="AB419" s="14"/>
      <c r="AC419" s="14"/>
      <c r="AD419" s="14"/>
      <c r="AE419" s="14"/>
      <c r="AT419" s="257" t="s">
        <v>279</v>
      </c>
      <c r="AU419" s="257" t="s">
        <v>82</v>
      </c>
      <c r="AV419" s="14" t="s">
        <v>82</v>
      </c>
      <c r="AW419" s="14" t="s">
        <v>33</v>
      </c>
      <c r="AX419" s="14" t="s">
        <v>72</v>
      </c>
      <c r="AY419" s="257" t="s">
        <v>266</v>
      </c>
    </row>
    <row r="420" spans="1:51" s="14" customFormat="1" ht="12">
      <c r="A420" s="14"/>
      <c r="B420" s="247"/>
      <c r="C420" s="248"/>
      <c r="D420" s="230" t="s">
        <v>279</v>
      </c>
      <c r="E420" s="249" t="s">
        <v>19</v>
      </c>
      <c r="F420" s="250" t="s">
        <v>3678</v>
      </c>
      <c r="G420" s="248"/>
      <c r="H420" s="251">
        <v>16.96</v>
      </c>
      <c r="I420" s="252"/>
      <c r="J420" s="248"/>
      <c r="K420" s="248"/>
      <c r="L420" s="253"/>
      <c r="M420" s="254"/>
      <c r="N420" s="255"/>
      <c r="O420" s="255"/>
      <c r="P420" s="255"/>
      <c r="Q420" s="255"/>
      <c r="R420" s="255"/>
      <c r="S420" s="255"/>
      <c r="T420" s="256"/>
      <c r="U420" s="14"/>
      <c r="V420" s="14"/>
      <c r="W420" s="14"/>
      <c r="X420" s="14"/>
      <c r="Y420" s="14"/>
      <c r="Z420" s="14"/>
      <c r="AA420" s="14"/>
      <c r="AB420" s="14"/>
      <c r="AC420" s="14"/>
      <c r="AD420" s="14"/>
      <c r="AE420" s="14"/>
      <c r="AT420" s="257" t="s">
        <v>279</v>
      </c>
      <c r="AU420" s="257" t="s">
        <v>82</v>
      </c>
      <c r="AV420" s="14" t="s">
        <v>82</v>
      </c>
      <c r="AW420" s="14" t="s">
        <v>33</v>
      </c>
      <c r="AX420" s="14" t="s">
        <v>72</v>
      </c>
      <c r="AY420" s="257" t="s">
        <v>266</v>
      </c>
    </row>
    <row r="421" spans="1:51" s="15" customFormat="1" ht="12">
      <c r="A421" s="15"/>
      <c r="B421" s="258"/>
      <c r="C421" s="259"/>
      <c r="D421" s="230" t="s">
        <v>279</v>
      </c>
      <c r="E421" s="260" t="s">
        <v>19</v>
      </c>
      <c r="F421" s="261" t="s">
        <v>282</v>
      </c>
      <c r="G421" s="259"/>
      <c r="H421" s="262">
        <v>75.045</v>
      </c>
      <c r="I421" s="263"/>
      <c r="J421" s="259"/>
      <c r="K421" s="259"/>
      <c r="L421" s="264"/>
      <c r="M421" s="265"/>
      <c r="N421" s="266"/>
      <c r="O421" s="266"/>
      <c r="P421" s="266"/>
      <c r="Q421" s="266"/>
      <c r="R421" s="266"/>
      <c r="S421" s="266"/>
      <c r="T421" s="267"/>
      <c r="U421" s="15"/>
      <c r="V421" s="15"/>
      <c r="W421" s="15"/>
      <c r="X421" s="15"/>
      <c r="Y421" s="15"/>
      <c r="Z421" s="15"/>
      <c r="AA421" s="15"/>
      <c r="AB421" s="15"/>
      <c r="AC421" s="15"/>
      <c r="AD421" s="15"/>
      <c r="AE421" s="15"/>
      <c r="AT421" s="268" t="s">
        <v>279</v>
      </c>
      <c r="AU421" s="268" t="s">
        <v>82</v>
      </c>
      <c r="AV421" s="15" t="s">
        <v>273</v>
      </c>
      <c r="AW421" s="15" t="s">
        <v>33</v>
      </c>
      <c r="AX421" s="15" t="s">
        <v>80</v>
      </c>
      <c r="AY421" s="268" t="s">
        <v>266</v>
      </c>
    </row>
    <row r="422" spans="1:65" s="2" customFormat="1" ht="24.15" customHeight="1">
      <c r="A422" s="41"/>
      <c r="B422" s="42"/>
      <c r="C422" s="217" t="s">
        <v>547</v>
      </c>
      <c r="D422" s="217" t="s">
        <v>268</v>
      </c>
      <c r="E422" s="218" t="s">
        <v>548</v>
      </c>
      <c r="F422" s="219" t="s">
        <v>549</v>
      </c>
      <c r="G422" s="220" t="s">
        <v>327</v>
      </c>
      <c r="H422" s="221">
        <v>1.884</v>
      </c>
      <c r="I422" s="222"/>
      <c r="J422" s="223">
        <f>ROUND(I422*H422,2)</f>
        <v>0</v>
      </c>
      <c r="K422" s="219" t="s">
        <v>272</v>
      </c>
      <c r="L422" s="47"/>
      <c r="M422" s="224" t="s">
        <v>19</v>
      </c>
      <c r="N422" s="225" t="s">
        <v>43</v>
      </c>
      <c r="O422" s="87"/>
      <c r="P422" s="226">
        <f>O422*H422</f>
        <v>0</v>
      </c>
      <c r="Q422" s="226">
        <v>1.05291</v>
      </c>
      <c r="R422" s="226">
        <f>Q422*H422</f>
        <v>1.98368244</v>
      </c>
      <c r="S422" s="226">
        <v>0</v>
      </c>
      <c r="T422" s="227">
        <f>S422*H422</f>
        <v>0</v>
      </c>
      <c r="U422" s="41"/>
      <c r="V422" s="41"/>
      <c r="W422" s="41"/>
      <c r="X422" s="41"/>
      <c r="Y422" s="41"/>
      <c r="Z422" s="41"/>
      <c r="AA422" s="41"/>
      <c r="AB422" s="41"/>
      <c r="AC422" s="41"/>
      <c r="AD422" s="41"/>
      <c r="AE422" s="41"/>
      <c r="AR422" s="228" t="s">
        <v>273</v>
      </c>
      <c r="AT422" s="228" t="s">
        <v>268</v>
      </c>
      <c r="AU422" s="228" t="s">
        <v>82</v>
      </c>
      <c r="AY422" s="20" t="s">
        <v>266</v>
      </c>
      <c r="BE422" s="229">
        <f>IF(N422="základní",J422,0)</f>
        <v>0</v>
      </c>
      <c r="BF422" s="229">
        <f>IF(N422="snížená",J422,0)</f>
        <v>0</v>
      </c>
      <c r="BG422" s="229">
        <f>IF(N422="zákl. přenesená",J422,0)</f>
        <v>0</v>
      </c>
      <c r="BH422" s="229">
        <f>IF(N422="sníž. přenesená",J422,0)</f>
        <v>0</v>
      </c>
      <c r="BI422" s="229">
        <f>IF(N422="nulová",J422,0)</f>
        <v>0</v>
      </c>
      <c r="BJ422" s="20" t="s">
        <v>80</v>
      </c>
      <c r="BK422" s="229">
        <f>ROUND(I422*H422,2)</f>
        <v>0</v>
      </c>
      <c r="BL422" s="20" t="s">
        <v>273</v>
      </c>
      <c r="BM422" s="228" t="s">
        <v>3680</v>
      </c>
    </row>
    <row r="423" spans="1:47" s="2" customFormat="1" ht="12">
      <c r="A423" s="41"/>
      <c r="B423" s="42"/>
      <c r="C423" s="43"/>
      <c r="D423" s="230" t="s">
        <v>275</v>
      </c>
      <c r="E423" s="43"/>
      <c r="F423" s="231" t="s">
        <v>551</v>
      </c>
      <c r="G423" s="43"/>
      <c r="H423" s="43"/>
      <c r="I423" s="232"/>
      <c r="J423" s="43"/>
      <c r="K423" s="43"/>
      <c r="L423" s="47"/>
      <c r="M423" s="233"/>
      <c r="N423" s="234"/>
      <c r="O423" s="87"/>
      <c r="P423" s="87"/>
      <c r="Q423" s="87"/>
      <c r="R423" s="87"/>
      <c r="S423" s="87"/>
      <c r="T423" s="88"/>
      <c r="U423" s="41"/>
      <c r="V423" s="41"/>
      <c r="W423" s="41"/>
      <c r="X423" s="41"/>
      <c r="Y423" s="41"/>
      <c r="Z423" s="41"/>
      <c r="AA423" s="41"/>
      <c r="AB423" s="41"/>
      <c r="AC423" s="41"/>
      <c r="AD423" s="41"/>
      <c r="AE423" s="41"/>
      <c r="AT423" s="20" t="s">
        <v>275</v>
      </c>
      <c r="AU423" s="20" t="s">
        <v>82</v>
      </c>
    </row>
    <row r="424" spans="1:47" s="2" customFormat="1" ht="12">
      <c r="A424" s="41"/>
      <c r="B424" s="42"/>
      <c r="C424" s="43"/>
      <c r="D424" s="235" t="s">
        <v>277</v>
      </c>
      <c r="E424" s="43"/>
      <c r="F424" s="236" t="s">
        <v>552</v>
      </c>
      <c r="G424" s="43"/>
      <c r="H424" s="43"/>
      <c r="I424" s="232"/>
      <c r="J424" s="43"/>
      <c r="K424" s="43"/>
      <c r="L424" s="47"/>
      <c r="M424" s="233"/>
      <c r="N424" s="234"/>
      <c r="O424" s="87"/>
      <c r="P424" s="87"/>
      <c r="Q424" s="87"/>
      <c r="R424" s="87"/>
      <c r="S424" s="87"/>
      <c r="T424" s="88"/>
      <c r="U424" s="41"/>
      <c r="V424" s="41"/>
      <c r="W424" s="41"/>
      <c r="X424" s="41"/>
      <c r="Y424" s="41"/>
      <c r="Z424" s="41"/>
      <c r="AA424" s="41"/>
      <c r="AB424" s="41"/>
      <c r="AC424" s="41"/>
      <c r="AD424" s="41"/>
      <c r="AE424" s="41"/>
      <c r="AT424" s="20" t="s">
        <v>277</v>
      </c>
      <c r="AU424" s="20" t="s">
        <v>82</v>
      </c>
    </row>
    <row r="425" spans="1:51" s="13" customFormat="1" ht="12">
      <c r="A425" s="13"/>
      <c r="B425" s="237"/>
      <c r="C425" s="238"/>
      <c r="D425" s="230" t="s">
        <v>279</v>
      </c>
      <c r="E425" s="239" t="s">
        <v>19</v>
      </c>
      <c r="F425" s="240" t="s">
        <v>3681</v>
      </c>
      <c r="G425" s="238"/>
      <c r="H425" s="239" t="s">
        <v>19</v>
      </c>
      <c r="I425" s="241"/>
      <c r="J425" s="238"/>
      <c r="K425" s="238"/>
      <c r="L425" s="242"/>
      <c r="M425" s="243"/>
      <c r="N425" s="244"/>
      <c r="O425" s="244"/>
      <c r="P425" s="244"/>
      <c r="Q425" s="244"/>
      <c r="R425" s="244"/>
      <c r="S425" s="244"/>
      <c r="T425" s="245"/>
      <c r="U425" s="13"/>
      <c r="V425" s="13"/>
      <c r="W425" s="13"/>
      <c r="X425" s="13"/>
      <c r="Y425" s="13"/>
      <c r="Z425" s="13"/>
      <c r="AA425" s="13"/>
      <c r="AB425" s="13"/>
      <c r="AC425" s="13"/>
      <c r="AD425" s="13"/>
      <c r="AE425" s="13"/>
      <c r="AT425" s="246" t="s">
        <v>279</v>
      </c>
      <c r="AU425" s="246" t="s">
        <v>82</v>
      </c>
      <c r="AV425" s="13" t="s">
        <v>80</v>
      </c>
      <c r="AW425" s="13" t="s">
        <v>33</v>
      </c>
      <c r="AX425" s="13" t="s">
        <v>72</v>
      </c>
      <c r="AY425" s="246" t="s">
        <v>266</v>
      </c>
    </row>
    <row r="426" spans="1:51" s="14" customFormat="1" ht="12">
      <c r="A426" s="14"/>
      <c r="B426" s="247"/>
      <c r="C426" s="248"/>
      <c r="D426" s="230" t="s">
        <v>279</v>
      </c>
      <c r="E426" s="249" t="s">
        <v>19</v>
      </c>
      <c r="F426" s="250" t="s">
        <v>3682</v>
      </c>
      <c r="G426" s="248"/>
      <c r="H426" s="251">
        <v>0.629</v>
      </c>
      <c r="I426" s="252"/>
      <c r="J426" s="248"/>
      <c r="K426" s="248"/>
      <c r="L426" s="253"/>
      <c r="M426" s="254"/>
      <c r="N426" s="255"/>
      <c r="O426" s="255"/>
      <c r="P426" s="255"/>
      <c r="Q426" s="255"/>
      <c r="R426" s="255"/>
      <c r="S426" s="255"/>
      <c r="T426" s="256"/>
      <c r="U426" s="14"/>
      <c r="V426" s="14"/>
      <c r="W426" s="14"/>
      <c r="X426" s="14"/>
      <c r="Y426" s="14"/>
      <c r="Z426" s="14"/>
      <c r="AA426" s="14"/>
      <c r="AB426" s="14"/>
      <c r="AC426" s="14"/>
      <c r="AD426" s="14"/>
      <c r="AE426" s="14"/>
      <c r="AT426" s="257" t="s">
        <v>279</v>
      </c>
      <c r="AU426" s="257" t="s">
        <v>82</v>
      </c>
      <c r="AV426" s="14" t="s">
        <v>82</v>
      </c>
      <c r="AW426" s="14" t="s">
        <v>33</v>
      </c>
      <c r="AX426" s="14" t="s">
        <v>72</v>
      </c>
      <c r="AY426" s="257" t="s">
        <v>266</v>
      </c>
    </row>
    <row r="427" spans="1:51" s="13" customFormat="1" ht="12">
      <c r="A427" s="13"/>
      <c r="B427" s="237"/>
      <c r="C427" s="238"/>
      <c r="D427" s="230" t="s">
        <v>279</v>
      </c>
      <c r="E427" s="239" t="s">
        <v>19</v>
      </c>
      <c r="F427" s="240" t="s">
        <v>3683</v>
      </c>
      <c r="G427" s="238"/>
      <c r="H427" s="239" t="s">
        <v>19</v>
      </c>
      <c r="I427" s="241"/>
      <c r="J427" s="238"/>
      <c r="K427" s="238"/>
      <c r="L427" s="242"/>
      <c r="M427" s="243"/>
      <c r="N427" s="244"/>
      <c r="O427" s="244"/>
      <c r="P427" s="244"/>
      <c r="Q427" s="244"/>
      <c r="R427" s="244"/>
      <c r="S427" s="244"/>
      <c r="T427" s="245"/>
      <c r="U427" s="13"/>
      <c r="V427" s="13"/>
      <c r="W427" s="13"/>
      <c r="X427" s="13"/>
      <c r="Y427" s="13"/>
      <c r="Z427" s="13"/>
      <c r="AA427" s="13"/>
      <c r="AB427" s="13"/>
      <c r="AC427" s="13"/>
      <c r="AD427" s="13"/>
      <c r="AE427" s="13"/>
      <c r="AT427" s="246" t="s">
        <v>279</v>
      </c>
      <c r="AU427" s="246" t="s">
        <v>82</v>
      </c>
      <c r="AV427" s="13" t="s">
        <v>80</v>
      </c>
      <c r="AW427" s="13" t="s">
        <v>33</v>
      </c>
      <c r="AX427" s="13" t="s">
        <v>72</v>
      </c>
      <c r="AY427" s="246" t="s">
        <v>266</v>
      </c>
    </row>
    <row r="428" spans="1:51" s="14" customFormat="1" ht="12">
      <c r="A428" s="14"/>
      <c r="B428" s="247"/>
      <c r="C428" s="248"/>
      <c r="D428" s="230" t="s">
        <v>279</v>
      </c>
      <c r="E428" s="249" t="s">
        <v>19</v>
      </c>
      <c r="F428" s="250" t="s">
        <v>3684</v>
      </c>
      <c r="G428" s="248"/>
      <c r="H428" s="251">
        <v>0.798</v>
      </c>
      <c r="I428" s="252"/>
      <c r="J428" s="248"/>
      <c r="K428" s="248"/>
      <c r="L428" s="253"/>
      <c r="M428" s="254"/>
      <c r="N428" s="255"/>
      <c r="O428" s="255"/>
      <c r="P428" s="255"/>
      <c r="Q428" s="255"/>
      <c r="R428" s="255"/>
      <c r="S428" s="255"/>
      <c r="T428" s="256"/>
      <c r="U428" s="14"/>
      <c r="V428" s="14"/>
      <c r="W428" s="14"/>
      <c r="X428" s="14"/>
      <c r="Y428" s="14"/>
      <c r="Z428" s="14"/>
      <c r="AA428" s="14"/>
      <c r="AB428" s="14"/>
      <c r="AC428" s="14"/>
      <c r="AD428" s="14"/>
      <c r="AE428" s="14"/>
      <c r="AT428" s="257" t="s">
        <v>279</v>
      </c>
      <c r="AU428" s="257" t="s">
        <v>82</v>
      </c>
      <c r="AV428" s="14" t="s">
        <v>82</v>
      </c>
      <c r="AW428" s="14" t="s">
        <v>33</v>
      </c>
      <c r="AX428" s="14" t="s">
        <v>72</v>
      </c>
      <c r="AY428" s="257" t="s">
        <v>266</v>
      </c>
    </row>
    <row r="429" spans="1:51" s="13" customFormat="1" ht="12">
      <c r="A429" s="13"/>
      <c r="B429" s="237"/>
      <c r="C429" s="238"/>
      <c r="D429" s="230" t="s">
        <v>279</v>
      </c>
      <c r="E429" s="239" t="s">
        <v>19</v>
      </c>
      <c r="F429" s="240" t="s">
        <v>3685</v>
      </c>
      <c r="G429" s="238"/>
      <c r="H429" s="239" t="s">
        <v>19</v>
      </c>
      <c r="I429" s="241"/>
      <c r="J429" s="238"/>
      <c r="K429" s="238"/>
      <c r="L429" s="242"/>
      <c r="M429" s="243"/>
      <c r="N429" s="244"/>
      <c r="O429" s="244"/>
      <c r="P429" s="244"/>
      <c r="Q429" s="244"/>
      <c r="R429" s="244"/>
      <c r="S429" s="244"/>
      <c r="T429" s="245"/>
      <c r="U429" s="13"/>
      <c r="V429" s="13"/>
      <c r="W429" s="13"/>
      <c r="X429" s="13"/>
      <c r="Y429" s="13"/>
      <c r="Z429" s="13"/>
      <c r="AA429" s="13"/>
      <c r="AB429" s="13"/>
      <c r="AC429" s="13"/>
      <c r="AD429" s="13"/>
      <c r="AE429" s="13"/>
      <c r="AT429" s="246" t="s">
        <v>279</v>
      </c>
      <c r="AU429" s="246" t="s">
        <v>82</v>
      </c>
      <c r="AV429" s="13" t="s">
        <v>80</v>
      </c>
      <c r="AW429" s="13" t="s">
        <v>33</v>
      </c>
      <c r="AX429" s="13" t="s">
        <v>72</v>
      </c>
      <c r="AY429" s="246" t="s">
        <v>266</v>
      </c>
    </row>
    <row r="430" spans="1:51" s="14" customFormat="1" ht="12">
      <c r="A430" s="14"/>
      <c r="B430" s="247"/>
      <c r="C430" s="248"/>
      <c r="D430" s="230" t="s">
        <v>279</v>
      </c>
      <c r="E430" s="249" t="s">
        <v>19</v>
      </c>
      <c r="F430" s="250" t="s">
        <v>3686</v>
      </c>
      <c r="G430" s="248"/>
      <c r="H430" s="251">
        <v>0.286</v>
      </c>
      <c r="I430" s="252"/>
      <c r="J430" s="248"/>
      <c r="K430" s="248"/>
      <c r="L430" s="253"/>
      <c r="M430" s="254"/>
      <c r="N430" s="255"/>
      <c r="O430" s="255"/>
      <c r="P430" s="255"/>
      <c r="Q430" s="255"/>
      <c r="R430" s="255"/>
      <c r="S430" s="255"/>
      <c r="T430" s="256"/>
      <c r="U430" s="14"/>
      <c r="V430" s="14"/>
      <c r="W430" s="14"/>
      <c r="X430" s="14"/>
      <c r="Y430" s="14"/>
      <c r="Z430" s="14"/>
      <c r="AA430" s="14"/>
      <c r="AB430" s="14"/>
      <c r="AC430" s="14"/>
      <c r="AD430" s="14"/>
      <c r="AE430" s="14"/>
      <c r="AT430" s="257" t="s">
        <v>279</v>
      </c>
      <c r="AU430" s="257" t="s">
        <v>82</v>
      </c>
      <c r="AV430" s="14" t="s">
        <v>82</v>
      </c>
      <c r="AW430" s="14" t="s">
        <v>33</v>
      </c>
      <c r="AX430" s="14" t="s">
        <v>72</v>
      </c>
      <c r="AY430" s="257" t="s">
        <v>266</v>
      </c>
    </row>
    <row r="431" spans="1:51" s="15" customFormat="1" ht="12">
      <c r="A431" s="15"/>
      <c r="B431" s="258"/>
      <c r="C431" s="259"/>
      <c r="D431" s="230" t="s">
        <v>279</v>
      </c>
      <c r="E431" s="260" t="s">
        <v>19</v>
      </c>
      <c r="F431" s="261" t="s">
        <v>282</v>
      </c>
      <c r="G431" s="259"/>
      <c r="H431" s="262">
        <v>1.713</v>
      </c>
      <c r="I431" s="263"/>
      <c r="J431" s="259"/>
      <c r="K431" s="259"/>
      <c r="L431" s="264"/>
      <c r="M431" s="265"/>
      <c r="N431" s="266"/>
      <c r="O431" s="266"/>
      <c r="P431" s="266"/>
      <c r="Q431" s="266"/>
      <c r="R431" s="266"/>
      <c r="S431" s="266"/>
      <c r="T431" s="267"/>
      <c r="U431" s="15"/>
      <c r="V431" s="15"/>
      <c r="W431" s="15"/>
      <c r="X431" s="15"/>
      <c r="Y431" s="15"/>
      <c r="Z431" s="15"/>
      <c r="AA431" s="15"/>
      <c r="AB431" s="15"/>
      <c r="AC431" s="15"/>
      <c r="AD431" s="15"/>
      <c r="AE431" s="15"/>
      <c r="AT431" s="268" t="s">
        <v>279</v>
      </c>
      <c r="AU431" s="268" t="s">
        <v>82</v>
      </c>
      <c r="AV431" s="15" t="s">
        <v>273</v>
      </c>
      <c r="AW431" s="15" t="s">
        <v>33</v>
      </c>
      <c r="AX431" s="15" t="s">
        <v>80</v>
      </c>
      <c r="AY431" s="268" t="s">
        <v>266</v>
      </c>
    </row>
    <row r="432" spans="1:51" s="14" customFormat="1" ht="12">
      <c r="A432" s="14"/>
      <c r="B432" s="247"/>
      <c r="C432" s="248"/>
      <c r="D432" s="230" t="s">
        <v>279</v>
      </c>
      <c r="E432" s="248"/>
      <c r="F432" s="250" t="s">
        <v>3687</v>
      </c>
      <c r="G432" s="248"/>
      <c r="H432" s="251">
        <v>1.884</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279</v>
      </c>
      <c r="AU432" s="257" t="s">
        <v>82</v>
      </c>
      <c r="AV432" s="14" t="s">
        <v>82</v>
      </c>
      <c r="AW432" s="14" t="s">
        <v>4</v>
      </c>
      <c r="AX432" s="14" t="s">
        <v>80</v>
      </c>
      <c r="AY432" s="257" t="s">
        <v>266</v>
      </c>
    </row>
    <row r="433" spans="1:63" s="12" customFormat="1" ht="22.8" customHeight="1">
      <c r="A433" s="12"/>
      <c r="B433" s="201"/>
      <c r="C433" s="202"/>
      <c r="D433" s="203" t="s">
        <v>71</v>
      </c>
      <c r="E433" s="215" t="s">
        <v>310</v>
      </c>
      <c r="F433" s="215" t="s">
        <v>602</v>
      </c>
      <c r="G433" s="202"/>
      <c r="H433" s="202"/>
      <c r="I433" s="205"/>
      <c r="J433" s="216">
        <f>BK433</f>
        <v>0</v>
      </c>
      <c r="K433" s="202"/>
      <c r="L433" s="207"/>
      <c r="M433" s="208"/>
      <c r="N433" s="209"/>
      <c r="O433" s="209"/>
      <c r="P433" s="210">
        <f>P434</f>
        <v>0</v>
      </c>
      <c r="Q433" s="209"/>
      <c r="R433" s="210">
        <f>R434</f>
        <v>22.19153219</v>
      </c>
      <c r="S433" s="209"/>
      <c r="T433" s="211">
        <f>T434</f>
        <v>0</v>
      </c>
      <c r="U433" s="12"/>
      <c r="V433" s="12"/>
      <c r="W433" s="12"/>
      <c r="X433" s="12"/>
      <c r="Y433" s="12"/>
      <c r="Z433" s="12"/>
      <c r="AA433" s="12"/>
      <c r="AB433" s="12"/>
      <c r="AC433" s="12"/>
      <c r="AD433" s="12"/>
      <c r="AE433" s="12"/>
      <c r="AR433" s="212" t="s">
        <v>80</v>
      </c>
      <c r="AT433" s="213" t="s">
        <v>71</v>
      </c>
      <c r="AU433" s="213" t="s">
        <v>80</v>
      </c>
      <c r="AY433" s="212" t="s">
        <v>266</v>
      </c>
      <c r="BK433" s="214">
        <f>BK434</f>
        <v>0</v>
      </c>
    </row>
    <row r="434" spans="1:63" s="12" customFormat="1" ht="20.85" customHeight="1">
      <c r="A434" s="12"/>
      <c r="B434" s="201"/>
      <c r="C434" s="202"/>
      <c r="D434" s="203" t="s">
        <v>71</v>
      </c>
      <c r="E434" s="215" t="s">
        <v>824</v>
      </c>
      <c r="F434" s="215" t="s">
        <v>1039</v>
      </c>
      <c r="G434" s="202"/>
      <c r="H434" s="202"/>
      <c r="I434" s="205"/>
      <c r="J434" s="216">
        <f>BK434</f>
        <v>0</v>
      </c>
      <c r="K434" s="202"/>
      <c r="L434" s="207"/>
      <c r="M434" s="208"/>
      <c r="N434" s="209"/>
      <c r="O434" s="209"/>
      <c r="P434" s="210">
        <f>SUM(P435:P454)</f>
        <v>0</v>
      </c>
      <c r="Q434" s="209"/>
      <c r="R434" s="210">
        <f>SUM(R435:R454)</f>
        <v>22.19153219</v>
      </c>
      <c r="S434" s="209"/>
      <c r="T434" s="211">
        <f>SUM(T435:T454)</f>
        <v>0</v>
      </c>
      <c r="U434" s="12"/>
      <c r="V434" s="12"/>
      <c r="W434" s="12"/>
      <c r="X434" s="12"/>
      <c r="Y434" s="12"/>
      <c r="Z434" s="12"/>
      <c r="AA434" s="12"/>
      <c r="AB434" s="12"/>
      <c r="AC434" s="12"/>
      <c r="AD434" s="12"/>
      <c r="AE434" s="12"/>
      <c r="AR434" s="212" t="s">
        <v>80</v>
      </c>
      <c r="AT434" s="213" t="s">
        <v>71</v>
      </c>
      <c r="AU434" s="213" t="s">
        <v>82</v>
      </c>
      <c r="AY434" s="212" t="s">
        <v>266</v>
      </c>
      <c r="BK434" s="214">
        <f>SUM(BK435:BK454)</f>
        <v>0</v>
      </c>
    </row>
    <row r="435" spans="1:65" s="2" customFormat="1" ht="33" customHeight="1">
      <c r="A435" s="41"/>
      <c r="B435" s="42"/>
      <c r="C435" s="217" t="s">
        <v>556</v>
      </c>
      <c r="D435" s="217" t="s">
        <v>268</v>
      </c>
      <c r="E435" s="218" t="s">
        <v>3688</v>
      </c>
      <c r="F435" s="219" t="s">
        <v>3689</v>
      </c>
      <c r="G435" s="220" t="s">
        <v>285</v>
      </c>
      <c r="H435" s="221">
        <v>1.641</v>
      </c>
      <c r="I435" s="222"/>
      <c r="J435" s="223">
        <f>ROUND(I435*H435,2)</f>
        <v>0</v>
      </c>
      <c r="K435" s="219" t="s">
        <v>272</v>
      </c>
      <c r="L435" s="47"/>
      <c r="M435" s="224" t="s">
        <v>19</v>
      </c>
      <c r="N435" s="225" t="s">
        <v>43</v>
      </c>
      <c r="O435" s="87"/>
      <c r="P435" s="226">
        <f>O435*H435</f>
        <v>0</v>
      </c>
      <c r="Q435" s="226">
        <v>2.50187</v>
      </c>
      <c r="R435" s="226">
        <f>Q435*H435</f>
        <v>4.105568669999999</v>
      </c>
      <c r="S435" s="226">
        <v>0</v>
      </c>
      <c r="T435" s="227">
        <f>S435*H435</f>
        <v>0</v>
      </c>
      <c r="U435" s="41"/>
      <c r="V435" s="41"/>
      <c r="W435" s="41"/>
      <c r="X435" s="41"/>
      <c r="Y435" s="41"/>
      <c r="Z435" s="41"/>
      <c r="AA435" s="41"/>
      <c r="AB435" s="41"/>
      <c r="AC435" s="41"/>
      <c r="AD435" s="41"/>
      <c r="AE435" s="41"/>
      <c r="AR435" s="228" t="s">
        <v>273</v>
      </c>
      <c r="AT435" s="228" t="s">
        <v>268</v>
      </c>
      <c r="AU435" s="228" t="s">
        <v>291</v>
      </c>
      <c r="AY435" s="20" t="s">
        <v>266</v>
      </c>
      <c r="BE435" s="229">
        <f>IF(N435="základní",J435,0)</f>
        <v>0</v>
      </c>
      <c r="BF435" s="229">
        <f>IF(N435="snížená",J435,0)</f>
        <v>0</v>
      </c>
      <c r="BG435" s="229">
        <f>IF(N435="zákl. přenesená",J435,0)</f>
        <v>0</v>
      </c>
      <c r="BH435" s="229">
        <f>IF(N435="sníž. přenesená",J435,0)</f>
        <v>0</v>
      </c>
      <c r="BI435" s="229">
        <f>IF(N435="nulová",J435,0)</f>
        <v>0</v>
      </c>
      <c r="BJ435" s="20" t="s">
        <v>80</v>
      </c>
      <c r="BK435" s="229">
        <f>ROUND(I435*H435,2)</f>
        <v>0</v>
      </c>
      <c r="BL435" s="20" t="s">
        <v>273</v>
      </c>
      <c r="BM435" s="228" t="s">
        <v>3690</v>
      </c>
    </row>
    <row r="436" spans="1:47" s="2" customFormat="1" ht="12">
      <c r="A436" s="41"/>
      <c r="B436" s="42"/>
      <c r="C436" s="43"/>
      <c r="D436" s="230" t="s">
        <v>275</v>
      </c>
      <c r="E436" s="43"/>
      <c r="F436" s="231" t="s">
        <v>3691</v>
      </c>
      <c r="G436" s="43"/>
      <c r="H436" s="43"/>
      <c r="I436" s="232"/>
      <c r="J436" s="43"/>
      <c r="K436" s="43"/>
      <c r="L436" s="47"/>
      <c r="M436" s="233"/>
      <c r="N436" s="234"/>
      <c r="O436" s="87"/>
      <c r="P436" s="87"/>
      <c r="Q436" s="87"/>
      <c r="R436" s="87"/>
      <c r="S436" s="87"/>
      <c r="T436" s="88"/>
      <c r="U436" s="41"/>
      <c r="V436" s="41"/>
      <c r="W436" s="41"/>
      <c r="X436" s="41"/>
      <c r="Y436" s="41"/>
      <c r="Z436" s="41"/>
      <c r="AA436" s="41"/>
      <c r="AB436" s="41"/>
      <c r="AC436" s="41"/>
      <c r="AD436" s="41"/>
      <c r="AE436" s="41"/>
      <c r="AT436" s="20" t="s">
        <v>275</v>
      </c>
      <c r="AU436" s="20" t="s">
        <v>291</v>
      </c>
    </row>
    <row r="437" spans="1:47" s="2" customFormat="1" ht="12">
      <c r="A437" s="41"/>
      <c r="B437" s="42"/>
      <c r="C437" s="43"/>
      <c r="D437" s="235" t="s">
        <v>277</v>
      </c>
      <c r="E437" s="43"/>
      <c r="F437" s="236" t="s">
        <v>3692</v>
      </c>
      <c r="G437" s="43"/>
      <c r="H437" s="43"/>
      <c r="I437" s="232"/>
      <c r="J437" s="43"/>
      <c r="K437" s="43"/>
      <c r="L437" s="47"/>
      <c r="M437" s="233"/>
      <c r="N437" s="234"/>
      <c r="O437" s="87"/>
      <c r="P437" s="87"/>
      <c r="Q437" s="87"/>
      <c r="R437" s="87"/>
      <c r="S437" s="87"/>
      <c r="T437" s="88"/>
      <c r="U437" s="41"/>
      <c r="V437" s="41"/>
      <c r="W437" s="41"/>
      <c r="X437" s="41"/>
      <c r="Y437" s="41"/>
      <c r="Z437" s="41"/>
      <c r="AA437" s="41"/>
      <c r="AB437" s="41"/>
      <c r="AC437" s="41"/>
      <c r="AD437" s="41"/>
      <c r="AE437" s="41"/>
      <c r="AT437" s="20" t="s">
        <v>277</v>
      </c>
      <c r="AU437" s="20" t="s">
        <v>291</v>
      </c>
    </row>
    <row r="438" spans="1:51" s="13" customFormat="1" ht="12">
      <c r="A438" s="13"/>
      <c r="B438" s="237"/>
      <c r="C438" s="238"/>
      <c r="D438" s="230" t="s">
        <v>279</v>
      </c>
      <c r="E438" s="239" t="s">
        <v>19</v>
      </c>
      <c r="F438" s="240" t="s">
        <v>3693</v>
      </c>
      <c r="G438" s="238"/>
      <c r="H438" s="239" t="s">
        <v>19</v>
      </c>
      <c r="I438" s="241"/>
      <c r="J438" s="238"/>
      <c r="K438" s="238"/>
      <c r="L438" s="242"/>
      <c r="M438" s="243"/>
      <c r="N438" s="244"/>
      <c r="O438" s="244"/>
      <c r="P438" s="244"/>
      <c r="Q438" s="244"/>
      <c r="R438" s="244"/>
      <c r="S438" s="244"/>
      <c r="T438" s="245"/>
      <c r="U438" s="13"/>
      <c r="V438" s="13"/>
      <c r="W438" s="13"/>
      <c r="X438" s="13"/>
      <c r="Y438" s="13"/>
      <c r="Z438" s="13"/>
      <c r="AA438" s="13"/>
      <c r="AB438" s="13"/>
      <c r="AC438" s="13"/>
      <c r="AD438" s="13"/>
      <c r="AE438" s="13"/>
      <c r="AT438" s="246" t="s">
        <v>279</v>
      </c>
      <c r="AU438" s="246" t="s">
        <v>291</v>
      </c>
      <c r="AV438" s="13" t="s">
        <v>80</v>
      </c>
      <c r="AW438" s="13" t="s">
        <v>33</v>
      </c>
      <c r="AX438" s="13" t="s">
        <v>72</v>
      </c>
      <c r="AY438" s="246" t="s">
        <v>266</v>
      </c>
    </row>
    <row r="439" spans="1:51" s="14" customFormat="1" ht="12">
      <c r="A439" s="14"/>
      <c r="B439" s="247"/>
      <c r="C439" s="248"/>
      <c r="D439" s="230" t="s">
        <v>279</v>
      </c>
      <c r="E439" s="249" t="s">
        <v>19</v>
      </c>
      <c r="F439" s="250" t="s">
        <v>3694</v>
      </c>
      <c r="G439" s="248"/>
      <c r="H439" s="251">
        <v>1.641</v>
      </c>
      <c r="I439" s="252"/>
      <c r="J439" s="248"/>
      <c r="K439" s="248"/>
      <c r="L439" s="253"/>
      <c r="M439" s="254"/>
      <c r="N439" s="255"/>
      <c r="O439" s="255"/>
      <c r="P439" s="255"/>
      <c r="Q439" s="255"/>
      <c r="R439" s="255"/>
      <c r="S439" s="255"/>
      <c r="T439" s="256"/>
      <c r="U439" s="14"/>
      <c r="V439" s="14"/>
      <c r="W439" s="14"/>
      <c r="X439" s="14"/>
      <c r="Y439" s="14"/>
      <c r="Z439" s="14"/>
      <c r="AA439" s="14"/>
      <c r="AB439" s="14"/>
      <c r="AC439" s="14"/>
      <c r="AD439" s="14"/>
      <c r="AE439" s="14"/>
      <c r="AT439" s="257" t="s">
        <v>279</v>
      </c>
      <c r="AU439" s="257" t="s">
        <v>291</v>
      </c>
      <c r="AV439" s="14" t="s">
        <v>82</v>
      </c>
      <c r="AW439" s="14" t="s">
        <v>33</v>
      </c>
      <c r="AX439" s="14" t="s">
        <v>72</v>
      </c>
      <c r="AY439" s="257" t="s">
        <v>266</v>
      </c>
    </row>
    <row r="440" spans="1:51" s="15" customFormat="1" ht="12">
      <c r="A440" s="15"/>
      <c r="B440" s="258"/>
      <c r="C440" s="259"/>
      <c r="D440" s="230" t="s">
        <v>279</v>
      </c>
      <c r="E440" s="260" t="s">
        <v>19</v>
      </c>
      <c r="F440" s="261" t="s">
        <v>282</v>
      </c>
      <c r="G440" s="259"/>
      <c r="H440" s="262">
        <v>1.641</v>
      </c>
      <c r="I440" s="263"/>
      <c r="J440" s="259"/>
      <c r="K440" s="259"/>
      <c r="L440" s="264"/>
      <c r="M440" s="265"/>
      <c r="N440" s="266"/>
      <c r="O440" s="266"/>
      <c r="P440" s="266"/>
      <c r="Q440" s="266"/>
      <c r="R440" s="266"/>
      <c r="S440" s="266"/>
      <c r="T440" s="267"/>
      <c r="U440" s="15"/>
      <c r="V440" s="15"/>
      <c r="W440" s="15"/>
      <c r="X440" s="15"/>
      <c r="Y440" s="15"/>
      <c r="Z440" s="15"/>
      <c r="AA440" s="15"/>
      <c r="AB440" s="15"/>
      <c r="AC440" s="15"/>
      <c r="AD440" s="15"/>
      <c r="AE440" s="15"/>
      <c r="AT440" s="268" t="s">
        <v>279</v>
      </c>
      <c r="AU440" s="268" t="s">
        <v>291</v>
      </c>
      <c r="AV440" s="15" t="s">
        <v>273</v>
      </c>
      <c r="AW440" s="15" t="s">
        <v>33</v>
      </c>
      <c r="AX440" s="15" t="s">
        <v>80</v>
      </c>
      <c r="AY440" s="268" t="s">
        <v>266</v>
      </c>
    </row>
    <row r="441" spans="1:65" s="2" customFormat="1" ht="33" customHeight="1">
      <c r="A441" s="41"/>
      <c r="B441" s="42"/>
      <c r="C441" s="217" t="s">
        <v>565</v>
      </c>
      <c r="D441" s="217" t="s">
        <v>268</v>
      </c>
      <c r="E441" s="218" t="s">
        <v>1057</v>
      </c>
      <c r="F441" s="219" t="s">
        <v>1058</v>
      </c>
      <c r="G441" s="220" t="s">
        <v>285</v>
      </c>
      <c r="H441" s="221">
        <v>6.729</v>
      </c>
      <c r="I441" s="222"/>
      <c r="J441" s="223">
        <f>ROUND(I441*H441,2)</f>
        <v>0</v>
      </c>
      <c r="K441" s="219" t="s">
        <v>272</v>
      </c>
      <c r="L441" s="47"/>
      <c r="M441" s="224" t="s">
        <v>19</v>
      </c>
      <c r="N441" s="225" t="s">
        <v>43</v>
      </c>
      <c r="O441" s="87"/>
      <c r="P441" s="226">
        <f>O441*H441</f>
        <v>0</v>
      </c>
      <c r="Q441" s="226">
        <v>2.50187</v>
      </c>
      <c r="R441" s="226">
        <f>Q441*H441</f>
        <v>16.83508323</v>
      </c>
      <c r="S441" s="226">
        <v>0</v>
      </c>
      <c r="T441" s="227">
        <f>S441*H441</f>
        <v>0</v>
      </c>
      <c r="U441" s="41"/>
      <c r="V441" s="41"/>
      <c r="W441" s="41"/>
      <c r="X441" s="41"/>
      <c r="Y441" s="41"/>
      <c r="Z441" s="41"/>
      <c r="AA441" s="41"/>
      <c r="AB441" s="41"/>
      <c r="AC441" s="41"/>
      <c r="AD441" s="41"/>
      <c r="AE441" s="41"/>
      <c r="AR441" s="228" t="s">
        <v>273</v>
      </c>
      <c r="AT441" s="228" t="s">
        <v>268</v>
      </c>
      <c r="AU441" s="228" t="s">
        <v>291</v>
      </c>
      <c r="AY441" s="20" t="s">
        <v>266</v>
      </c>
      <c r="BE441" s="229">
        <f>IF(N441="základní",J441,0)</f>
        <v>0</v>
      </c>
      <c r="BF441" s="229">
        <f>IF(N441="snížená",J441,0)</f>
        <v>0</v>
      </c>
      <c r="BG441" s="229">
        <f>IF(N441="zákl. přenesená",J441,0)</f>
        <v>0</v>
      </c>
      <c r="BH441" s="229">
        <f>IF(N441="sníž. přenesená",J441,0)</f>
        <v>0</v>
      </c>
      <c r="BI441" s="229">
        <f>IF(N441="nulová",J441,0)</f>
        <v>0</v>
      </c>
      <c r="BJ441" s="20" t="s">
        <v>80</v>
      </c>
      <c r="BK441" s="229">
        <f>ROUND(I441*H441,2)</f>
        <v>0</v>
      </c>
      <c r="BL441" s="20" t="s">
        <v>273</v>
      </c>
      <c r="BM441" s="228" t="s">
        <v>3695</v>
      </c>
    </row>
    <row r="442" spans="1:47" s="2" customFormat="1" ht="12">
      <c r="A442" s="41"/>
      <c r="B442" s="42"/>
      <c r="C442" s="43"/>
      <c r="D442" s="230" t="s">
        <v>275</v>
      </c>
      <c r="E442" s="43"/>
      <c r="F442" s="231" t="s">
        <v>1060</v>
      </c>
      <c r="G442" s="43"/>
      <c r="H442" s="43"/>
      <c r="I442" s="232"/>
      <c r="J442" s="43"/>
      <c r="K442" s="43"/>
      <c r="L442" s="47"/>
      <c r="M442" s="233"/>
      <c r="N442" s="234"/>
      <c r="O442" s="87"/>
      <c r="P442" s="87"/>
      <c r="Q442" s="87"/>
      <c r="R442" s="87"/>
      <c r="S442" s="87"/>
      <c r="T442" s="88"/>
      <c r="U442" s="41"/>
      <c r="V442" s="41"/>
      <c r="W442" s="41"/>
      <c r="X442" s="41"/>
      <c r="Y442" s="41"/>
      <c r="Z442" s="41"/>
      <c r="AA442" s="41"/>
      <c r="AB442" s="41"/>
      <c r="AC442" s="41"/>
      <c r="AD442" s="41"/>
      <c r="AE442" s="41"/>
      <c r="AT442" s="20" t="s">
        <v>275</v>
      </c>
      <c r="AU442" s="20" t="s">
        <v>291</v>
      </c>
    </row>
    <row r="443" spans="1:47" s="2" customFormat="1" ht="12">
      <c r="A443" s="41"/>
      <c r="B443" s="42"/>
      <c r="C443" s="43"/>
      <c r="D443" s="235" t="s">
        <v>277</v>
      </c>
      <c r="E443" s="43"/>
      <c r="F443" s="236" t="s">
        <v>1061</v>
      </c>
      <c r="G443" s="43"/>
      <c r="H443" s="43"/>
      <c r="I443" s="232"/>
      <c r="J443" s="43"/>
      <c r="K443" s="43"/>
      <c r="L443" s="47"/>
      <c r="M443" s="233"/>
      <c r="N443" s="234"/>
      <c r="O443" s="87"/>
      <c r="P443" s="87"/>
      <c r="Q443" s="87"/>
      <c r="R443" s="87"/>
      <c r="S443" s="87"/>
      <c r="T443" s="88"/>
      <c r="U443" s="41"/>
      <c r="V443" s="41"/>
      <c r="W443" s="41"/>
      <c r="X443" s="41"/>
      <c r="Y443" s="41"/>
      <c r="Z443" s="41"/>
      <c r="AA443" s="41"/>
      <c r="AB443" s="41"/>
      <c r="AC443" s="41"/>
      <c r="AD443" s="41"/>
      <c r="AE443" s="41"/>
      <c r="AT443" s="20" t="s">
        <v>277</v>
      </c>
      <c r="AU443" s="20" t="s">
        <v>291</v>
      </c>
    </row>
    <row r="444" spans="1:51" s="13" customFormat="1" ht="12">
      <c r="A444" s="13"/>
      <c r="B444" s="237"/>
      <c r="C444" s="238"/>
      <c r="D444" s="230" t="s">
        <v>279</v>
      </c>
      <c r="E444" s="239" t="s">
        <v>19</v>
      </c>
      <c r="F444" s="240" t="s">
        <v>3696</v>
      </c>
      <c r="G444" s="238"/>
      <c r="H444" s="239" t="s">
        <v>19</v>
      </c>
      <c r="I444" s="241"/>
      <c r="J444" s="238"/>
      <c r="K444" s="238"/>
      <c r="L444" s="242"/>
      <c r="M444" s="243"/>
      <c r="N444" s="244"/>
      <c r="O444" s="244"/>
      <c r="P444" s="244"/>
      <c r="Q444" s="244"/>
      <c r="R444" s="244"/>
      <c r="S444" s="244"/>
      <c r="T444" s="245"/>
      <c r="U444" s="13"/>
      <c r="V444" s="13"/>
      <c r="W444" s="13"/>
      <c r="X444" s="13"/>
      <c r="Y444" s="13"/>
      <c r="Z444" s="13"/>
      <c r="AA444" s="13"/>
      <c r="AB444" s="13"/>
      <c r="AC444" s="13"/>
      <c r="AD444" s="13"/>
      <c r="AE444" s="13"/>
      <c r="AT444" s="246" t="s">
        <v>279</v>
      </c>
      <c r="AU444" s="246" t="s">
        <v>291</v>
      </c>
      <c r="AV444" s="13" t="s">
        <v>80</v>
      </c>
      <c r="AW444" s="13" t="s">
        <v>33</v>
      </c>
      <c r="AX444" s="13" t="s">
        <v>72</v>
      </c>
      <c r="AY444" s="246" t="s">
        <v>266</v>
      </c>
    </row>
    <row r="445" spans="1:51" s="14" customFormat="1" ht="12">
      <c r="A445" s="14"/>
      <c r="B445" s="247"/>
      <c r="C445" s="248"/>
      <c r="D445" s="230" t="s">
        <v>279</v>
      </c>
      <c r="E445" s="249" t="s">
        <v>19</v>
      </c>
      <c r="F445" s="250" t="s">
        <v>3697</v>
      </c>
      <c r="G445" s="248"/>
      <c r="H445" s="251">
        <v>2.434</v>
      </c>
      <c r="I445" s="252"/>
      <c r="J445" s="248"/>
      <c r="K445" s="248"/>
      <c r="L445" s="253"/>
      <c r="M445" s="254"/>
      <c r="N445" s="255"/>
      <c r="O445" s="255"/>
      <c r="P445" s="255"/>
      <c r="Q445" s="255"/>
      <c r="R445" s="255"/>
      <c r="S445" s="255"/>
      <c r="T445" s="256"/>
      <c r="U445" s="14"/>
      <c r="V445" s="14"/>
      <c r="W445" s="14"/>
      <c r="X445" s="14"/>
      <c r="Y445" s="14"/>
      <c r="Z445" s="14"/>
      <c r="AA445" s="14"/>
      <c r="AB445" s="14"/>
      <c r="AC445" s="14"/>
      <c r="AD445" s="14"/>
      <c r="AE445" s="14"/>
      <c r="AT445" s="257" t="s">
        <v>279</v>
      </c>
      <c r="AU445" s="257" t="s">
        <v>291</v>
      </c>
      <c r="AV445" s="14" t="s">
        <v>82</v>
      </c>
      <c r="AW445" s="14" t="s">
        <v>33</v>
      </c>
      <c r="AX445" s="14" t="s">
        <v>72</v>
      </c>
      <c r="AY445" s="257" t="s">
        <v>266</v>
      </c>
    </row>
    <row r="446" spans="1:51" s="13" customFormat="1" ht="12">
      <c r="A446" s="13"/>
      <c r="B446" s="237"/>
      <c r="C446" s="238"/>
      <c r="D446" s="230" t="s">
        <v>279</v>
      </c>
      <c r="E446" s="239" t="s">
        <v>19</v>
      </c>
      <c r="F446" s="240" t="s">
        <v>3698</v>
      </c>
      <c r="G446" s="238"/>
      <c r="H446" s="239" t="s">
        <v>19</v>
      </c>
      <c r="I446" s="241"/>
      <c r="J446" s="238"/>
      <c r="K446" s="238"/>
      <c r="L446" s="242"/>
      <c r="M446" s="243"/>
      <c r="N446" s="244"/>
      <c r="O446" s="244"/>
      <c r="P446" s="244"/>
      <c r="Q446" s="244"/>
      <c r="R446" s="244"/>
      <c r="S446" s="244"/>
      <c r="T446" s="245"/>
      <c r="U446" s="13"/>
      <c r="V446" s="13"/>
      <c r="W446" s="13"/>
      <c r="X446" s="13"/>
      <c r="Y446" s="13"/>
      <c r="Z446" s="13"/>
      <c r="AA446" s="13"/>
      <c r="AB446" s="13"/>
      <c r="AC446" s="13"/>
      <c r="AD446" s="13"/>
      <c r="AE446" s="13"/>
      <c r="AT446" s="246" t="s">
        <v>279</v>
      </c>
      <c r="AU446" s="246" t="s">
        <v>291</v>
      </c>
      <c r="AV446" s="13" t="s">
        <v>80</v>
      </c>
      <c r="AW446" s="13" t="s">
        <v>33</v>
      </c>
      <c r="AX446" s="13" t="s">
        <v>72</v>
      </c>
      <c r="AY446" s="246" t="s">
        <v>266</v>
      </c>
    </row>
    <row r="447" spans="1:51" s="14" customFormat="1" ht="12">
      <c r="A447" s="14"/>
      <c r="B447" s="247"/>
      <c r="C447" s="248"/>
      <c r="D447" s="230" t="s">
        <v>279</v>
      </c>
      <c r="E447" s="249" t="s">
        <v>19</v>
      </c>
      <c r="F447" s="250" t="s">
        <v>3699</v>
      </c>
      <c r="G447" s="248"/>
      <c r="H447" s="251">
        <v>4.295</v>
      </c>
      <c r="I447" s="252"/>
      <c r="J447" s="248"/>
      <c r="K447" s="248"/>
      <c r="L447" s="253"/>
      <c r="M447" s="254"/>
      <c r="N447" s="255"/>
      <c r="O447" s="255"/>
      <c r="P447" s="255"/>
      <c r="Q447" s="255"/>
      <c r="R447" s="255"/>
      <c r="S447" s="255"/>
      <c r="T447" s="256"/>
      <c r="U447" s="14"/>
      <c r="V447" s="14"/>
      <c r="W447" s="14"/>
      <c r="X447" s="14"/>
      <c r="Y447" s="14"/>
      <c r="Z447" s="14"/>
      <c r="AA447" s="14"/>
      <c r="AB447" s="14"/>
      <c r="AC447" s="14"/>
      <c r="AD447" s="14"/>
      <c r="AE447" s="14"/>
      <c r="AT447" s="257" t="s">
        <v>279</v>
      </c>
      <c r="AU447" s="257" t="s">
        <v>291</v>
      </c>
      <c r="AV447" s="14" t="s">
        <v>82</v>
      </c>
      <c r="AW447" s="14" t="s">
        <v>33</v>
      </c>
      <c r="AX447" s="14" t="s">
        <v>72</v>
      </c>
      <c r="AY447" s="257" t="s">
        <v>266</v>
      </c>
    </row>
    <row r="448" spans="1:51" s="15" customFormat="1" ht="12">
      <c r="A448" s="15"/>
      <c r="B448" s="258"/>
      <c r="C448" s="259"/>
      <c r="D448" s="230" t="s">
        <v>279</v>
      </c>
      <c r="E448" s="260" t="s">
        <v>19</v>
      </c>
      <c r="F448" s="261" t="s">
        <v>282</v>
      </c>
      <c r="G448" s="259"/>
      <c r="H448" s="262">
        <v>6.729</v>
      </c>
      <c r="I448" s="263"/>
      <c r="J448" s="259"/>
      <c r="K448" s="259"/>
      <c r="L448" s="264"/>
      <c r="M448" s="265"/>
      <c r="N448" s="266"/>
      <c r="O448" s="266"/>
      <c r="P448" s="266"/>
      <c r="Q448" s="266"/>
      <c r="R448" s="266"/>
      <c r="S448" s="266"/>
      <c r="T448" s="267"/>
      <c r="U448" s="15"/>
      <c r="V448" s="15"/>
      <c r="W448" s="15"/>
      <c r="X448" s="15"/>
      <c r="Y448" s="15"/>
      <c r="Z448" s="15"/>
      <c r="AA448" s="15"/>
      <c r="AB448" s="15"/>
      <c r="AC448" s="15"/>
      <c r="AD448" s="15"/>
      <c r="AE448" s="15"/>
      <c r="AT448" s="268" t="s">
        <v>279</v>
      </c>
      <c r="AU448" s="268" t="s">
        <v>291</v>
      </c>
      <c r="AV448" s="15" t="s">
        <v>273</v>
      </c>
      <c r="AW448" s="15" t="s">
        <v>33</v>
      </c>
      <c r="AX448" s="15" t="s">
        <v>80</v>
      </c>
      <c r="AY448" s="268" t="s">
        <v>266</v>
      </c>
    </row>
    <row r="449" spans="1:65" s="2" customFormat="1" ht="16.5" customHeight="1">
      <c r="A449" s="41"/>
      <c r="B449" s="42"/>
      <c r="C449" s="217" t="s">
        <v>569</v>
      </c>
      <c r="D449" s="217" t="s">
        <v>268</v>
      </c>
      <c r="E449" s="218" t="s">
        <v>1077</v>
      </c>
      <c r="F449" s="219" t="s">
        <v>1078</v>
      </c>
      <c r="G449" s="220" t="s">
        <v>327</v>
      </c>
      <c r="H449" s="221">
        <v>1.177</v>
      </c>
      <c r="I449" s="222"/>
      <c r="J449" s="223">
        <f>ROUND(I449*H449,2)</f>
        <v>0</v>
      </c>
      <c r="K449" s="219" t="s">
        <v>272</v>
      </c>
      <c r="L449" s="47"/>
      <c r="M449" s="224" t="s">
        <v>19</v>
      </c>
      <c r="N449" s="225" t="s">
        <v>43</v>
      </c>
      <c r="O449" s="87"/>
      <c r="P449" s="226">
        <f>O449*H449</f>
        <v>0</v>
      </c>
      <c r="Q449" s="226">
        <v>1.06277</v>
      </c>
      <c r="R449" s="226">
        <f>Q449*H449</f>
        <v>1.25088029</v>
      </c>
      <c r="S449" s="226">
        <v>0</v>
      </c>
      <c r="T449" s="227">
        <f>S449*H449</f>
        <v>0</v>
      </c>
      <c r="U449" s="41"/>
      <c r="V449" s="41"/>
      <c r="W449" s="41"/>
      <c r="X449" s="41"/>
      <c r="Y449" s="41"/>
      <c r="Z449" s="41"/>
      <c r="AA449" s="41"/>
      <c r="AB449" s="41"/>
      <c r="AC449" s="41"/>
      <c r="AD449" s="41"/>
      <c r="AE449" s="41"/>
      <c r="AR449" s="228" t="s">
        <v>273</v>
      </c>
      <c r="AT449" s="228" t="s">
        <v>268</v>
      </c>
      <c r="AU449" s="228" t="s">
        <v>291</v>
      </c>
      <c r="AY449" s="20" t="s">
        <v>266</v>
      </c>
      <c r="BE449" s="229">
        <f>IF(N449="základní",J449,0)</f>
        <v>0</v>
      </c>
      <c r="BF449" s="229">
        <f>IF(N449="snížená",J449,0)</f>
        <v>0</v>
      </c>
      <c r="BG449" s="229">
        <f>IF(N449="zákl. přenesená",J449,0)</f>
        <v>0</v>
      </c>
      <c r="BH449" s="229">
        <f>IF(N449="sníž. přenesená",J449,0)</f>
        <v>0</v>
      </c>
      <c r="BI449" s="229">
        <f>IF(N449="nulová",J449,0)</f>
        <v>0</v>
      </c>
      <c r="BJ449" s="20" t="s">
        <v>80</v>
      </c>
      <c r="BK449" s="229">
        <f>ROUND(I449*H449,2)</f>
        <v>0</v>
      </c>
      <c r="BL449" s="20" t="s">
        <v>273</v>
      </c>
      <c r="BM449" s="228" t="s">
        <v>3700</v>
      </c>
    </row>
    <row r="450" spans="1:47" s="2" customFormat="1" ht="12">
      <c r="A450" s="41"/>
      <c r="B450" s="42"/>
      <c r="C450" s="43"/>
      <c r="D450" s="230" t="s">
        <v>275</v>
      </c>
      <c r="E450" s="43"/>
      <c r="F450" s="231" t="s">
        <v>1080</v>
      </c>
      <c r="G450" s="43"/>
      <c r="H450" s="43"/>
      <c r="I450" s="232"/>
      <c r="J450" s="43"/>
      <c r="K450" s="43"/>
      <c r="L450" s="47"/>
      <c r="M450" s="233"/>
      <c r="N450" s="234"/>
      <c r="O450" s="87"/>
      <c r="P450" s="87"/>
      <c r="Q450" s="87"/>
      <c r="R450" s="87"/>
      <c r="S450" s="87"/>
      <c r="T450" s="88"/>
      <c r="U450" s="41"/>
      <c r="V450" s="41"/>
      <c r="W450" s="41"/>
      <c r="X450" s="41"/>
      <c r="Y450" s="41"/>
      <c r="Z450" s="41"/>
      <c r="AA450" s="41"/>
      <c r="AB450" s="41"/>
      <c r="AC450" s="41"/>
      <c r="AD450" s="41"/>
      <c r="AE450" s="41"/>
      <c r="AT450" s="20" t="s">
        <v>275</v>
      </c>
      <c r="AU450" s="20" t="s">
        <v>291</v>
      </c>
    </row>
    <row r="451" spans="1:47" s="2" customFormat="1" ht="12">
      <c r="A451" s="41"/>
      <c r="B451" s="42"/>
      <c r="C451" s="43"/>
      <c r="D451" s="235" t="s">
        <v>277</v>
      </c>
      <c r="E451" s="43"/>
      <c r="F451" s="236" t="s">
        <v>1081</v>
      </c>
      <c r="G451" s="43"/>
      <c r="H451" s="43"/>
      <c r="I451" s="232"/>
      <c r="J451" s="43"/>
      <c r="K451" s="43"/>
      <c r="L451" s="47"/>
      <c r="M451" s="233"/>
      <c r="N451" s="234"/>
      <c r="O451" s="87"/>
      <c r="P451" s="87"/>
      <c r="Q451" s="87"/>
      <c r="R451" s="87"/>
      <c r="S451" s="87"/>
      <c r="T451" s="88"/>
      <c r="U451" s="41"/>
      <c r="V451" s="41"/>
      <c r="W451" s="41"/>
      <c r="X451" s="41"/>
      <c r="Y451" s="41"/>
      <c r="Z451" s="41"/>
      <c r="AA451" s="41"/>
      <c r="AB451" s="41"/>
      <c r="AC451" s="41"/>
      <c r="AD451" s="41"/>
      <c r="AE451" s="41"/>
      <c r="AT451" s="20" t="s">
        <v>277</v>
      </c>
      <c r="AU451" s="20" t="s">
        <v>291</v>
      </c>
    </row>
    <row r="452" spans="1:51" s="13" customFormat="1" ht="12">
      <c r="A452" s="13"/>
      <c r="B452" s="237"/>
      <c r="C452" s="238"/>
      <c r="D452" s="230" t="s">
        <v>279</v>
      </c>
      <c r="E452" s="239" t="s">
        <v>19</v>
      </c>
      <c r="F452" s="240" t="s">
        <v>3701</v>
      </c>
      <c r="G452" s="238"/>
      <c r="H452" s="239" t="s">
        <v>19</v>
      </c>
      <c r="I452" s="241"/>
      <c r="J452" s="238"/>
      <c r="K452" s="238"/>
      <c r="L452" s="242"/>
      <c r="M452" s="243"/>
      <c r="N452" s="244"/>
      <c r="O452" s="244"/>
      <c r="P452" s="244"/>
      <c r="Q452" s="244"/>
      <c r="R452" s="244"/>
      <c r="S452" s="244"/>
      <c r="T452" s="245"/>
      <c r="U452" s="13"/>
      <c r="V452" s="13"/>
      <c r="W452" s="13"/>
      <c r="X452" s="13"/>
      <c r="Y452" s="13"/>
      <c r="Z452" s="13"/>
      <c r="AA452" s="13"/>
      <c r="AB452" s="13"/>
      <c r="AC452" s="13"/>
      <c r="AD452" s="13"/>
      <c r="AE452" s="13"/>
      <c r="AT452" s="246" t="s">
        <v>279</v>
      </c>
      <c r="AU452" s="246" t="s">
        <v>291</v>
      </c>
      <c r="AV452" s="13" t="s">
        <v>80</v>
      </c>
      <c r="AW452" s="13" t="s">
        <v>33</v>
      </c>
      <c r="AX452" s="13" t="s">
        <v>72</v>
      </c>
      <c r="AY452" s="246" t="s">
        <v>266</v>
      </c>
    </row>
    <row r="453" spans="1:51" s="14" customFormat="1" ht="12">
      <c r="A453" s="14"/>
      <c r="B453" s="247"/>
      <c r="C453" s="248"/>
      <c r="D453" s="230" t="s">
        <v>279</v>
      </c>
      <c r="E453" s="249" t="s">
        <v>19</v>
      </c>
      <c r="F453" s="250" t="s">
        <v>3702</v>
      </c>
      <c r="G453" s="248"/>
      <c r="H453" s="251">
        <v>1.177</v>
      </c>
      <c r="I453" s="252"/>
      <c r="J453" s="248"/>
      <c r="K453" s="248"/>
      <c r="L453" s="253"/>
      <c r="M453" s="254"/>
      <c r="N453" s="255"/>
      <c r="O453" s="255"/>
      <c r="P453" s="255"/>
      <c r="Q453" s="255"/>
      <c r="R453" s="255"/>
      <c r="S453" s="255"/>
      <c r="T453" s="256"/>
      <c r="U453" s="14"/>
      <c r="V453" s="14"/>
      <c r="W453" s="14"/>
      <c r="X453" s="14"/>
      <c r="Y453" s="14"/>
      <c r="Z453" s="14"/>
      <c r="AA453" s="14"/>
      <c r="AB453" s="14"/>
      <c r="AC453" s="14"/>
      <c r="AD453" s="14"/>
      <c r="AE453" s="14"/>
      <c r="AT453" s="257" t="s">
        <v>279</v>
      </c>
      <c r="AU453" s="257" t="s">
        <v>291</v>
      </c>
      <c r="AV453" s="14" t="s">
        <v>82</v>
      </c>
      <c r="AW453" s="14" t="s">
        <v>33</v>
      </c>
      <c r="AX453" s="14" t="s">
        <v>72</v>
      </c>
      <c r="AY453" s="257" t="s">
        <v>266</v>
      </c>
    </row>
    <row r="454" spans="1:51" s="15" customFormat="1" ht="12">
      <c r="A454" s="15"/>
      <c r="B454" s="258"/>
      <c r="C454" s="259"/>
      <c r="D454" s="230" t="s">
        <v>279</v>
      </c>
      <c r="E454" s="260" t="s">
        <v>19</v>
      </c>
      <c r="F454" s="261" t="s">
        <v>282</v>
      </c>
      <c r="G454" s="259"/>
      <c r="H454" s="262">
        <v>1.177</v>
      </c>
      <c r="I454" s="263"/>
      <c r="J454" s="259"/>
      <c r="K454" s="259"/>
      <c r="L454" s="264"/>
      <c r="M454" s="265"/>
      <c r="N454" s="266"/>
      <c r="O454" s="266"/>
      <c r="P454" s="266"/>
      <c r="Q454" s="266"/>
      <c r="R454" s="266"/>
      <c r="S454" s="266"/>
      <c r="T454" s="267"/>
      <c r="U454" s="15"/>
      <c r="V454" s="15"/>
      <c r="W454" s="15"/>
      <c r="X454" s="15"/>
      <c r="Y454" s="15"/>
      <c r="Z454" s="15"/>
      <c r="AA454" s="15"/>
      <c r="AB454" s="15"/>
      <c r="AC454" s="15"/>
      <c r="AD454" s="15"/>
      <c r="AE454" s="15"/>
      <c r="AT454" s="268" t="s">
        <v>279</v>
      </c>
      <c r="AU454" s="268" t="s">
        <v>291</v>
      </c>
      <c r="AV454" s="15" t="s">
        <v>273</v>
      </c>
      <c r="AW454" s="15" t="s">
        <v>33</v>
      </c>
      <c r="AX454" s="15" t="s">
        <v>80</v>
      </c>
      <c r="AY454" s="268" t="s">
        <v>266</v>
      </c>
    </row>
    <row r="455" spans="1:63" s="12" customFormat="1" ht="22.8" customHeight="1">
      <c r="A455" s="12"/>
      <c r="B455" s="201"/>
      <c r="C455" s="202"/>
      <c r="D455" s="203" t="s">
        <v>71</v>
      </c>
      <c r="E455" s="215" t="s">
        <v>332</v>
      </c>
      <c r="F455" s="215" t="s">
        <v>1198</v>
      </c>
      <c r="G455" s="202"/>
      <c r="H455" s="202"/>
      <c r="I455" s="205"/>
      <c r="J455" s="216">
        <f>BK455</f>
        <v>0</v>
      </c>
      <c r="K455" s="202"/>
      <c r="L455" s="207"/>
      <c r="M455" s="208"/>
      <c r="N455" s="209"/>
      <c r="O455" s="209"/>
      <c r="P455" s="210">
        <f>P456+P459+P501+P511</f>
        <v>0</v>
      </c>
      <c r="Q455" s="209"/>
      <c r="R455" s="210">
        <f>R456+R459+R501+R511</f>
        <v>0.40992944000000003</v>
      </c>
      <c r="S455" s="209"/>
      <c r="T455" s="211">
        <f>T456+T459+T501+T511</f>
        <v>9.076150000000002</v>
      </c>
      <c r="U455" s="12"/>
      <c r="V455" s="12"/>
      <c r="W455" s="12"/>
      <c r="X455" s="12"/>
      <c r="Y455" s="12"/>
      <c r="Z455" s="12"/>
      <c r="AA455" s="12"/>
      <c r="AB455" s="12"/>
      <c r="AC455" s="12"/>
      <c r="AD455" s="12"/>
      <c r="AE455" s="12"/>
      <c r="AR455" s="212" t="s">
        <v>80</v>
      </c>
      <c r="AT455" s="213" t="s">
        <v>71</v>
      </c>
      <c r="AU455" s="213" t="s">
        <v>80</v>
      </c>
      <c r="AY455" s="212" t="s">
        <v>266</v>
      </c>
      <c r="BK455" s="214">
        <f>BK456+BK459+BK501+BK511</f>
        <v>0</v>
      </c>
    </row>
    <row r="456" spans="1:63" s="12" customFormat="1" ht="20.85" customHeight="1">
      <c r="A456" s="12"/>
      <c r="B456" s="201"/>
      <c r="C456" s="202"/>
      <c r="D456" s="203" t="s">
        <v>71</v>
      </c>
      <c r="E456" s="215" t="s">
        <v>1056</v>
      </c>
      <c r="F456" s="215" t="s">
        <v>1248</v>
      </c>
      <c r="G456" s="202"/>
      <c r="H456" s="202"/>
      <c r="I456" s="205"/>
      <c r="J456" s="216">
        <f>BK456</f>
        <v>0</v>
      </c>
      <c r="K456" s="202"/>
      <c r="L456" s="207"/>
      <c r="M456" s="208"/>
      <c r="N456" s="209"/>
      <c r="O456" s="209"/>
      <c r="P456" s="210">
        <f>SUM(P457:P458)</f>
        <v>0</v>
      </c>
      <c r="Q456" s="209"/>
      <c r="R456" s="210">
        <f>SUM(R457:R458)</f>
        <v>0.392</v>
      </c>
      <c r="S456" s="209"/>
      <c r="T456" s="211">
        <f>SUM(T457:T458)</f>
        <v>0</v>
      </c>
      <c r="U456" s="12"/>
      <c r="V456" s="12"/>
      <c r="W456" s="12"/>
      <c r="X456" s="12"/>
      <c r="Y456" s="12"/>
      <c r="Z456" s="12"/>
      <c r="AA456" s="12"/>
      <c r="AB456" s="12"/>
      <c r="AC456" s="12"/>
      <c r="AD456" s="12"/>
      <c r="AE456" s="12"/>
      <c r="AR456" s="212" t="s">
        <v>80</v>
      </c>
      <c r="AT456" s="213" t="s">
        <v>71</v>
      </c>
      <c r="AU456" s="213" t="s">
        <v>82</v>
      </c>
      <c r="AY456" s="212" t="s">
        <v>266</v>
      </c>
      <c r="BK456" s="214">
        <f>SUM(BK457:BK458)</f>
        <v>0</v>
      </c>
    </row>
    <row r="457" spans="1:65" s="2" customFormat="1" ht="37.8" customHeight="1">
      <c r="A457" s="41"/>
      <c r="B457" s="42"/>
      <c r="C457" s="217" t="s">
        <v>573</v>
      </c>
      <c r="D457" s="217" t="s">
        <v>268</v>
      </c>
      <c r="E457" s="218" t="s">
        <v>3703</v>
      </c>
      <c r="F457" s="219" t="s">
        <v>3704</v>
      </c>
      <c r="G457" s="220" t="s">
        <v>481</v>
      </c>
      <c r="H457" s="221">
        <v>4</v>
      </c>
      <c r="I457" s="222"/>
      <c r="J457" s="223">
        <f>ROUND(I457*H457,2)</f>
        <v>0</v>
      </c>
      <c r="K457" s="219" t="s">
        <v>520</v>
      </c>
      <c r="L457" s="47"/>
      <c r="M457" s="224" t="s">
        <v>19</v>
      </c>
      <c r="N457" s="225" t="s">
        <v>43</v>
      </c>
      <c r="O457" s="87"/>
      <c r="P457" s="226">
        <f>O457*H457</f>
        <v>0</v>
      </c>
      <c r="Q457" s="226">
        <v>0.098</v>
      </c>
      <c r="R457" s="226">
        <f>Q457*H457</f>
        <v>0.392</v>
      </c>
      <c r="S457" s="226">
        <v>0</v>
      </c>
      <c r="T457" s="227">
        <f>S457*H457</f>
        <v>0</v>
      </c>
      <c r="U457" s="41"/>
      <c r="V457" s="41"/>
      <c r="W457" s="41"/>
      <c r="X457" s="41"/>
      <c r="Y457" s="41"/>
      <c r="Z457" s="41"/>
      <c r="AA457" s="41"/>
      <c r="AB457" s="41"/>
      <c r="AC457" s="41"/>
      <c r="AD457" s="41"/>
      <c r="AE457" s="41"/>
      <c r="AR457" s="228" t="s">
        <v>273</v>
      </c>
      <c r="AT457" s="228" t="s">
        <v>268</v>
      </c>
      <c r="AU457" s="228" t="s">
        <v>291</v>
      </c>
      <c r="AY457" s="20" t="s">
        <v>266</v>
      </c>
      <c r="BE457" s="229">
        <f>IF(N457="základní",J457,0)</f>
        <v>0</v>
      </c>
      <c r="BF457" s="229">
        <f>IF(N457="snížená",J457,0)</f>
        <v>0</v>
      </c>
      <c r="BG457" s="229">
        <f>IF(N457="zákl. přenesená",J457,0)</f>
        <v>0</v>
      </c>
      <c r="BH457" s="229">
        <f>IF(N457="sníž. přenesená",J457,0)</f>
        <v>0</v>
      </c>
      <c r="BI457" s="229">
        <f>IF(N457="nulová",J457,0)</f>
        <v>0</v>
      </c>
      <c r="BJ457" s="20" t="s">
        <v>80</v>
      </c>
      <c r="BK457" s="229">
        <f>ROUND(I457*H457,2)</f>
        <v>0</v>
      </c>
      <c r="BL457" s="20" t="s">
        <v>273</v>
      </c>
      <c r="BM457" s="228" t="s">
        <v>3705</v>
      </c>
    </row>
    <row r="458" spans="1:47" s="2" customFormat="1" ht="12">
      <c r="A458" s="41"/>
      <c r="B458" s="42"/>
      <c r="C458" s="43"/>
      <c r="D458" s="230" t="s">
        <v>275</v>
      </c>
      <c r="E458" s="43"/>
      <c r="F458" s="231" t="s">
        <v>3704</v>
      </c>
      <c r="G458" s="43"/>
      <c r="H458" s="43"/>
      <c r="I458" s="232"/>
      <c r="J458" s="43"/>
      <c r="K458" s="43"/>
      <c r="L458" s="47"/>
      <c r="M458" s="233"/>
      <c r="N458" s="234"/>
      <c r="O458" s="87"/>
      <c r="P458" s="87"/>
      <c r="Q458" s="87"/>
      <c r="R458" s="87"/>
      <c r="S458" s="87"/>
      <c r="T458" s="88"/>
      <c r="U458" s="41"/>
      <c r="V458" s="41"/>
      <c r="W458" s="41"/>
      <c r="X458" s="41"/>
      <c r="Y458" s="41"/>
      <c r="Z458" s="41"/>
      <c r="AA458" s="41"/>
      <c r="AB458" s="41"/>
      <c r="AC458" s="41"/>
      <c r="AD458" s="41"/>
      <c r="AE458" s="41"/>
      <c r="AT458" s="20" t="s">
        <v>275</v>
      </c>
      <c r="AU458" s="20" t="s">
        <v>291</v>
      </c>
    </row>
    <row r="459" spans="1:63" s="12" customFormat="1" ht="20.85" customHeight="1">
      <c r="A459" s="12"/>
      <c r="B459" s="201"/>
      <c r="C459" s="202"/>
      <c r="D459" s="203" t="s">
        <v>71</v>
      </c>
      <c r="E459" s="215" t="s">
        <v>1070</v>
      </c>
      <c r="F459" s="215" t="s">
        <v>1574</v>
      </c>
      <c r="G459" s="202"/>
      <c r="H459" s="202"/>
      <c r="I459" s="205"/>
      <c r="J459" s="216">
        <f>BK459</f>
        <v>0</v>
      </c>
      <c r="K459" s="202"/>
      <c r="L459" s="207"/>
      <c r="M459" s="208"/>
      <c r="N459" s="209"/>
      <c r="O459" s="209"/>
      <c r="P459" s="210">
        <f>SUM(P460:P500)</f>
        <v>0</v>
      </c>
      <c r="Q459" s="209"/>
      <c r="R459" s="210">
        <f>SUM(R460:R500)</f>
        <v>0</v>
      </c>
      <c r="S459" s="209"/>
      <c r="T459" s="211">
        <f>SUM(T460:T500)</f>
        <v>9.076150000000002</v>
      </c>
      <c r="U459" s="12"/>
      <c r="V459" s="12"/>
      <c r="W459" s="12"/>
      <c r="X459" s="12"/>
      <c r="Y459" s="12"/>
      <c r="Z459" s="12"/>
      <c r="AA459" s="12"/>
      <c r="AB459" s="12"/>
      <c r="AC459" s="12"/>
      <c r="AD459" s="12"/>
      <c r="AE459" s="12"/>
      <c r="AR459" s="212" t="s">
        <v>80</v>
      </c>
      <c r="AT459" s="213" t="s">
        <v>71</v>
      </c>
      <c r="AU459" s="213" t="s">
        <v>82</v>
      </c>
      <c r="AY459" s="212" t="s">
        <v>266</v>
      </c>
      <c r="BK459" s="214">
        <f>SUM(BK460:BK500)</f>
        <v>0</v>
      </c>
    </row>
    <row r="460" spans="1:65" s="2" customFormat="1" ht="24.15" customHeight="1">
      <c r="A460" s="41"/>
      <c r="B460" s="42"/>
      <c r="C460" s="217" t="s">
        <v>578</v>
      </c>
      <c r="D460" s="217" t="s">
        <v>268</v>
      </c>
      <c r="E460" s="218" t="s">
        <v>3706</v>
      </c>
      <c r="F460" s="219" t="s">
        <v>3707</v>
      </c>
      <c r="G460" s="220" t="s">
        <v>423</v>
      </c>
      <c r="H460" s="221">
        <v>110.85</v>
      </c>
      <c r="I460" s="222"/>
      <c r="J460" s="223">
        <f>ROUND(I460*H460,2)</f>
        <v>0</v>
      </c>
      <c r="K460" s="219" t="s">
        <v>272</v>
      </c>
      <c r="L460" s="47"/>
      <c r="M460" s="224" t="s">
        <v>19</v>
      </c>
      <c r="N460" s="225" t="s">
        <v>43</v>
      </c>
      <c r="O460" s="87"/>
      <c r="P460" s="226">
        <f>O460*H460</f>
        <v>0</v>
      </c>
      <c r="Q460" s="226">
        <v>0</v>
      </c>
      <c r="R460" s="226">
        <f>Q460*H460</f>
        <v>0</v>
      </c>
      <c r="S460" s="226">
        <v>0.042</v>
      </c>
      <c r="T460" s="227">
        <f>S460*H460</f>
        <v>4.6557</v>
      </c>
      <c r="U460" s="41"/>
      <c r="V460" s="41"/>
      <c r="W460" s="41"/>
      <c r="X460" s="41"/>
      <c r="Y460" s="41"/>
      <c r="Z460" s="41"/>
      <c r="AA460" s="41"/>
      <c r="AB460" s="41"/>
      <c r="AC460" s="41"/>
      <c r="AD460" s="41"/>
      <c r="AE460" s="41"/>
      <c r="AR460" s="228" t="s">
        <v>273</v>
      </c>
      <c r="AT460" s="228" t="s">
        <v>268</v>
      </c>
      <c r="AU460" s="228" t="s">
        <v>291</v>
      </c>
      <c r="AY460" s="20" t="s">
        <v>266</v>
      </c>
      <c r="BE460" s="229">
        <f>IF(N460="základní",J460,0)</f>
        <v>0</v>
      </c>
      <c r="BF460" s="229">
        <f>IF(N460="snížená",J460,0)</f>
        <v>0</v>
      </c>
      <c r="BG460" s="229">
        <f>IF(N460="zákl. přenesená",J460,0)</f>
        <v>0</v>
      </c>
      <c r="BH460" s="229">
        <f>IF(N460="sníž. přenesená",J460,0)</f>
        <v>0</v>
      </c>
      <c r="BI460" s="229">
        <f>IF(N460="nulová",J460,0)</f>
        <v>0</v>
      </c>
      <c r="BJ460" s="20" t="s">
        <v>80</v>
      </c>
      <c r="BK460" s="229">
        <f>ROUND(I460*H460,2)</f>
        <v>0</v>
      </c>
      <c r="BL460" s="20" t="s">
        <v>273</v>
      </c>
      <c r="BM460" s="228" t="s">
        <v>3708</v>
      </c>
    </row>
    <row r="461" spans="1:47" s="2" customFormat="1" ht="12">
      <c r="A461" s="41"/>
      <c r="B461" s="42"/>
      <c r="C461" s="43"/>
      <c r="D461" s="230" t="s">
        <v>275</v>
      </c>
      <c r="E461" s="43"/>
      <c r="F461" s="231" t="s">
        <v>3709</v>
      </c>
      <c r="G461" s="43"/>
      <c r="H461" s="43"/>
      <c r="I461" s="232"/>
      <c r="J461" s="43"/>
      <c r="K461" s="43"/>
      <c r="L461" s="47"/>
      <c r="M461" s="233"/>
      <c r="N461" s="234"/>
      <c r="O461" s="87"/>
      <c r="P461" s="87"/>
      <c r="Q461" s="87"/>
      <c r="R461" s="87"/>
      <c r="S461" s="87"/>
      <c r="T461" s="88"/>
      <c r="U461" s="41"/>
      <c r="V461" s="41"/>
      <c r="W461" s="41"/>
      <c r="X461" s="41"/>
      <c r="Y461" s="41"/>
      <c r="Z461" s="41"/>
      <c r="AA461" s="41"/>
      <c r="AB461" s="41"/>
      <c r="AC461" s="41"/>
      <c r="AD461" s="41"/>
      <c r="AE461" s="41"/>
      <c r="AT461" s="20" t="s">
        <v>275</v>
      </c>
      <c r="AU461" s="20" t="s">
        <v>291</v>
      </c>
    </row>
    <row r="462" spans="1:47" s="2" customFormat="1" ht="12">
      <c r="A462" s="41"/>
      <c r="B462" s="42"/>
      <c r="C462" s="43"/>
      <c r="D462" s="235" t="s">
        <v>277</v>
      </c>
      <c r="E462" s="43"/>
      <c r="F462" s="236" t="s">
        <v>3710</v>
      </c>
      <c r="G462" s="43"/>
      <c r="H462" s="43"/>
      <c r="I462" s="232"/>
      <c r="J462" s="43"/>
      <c r="K462" s="43"/>
      <c r="L462" s="47"/>
      <c r="M462" s="233"/>
      <c r="N462" s="234"/>
      <c r="O462" s="87"/>
      <c r="P462" s="87"/>
      <c r="Q462" s="87"/>
      <c r="R462" s="87"/>
      <c r="S462" s="87"/>
      <c r="T462" s="88"/>
      <c r="U462" s="41"/>
      <c r="V462" s="41"/>
      <c r="W462" s="41"/>
      <c r="X462" s="41"/>
      <c r="Y462" s="41"/>
      <c r="Z462" s="41"/>
      <c r="AA462" s="41"/>
      <c r="AB462" s="41"/>
      <c r="AC462" s="41"/>
      <c r="AD462" s="41"/>
      <c r="AE462" s="41"/>
      <c r="AT462" s="20" t="s">
        <v>277</v>
      </c>
      <c r="AU462" s="20" t="s">
        <v>291</v>
      </c>
    </row>
    <row r="463" spans="1:51" s="13" customFormat="1" ht="12">
      <c r="A463" s="13"/>
      <c r="B463" s="237"/>
      <c r="C463" s="238"/>
      <c r="D463" s="230" t="s">
        <v>279</v>
      </c>
      <c r="E463" s="239" t="s">
        <v>19</v>
      </c>
      <c r="F463" s="240" t="s">
        <v>3521</v>
      </c>
      <c r="G463" s="238"/>
      <c r="H463" s="239" t="s">
        <v>19</v>
      </c>
      <c r="I463" s="241"/>
      <c r="J463" s="238"/>
      <c r="K463" s="238"/>
      <c r="L463" s="242"/>
      <c r="M463" s="243"/>
      <c r="N463" s="244"/>
      <c r="O463" s="244"/>
      <c r="P463" s="244"/>
      <c r="Q463" s="244"/>
      <c r="R463" s="244"/>
      <c r="S463" s="244"/>
      <c r="T463" s="245"/>
      <c r="U463" s="13"/>
      <c r="V463" s="13"/>
      <c r="W463" s="13"/>
      <c r="X463" s="13"/>
      <c r="Y463" s="13"/>
      <c r="Z463" s="13"/>
      <c r="AA463" s="13"/>
      <c r="AB463" s="13"/>
      <c r="AC463" s="13"/>
      <c r="AD463" s="13"/>
      <c r="AE463" s="13"/>
      <c r="AT463" s="246" t="s">
        <v>279</v>
      </c>
      <c r="AU463" s="246" t="s">
        <v>291</v>
      </c>
      <c r="AV463" s="13" t="s">
        <v>80</v>
      </c>
      <c r="AW463" s="13" t="s">
        <v>33</v>
      </c>
      <c r="AX463" s="13" t="s">
        <v>72</v>
      </c>
      <c r="AY463" s="246" t="s">
        <v>266</v>
      </c>
    </row>
    <row r="464" spans="1:51" s="13" customFormat="1" ht="12">
      <c r="A464" s="13"/>
      <c r="B464" s="237"/>
      <c r="C464" s="238"/>
      <c r="D464" s="230" t="s">
        <v>279</v>
      </c>
      <c r="E464" s="239" t="s">
        <v>19</v>
      </c>
      <c r="F464" s="240" t="s">
        <v>3527</v>
      </c>
      <c r="G464" s="238"/>
      <c r="H464" s="239" t="s">
        <v>19</v>
      </c>
      <c r="I464" s="241"/>
      <c r="J464" s="238"/>
      <c r="K464" s="238"/>
      <c r="L464" s="242"/>
      <c r="M464" s="243"/>
      <c r="N464" s="244"/>
      <c r="O464" s="244"/>
      <c r="P464" s="244"/>
      <c r="Q464" s="244"/>
      <c r="R464" s="244"/>
      <c r="S464" s="244"/>
      <c r="T464" s="245"/>
      <c r="U464" s="13"/>
      <c r="V464" s="13"/>
      <c r="W464" s="13"/>
      <c r="X464" s="13"/>
      <c r="Y464" s="13"/>
      <c r="Z464" s="13"/>
      <c r="AA464" s="13"/>
      <c r="AB464" s="13"/>
      <c r="AC464" s="13"/>
      <c r="AD464" s="13"/>
      <c r="AE464" s="13"/>
      <c r="AT464" s="246" t="s">
        <v>279</v>
      </c>
      <c r="AU464" s="246" t="s">
        <v>291</v>
      </c>
      <c r="AV464" s="13" t="s">
        <v>80</v>
      </c>
      <c r="AW464" s="13" t="s">
        <v>33</v>
      </c>
      <c r="AX464" s="13" t="s">
        <v>72</v>
      </c>
      <c r="AY464" s="246" t="s">
        <v>266</v>
      </c>
    </row>
    <row r="465" spans="1:51" s="14" customFormat="1" ht="12">
      <c r="A465" s="14"/>
      <c r="B465" s="247"/>
      <c r="C465" s="248"/>
      <c r="D465" s="230" t="s">
        <v>279</v>
      </c>
      <c r="E465" s="249" t="s">
        <v>19</v>
      </c>
      <c r="F465" s="250" t="s">
        <v>3711</v>
      </c>
      <c r="G465" s="248"/>
      <c r="H465" s="251">
        <v>4.4</v>
      </c>
      <c r="I465" s="252"/>
      <c r="J465" s="248"/>
      <c r="K465" s="248"/>
      <c r="L465" s="253"/>
      <c r="M465" s="254"/>
      <c r="N465" s="255"/>
      <c r="O465" s="255"/>
      <c r="P465" s="255"/>
      <c r="Q465" s="255"/>
      <c r="R465" s="255"/>
      <c r="S465" s="255"/>
      <c r="T465" s="256"/>
      <c r="U465" s="14"/>
      <c r="V465" s="14"/>
      <c r="W465" s="14"/>
      <c r="X465" s="14"/>
      <c r="Y465" s="14"/>
      <c r="Z465" s="14"/>
      <c r="AA465" s="14"/>
      <c r="AB465" s="14"/>
      <c r="AC465" s="14"/>
      <c r="AD465" s="14"/>
      <c r="AE465" s="14"/>
      <c r="AT465" s="257" t="s">
        <v>279</v>
      </c>
      <c r="AU465" s="257" t="s">
        <v>291</v>
      </c>
      <c r="AV465" s="14" t="s">
        <v>82</v>
      </c>
      <c r="AW465" s="14" t="s">
        <v>33</v>
      </c>
      <c r="AX465" s="14" t="s">
        <v>72</v>
      </c>
      <c r="AY465" s="257" t="s">
        <v>266</v>
      </c>
    </row>
    <row r="466" spans="1:51" s="13" customFormat="1" ht="12">
      <c r="A466" s="13"/>
      <c r="B466" s="237"/>
      <c r="C466" s="238"/>
      <c r="D466" s="230" t="s">
        <v>279</v>
      </c>
      <c r="E466" s="239" t="s">
        <v>19</v>
      </c>
      <c r="F466" s="240" t="s">
        <v>3524</v>
      </c>
      <c r="G466" s="238"/>
      <c r="H466" s="239" t="s">
        <v>19</v>
      </c>
      <c r="I466" s="241"/>
      <c r="J466" s="238"/>
      <c r="K466" s="238"/>
      <c r="L466" s="242"/>
      <c r="M466" s="243"/>
      <c r="N466" s="244"/>
      <c r="O466" s="244"/>
      <c r="P466" s="244"/>
      <c r="Q466" s="244"/>
      <c r="R466" s="244"/>
      <c r="S466" s="244"/>
      <c r="T466" s="245"/>
      <c r="U466" s="13"/>
      <c r="V466" s="13"/>
      <c r="W466" s="13"/>
      <c r="X466" s="13"/>
      <c r="Y466" s="13"/>
      <c r="Z466" s="13"/>
      <c r="AA466" s="13"/>
      <c r="AB466" s="13"/>
      <c r="AC466" s="13"/>
      <c r="AD466" s="13"/>
      <c r="AE466" s="13"/>
      <c r="AT466" s="246" t="s">
        <v>279</v>
      </c>
      <c r="AU466" s="246" t="s">
        <v>291</v>
      </c>
      <c r="AV466" s="13" t="s">
        <v>80</v>
      </c>
      <c r="AW466" s="13" t="s">
        <v>33</v>
      </c>
      <c r="AX466" s="13" t="s">
        <v>72</v>
      </c>
      <c r="AY466" s="246" t="s">
        <v>266</v>
      </c>
    </row>
    <row r="467" spans="1:51" s="13" customFormat="1" ht="12">
      <c r="A467" s="13"/>
      <c r="B467" s="237"/>
      <c r="C467" s="238"/>
      <c r="D467" s="230" t="s">
        <v>279</v>
      </c>
      <c r="E467" s="239" t="s">
        <v>19</v>
      </c>
      <c r="F467" s="240" t="s">
        <v>3525</v>
      </c>
      <c r="G467" s="238"/>
      <c r="H467" s="239" t="s">
        <v>19</v>
      </c>
      <c r="I467" s="241"/>
      <c r="J467" s="238"/>
      <c r="K467" s="238"/>
      <c r="L467" s="242"/>
      <c r="M467" s="243"/>
      <c r="N467" s="244"/>
      <c r="O467" s="244"/>
      <c r="P467" s="244"/>
      <c r="Q467" s="244"/>
      <c r="R467" s="244"/>
      <c r="S467" s="244"/>
      <c r="T467" s="245"/>
      <c r="U467" s="13"/>
      <c r="V467" s="13"/>
      <c r="W467" s="13"/>
      <c r="X467" s="13"/>
      <c r="Y467" s="13"/>
      <c r="Z467" s="13"/>
      <c r="AA467" s="13"/>
      <c r="AB467" s="13"/>
      <c r="AC467" s="13"/>
      <c r="AD467" s="13"/>
      <c r="AE467" s="13"/>
      <c r="AT467" s="246" t="s">
        <v>279</v>
      </c>
      <c r="AU467" s="246" t="s">
        <v>291</v>
      </c>
      <c r="AV467" s="13" t="s">
        <v>80</v>
      </c>
      <c r="AW467" s="13" t="s">
        <v>33</v>
      </c>
      <c r="AX467" s="13" t="s">
        <v>72</v>
      </c>
      <c r="AY467" s="246" t="s">
        <v>266</v>
      </c>
    </row>
    <row r="468" spans="1:51" s="14" customFormat="1" ht="12">
      <c r="A468" s="14"/>
      <c r="B468" s="247"/>
      <c r="C468" s="248"/>
      <c r="D468" s="230" t="s">
        <v>279</v>
      </c>
      <c r="E468" s="249" t="s">
        <v>19</v>
      </c>
      <c r="F468" s="250" t="s">
        <v>3712</v>
      </c>
      <c r="G468" s="248"/>
      <c r="H468" s="251">
        <v>16.2</v>
      </c>
      <c r="I468" s="252"/>
      <c r="J468" s="248"/>
      <c r="K468" s="248"/>
      <c r="L468" s="253"/>
      <c r="M468" s="254"/>
      <c r="N468" s="255"/>
      <c r="O468" s="255"/>
      <c r="P468" s="255"/>
      <c r="Q468" s="255"/>
      <c r="R468" s="255"/>
      <c r="S468" s="255"/>
      <c r="T468" s="256"/>
      <c r="U468" s="14"/>
      <c r="V468" s="14"/>
      <c r="W468" s="14"/>
      <c r="X468" s="14"/>
      <c r="Y468" s="14"/>
      <c r="Z468" s="14"/>
      <c r="AA468" s="14"/>
      <c r="AB468" s="14"/>
      <c r="AC468" s="14"/>
      <c r="AD468" s="14"/>
      <c r="AE468" s="14"/>
      <c r="AT468" s="257" t="s">
        <v>279</v>
      </c>
      <c r="AU468" s="257" t="s">
        <v>291</v>
      </c>
      <c r="AV468" s="14" t="s">
        <v>82</v>
      </c>
      <c r="AW468" s="14" t="s">
        <v>33</v>
      </c>
      <c r="AX468" s="14" t="s">
        <v>72</v>
      </c>
      <c r="AY468" s="257" t="s">
        <v>266</v>
      </c>
    </row>
    <row r="469" spans="1:51" s="13" customFormat="1" ht="12">
      <c r="A469" s="13"/>
      <c r="B469" s="237"/>
      <c r="C469" s="238"/>
      <c r="D469" s="230" t="s">
        <v>279</v>
      </c>
      <c r="E469" s="239" t="s">
        <v>19</v>
      </c>
      <c r="F469" s="240" t="s">
        <v>3527</v>
      </c>
      <c r="G469" s="238"/>
      <c r="H469" s="239" t="s">
        <v>19</v>
      </c>
      <c r="I469" s="241"/>
      <c r="J469" s="238"/>
      <c r="K469" s="238"/>
      <c r="L469" s="242"/>
      <c r="M469" s="243"/>
      <c r="N469" s="244"/>
      <c r="O469" s="244"/>
      <c r="P469" s="244"/>
      <c r="Q469" s="244"/>
      <c r="R469" s="244"/>
      <c r="S469" s="244"/>
      <c r="T469" s="245"/>
      <c r="U469" s="13"/>
      <c r="V469" s="13"/>
      <c r="W469" s="13"/>
      <c r="X469" s="13"/>
      <c r="Y469" s="13"/>
      <c r="Z469" s="13"/>
      <c r="AA469" s="13"/>
      <c r="AB469" s="13"/>
      <c r="AC469" s="13"/>
      <c r="AD469" s="13"/>
      <c r="AE469" s="13"/>
      <c r="AT469" s="246" t="s">
        <v>279</v>
      </c>
      <c r="AU469" s="246" t="s">
        <v>291</v>
      </c>
      <c r="AV469" s="13" t="s">
        <v>80</v>
      </c>
      <c r="AW469" s="13" t="s">
        <v>33</v>
      </c>
      <c r="AX469" s="13" t="s">
        <v>72</v>
      </c>
      <c r="AY469" s="246" t="s">
        <v>266</v>
      </c>
    </row>
    <row r="470" spans="1:51" s="14" customFormat="1" ht="12">
      <c r="A470" s="14"/>
      <c r="B470" s="247"/>
      <c r="C470" s="248"/>
      <c r="D470" s="230" t="s">
        <v>279</v>
      </c>
      <c r="E470" s="249" t="s">
        <v>19</v>
      </c>
      <c r="F470" s="250" t="s">
        <v>3713</v>
      </c>
      <c r="G470" s="248"/>
      <c r="H470" s="251">
        <v>29.05</v>
      </c>
      <c r="I470" s="252"/>
      <c r="J470" s="248"/>
      <c r="K470" s="248"/>
      <c r="L470" s="253"/>
      <c r="M470" s="254"/>
      <c r="N470" s="255"/>
      <c r="O470" s="255"/>
      <c r="P470" s="255"/>
      <c r="Q470" s="255"/>
      <c r="R470" s="255"/>
      <c r="S470" s="255"/>
      <c r="T470" s="256"/>
      <c r="U470" s="14"/>
      <c r="V470" s="14"/>
      <c r="W470" s="14"/>
      <c r="X470" s="14"/>
      <c r="Y470" s="14"/>
      <c r="Z470" s="14"/>
      <c r="AA470" s="14"/>
      <c r="AB470" s="14"/>
      <c r="AC470" s="14"/>
      <c r="AD470" s="14"/>
      <c r="AE470" s="14"/>
      <c r="AT470" s="257" t="s">
        <v>279</v>
      </c>
      <c r="AU470" s="257" t="s">
        <v>291</v>
      </c>
      <c r="AV470" s="14" t="s">
        <v>82</v>
      </c>
      <c r="AW470" s="14" t="s">
        <v>33</v>
      </c>
      <c r="AX470" s="14" t="s">
        <v>72</v>
      </c>
      <c r="AY470" s="257" t="s">
        <v>266</v>
      </c>
    </row>
    <row r="471" spans="1:51" s="13" customFormat="1" ht="12">
      <c r="A471" s="13"/>
      <c r="B471" s="237"/>
      <c r="C471" s="238"/>
      <c r="D471" s="230" t="s">
        <v>279</v>
      </c>
      <c r="E471" s="239" t="s">
        <v>19</v>
      </c>
      <c r="F471" s="240" t="s">
        <v>3714</v>
      </c>
      <c r="G471" s="238"/>
      <c r="H471" s="239" t="s">
        <v>19</v>
      </c>
      <c r="I471" s="241"/>
      <c r="J471" s="238"/>
      <c r="K471" s="238"/>
      <c r="L471" s="242"/>
      <c r="M471" s="243"/>
      <c r="N471" s="244"/>
      <c r="O471" s="244"/>
      <c r="P471" s="244"/>
      <c r="Q471" s="244"/>
      <c r="R471" s="244"/>
      <c r="S471" s="244"/>
      <c r="T471" s="245"/>
      <c r="U471" s="13"/>
      <c r="V471" s="13"/>
      <c r="W471" s="13"/>
      <c r="X471" s="13"/>
      <c r="Y471" s="13"/>
      <c r="Z471" s="13"/>
      <c r="AA471" s="13"/>
      <c r="AB471" s="13"/>
      <c r="AC471" s="13"/>
      <c r="AD471" s="13"/>
      <c r="AE471" s="13"/>
      <c r="AT471" s="246" t="s">
        <v>279</v>
      </c>
      <c r="AU471" s="246" t="s">
        <v>291</v>
      </c>
      <c r="AV471" s="13" t="s">
        <v>80</v>
      </c>
      <c r="AW471" s="13" t="s">
        <v>33</v>
      </c>
      <c r="AX471" s="13" t="s">
        <v>72</v>
      </c>
      <c r="AY471" s="246" t="s">
        <v>266</v>
      </c>
    </row>
    <row r="472" spans="1:51" s="14" customFormat="1" ht="12">
      <c r="A472" s="14"/>
      <c r="B472" s="247"/>
      <c r="C472" s="248"/>
      <c r="D472" s="230" t="s">
        <v>279</v>
      </c>
      <c r="E472" s="249" t="s">
        <v>19</v>
      </c>
      <c r="F472" s="250" t="s">
        <v>3715</v>
      </c>
      <c r="G472" s="248"/>
      <c r="H472" s="251">
        <v>1.4</v>
      </c>
      <c r="I472" s="252"/>
      <c r="J472" s="248"/>
      <c r="K472" s="248"/>
      <c r="L472" s="253"/>
      <c r="M472" s="254"/>
      <c r="N472" s="255"/>
      <c r="O472" s="255"/>
      <c r="P472" s="255"/>
      <c r="Q472" s="255"/>
      <c r="R472" s="255"/>
      <c r="S472" s="255"/>
      <c r="T472" s="256"/>
      <c r="U472" s="14"/>
      <c r="V472" s="14"/>
      <c r="W472" s="14"/>
      <c r="X472" s="14"/>
      <c r="Y472" s="14"/>
      <c r="Z472" s="14"/>
      <c r="AA472" s="14"/>
      <c r="AB472" s="14"/>
      <c r="AC472" s="14"/>
      <c r="AD472" s="14"/>
      <c r="AE472" s="14"/>
      <c r="AT472" s="257" t="s">
        <v>279</v>
      </c>
      <c r="AU472" s="257" t="s">
        <v>291</v>
      </c>
      <c r="AV472" s="14" t="s">
        <v>82</v>
      </c>
      <c r="AW472" s="14" t="s">
        <v>33</v>
      </c>
      <c r="AX472" s="14" t="s">
        <v>72</v>
      </c>
      <c r="AY472" s="257" t="s">
        <v>266</v>
      </c>
    </row>
    <row r="473" spans="1:51" s="13" customFormat="1" ht="12">
      <c r="A473" s="13"/>
      <c r="B473" s="237"/>
      <c r="C473" s="238"/>
      <c r="D473" s="230" t="s">
        <v>279</v>
      </c>
      <c r="E473" s="239" t="s">
        <v>19</v>
      </c>
      <c r="F473" s="240" t="s">
        <v>3534</v>
      </c>
      <c r="G473" s="238"/>
      <c r="H473" s="239" t="s">
        <v>19</v>
      </c>
      <c r="I473" s="241"/>
      <c r="J473" s="238"/>
      <c r="K473" s="238"/>
      <c r="L473" s="242"/>
      <c r="M473" s="243"/>
      <c r="N473" s="244"/>
      <c r="O473" s="244"/>
      <c r="P473" s="244"/>
      <c r="Q473" s="244"/>
      <c r="R473" s="244"/>
      <c r="S473" s="244"/>
      <c r="T473" s="245"/>
      <c r="U473" s="13"/>
      <c r="V473" s="13"/>
      <c r="W473" s="13"/>
      <c r="X473" s="13"/>
      <c r="Y473" s="13"/>
      <c r="Z473" s="13"/>
      <c r="AA473" s="13"/>
      <c r="AB473" s="13"/>
      <c r="AC473" s="13"/>
      <c r="AD473" s="13"/>
      <c r="AE473" s="13"/>
      <c r="AT473" s="246" t="s">
        <v>279</v>
      </c>
      <c r="AU473" s="246" t="s">
        <v>291</v>
      </c>
      <c r="AV473" s="13" t="s">
        <v>80</v>
      </c>
      <c r="AW473" s="13" t="s">
        <v>33</v>
      </c>
      <c r="AX473" s="13" t="s">
        <v>72</v>
      </c>
      <c r="AY473" s="246" t="s">
        <v>266</v>
      </c>
    </row>
    <row r="474" spans="1:51" s="13" customFormat="1" ht="12">
      <c r="A474" s="13"/>
      <c r="B474" s="237"/>
      <c r="C474" s="238"/>
      <c r="D474" s="230" t="s">
        <v>279</v>
      </c>
      <c r="E474" s="239" t="s">
        <v>19</v>
      </c>
      <c r="F474" s="240" t="s">
        <v>3527</v>
      </c>
      <c r="G474" s="238"/>
      <c r="H474" s="239" t="s">
        <v>19</v>
      </c>
      <c r="I474" s="241"/>
      <c r="J474" s="238"/>
      <c r="K474" s="238"/>
      <c r="L474" s="242"/>
      <c r="M474" s="243"/>
      <c r="N474" s="244"/>
      <c r="O474" s="244"/>
      <c r="P474" s="244"/>
      <c r="Q474" s="244"/>
      <c r="R474" s="244"/>
      <c r="S474" s="244"/>
      <c r="T474" s="245"/>
      <c r="U474" s="13"/>
      <c r="V474" s="13"/>
      <c r="W474" s="13"/>
      <c r="X474" s="13"/>
      <c r="Y474" s="13"/>
      <c r="Z474" s="13"/>
      <c r="AA474" s="13"/>
      <c r="AB474" s="13"/>
      <c r="AC474" s="13"/>
      <c r="AD474" s="13"/>
      <c r="AE474" s="13"/>
      <c r="AT474" s="246" t="s">
        <v>279</v>
      </c>
      <c r="AU474" s="246" t="s">
        <v>291</v>
      </c>
      <c r="AV474" s="13" t="s">
        <v>80</v>
      </c>
      <c r="AW474" s="13" t="s">
        <v>33</v>
      </c>
      <c r="AX474" s="13" t="s">
        <v>72</v>
      </c>
      <c r="AY474" s="246" t="s">
        <v>266</v>
      </c>
    </row>
    <row r="475" spans="1:51" s="14" customFormat="1" ht="12">
      <c r="A475" s="14"/>
      <c r="B475" s="247"/>
      <c r="C475" s="248"/>
      <c r="D475" s="230" t="s">
        <v>279</v>
      </c>
      <c r="E475" s="249" t="s">
        <v>19</v>
      </c>
      <c r="F475" s="250" t="s">
        <v>3716</v>
      </c>
      <c r="G475" s="248"/>
      <c r="H475" s="251">
        <v>4.05</v>
      </c>
      <c r="I475" s="252"/>
      <c r="J475" s="248"/>
      <c r="K475" s="248"/>
      <c r="L475" s="253"/>
      <c r="M475" s="254"/>
      <c r="N475" s="255"/>
      <c r="O475" s="255"/>
      <c r="P475" s="255"/>
      <c r="Q475" s="255"/>
      <c r="R475" s="255"/>
      <c r="S475" s="255"/>
      <c r="T475" s="256"/>
      <c r="U475" s="14"/>
      <c r="V475" s="14"/>
      <c r="W475" s="14"/>
      <c r="X475" s="14"/>
      <c r="Y475" s="14"/>
      <c r="Z475" s="14"/>
      <c r="AA475" s="14"/>
      <c r="AB475" s="14"/>
      <c r="AC475" s="14"/>
      <c r="AD475" s="14"/>
      <c r="AE475" s="14"/>
      <c r="AT475" s="257" t="s">
        <v>279</v>
      </c>
      <c r="AU475" s="257" t="s">
        <v>291</v>
      </c>
      <c r="AV475" s="14" t="s">
        <v>82</v>
      </c>
      <c r="AW475" s="14" t="s">
        <v>33</v>
      </c>
      <c r="AX475" s="14" t="s">
        <v>72</v>
      </c>
      <c r="AY475" s="257" t="s">
        <v>266</v>
      </c>
    </row>
    <row r="476" spans="1:51" s="13" customFormat="1" ht="12">
      <c r="A476" s="13"/>
      <c r="B476" s="237"/>
      <c r="C476" s="238"/>
      <c r="D476" s="230" t="s">
        <v>279</v>
      </c>
      <c r="E476" s="239" t="s">
        <v>19</v>
      </c>
      <c r="F476" s="240" t="s">
        <v>3529</v>
      </c>
      <c r="G476" s="238"/>
      <c r="H476" s="239" t="s">
        <v>19</v>
      </c>
      <c r="I476" s="241"/>
      <c r="J476" s="238"/>
      <c r="K476" s="238"/>
      <c r="L476" s="242"/>
      <c r="M476" s="243"/>
      <c r="N476" s="244"/>
      <c r="O476" s="244"/>
      <c r="P476" s="244"/>
      <c r="Q476" s="244"/>
      <c r="R476" s="244"/>
      <c r="S476" s="244"/>
      <c r="T476" s="245"/>
      <c r="U476" s="13"/>
      <c r="V476" s="13"/>
      <c r="W476" s="13"/>
      <c r="X476" s="13"/>
      <c r="Y476" s="13"/>
      <c r="Z476" s="13"/>
      <c r="AA476" s="13"/>
      <c r="AB476" s="13"/>
      <c r="AC476" s="13"/>
      <c r="AD476" s="13"/>
      <c r="AE476" s="13"/>
      <c r="AT476" s="246" t="s">
        <v>279</v>
      </c>
      <c r="AU476" s="246" t="s">
        <v>291</v>
      </c>
      <c r="AV476" s="13" t="s">
        <v>80</v>
      </c>
      <c r="AW476" s="13" t="s">
        <v>33</v>
      </c>
      <c r="AX476" s="13" t="s">
        <v>72</v>
      </c>
      <c r="AY476" s="246" t="s">
        <v>266</v>
      </c>
    </row>
    <row r="477" spans="1:51" s="14" customFormat="1" ht="12">
      <c r="A477" s="14"/>
      <c r="B477" s="247"/>
      <c r="C477" s="248"/>
      <c r="D477" s="230" t="s">
        <v>279</v>
      </c>
      <c r="E477" s="249" t="s">
        <v>19</v>
      </c>
      <c r="F477" s="250" t="s">
        <v>3717</v>
      </c>
      <c r="G477" s="248"/>
      <c r="H477" s="251">
        <v>55.75</v>
      </c>
      <c r="I477" s="252"/>
      <c r="J477" s="248"/>
      <c r="K477" s="248"/>
      <c r="L477" s="253"/>
      <c r="M477" s="254"/>
      <c r="N477" s="255"/>
      <c r="O477" s="255"/>
      <c r="P477" s="255"/>
      <c r="Q477" s="255"/>
      <c r="R477" s="255"/>
      <c r="S477" s="255"/>
      <c r="T477" s="256"/>
      <c r="U477" s="14"/>
      <c r="V477" s="14"/>
      <c r="W477" s="14"/>
      <c r="X477" s="14"/>
      <c r="Y477" s="14"/>
      <c r="Z477" s="14"/>
      <c r="AA477" s="14"/>
      <c r="AB477" s="14"/>
      <c r="AC477" s="14"/>
      <c r="AD477" s="14"/>
      <c r="AE477" s="14"/>
      <c r="AT477" s="257" t="s">
        <v>279</v>
      </c>
      <c r="AU477" s="257" t="s">
        <v>291</v>
      </c>
      <c r="AV477" s="14" t="s">
        <v>82</v>
      </c>
      <c r="AW477" s="14" t="s">
        <v>33</v>
      </c>
      <c r="AX477" s="14" t="s">
        <v>72</v>
      </c>
      <c r="AY477" s="257" t="s">
        <v>266</v>
      </c>
    </row>
    <row r="478" spans="1:51" s="15" customFormat="1" ht="12">
      <c r="A478" s="15"/>
      <c r="B478" s="258"/>
      <c r="C478" s="259"/>
      <c r="D478" s="230" t="s">
        <v>279</v>
      </c>
      <c r="E478" s="260" t="s">
        <v>19</v>
      </c>
      <c r="F478" s="261" t="s">
        <v>282</v>
      </c>
      <c r="G478" s="259"/>
      <c r="H478" s="262">
        <v>110.85</v>
      </c>
      <c r="I478" s="263"/>
      <c r="J478" s="259"/>
      <c r="K478" s="259"/>
      <c r="L478" s="264"/>
      <c r="M478" s="265"/>
      <c r="N478" s="266"/>
      <c r="O478" s="266"/>
      <c r="P478" s="266"/>
      <c r="Q478" s="266"/>
      <c r="R478" s="266"/>
      <c r="S478" s="266"/>
      <c r="T478" s="267"/>
      <c r="U478" s="15"/>
      <c r="V478" s="15"/>
      <c r="W478" s="15"/>
      <c r="X478" s="15"/>
      <c r="Y478" s="15"/>
      <c r="Z478" s="15"/>
      <c r="AA478" s="15"/>
      <c r="AB478" s="15"/>
      <c r="AC478" s="15"/>
      <c r="AD478" s="15"/>
      <c r="AE478" s="15"/>
      <c r="AT478" s="268" t="s">
        <v>279</v>
      </c>
      <c r="AU478" s="268" t="s">
        <v>291</v>
      </c>
      <c r="AV478" s="15" t="s">
        <v>273</v>
      </c>
      <c r="AW478" s="15" t="s">
        <v>33</v>
      </c>
      <c r="AX478" s="15" t="s">
        <v>80</v>
      </c>
      <c r="AY478" s="268" t="s">
        <v>266</v>
      </c>
    </row>
    <row r="479" spans="1:65" s="2" customFormat="1" ht="24.15" customHeight="1">
      <c r="A479" s="41"/>
      <c r="B479" s="42"/>
      <c r="C479" s="217" t="s">
        <v>584</v>
      </c>
      <c r="D479" s="217" t="s">
        <v>268</v>
      </c>
      <c r="E479" s="218" t="s">
        <v>3718</v>
      </c>
      <c r="F479" s="219" t="s">
        <v>3719</v>
      </c>
      <c r="G479" s="220" t="s">
        <v>423</v>
      </c>
      <c r="H479" s="221">
        <v>40.25</v>
      </c>
      <c r="I479" s="222"/>
      <c r="J479" s="223">
        <f>ROUND(I479*H479,2)</f>
        <v>0</v>
      </c>
      <c r="K479" s="219" t="s">
        <v>272</v>
      </c>
      <c r="L479" s="47"/>
      <c r="M479" s="224" t="s">
        <v>19</v>
      </c>
      <c r="N479" s="225" t="s">
        <v>43</v>
      </c>
      <c r="O479" s="87"/>
      <c r="P479" s="226">
        <f>O479*H479</f>
        <v>0</v>
      </c>
      <c r="Q479" s="226">
        <v>0</v>
      </c>
      <c r="R479" s="226">
        <f>Q479*H479</f>
        <v>0</v>
      </c>
      <c r="S479" s="226">
        <v>0.065</v>
      </c>
      <c r="T479" s="227">
        <f>S479*H479</f>
        <v>2.61625</v>
      </c>
      <c r="U479" s="41"/>
      <c r="V479" s="41"/>
      <c r="W479" s="41"/>
      <c r="X479" s="41"/>
      <c r="Y479" s="41"/>
      <c r="Z479" s="41"/>
      <c r="AA479" s="41"/>
      <c r="AB479" s="41"/>
      <c r="AC479" s="41"/>
      <c r="AD479" s="41"/>
      <c r="AE479" s="41"/>
      <c r="AR479" s="228" t="s">
        <v>273</v>
      </c>
      <c r="AT479" s="228" t="s">
        <v>268</v>
      </c>
      <c r="AU479" s="228" t="s">
        <v>291</v>
      </c>
      <c r="AY479" s="20" t="s">
        <v>266</v>
      </c>
      <c r="BE479" s="229">
        <f>IF(N479="základní",J479,0)</f>
        <v>0</v>
      </c>
      <c r="BF479" s="229">
        <f>IF(N479="snížená",J479,0)</f>
        <v>0</v>
      </c>
      <c r="BG479" s="229">
        <f>IF(N479="zákl. přenesená",J479,0)</f>
        <v>0</v>
      </c>
      <c r="BH479" s="229">
        <f>IF(N479="sníž. přenesená",J479,0)</f>
        <v>0</v>
      </c>
      <c r="BI479" s="229">
        <f>IF(N479="nulová",J479,0)</f>
        <v>0</v>
      </c>
      <c r="BJ479" s="20" t="s">
        <v>80</v>
      </c>
      <c r="BK479" s="229">
        <f>ROUND(I479*H479,2)</f>
        <v>0</v>
      </c>
      <c r="BL479" s="20" t="s">
        <v>273</v>
      </c>
      <c r="BM479" s="228" t="s">
        <v>3720</v>
      </c>
    </row>
    <row r="480" spans="1:47" s="2" customFormat="1" ht="12">
      <c r="A480" s="41"/>
      <c r="B480" s="42"/>
      <c r="C480" s="43"/>
      <c r="D480" s="230" t="s">
        <v>275</v>
      </c>
      <c r="E480" s="43"/>
      <c r="F480" s="231" t="s">
        <v>3721</v>
      </c>
      <c r="G480" s="43"/>
      <c r="H480" s="43"/>
      <c r="I480" s="232"/>
      <c r="J480" s="43"/>
      <c r="K480" s="43"/>
      <c r="L480" s="47"/>
      <c r="M480" s="233"/>
      <c r="N480" s="234"/>
      <c r="O480" s="87"/>
      <c r="P480" s="87"/>
      <c r="Q480" s="87"/>
      <c r="R480" s="87"/>
      <c r="S480" s="87"/>
      <c r="T480" s="88"/>
      <c r="U480" s="41"/>
      <c r="V480" s="41"/>
      <c r="W480" s="41"/>
      <c r="X480" s="41"/>
      <c r="Y480" s="41"/>
      <c r="Z480" s="41"/>
      <c r="AA480" s="41"/>
      <c r="AB480" s="41"/>
      <c r="AC480" s="41"/>
      <c r="AD480" s="41"/>
      <c r="AE480" s="41"/>
      <c r="AT480" s="20" t="s">
        <v>275</v>
      </c>
      <c r="AU480" s="20" t="s">
        <v>291</v>
      </c>
    </row>
    <row r="481" spans="1:47" s="2" customFormat="1" ht="12">
      <c r="A481" s="41"/>
      <c r="B481" s="42"/>
      <c r="C481" s="43"/>
      <c r="D481" s="235" t="s">
        <v>277</v>
      </c>
      <c r="E481" s="43"/>
      <c r="F481" s="236" t="s">
        <v>3722</v>
      </c>
      <c r="G481" s="43"/>
      <c r="H481" s="43"/>
      <c r="I481" s="232"/>
      <c r="J481" s="43"/>
      <c r="K481" s="43"/>
      <c r="L481" s="47"/>
      <c r="M481" s="233"/>
      <c r="N481" s="234"/>
      <c r="O481" s="87"/>
      <c r="P481" s="87"/>
      <c r="Q481" s="87"/>
      <c r="R481" s="87"/>
      <c r="S481" s="87"/>
      <c r="T481" s="88"/>
      <c r="U481" s="41"/>
      <c r="V481" s="41"/>
      <c r="W481" s="41"/>
      <c r="X481" s="41"/>
      <c r="Y481" s="41"/>
      <c r="Z481" s="41"/>
      <c r="AA481" s="41"/>
      <c r="AB481" s="41"/>
      <c r="AC481" s="41"/>
      <c r="AD481" s="41"/>
      <c r="AE481" s="41"/>
      <c r="AT481" s="20" t="s">
        <v>277</v>
      </c>
      <c r="AU481" s="20" t="s">
        <v>291</v>
      </c>
    </row>
    <row r="482" spans="1:51" s="13" customFormat="1" ht="12">
      <c r="A482" s="13"/>
      <c r="B482" s="237"/>
      <c r="C482" s="238"/>
      <c r="D482" s="230" t="s">
        <v>279</v>
      </c>
      <c r="E482" s="239" t="s">
        <v>19</v>
      </c>
      <c r="F482" s="240" t="s">
        <v>3521</v>
      </c>
      <c r="G482" s="238"/>
      <c r="H482" s="239" t="s">
        <v>19</v>
      </c>
      <c r="I482" s="241"/>
      <c r="J482" s="238"/>
      <c r="K482" s="238"/>
      <c r="L482" s="242"/>
      <c r="M482" s="243"/>
      <c r="N482" s="244"/>
      <c r="O482" s="244"/>
      <c r="P482" s="244"/>
      <c r="Q482" s="244"/>
      <c r="R482" s="244"/>
      <c r="S482" s="244"/>
      <c r="T482" s="245"/>
      <c r="U482" s="13"/>
      <c r="V482" s="13"/>
      <c r="W482" s="13"/>
      <c r="X482" s="13"/>
      <c r="Y482" s="13"/>
      <c r="Z482" s="13"/>
      <c r="AA482" s="13"/>
      <c r="AB482" s="13"/>
      <c r="AC482" s="13"/>
      <c r="AD482" s="13"/>
      <c r="AE482" s="13"/>
      <c r="AT482" s="246" t="s">
        <v>279</v>
      </c>
      <c r="AU482" s="246" t="s">
        <v>291</v>
      </c>
      <c r="AV482" s="13" t="s">
        <v>80</v>
      </c>
      <c r="AW482" s="13" t="s">
        <v>33</v>
      </c>
      <c r="AX482" s="13" t="s">
        <v>72</v>
      </c>
      <c r="AY482" s="246" t="s">
        <v>266</v>
      </c>
    </row>
    <row r="483" spans="1:51" s="13" customFormat="1" ht="12">
      <c r="A483" s="13"/>
      <c r="B483" s="237"/>
      <c r="C483" s="238"/>
      <c r="D483" s="230" t="s">
        <v>279</v>
      </c>
      <c r="E483" s="239" t="s">
        <v>19</v>
      </c>
      <c r="F483" s="240" t="s">
        <v>3522</v>
      </c>
      <c r="G483" s="238"/>
      <c r="H483" s="239" t="s">
        <v>19</v>
      </c>
      <c r="I483" s="241"/>
      <c r="J483" s="238"/>
      <c r="K483" s="238"/>
      <c r="L483" s="242"/>
      <c r="M483" s="243"/>
      <c r="N483" s="244"/>
      <c r="O483" s="244"/>
      <c r="P483" s="244"/>
      <c r="Q483" s="244"/>
      <c r="R483" s="244"/>
      <c r="S483" s="244"/>
      <c r="T483" s="245"/>
      <c r="U483" s="13"/>
      <c r="V483" s="13"/>
      <c r="W483" s="13"/>
      <c r="X483" s="13"/>
      <c r="Y483" s="13"/>
      <c r="Z483" s="13"/>
      <c r="AA483" s="13"/>
      <c r="AB483" s="13"/>
      <c r="AC483" s="13"/>
      <c r="AD483" s="13"/>
      <c r="AE483" s="13"/>
      <c r="AT483" s="246" t="s">
        <v>279</v>
      </c>
      <c r="AU483" s="246" t="s">
        <v>291</v>
      </c>
      <c r="AV483" s="13" t="s">
        <v>80</v>
      </c>
      <c r="AW483" s="13" t="s">
        <v>33</v>
      </c>
      <c r="AX483" s="13" t="s">
        <v>72</v>
      </c>
      <c r="AY483" s="246" t="s">
        <v>266</v>
      </c>
    </row>
    <row r="484" spans="1:51" s="14" customFormat="1" ht="12">
      <c r="A484" s="14"/>
      <c r="B484" s="247"/>
      <c r="C484" s="248"/>
      <c r="D484" s="230" t="s">
        <v>279</v>
      </c>
      <c r="E484" s="249" t="s">
        <v>19</v>
      </c>
      <c r="F484" s="250" t="s">
        <v>3723</v>
      </c>
      <c r="G484" s="248"/>
      <c r="H484" s="251">
        <v>6.6</v>
      </c>
      <c r="I484" s="252"/>
      <c r="J484" s="248"/>
      <c r="K484" s="248"/>
      <c r="L484" s="253"/>
      <c r="M484" s="254"/>
      <c r="N484" s="255"/>
      <c r="O484" s="255"/>
      <c r="P484" s="255"/>
      <c r="Q484" s="255"/>
      <c r="R484" s="255"/>
      <c r="S484" s="255"/>
      <c r="T484" s="256"/>
      <c r="U484" s="14"/>
      <c r="V484" s="14"/>
      <c r="W484" s="14"/>
      <c r="X484" s="14"/>
      <c r="Y484" s="14"/>
      <c r="Z484" s="14"/>
      <c r="AA484" s="14"/>
      <c r="AB484" s="14"/>
      <c r="AC484" s="14"/>
      <c r="AD484" s="14"/>
      <c r="AE484" s="14"/>
      <c r="AT484" s="257" t="s">
        <v>279</v>
      </c>
      <c r="AU484" s="257" t="s">
        <v>291</v>
      </c>
      <c r="AV484" s="14" t="s">
        <v>82</v>
      </c>
      <c r="AW484" s="14" t="s">
        <v>33</v>
      </c>
      <c r="AX484" s="14" t="s">
        <v>72</v>
      </c>
      <c r="AY484" s="257" t="s">
        <v>266</v>
      </c>
    </row>
    <row r="485" spans="1:51" s="13" customFormat="1" ht="12">
      <c r="A485" s="13"/>
      <c r="B485" s="237"/>
      <c r="C485" s="238"/>
      <c r="D485" s="230" t="s">
        <v>279</v>
      </c>
      <c r="E485" s="239" t="s">
        <v>19</v>
      </c>
      <c r="F485" s="240" t="s">
        <v>3524</v>
      </c>
      <c r="G485" s="238"/>
      <c r="H485" s="239" t="s">
        <v>19</v>
      </c>
      <c r="I485" s="241"/>
      <c r="J485" s="238"/>
      <c r="K485" s="238"/>
      <c r="L485" s="242"/>
      <c r="M485" s="243"/>
      <c r="N485" s="244"/>
      <c r="O485" s="244"/>
      <c r="P485" s="244"/>
      <c r="Q485" s="244"/>
      <c r="R485" s="244"/>
      <c r="S485" s="244"/>
      <c r="T485" s="245"/>
      <c r="U485" s="13"/>
      <c r="V485" s="13"/>
      <c r="W485" s="13"/>
      <c r="X485" s="13"/>
      <c r="Y485" s="13"/>
      <c r="Z485" s="13"/>
      <c r="AA485" s="13"/>
      <c r="AB485" s="13"/>
      <c r="AC485" s="13"/>
      <c r="AD485" s="13"/>
      <c r="AE485" s="13"/>
      <c r="AT485" s="246" t="s">
        <v>279</v>
      </c>
      <c r="AU485" s="246" t="s">
        <v>291</v>
      </c>
      <c r="AV485" s="13" t="s">
        <v>80</v>
      </c>
      <c r="AW485" s="13" t="s">
        <v>33</v>
      </c>
      <c r="AX485" s="13" t="s">
        <v>72</v>
      </c>
      <c r="AY485" s="246" t="s">
        <v>266</v>
      </c>
    </row>
    <row r="486" spans="1:51" s="13" customFormat="1" ht="12">
      <c r="A486" s="13"/>
      <c r="B486" s="237"/>
      <c r="C486" s="238"/>
      <c r="D486" s="230" t="s">
        <v>279</v>
      </c>
      <c r="E486" s="239" t="s">
        <v>19</v>
      </c>
      <c r="F486" s="240" t="s">
        <v>3529</v>
      </c>
      <c r="G486" s="238"/>
      <c r="H486" s="239" t="s">
        <v>19</v>
      </c>
      <c r="I486" s="241"/>
      <c r="J486" s="238"/>
      <c r="K486" s="238"/>
      <c r="L486" s="242"/>
      <c r="M486" s="243"/>
      <c r="N486" s="244"/>
      <c r="O486" s="244"/>
      <c r="P486" s="244"/>
      <c r="Q486" s="244"/>
      <c r="R486" s="244"/>
      <c r="S486" s="244"/>
      <c r="T486" s="245"/>
      <c r="U486" s="13"/>
      <c r="V486" s="13"/>
      <c r="W486" s="13"/>
      <c r="X486" s="13"/>
      <c r="Y486" s="13"/>
      <c r="Z486" s="13"/>
      <c r="AA486" s="13"/>
      <c r="AB486" s="13"/>
      <c r="AC486" s="13"/>
      <c r="AD486" s="13"/>
      <c r="AE486" s="13"/>
      <c r="AT486" s="246" t="s">
        <v>279</v>
      </c>
      <c r="AU486" s="246" t="s">
        <v>291</v>
      </c>
      <c r="AV486" s="13" t="s">
        <v>80</v>
      </c>
      <c r="AW486" s="13" t="s">
        <v>33</v>
      </c>
      <c r="AX486" s="13" t="s">
        <v>72</v>
      </c>
      <c r="AY486" s="246" t="s">
        <v>266</v>
      </c>
    </row>
    <row r="487" spans="1:51" s="14" customFormat="1" ht="12">
      <c r="A487" s="14"/>
      <c r="B487" s="247"/>
      <c r="C487" s="248"/>
      <c r="D487" s="230" t="s">
        <v>279</v>
      </c>
      <c r="E487" s="249" t="s">
        <v>19</v>
      </c>
      <c r="F487" s="250" t="s">
        <v>3724</v>
      </c>
      <c r="G487" s="248"/>
      <c r="H487" s="251">
        <v>12.95</v>
      </c>
      <c r="I487" s="252"/>
      <c r="J487" s="248"/>
      <c r="K487" s="248"/>
      <c r="L487" s="253"/>
      <c r="M487" s="254"/>
      <c r="N487" s="255"/>
      <c r="O487" s="255"/>
      <c r="P487" s="255"/>
      <c r="Q487" s="255"/>
      <c r="R487" s="255"/>
      <c r="S487" s="255"/>
      <c r="T487" s="256"/>
      <c r="U487" s="14"/>
      <c r="V487" s="14"/>
      <c r="W487" s="14"/>
      <c r="X487" s="14"/>
      <c r="Y487" s="14"/>
      <c r="Z487" s="14"/>
      <c r="AA487" s="14"/>
      <c r="AB487" s="14"/>
      <c r="AC487" s="14"/>
      <c r="AD487" s="14"/>
      <c r="AE487" s="14"/>
      <c r="AT487" s="257" t="s">
        <v>279</v>
      </c>
      <c r="AU487" s="257" t="s">
        <v>291</v>
      </c>
      <c r="AV487" s="14" t="s">
        <v>82</v>
      </c>
      <c r="AW487" s="14" t="s">
        <v>33</v>
      </c>
      <c r="AX487" s="14" t="s">
        <v>72</v>
      </c>
      <c r="AY487" s="257" t="s">
        <v>266</v>
      </c>
    </row>
    <row r="488" spans="1:51" s="13" customFormat="1" ht="12">
      <c r="A488" s="13"/>
      <c r="B488" s="237"/>
      <c r="C488" s="238"/>
      <c r="D488" s="230" t="s">
        <v>279</v>
      </c>
      <c r="E488" s="239" t="s">
        <v>19</v>
      </c>
      <c r="F488" s="240" t="s">
        <v>3522</v>
      </c>
      <c r="G488" s="238"/>
      <c r="H488" s="239" t="s">
        <v>19</v>
      </c>
      <c r="I488" s="241"/>
      <c r="J488" s="238"/>
      <c r="K488" s="238"/>
      <c r="L488" s="242"/>
      <c r="M488" s="243"/>
      <c r="N488" s="244"/>
      <c r="O488" s="244"/>
      <c r="P488" s="244"/>
      <c r="Q488" s="244"/>
      <c r="R488" s="244"/>
      <c r="S488" s="244"/>
      <c r="T488" s="245"/>
      <c r="U488" s="13"/>
      <c r="V488" s="13"/>
      <c r="W488" s="13"/>
      <c r="X488" s="13"/>
      <c r="Y488" s="13"/>
      <c r="Z488" s="13"/>
      <c r="AA488" s="13"/>
      <c r="AB488" s="13"/>
      <c r="AC488" s="13"/>
      <c r="AD488" s="13"/>
      <c r="AE488" s="13"/>
      <c r="AT488" s="246" t="s">
        <v>279</v>
      </c>
      <c r="AU488" s="246" t="s">
        <v>291</v>
      </c>
      <c r="AV488" s="13" t="s">
        <v>80</v>
      </c>
      <c r="AW488" s="13" t="s">
        <v>33</v>
      </c>
      <c r="AX488" s="13" t="s">
        <v>72</v>
      </c>
      <c r="AY488" s="246" t="s">
        <v>266</v>
      </c>
    </row>
    <row r="489" spans="1:51" s="14" customFormat="1" ht="12">
      <c r="A489" s="14"/>
      <c r="B489" s="247"/>
      <c r="C489" s="248"/>
      <c r="D489" s="230" t="s">
        <v>279</v>
      </c>
      <c r="E489" s="249" t="s">
        <v>19</v>
      </c>
      <c r="F489" s="250" t="s">
        <v>3725</v>
      </c>
      <c r="G489" s="248"/>
      <c r="H489" s="251">
        <v>16.2</v>
      </c>
      <c r="I489" s="252"/>
      <c r="J489" s="248"/>
      <c r="K489" s="248"/>
      <c r="L489" s="253"/>
      <c r="M489" s="254"/>
      <c r="N489" s="255"/>
      <c r="O489" s="255"/>
      <c r="P489" s="255"/>
      <c r="Q489" s="255"/>
      <c r="R489" s="255"/>
      <c r="S489" s="255"/>
      <c r="T489" s="256"/>
      <c r="U489" s="14"/>
      <c r="V489" s="14"/>
      <c r="W489" s="14"/>
      <c r="X489" s="14"/>
      <c r="Y489" s="14"/>
      <c r="Z489" s="14"/>
      <c r="AA489" s="14"/>
      <c r="AB489" s="14"/>
      <c r="AC489" s="14"/>
      <c r="AD489" s="14"/>
      <c r="AE489" s="14"/>
      <c r="AT489" s="257" t="s">
        <v>279</v>
      </c>
      <c r="AU489" s="257" t="s">
        <v>291</v>
      </c>
      <c r="AV489" s="14" t="s">
        <v>82</v>
      </c>
      <c r="AW489" s="14" t="s">
        <v>33</v>
      </c>
      <c r="AX489" s="14" t="s">
        <v>72</v>
      </c>
      <c r="AY489" s="257" t="s">
        <v>266</v>
      </c>
    </row>
    <row r="490" spans="1:51" s="13" customFormat="1" ht="12">
      <c r="A490" s="13"/>
      <c r="B490" s="237"/>
      <c r="C490" s="238"/>
      <c r="D490" s="230" t="s">
        <v>279</v>
      </c>
      <c r="E490" s="239" t="s">
        <v>19</v>
      </c>
      <c r="F490" s="240" t="s">
        <v>3534</v>
      </c>
      <c r="G490" s="238"/>
      <c r="H490" s="239" t="s">
        <v>19</v>
      </c>
      <c r="I490" s="241"/>
      <c r="J490" s="238"/>
      <c r="K490" s="238"/>
      <c r="L490" s="242"/>
      <c r="M490" s="243"/>
      <c r="N490" s="244"/>
      <c r="O490" s="244"/>
      <c r="P490" s="244"/>
      <c r="Q490" s="244"/>
      <c r="R490" s="244"/>
      <c r="S490" s="244"/>
      <c r="T490" s="245"/>
      <c r="U490" s="13"/>
      <c r="V490" s="13"/>
      <c r="W490" s="13"/>
      <c r="X490" s="13"/>
      <c r="Y490" s="13"/>
      <c r="Z490" s="13"/>
      <c r="AA490" s="13"/>
      <c r="AB490" s="13"/>
      <c r="AC490" s="13"/>
      <c r="AD490" s="13"/>
      <c r="AE490" s="13"/>
      <c r="AT490" s="246" t="s">
        <v>279</v>
      </c>
      <c r="AU490" s="246" t="s">
        <v>291</v>
      </c>
      <c r="AV490" s="13" t="s">
        <v>80</v>
      </c>
      <c r="AW490" s="13" t="s">
        <v>33</v>
      </c>
      <c r="AX490" s="13" t="s">
        <v>72</v>
      </c>
      <c r="AY490" s="246" t="s">
        <v>266</v>
      </c>
    </row>
    <row r="491" spans="1:51" s="13" customFormat="1" ht="12">
      <c r="A491" s="13"/>
      <c r="B491" s="237"/>
      <c r="C491" s="238"/>
      <c r="D491" s="230" t="s">
        <v>279</v>
      </c>
      <c r="E491" s="239" t="s">
        <v>19</v>
      </c>
      <c r="F491" s="240" t="s">
        <v>3522</v>
      </c>
      <c r="G491" s="238"/>
      <c r="H491" s="239" t="s">
        <v>19</v>
      </c>
      <c r="I491" s="241"/>
      <c r="J491" s="238"/>
      <c r="K491" s="238"/>
      <c r="L491" s="242"/>
      <c r="M491" s="243"/>
      <c r="N491" s="244"/>
      <c r="O491" s="244"/>
      <c r="P491" s="244"/>
      <c r="Q491" s="244"/>
      <c r="R491" s="244"/>
      <c r="S491" s="244"/>
      <c r="T491" s="245"/>
      <c r="U491" s="13"/>
      <c r="V491" s="13"/>
      <c r="W491" s="13"/>
      <c r="X491" s="13"/>
      <c r="Y491" s="13"/>
      <c r="Z491" s="13"/>
      <c r="AA491" s="13"/>
      <c r="AB491" s="13"/>
      <c r="AC491" s="13"/>
      <c r="AD491" s="13"/>
      <c r="AE491" s="13"/>
      <c r="AT491" s="246" t="s">
        <v>279</v>
      </c>
      <c r="AU491" s="246" t="s">
        <v>291</v>
      </c>
      <c r="AV491" s="13" t="s">
        <v>80</v>
      </c>
      <c r="AW491" s="13" t="s">
        <v>33</v>
      </c>
      <c r="AX491" s="13" t="s">
        <v>72</v>
      </c>
      <c r="AY491" s="246" t="s">
        <v>266</v>
      </c>
    </row>
    <row r="492" spans="1:51" s="14" customFormat="1" ht="12">
      <c r="A492" s="14"/>
      <c r="B492" s="247"/>
      <c r="C492" s="248"/>
      <c r="D492" s="230" t="s">
        <v>279</v>
      </c>
      <c r="E492" s="249" t="s">
        <v>19</v>
      </c>
      <c r="F492" s="250" t="s">
        <v>3726</v>
      </c>
      <c r="G492" s="248"/>
      <c r="H492" s="251">
        <v>4.5</v>
      </c>
      <c r="I492" s="252"/>
      <c r="J492" s="248"/>
      <c r="K492" s="248"/>
      <c r="L492" s="253"/>
      <c r="M492" s="254"/>
      <c r="N492" s="255"/>
      <c r="O492" s="255"/>
      <c r="P492" s="255"/>
      <c r="Q492" s="255"/>
      <c r="R492" s="255"/>
      <c r="S492" s="255"/>
      <c r="T492" s="256"/>
      <c r="U492" s="14"/>
      <c r="V492" s="14"/>
      <c r="W492" s="14"/>
      <c r="X492" s="14"/>
      <c r="Y492" s="14"/>
      <c r="Z492" s="14"/>
      <c r="AA492" s="14"/>
      <c r="AB492" s="14"/>
      <c r="AC492" s="14"/>
      <c r="AD492" s="14"/>
      <c r="AE492" s="14"/>
      <c r="AT492" s="257" t="s">
        <v>279</v>
      </c>
      <c r="AU492" s="257" t="s">
        <v>291</v>
      </c>
      <c r="AV492" s="14" t="s">
        <v>82</v>
      </c>
      <c r="AW492" s="14" t="s">
        <v>33</v>
      </c>
      <c r="AX492" s="14" t="s">
        <v>72</v>
      </c>
      <c r="AY492" s="257" t="s">
        <v>266</v>
      </c>
    </row>
    <row r="493" spans="1:51" s="15" customFormat="1" ht="12">
      <c r="A493" s="15"/>
      <c r="B493" s="258"/>
      <c r="C493" s="259"/>
      <c r="D493" s="230" t="s">
        <v>279</v>
      </c>
      <c r="E493" s="260" t="s">
        <v>19</v>
      </c>
      <c r="F493" s="261" t="s">
        <v>282</v>
      </c>
      <c r="G493" s="259"/>
      <c r="H493" s="262">
        <v>40.25</v>
      </c>
      <c r="I493" s="263"/>
      <c r="J493" s="259"/>
      <c r="K493" s="259"/>
      <c r="L493" s="264"/>
      <c r="M493" s="265"/>
      <c r="N493" s="266"/>
      <c r="O493" s="266"/>
      <c r="P493" s="266"/>
      <c r="Q493" s="266"/>
      <c r="R493" s="266"/>
      <c r="S493" s="266"/>
      <c r="T493" s="267"/>
      <c r="U493" s="15"/>
      <c r="V493" s="15"/>
      <c r="W493" s="15"/>
      <c r="X493" s="15"/>
      <c r="Y493" s="15"/>
      <c r="Z493" s="15"/>
      <c r="AA493" s="15"/>
      <c r="AB493" s="15"/>
      <c r="AC493" s="15"/>
      <c r="AD493" s="15"/>
      <c r="AE493" s="15"/>
      <c r="AT493" s="268" t="s">
        <v>279</v>
      </c>
      <c r="AU493" s="268" t="s">
        <v>291</v>
      </c>
      <c r="AV493" s="15" t="s">
        <v>273</v>
      </c>
      <c r="AW493" s="15" t="s">
        <v>33</v>
      </c>
      <c r="AX493" s="15" t="s">
        <v>80</v>
      </c>
      <c r="AY493" s="268" t="s">
        <v>266</v>
      </c>
    </row>
    <row r="494" spans="1:65" s="2" customFormat="1" ht="24.15" customHeight="1">
      <c r="A494" s="41"/>
      <c r="B494" s="42"/>
      <c r="C494" s="217" t="s">
        <v>590</v>
      </c>
      <c r="D494" s="217" t="s">
        <v>268</v>
      </c>
      <c r="E494" s="218" t="s">
        <v>3727</v>
      </c>
      <c r="F494" s="219" t="s">
        <v>3728</v>
      </c>
      <c r="G494" s="220" t="s">
        <v>423</v>
      </c>
      <c r="H494" s="221">
        <v>18.6</v>
      </c>
      <c r="I494" s="222"/>
      <c r="J494" s="223">
        <f>ROUND(I494*H494,2)</f>
        <v>0</v>
      </c>
      <c r="K494" s="219" t="s">
        <v>272</v>
      </c>
      <c r="L494" s="47"/>
      <c r="M494" s="224" t="s">
        <v>19</v>
      </c>
      <c r="N494" s="225" t="s">
        <v>43</v>
      </c>
      <c r="O494" s="87"/>
      <c r="P494" s="226">
        <f>O494*H494</f>
        <v>0</v>
      </c>
      <c r="Q494" s="226">
        <v>0</v>
      </c>
      <c r="R494" s="226">
        <f>Q494*H494</f>
        <v>0</v>
      </c>
      <c r="S494" s="226">
        <v>0.097</v>
      </c>
      <c r="T494" s="227">
        <f>S494*H494</f>
        <v>1.8042000000000002</v>
      </c>
      <c r="U494" s="41"/>
      <c r="V494" s="41"/>
      <c r="W494" s="41"/>
      <c r="X494" s="41"/>
      <c r="Y494" s="41"/>
      <c r="Z494" s="41"/>
      <c r="AA494" s="41"/>
      <c r="AB494" s="41"/>
      <c r="AC494" s="41"/>
      <c r="AD494" s="41"/>
      <c r="AE494" s="41"/>
      <c r="AR494" s="228" t="s">
        <v>273</v>
      </c>
      <c r="AT494" s="228" t="s">
        <v>268</v>
      </c>
      <c r="AU494" s="228" t="s">
        <v>291</v>
      </c>
      <c r="AY494" s="20" t="s">
        <v>266</v>
      </c>
      <c r="BE494" s="229">
        <f>IF(N494="základní",J494,0)</f>
        <v>0</v>
      </c>
      <c r="BF494" s="229">
        <f>IF(N494="snížená",J494,0)</f>
        <v>0</v>
      </c>
      <c r="BG494" s="229">
        <f>IF(N494="zákl. přenesená",J494,0)</f>
        <v>0</v>
      </c>
      <c r="BH494" s="229">
        <f>IF(N494="sníž. přenesená",J494,0)</f>
        <v>0</v>
      </c>
      <c r="BI494" s="229">
        <f>IF(N494="nulová",J494,0)</f>
        <v>0</v>
      </c>
      <c r="BJ494" s="20" t="s">
        <v>80</v>
      </c>
      <c r="BK494" s="229">
        <f>ROUND(I494*H494,2)</f>
        <v>0</v>
      </c>
      <c r="BL494" s="20" t="s">
        <v>273</v>
      </c>
      <c r="BM494" s="228" t="s">
        <v>3729</v>
      </c>
    </row>
    <row r="495" spans="1:47" s="2" customFormat="1" ht="12">
      <c r="A495" s="41"/>
      <c r="B495" s="42"/>
      <c r="C495" s="43"/>
      <c r="D495" s="230" t="s">
        <v>275</v>
      </c>
      <c r="E495" s="43"/>
      <c r="F495" s="231" t="s">
        <v>3730</v>
      </c>
      <c r="G495" s="43"/>
      <c r="H495" s="43"/>
      <c r="I495" s="232"/>
      <c r="J495" s="43"/>
      <c r="K495" s="43"/>
      <c r="L495" s="47"/>
      <c r="M495" s="233"/>
      <c r="N495" s="234"/>
      <c r="O495" s="87"/>
      <c r="P495" s="87"/>
      <c r="Q495" s="87"/>
      <c r="R495" s="87"/>
      <c r="S495" s="87"/>
      <c r="T495" s="88"/>
      <c r="U495" s="41"/>
      <c r="V495" s="41"/>
      <c r="W495" s="41"/>
      <c r="X495" s="41"/>
      <c r="Y495" s="41"/>
      <c r="Z495" s="41"/>
      <c r="AA495" s="41"/>
      <c r="AB495" s="41"/>
      <c r="AC495" s="41"/>
      <c r="AD495" s="41"/>
      <c r="AE495" s="41"/>
      <c r="AT495" s="20" t="s">
        <v>275</v>
      </c>
      <c r="AU495" s="20" t="s">
        <v>291</v>
      </c>
    </row>
    <row r="496" spans="1:47" s="2" customFormat="1" ht="12">
      <c r="A496" s="41"/>
      <c r="B496" s="42"/>
      <c r="C496" s="43"/>
      <c r="D496" s="235" t="s">
        <v>277</v>
      </c>
      <c r="E496" s="43"/>
      <c r="F496" s="236" t="s">
        <v>3731</v>
      </c>
      <c r="G496" s="43"/>
      <c r="H496" s="43"/>
      <c r="I496" s="232"/>
      <c r="J496" s="43"/>
      <c r="K496" s="43"/>
      <c r="L496" s="47"/>
      <c r="M496" s="233"/>
      <c r="N496" s="234"/>
      <c r="O496" s="87"/>
      <c r="P496" s="87"/>
      <c r="Q496" s="87"/>
      <c r="R496" s="87"/>
      <c r="S496" s="87"/>
      <c r="T496" s="88"/>
      <c r="U496" s="41"/>
      <c r="V496" s="41"/>
      <c r="W496" s="41"/>
      <c r="X496" s="41"/>
      <c r="Y496" s="41"/>
      <c r="Z496" s="41"/>
      <c r="AA496" s="41"/>
      <c r="AB496" s="41"/>
      <c r="AC496" s="41"/>
      <c r="AD496" s="41"/>
      <c r="AE496" s="41"/>
      <c r="AT496" s="20" t="s">
        <v>277</v>
      </c>
      <c r="AU496" s="20" t="s">
        <v>291</v>
      </c>
    </row>
    <row r="497" spans="1:51" s="13" customFormat="1" ht="12">
      <c r="A497" s="13"/>
      <c r="B497" s="237"/>
      <c r="C497" s="238"/>
      <c r="D497" s="230" t="s">
        <v>279</v>
      </c>
      <c r="E497" s="239" t="s">
        <v>19</v>
      </c>
      <c r="F497" s="240" t="s">
        <v>3524</v>
      </c>
      <c r="G497" s="238"/>
      <c r="H497" s="239" t="s">
        <v>19</v>
      </c>
      <c r="I497" s="241"/>
      <c r="J497" s="238"/>
      <c r="K497" s="238"/>
      <c r="L497" s="242"/>
      <c r="M497" s="243"/>
      <c r="N497" s="244"/>
      <c r="O497" s="244"/>
      <c r="P497" s="244"/>
      <c r="Q497" s="244"/>
      <c r="R497" s="244"/>
      <c r="S497" s="244"/>
      <c r="T497" s="245"/>
      <c r="U497" s="13"/>
      <c r="V497" s="13"/>
      <c r="W497" s="13"/>
      <c r="X497" s="13"/>
      <c r="Y497" s="13"/>
      <c r="Z497" s="13"/>
      <c r="AA497" s="13"/>
      <c r="AB497" s="13"/>
      <c r="AC497" s="13"/>
      <c r="AD497" s="13"/>
      <c r="AE497" s="13"/>
      <c r="AT497" s="246" t="s">
        <v>279</v>
      </c>
      <c r="AU497" s="246" t="s">
        <v>291</v>
      </c>
      <c r="AV497" s="13" t="s">
        <v>80</v>
      </c>
      <c r="AW497" s="13" t="s">
        <v>33</v>
      </c>
      <c r="AX497" s="13" t="s">
        <v>72</v>
      </c>
      <c r="AY497" s="246" t="s">
        <v>266</v>
      </c>
    </row>
    <row r="498" spans="1:51" s="13" customFormat="1" ht="12">
      <c r="A498" s="13"/>
      <c r="B498" s="237"/>
      <c r="C498" s="238"/>
      <c r="D498" s="230" t="s">
        <v>279</v>
      </c>
      <c r="E498" s="239" t="s">
        <v>19</v>
      </c>
      <c r="F498" s="240" t="s">
        <v>3532</v>
      </c>
      <c r="G498" s="238"/>
      <c r="H498" s="239" t="s">
        <v>19</v>
      </c>
      <c r="I498" s="241"/>
      <c r="J498" s="238"/>
      <c r="K498" s="238"/>
      <c r="L498" s="242"/>
      <c r="M498" s="243"/>
      <c r="N498" s="244"/>
      <c r="O498" s="244"/>
      <c r="P498" s="244"/>
      <c r="Q498" s="244"/>
      <c r="R498" s="244"/>
      <c r="S498" s="244"/>
      <c r="T498" s="245"/>
      <c r="U498" s="13"/>
      <c r="V498" s="13"/>
      <c r="W498" s="13"/>
      <c r="X498" s="13"/>
      <c r="Y498" s="13"/>
      <c r="Z498" s="13"/>
      <c r="AA498" s="13"/>
      <c r="AB498" s="13"/>
      <c r="AC498" s="13"/>
      <c r="AD498" s="13"/>
      <c r="AE498" s="13"/>
      <c r="AT498" s="246" t="s">
        <v>279</v>
      </c>
      <c r="AU498" s="246" t="s">
        <v>291</v>
      </c>
      <c r="AV498" s="13" t="s">
        <v>80</v>
      </c>
      <c r="AW498" s="13" t="s">
        <v>33</v>
      </c>
      <c r="AX498" s="13" t="s">
        <v>72</v>
      </c>
      <c r="AY498" s="246" t="s">
        <v>266</v>
      </c>
    </row>
    <row r="499" spans="1:51" s="14" customFormat="1" ht="12">
      <c r="A499" s="14"/>
      <c r="B499" s="247"/>
      <c r="C499" s="248"/>
      <c r="D499" s="230" t="s">
        <v>279</v>
      </c>
      <c r="E499" s="249" t="s">
        <v>19</v>
      </c>
      <c r="F499" s="250" t="s">
        <v>3732</v>
      </c>
      <c r="G499" s="248"/>
      <c r="H499" s="251">
        <v>18.6</v>
      </c>
      <c r="I499" s="252"/>
      <c r="J499" s="248"/>
      <c r="K499" s="248"/>
      <c r="L499" s="253"/>
      <c r="M499" s="254"/>
      <c r="N499" s="255"/>
      <c r="O499" s="255"/>
      <c r="P499" s="255"/>
      <c r="Q499" s="255"/>
      <c r="R499" s="255"/>
      <c r="S499" s="255"/>
      <c r="T499" s="256"/>
      <c r="U499" s="14"/>
      <c r="V499" s="14"/>
      <c r="W499" s="14"/>
      <c r="X499" s="14"/>
      <c r="Y499" s="14"/>
      <c r="Z499" s="14"/>
      <c r="AA499" s="14"/>
      <c r="AB499" s="14"/>
      <c r="AC499" s="14"/>
      <c r="AD499" s="14"/>
      <c r="AE499" s="14"/>
      <c r="AT499" s="257" t="s">
        <v>279</v>
      </c>
      <c r="AU499" s="257" t="s">
        <v>291</v>
      </c>
      <c r="AV499" s="14" t="s">
        <v>82</v>
      </c>
      <c r="AW499" s="14" t="s">
        <v>33</v>
      </c>
      <c r="AX499" s="14" t="s">
        <v>72</v>
      </c>
      <c r="AY499" s="257" t="s">
        <v>266</v>
      </c>
    </row>
    <row r="500" spans="1:51" s="15" customFormat="1" ht="12">
      <c r="A500" s="15"/>
      <c r="B500" s="258"/>
      <c r="C500" s="259"/>
      <c r="D500" s="230" t="s">
        <v>279</v>
      </c>
      <c r="E500" s="260" t="s">
        <v>19</v>
      </c>
      <c r="F500" s="261" t="s">
        <v>282</v>
      </c>
      <c r="G500" s="259"/>
      <c r="H500" s="262">
        <v>18.6</v>
      </c>
      <c r="I500" s="263"/>
      <c r="J500" s="259"/>
      <c r="K500" s="259"/>
      <c r="L500" s="264"/>
      <c r="M500" s="265"/>
      <c r="N500" s="266"/>
      <c r="O500" s="266"/>
      <c r="P500" s="266"/>
      <c r="Q500" s="266"/>
      <c r="R500" s="266"/>
      <c r="S500" s="266"/>
      <c r="T500" s="267"/>
      <c r="U500" s="15"/>
      <c r="V500" s="15"/>
      <c r="W500" s="15"/>
      <c r="X500" s="15"/>
      <c r="Y500" s="15"/>
      <c r="Z500" s="15"/>
      <c r="AA500" s="15"/>
      <c r="AB500" s="15"/>
      <c r="AC500" s="15"/>
      <c r="AD500" s="15"/>
      <c r="AE500" s="15"/>
      <c r="AT500" s="268" t="s">
        <v>279</v>
      </c>
      <c r="AU500" s="268" t="s">
        <v>291</v>
      </c>
      <c r="AV500" s="15" t="s">
        <v>273</v>
      </c>
      <c r="AW500" s="15" t="s">
        <v>33</v>
      </c>
      <c r="AX500" s="15" t="s">
        <v>80</v>
      </c>
      <c r="AY500" s="268" t="s">
        <v>266</v>
      </c>
    </row>
    <row r="501" spans="1:63" s="12" customFormat="1" ht="20.85" customHeight="1">
      <c r="A501" s="12"/>
      <c r="B501" s="201"/>
      <c r="C501" s="202"/>
      <c r="D501" s="203" t="s">
        <v>71</v>
      </c>
      <c r="E501" s="215" t="s">
        <v>1076</v>
      </c>
      <c r="F501" s="215" t="s">
        <v>3733</v>
      </c>
      <c r="G501" s="202"/>
      <c r="H501" s="202"/>
      <c r="I501" s="205"/>
      <c r="J501" s="216">
        <f>BK501</f>
        <v>0</v>
      </c>
      <c r="K501" s="202"/>
      <c r="L501" s="207"/>
      <c r="M501" s="208"/>
      <c r="N501" s="209"/>
      <c r="O501" s="209"/>
      <c r="P501" s="210">
        <f>SUM(P502:P510)</f>
        <v>0</v>
      </c>
      <c r="Q501" s="209"/>
      <c r="R501" s="210">
        <f>SUM(R502:R510)</f>
        <v>0.01792944</v>
      </c>
      <c r="S501" s="209"/>
      <c r="T501" s="211">
        <f>SUM(T502:T510)</f>
        <v>0</v>
      </c>
      <c r="U501" s="12"/>
      <c r="V501" s="12"/>
      <c r="W501" s="12"/>
      <c r="X501" s="12"/>
      <c r="Y501" s="12"/>
      <c r="Z501" s="12"/>
      <c r="AA501" s="12"/>
      <c r="AB501" s="12"/>
      <c r="AC501" s="12"/>
      <c r="AD501" s="12"/>
      <c r="AE501" s="12"/>
      <c r="AR501" s="212" t="s">
        <v>80</v>
      </c>
      <c r="AT501" s="213" t="s">
        <v>71</v>
      </c>
      <c r="AU501" s="213" t="s">
        <v>82</v>
      </c>
      <c r="AY501" s="212" t="s">
        <v>266</v>
      </c>
      <c r="BK501" s="214">
        <f>SUM(BK502:BK510)</f>
        <v>0</v>
      </c>
    </row>
    <row r="502" spans="1:65" s="2" customFormat="1" ht="24.15" customHeight="1">
      <c r="A502" s="41"/>
      <c r="B502" s="42"/>
      <c r="C502" s="217" t="s">
        <v>597</v>
      </c>
      <c r="D502" s="217" t="s">
        <v>268</v>
      </c>
      <c r="E502" s="218" t="s">
        <v>3734</v>
      </c>
      <c r="F502" s="219" t="s">
        <v>3735</v>
      </c>
      <c r="G502" s="220" t="s">
        <v>423</v>
      </c>
      <c r="H502" s="221">
        <v>24.706</v>
      </c>
      <c r="I502" s="222"/>
      <c r="J502" s="223">
        <f>ROUND(I502*H502,2)</f>
        <v>0</v>
      </c>
      <c r="K502" s="219" t="s">
        <v>272</v>
      </c>
      <c r="L502" s="47"/>
      <c r="M502" s="224" t="s">
        <v>19</v>
      </c>
      <c r="N502" s="225" t="s">
        <v>43</v>
      </c>
      <c r="O502" s="87"/>
      <c r="P502" s="226">
        <f>O502*H502</f>
        <v>0</v>
      </c>
      <c r="Q502" s="226">
        <v>0.00024</v>
      </c>
      <c r="R502" s="226">
        <f>Q502*H502</f>
        <v>0.00592944</v>
      </c>
      <c r="S502" s="226">
        <v>0</v>
      </c>
      <c r="T502" s="227">
        <f>S502*H502</f>
        <v>0</v>
      </c>
      <c r="U502" s="41"/>
      <c r="V502" s="41"/>
      <c r="W502" s="41"/>
      <c r="X502" s="41"/>
      <c r="Y502" s="41"/>
      <c r="Z502" s="41"/>
      <c r="AA502" s="41"/>
      <c r="AB502" s="41"/>
      <c r="AC502" s="41"/>
      <c r="AD502" s="41"/>
      <c r="AE502" s="41"/>
      <c r="AR502" s="228" t="s">
        <v>273</v>
      </c>
      <c r="AT502" s="228" t="s">
        <v>268</v>
      </c>
      <c r="AU502" s="228" t="s">
        <v>291</v>
      </c>
      <c r="AY502" s="20" t="s">
        <v>266</v>
      </c>
      <c r="BE502" s="229">
        <f>IF(N502="základní",J502,0)</f>
        <v>0</v>
      </c>
      <c r="BF502" s="229">
        <f>IF(N502="snížená",J502,0)</f>
        <v>0</v>
      </c>
      <c r="BG502" s="229">
        <f>IF(N502="zákl. přenesená",J502,0)</f>
        <v>0</v>
      </c>
      <c r="BH502" s="229">
        <f>IF(N502="sníž. přenesená",J502,0)</f>
        <v>0</v>
      </c>
      <c r="BI502" s="229">
        <f>IF(N502="nulová",J502,0)</f>
        <v>0</v>
      </c>
      <c r="BJ502" s="20" t="s">
        <v>80</v>
      </c>
      <c r="BK502" s="229">
        <f>ROUND(I502*H502,2)</f>
        <v>0</v>
      </c>
      <c r="BL502" s="20" t="s">
        <v>273</v>
      </c>
      <c r="BM502" s="228" t="s">
        <v>3736</v>
      </c>
    </row>
    <row r="503" spans="1:47" s="2" customFormat="1" ht="12">
      <c r="A503" s="41"/>
      <c r="B503" s="42"/>
      <c r="C503" s="43"/>
      <c r="D503" s="230" t="s">
        <v>275</v>
      </c>
      <c r="E503" s="43"/>
      <c r="F503" s="231" t="s">
        <v>3737</v>
      </c>
      <c r="G503" s="43"/>
      <c r="H503" s="43"/>
      <c r="I503" s="232"/>
      <c r="J503" s="43"/>
      <c r="K503" s="43"/>
      <c r="L503" s="47"/>
      <c r="M503" s="233"/>
      <c r="N503" s="234"/>
      <c r="O503" s="87"/>
      <c r="P503" s="87"/>
      <c r="Q503" s="87"/>
      <c r="R503" s="87"/>
      <c r="S503" s="87"/>
      <c r="T503" s="88"/>
      <c r="U503" s="41"/>
      <c r="V503" s="41"/>
      <c r="W503" s="41"/>
      <c r="X503" s="41"/>
      <c r="Y503" s="41"/>
      <c r="Z503" s="41"/>
      <c r="AA503" s="41"/>
      <c r="AB503" s="41"/>
      <c r="AC503" s="41"/>
      <c r="AD503" s="41"/>
      <c r="AE503" s="41"/>
      <c r="AT503" s="20" t="s">
        <v>275</v>
      </c>
      <c r="AU503" s="20" t="s">
        <v>291</v>
      </c>
    </row>
    <row r="504" spans="1:47" s="2" customFormat="1" ht="12">
      <c r="A504" s="41"/>
      <c r="B504" s="42"/>
      <c r="C504" s="43"/>
      <c r="D504" s="235" t="s">
        <v>277</v>
      </c>
      <c r="E504" s="43"/>
      <c r="F504" s="236" t="s">
        <v>3738</v>
      </c>
      <c r="G504" s="43"/>
      <c r="H504" s="43"/>
      <c r="I504" s="232"/>
      <c r="J504" s="43"/>
      <c r="K504" s="43"/>
      <c r="L504" s="47"/>
      <c r="M504" s="233"/>
      <c r="N504" s="234"/>
      <c r="O504" s="87"/>
      <c r="P504" s="87"/>
      <c r="Q504" s="87"/>
      <c r="R504" s="87"/>
      <c r="S504" s="87"/>
      <c r="T504" s="88"/>
      <c r="U504" s="41"/>
      <c r="V504" s="41"/>
      <c r="W504" s="41"/>
      <c r="X504" s="41"/>
      <c r="Y504" s="41"/>
      <c r="Z504" s="41"/>
      <c r="AA504" s="41"/>
      <c r="AB504" s="41"/>
      <c r="AC504" s="41"/>
      <c r="AD504" s="41"/>
      <c r="AE504" s="41"/>
      <c r="AT504" s="20" t="s">
        <v>277</v>
      </c>
      <c r="AU504" s="20" t="s">
        <v>291</v>
      </c>
    </row>
    <row r="505" spans="1:51" s="13" customFormat="1" ht="12">
      <c r="A505" s="13"/>
      <c r="B505" s="237"/>
      <c r="C505" s="238"/>
      <c r="D505" s="230" t="s">
        <v>279</v>
      </c>
      <c r="E505" s="239" t="s">
        <v>19</v>
      </c>
      <c r="F505" s="240" t="s">
        <v>3739</v>
      </c>
      <c r="G505" s="238"/>
      <c r="H505" s="239" t="s">
        <v>19</v>
      </c>
      <c r="I505" s="241"/>
      <c r="J505" s="238"/>
      <c r="K505" s="238"/>
      <c r="L505" s="242"/>
      <c r="M505" s="243"/>
      <c r="N505" s="244"/>
      <c r="O505" s="244"/>
      <c r="P505" s="244"/>
      <c r="Q505" s="244"/>
      <c r="R505" s="244"/>
      <c r="S505" s="244"/>
      <c r="T505" s="245"/>
      <c r="U505" s="13"/>
      <c r="V505" s="13"/>
      <c r="W505" s="13"/>
      <c r="X505" s="13"/>
      <c r="Y505" s="13"/>
      <c r="Z505" s="13"/>
      <c r="AA505" s="13"/>
      <c r="AB505" s="13"/>
      <c r="AC505" s="13"/>
      <c r="AD505" s="13"/>
      <c r="AE505" s="13"/>
      <c r="AT505" s="246" t="s">
        <v>279</v>
      </c>
      <c r="AU505" s="246" t="s">
        <v>291</v>
      </c>
      <c r="AV505" s="13" t="s">
        <v>80</v>
      </c>
      <c r="AW505" s="13" t="s">
        <v>33</v>
      </c>
      <c r="AX505" s="13" t="s">
        <v>72</v>
      </c>
      <c r="AY505" s="246" t="s">
        <v>266</v>
      </c>
    </row>
    <row r="506" spans="1:51" s="14" customFormat="1" ht="12">
      <c r="A506" s="14"/>
      <c r="B506" s="247"/>
      <c r="C506" s="248"/>
      <c r="D506" s="230" t="s">
        <v>279</v>
      </c>
      <c r="E506" s="249" t="s">
        <v>19</v>
      </c>
      <c r="F506" s="250" t="s">
        <v>3740</v>
      </c>
      <c r="G506" s="248"/>
      <c r="H506" s="251">
        <v>24.706</v>
      </c>
      <c r="I506" s="252"/>
      <c r="J506" s="248"/>
      <c r="K506" s="248"/>
      <c r="L506" s="253"/>
      <c r="M506" s="254"/>
      <c r="N506" s="255"/>
      <c r="O506" s="255"/>
      <c r="P506" s="255"/>
      <c r="Q506" s="255"/>
      <c r="R506" s="255"/>
      <c r="S506" s="255"/>
      <c r="T506" s="256"/>
      <c r="U506" s="14"/>
      <c r="V506" s="14"/>
      <c r="W506" s="14"/>
      <c r="X506" s="14"/>
      <c r="Y506" s="14"/>
      <c r="Z506" s="14"/>
      <c r="AA506" s="14"/>
      <c r="AB506" s="14"/>
      <c r="AC506" s="14"/>
      <c r="AD506" s="14"/>
      <c r="AE506" s="14"/>
      <c r="AT506" s="257" t="s">
        <v>279</v>
      </c>
      <c r="AU506" s="257" t="s">
        <v>291</v>
      </c>
      <c r="AV506" s="14" t="s">
        <v>82</v>
      </c>
      <c r="AW506" s="14" t="s">
        <v>33</v>
      </c>
      <c r="AX506" s="14" t="s">
        <v>72</v>
      </c>
      <c r="AY506" s="257" t="s">
        <v>266</v>
      </c>
    </row>
    <row r="507" spans="1:51" s="15" customFormat="1" ht="12">
      <c r="A507" s="15"/>
      <c r="B507" s="258"/>
      <c r="C507" s="259"/>
      <c r="D507" s="230" t="s">
        <v>279</v>
      </c>
      <c r="E507" s="260" t="s">
        <v>19</v>
      </c>
      <c r="F507" s="261" t="s">
        <v>282</v>
      </c>
      <c r="G507" s="259"/>
      <c r="H507" s="262">
        <v>24.706</v>
      </c>
      <c r="I507" s="263"/>
      <c r="J507" s="259"/>
      <c r="K507" s="259"/>
      <c r="L507" s="264"/>
      <c r="M507" s="265"/>
      <c r="N507" s="266"/>
      <c r="O507" s="266"/>
      <c r="P507" s="266"/>
      <c r="Q507" s="266"/>
      <c r="R507" s="266"/>
      <c r="S507" s="266"/>
      <c r="T507" s="267"/>
      <c r="U507" s="15"/>
      <c r="V507" s="15"/>
      <c r="W507" s="15"/>
      <c r="X507" s="15"/>
      <c r="Y507" s="15"/>
      <c r="Z507" s="15"/>
      <c r="AA507" s="15"/>
      <c r="AB507" s="15"/>
      <c r="AC507" s="15"/>
      <c r="AD507" s="15"/>
      <c r="AE507" s="15"/>
      <c r="AT507" s="268" t="s">
        <v>279</v>
      </c>
      <c r="AU507" s="268" t="s">
        <v>291</v>
      </c>
      <c r="AV507" s="15" t="s">
        <v>273</v>
      </c>
      <c r="AW507" s="15" t="s">
        <v>33</v>
      </c>
      <c r="AX507" s="15" t="s">
        <v>80</v>
      </c>
      <c r="AY507" s="268" t="s">
        <v>266</v>
      </c>
    </row>
    <row r="508" spans="1:65" s="2" customFormat="1" ht="24.15" customHeight="1">
      <c r="A508" s="41"/>
      <c r="B508" s="42"/>
      <c r="C508" s="269" t="s">
        <v>605</v>
      </c>
      <c r="D508" s="269" t="s">
        <v>430</v>
      </c>
      <c r="E508" s="270" t="s">
        <v>3741</v>
      </c>
      <c r="F508" s="271" t="s">
        <v>3742</v>
      </c>
      <c r="G508" s="272" t="s">
        <v>327</v>
      </c>
      <c r="H508" s="273">
        <v>0.012</v>
      </c>
      <c r="I508" s="274"/>
      <c r="J508" s="275">
        <f>ROUND(I508*H508,2)</f>
        <v>0</v>
      </c>
      <c r="K508" s="271" t="s">
        <v>272</v>
      </c>
      <c r="L508" s="276"/>
      <c r="M508" s="277" t="s">
        <v>19</v>
      </c>
      <c r="N508" s="278" t="s">
        <v>43</v>
      </c>
      <c r="O508" s="87"/>
      <c r="P508" s="226">
        <f>O508*H508</f>
        <v>0</v>
      </c>
      <c r="Q508" s="226">
        <v>1</v>
      </c>
      <c r="R508" s="226">
        <f>Q508*H508</f>
        <v>0.012</v>
      </c>
      <c r="S508" s="226">
        <v>0</v>
      </c>
      <c r="T508" s="227">
        <f>S508*H508</f>
        <v>0</v>
      </c>
      <c r="U508" s="41"/>
      <c r="V508" s="41"/>
      <c r="W508" s="41"/>
      <c r="X508" s="41"/>
      <c r="Y508" s="41"/>
      <c r="Z508" s="41"/>
      <c r="AA508" s="41"/>
      <c r="AB508" s="41"/>
      <c r="AC508" s="41"/>
      <c r="AD508" s="41"/>
      <c r="AE508" s="41"/>
      <c r="AR508" s="228" t="s">
        <v>324</v>
      </c>
      <c r="AT508" s="228" t="s">
        <v>430</v>
      </c>
      <c r="AU508" s="228" t="s">
        <v>291</v>
      </c>
      <c r="AY508" s="20" t="s">
        <v>266</v>
      </c>
      <c r="BE508" s="229">
        <f>IF(N508="základní",J508,0)</f>
        <v>0</v>
      </c>
      <c r="BF508" s="229">
        <f>IF(N508="snížená",J508,0)</f>
        <v>0</v>
      </c>
      <c r="BG508" s="229">
        <f>IF(N508="zákl. přenesená",J508,0)</f>
        <v>0</v>
      </c>
      <c r="BH508" s="229">
        <f>IF(N508="sníž. přenesená",J508,0)</f>
        <v>0</v>
      </c>
      <c r="BI508" s="229">
        <f>IF(N508="nulová",J508,0)</f>
        <v>0</v>
      </c>
      <c r="BJ508" s="20" t="s">
        <v>80</v>
      </c>
      <c r="BK508" s="229">
        <f>ROUND(I508*H508,2)</f>
        <v>0</v>
      </c>
      <c r="BL508" s="20" t="s">
        <v>273</v>
      </c>
      <c r="BM508" s="228" t="s">
        <v>3743</v>
      </c>
    </row>
    <row r="509" spans="1:47" s="2" customFormat="1" ht="12">
      <c r="A509" s="41"/>
      <c r="B509" s="42"/>
      <c r="C509" s="43"/>
      <c r="D509" s="230" t="s">
        <v>275</v>
      </c>
      <c r="E509" s="43"/>
      <c r="F509" s="231" t="s">
        <v>3742</v>
      </c>
      <c r="G509" s="43"/>
      <c r="H509" s="43"/>
      <c r="I509" s="232"/>
      <c r="J509" s="43"/>
      <c r="K509" s="43"/>
      <c r="L509" s="47"/>
      <c r="M509" s="233"/>
      <c r="N509" s="234"/>
      <c r="O509" s="87"/>
      <c r="P509" s="87"/>
      <c r="Q509" s="87"/>
      <c r="R509" s="87"/>
      <c r="S509" s="87"/>
      <c r="T509" s="88"/>
      <c r="U509" s="41"/>
      <c r="V509" s="41"/>
      <c r="W509" s="41"/>
      <c r="X509" s="41"/>
      <c r="Y509" s="41"/>
      <c r="Z509" s="41"/>
      <c r="AA509" s="41"/>
      <c r="AB509" s="41"/>
      <c r="AC509" s="41"/>
      <c r="AD509" s="41"/>
      <c r="AE509" s="41"/>
      <c r="AT509" s="20" t="s">
        <v>275</v>
      </c>
      <c r="AU509" s="20" t="s">
        <v>291</v>
      </c>
    </row>
    <row r="510" spans="1:51" s="14" customFormat="1" ht="12">
      <c r="A510" s="14"/>
      <c r="B510" s="247"/>
      <c r="C510" s="248"/>
      <c r="D510" s="230" t="s">
        <v>279</v>
      </c>
      <c r="E510" s="249" t="s">
        <v>19</v>
      </c>
      <c r="F510" s="250" t="s">
        <v>3744</v>
      </c>
      <c r="G510" s="248"/>
      <c r="H510" s="251">
        <v>0.012</v>
      </c>
      <c r="I510" s="252"/>
      <c r="J510" s="248"/>
      <c r="K510" s="248"/>
      <c r="L510" s="253"/>
      <c r="M510" s="254"/>
      <c r="N510" s="255"/>
      <c r="O510" s="255"/>
      <c r="P510" s="255"/>
      <c r="Q510" s="255"/>
      <c r="R510" s="255"/>
      <c r="S510" s="255"/>
      <c r="T510" s="256"/>
      <c r="U510" s="14"/>
      <c r="V510" s="14"/>
      <c r="W510" s="14"/>
      <c r="X510" s="14"/>
      <c r="Y510" s="14"/>
      <c r="Z510" s="14"/>
      <c r="AA510" s="14"/>
      <c r="AB510" s="14"/>
      <c r="AC510" s="14"/>
      <c r="AD510" s="14"/>
      <c r="AE510" s="14"/>
      <c r="AT510" s="257" t="s">
        <v>279</v>
      </c>
      <c r="AU510" s="257" t="s">
        <v>291</v>
      </c>
      <c r="AV510" s="14" t="s">
        <v>82</v>
      </c>
      <c r="AW510" s="14" t="s">
        <v>33</v>
      </c>
      <c r="AX510" s="14" t="s">
        <v>80</v>
      </c>
      <c r="AY510" s="257" t="s">
        <v>266</v>
      </c>
    </row>
    <row r="511" spans="1:63" s="12" customFormat="1" ht="20.85" customHeight="1">
      <c r="A511" s="12"/>
      <c r="B511" s="201"/>
      <c r="C511" s="202"/>
      <c r="D511" s="203" t="s">
        <v>71</v>
      </c>
      <c r="E511" s="215" t="s">
        <v>1091</v>
      </c>
      <c r="F511" s="215" t="s">
        <v>1645</v>
      </c>
      <c r="G511" s="202"/>
      <c r="H511" s="202"/>
      <c r="I511" s="205"/>
      <c r="J511" s="216">
        <f>BK511</f>
        <v>0</v>
      </c>
      <c r="K511" s="202"/>
      <c r="L511" s="207"/>
      <c r="M511" s="208"/>
      <c r="N511" s="209"/>
      <c r="O511" s="209"/>
      <c r="P511" s="210">
        <f>P512+P526</f>
        <v>0</v>
      </c>
      <c r="Q511" s="209"/>
      <c r="R511" s="210">
        <f>R512+R526</f>
        <v>0</v>
      </c>
      <c r="S511" s="209"/>
      <c r="T511" s="211">
        <f>T512+T526</f>
        <v>0</v>
      </c>
      <c r="U511" s="12"/>
      <c r="V511" s="12"/>
      <c r="W511" s="12"/>
      <c r="X511" s="12"/>
      <c r="Y511" s="12"/>
      <c r="Z511" s="12"/>
      <c r="AA511" s="12"/>
      <c r="AB511" s="12"/>
      <c r="AC511" s="12"/>
      <c r="AD511" s="12"/>
      <c r="AE511" s="12"/>
      <c r="AR511" s="212" t="s">
        <v>80</v>
      </c>
      <c r="AT511" s="213" t="s">
        <v>71</v>
      </c>
      <c r="AU511" s="213" t="s">
        <v>82</v>
      </c>
      <c r="AY511" s="212" t="s">
        <v>266</v>
      </c>
      <c r="BK511" s="214">
        <f>BK512+BK526</f>
        <v>0</v>
      </c>
    </row>
    <row r="512" spans="1:63" s="17" customFormat="1" ht="20.85" customHeight="1">
      <c r="A512" s="17"/>
      <c r="B512" s="291"/>
      <c r="C512" s="292"/>
      <c r="D512" s="293" t="s">
        <v>71</v>
      </c>
      <c r="E512" s="293" t="s">
        <v>1646</v>
      </c>
      <c r="F512" s="293" t="s">
        <v>1647</v>
      </c>
      <c r="G512" s="292"/>
      <c r="H512" s="292"/>
      <c r="I512" s="294"/>
      <c r="J512" s="295">
        <f>BK512</f>
        <v>0</v>
      </c>
      <c r="K512" s="292"/>
      <c r="L512" s="296"/>
      <c r="M512" s="297"/>
      <c r="N512" s="298"/>
      <c r="O512" s="298"/>
      <c r="P512" s="299">
        <f>SUM(P513:P525)</f>
        <v>0</v>
      </c>
      <c r="Q512" s="298"/>
      <c r="R512" s="299">
        <f>SUM(R513:R525)</f>
        <v>0</v>
      </c>
      <c r="S512" s="298"/>
      <c r="T512" s="300">
        <f>SUM(T513:T525)</f>
        <v>0</v>
      </c>
      <c r="U512" s="17"/>
      <c r="V512" s="17"/>
      <c r="W512" s="17"/>
      <c r="X512" s="17"/>
      <c r="Y512" s="17"/>
      <c r="Z512" s="17"/>
      <c r="AA512" s="17"/>
      <c r="AB512" s="17"/>
      <c r="AC512" s="17"/>
      <c r="AD512" s="17"/>
      <c r="AE512" s="17"/>
      <c r="AR512" s="301" t="s">
        <v>80</v>
      </c>
      <c r="AT512" s="302" t="s">
        <v>71</v>
      </c>
      <c r="AU512" s="302" t="s">
        <v>291</v>
      </c>
      <c r="AY512" s="301" t="s">
        <v>266</v>
      </c>
      <c r="BK512" s="303">
        <f>SUM(BK513:BK525)</f>
        <v>0</v>
      </c>
    </row>
    <row r="513" spans="1:65" s="2" customFormat="1" ht="33" customHeight="1">
      <c r="A513" s="41"/>
      <c r="B513" s="42"/>
      <c r="C513" s="217" t="s">
        <v>619</v>
      </c>
      <c r="D513" s="217" t="s">
        <v>268</v>
      </c>
      <c r="E513" s="218" t="s">
        <v>1649</v>
      </c>
      <c r="F513" s="219" t="s">
        <v>1650</v>
      </c>
      <c r="G513" s="220" t="s">
        <v>327</v>
      </c>
      <c r="H513" s="221">
        <v>9.076</v>
      </c>
      <c r="I513" s="222"/>
      <c r="J513" s="223">
        <f>ROUND(I513*H513,2)</f>
        <v>0</v>
      </c>
      <c r="K513" s="219" t="s">
        <v>272</v>
      </c>
      <c r="L513" s="47"/>
      <c r="M513" s="224" t="s">
        <v>19</v>
      </c>
      <c r="N513" s="225" t="s">
        <v>43</v>
      </c>
      <c r="O513" s="87"/>
      <c r="P513" s="226">
        <f>O513*H513</f>
        <v>0</v>
      </c>
      <c r="Q513" s="226">
        <v>0</v>
      </c>
      <c r="R513" s="226">
        <f>Q513*H513</f>
        <v>0</v>
      </c>
      <c r="S513" s="226">
        <v>0</v>
      </c>
      <c r="T513" s="227">
        <f>S513*H513</f>
        <v>0</v>
      </c>
      <c r="U513" s="41"/>
      <c r="V513" s="41"/>
      <c r="W513" s="41"/>
      <c r="X513" s="41"/>
      <c r="Y513" s="41"/>
      <c r="Z513" s="41"/>
      <c r="AA513" s="41"/>
      <c r="AB513" s="41"/>
      <c r="AC513" s="41"/>
      <c r="AD513" s="41"/>
      <c r="AE513" s="41"/>
      <c r="AR513" s="228" t="s">
        <v>273</v>
      </c>
      <c r="AT513" s="228" t="s">
        <v>268</v>
      </c>
      <c r="AU513" s="228" t="s">
        <v>273</v>
      </c>
      <c r="AY513" s="20" t="s">
        <v>266</v>
      </c>
      <c r="BE513" s="229">
        <f>IF(N513="základní",J513,0)</f>
        <v>0</v>
      </c>
      <c r="BF513" s="229">
        <f>IF(N513="snížená",J513,0)</f>
        <v>0</v>
      </c>
      <c r="BG513" s="229">
        <f>IF(N513="zákl. přenesená",J513,0)</f>
        <v>0</v>
      </c>
      <c r="BH513" s="229">
        <f>IF(N513="sníž. přenesená",J513,0)</f>
        <v>0</v>
      </c>
      <c r="BI513" s="229">
        <f>IF(N513="nulová",J513,0)</f>
        <v>0</v>
      </c>
      <c r="BJ513" s="20" t="s">
        <v>80</v>
      </c>
      <c r="BK513" s="229">
        <f>ROUND(I513*H513,2)</f>
        <v>0</v>
      </c>
      <c r="BL513" s="20" t="s">
        <v>273</v>
      </c>
      <c r="BM513" s="228" t="s">
        <v>3745</v>
      </c>
    </row>
    <row r="514" spans="1:47" s="2" customFormat="1" ht="12">
      <c r="A514" s="41"/>
      <c r="B514" s="42"/>
      <c r="C514" s="43"/>
      <c r="D514" s="230" t="s">
        <v>275</v>
      </c>
      <c r="E514" s="43"/>
      <c r="F514" s="231" t="s">
        <v>1652</v>
      </c>
      <c r="G514" s="43"/>
      <c r="H514" s="43"/>
      <c r="I514" s="232"/>
      <c r="J514" s="43"/>
      <c r="K514" s="43"/>
      <c r="L514" s="47"/>
      <c r="M514" s="233"/>
      <c r="N514" s="234"/>
      <c r="O514" s="87"/>
      <c r="P514" s="87"/>
      <c r="Q514" s="87"/>
      <c r="R514" s="87"/>
      <c r="S514" s="87"/>
      <c r="T514" s="88"/>
      <c r="U514" s="41"/>
      <c r="V514" s="41"/>
      <c r="W514" s="41"/>
      <c r="X514" s="41"/>
      <c r="Y514" s="41"/>
      <c r="Z514" s="41"/>
      <c r="AA514" s="41"/>
      <c r="AB514" s="41"/>
      <c r="AC514" s="41"/>
      <c r="AD514" s="41"/>
      <c r="AE514" s="41"/>
      <c r="AT514" s="20" t="s">
        <v>275</v>
      </c>
      <c r="AU514" s="20" t="s">
        <v>273</v>
      </c>
    </row>
    <row r="515" spans="1:47" s="2" customFormat="1" ht="12">
      <c r="A515" s="41"/>
      <c r="B515" s="42"/>
      <c r="C515" s="43"/>
      <c r="D515" s="235" t="s">
        <v>277</v>
      </c>
      <c r="E515" s="43"/>
      <c r="F515" s="236" t="s">
        <v>1653</v>
      </c>
      <c r="G515" s="43"/>
      <c r="H515" s="43"/>
      <c r="I515" s="232"/>
      <c r="J515" s="43"/>
      <c r="K515" s="43"/>
      <c r="L515" s="47"/>
      <c r="M515" s="233"/>
      <c r="N515" s="234"/>
      <c r="O515" s="87"/>
      <c r="P515" s="87"/>
      <c r="Q515" s="87"/>
      <c r="R515" s="87"/>
      <c r="S515" s="87"/>
      <c r="T515" s="88"/>
      <c r="U515" s="41"/>
      <c r="V515" s="41"/>
      <c r="W515" s="41"/>
      <c r="X515" s="41"/>
      <c r="Y515" s="41"/>
      <c r="Z515" s="41"/>
      <c r="AA515" s="41"/>
      <c r="AB515" s="41"/>
      <c r="AC515" s="41"/>
      <c r="AD515" s="41"/>
      <c r="AE515" s="41"/>
      <c r="AT515" s="20" t="s">
        <v>277</v>
      </c>
      <c r="AU515" s="20" t="s">
        <v>273</v>
      </c>
    </row>
    <row r="516" spans="1:65" s="2" customFormat="1" ht="24.15" customHeight="1">
      <c r="A516" s="41"/>
      <c r="B516" s="42"/>
      <c r="C516" s="217" t="s">
        <v>625</v>
      </c>
      <c r="D516" s="217" t="s">
        <v>268</v>
      </c>
      <c r="E516" s="218" t="s">
        <v>1655</v>
      </c>
      <c r="F516" s="219" t="s">
        <v>1656</v>
      </c>
      <c r="G516" s="220" t="s">
        <v>327</v>
      </c>
      <c r="H516" s="221">
        <v>9.076</v>
      </c>
      <c r="I516" s="222"/>
      <c r="J516" s="223">
        <f>ROUND(I516*H516,2)</f>
        <v>0</v>
      </c>
      <c r="K516" s="219" t="s">
        <v>272</v>
      </c>
      <c r="L516" s="47"/>
      <c r="M516" s="224" t="s">
        <v>19</v>
      </c>
      <c r="N516" s="225" t="s">
        <v>43</v>
      </c>
      <c r="O516" s="87"/>
      <c r="P516" s="226">
        <f>O516*H516</f>
        <v>0</v>
      </c>
      <c r="Q516" s="226">
        <v>0</v>
      </c>
      <c r="R516" s="226">
        <f>Q516*H516</f>
        <v>0</v>
      </c>
      <c r="S516" s="226">
        <v>0</v>
      </c>
      <c r="T516" s="227">
        <f>S516*H516</f>
        <v>0</v>
      </c>
      <c r="U516" s="41"/>
      <c r="V516" s="41"/>
      <c r="W516" s="41"/>
      <c r="X516" s="41"/>
      <c r="Y516" s="41"/>
      <c r="Z516" s="41"/>
      <c r="AA516" s="41"/>
      <c r="AB516" s="41"/>
      <c r="AC516" s="41"/>
      <c r="AD516" s="41"/>
      <c r="AE516" s="41"/>
      <c r="AR516" s="228" t="s">
        <v>273</v>
      </c>
      <c r="AT516" s="228" t="s">
        <v>268</v>
      </c>
      <c r="AU516" s="228" t="s">
        <v>273</v>
      </c>
      <c r="AY516" s="20" t="s">
        <v>266</v>
      </c>
      <c r="BE516" s="229">
        <f>IF(N516="základní",J516,0)</f>
        <v>0</v>
      </c>
      <c r="BF516" s="229">
        <f>IF(N516="snížená",J516,0)</f>
        <v>0</v>
      </c>
      <c r="BG516" s="229">
        <f>IF(N516="zákl. přenesená",J516,0)</f>
        <v>0</v>
      </c>
      <c r="BH516" s="229">
        <f>IF(N516="sníž. přenesená",J516,0)</f>
        <v>0</v>
      </c>
      <c r="BI516" s="229">
        <f>IF(N516="nulová",J516,0)</f>
        <v>0</v>
      </c>
      <c r="BJ516" s="20" t="s">
        <v>80</v>
      </c>
      <c r="BK516" s="229">
        <f>ROUND(I516*H516,2)</f>
        <v>0</v>
      </c>
      <c r="BL516" s="20" t="s">
        <v>273</v>
      </c>
      <c r="BM516" s="228" t="s">
        <v>3746</v>
      </c>
    </row>
    <row r="517" spans="1:47" s="2" customFormat="1" ht="12">
      <c r="A517" s="41"/>
      <c r="B517" s="42"/>
      <c r="C517" s="43"/>
      <c r="D517" s="230" t="s">
        <v>275</v>
      </c>
      <c r="E517" s="43"/>
      <c r="F517" s="231" t="s">
        <v>1658</v>
      </c>
      <c r="G517" s="43"/>
      <c r="H517" s="43"/>
      <c r="I517" s="232"/>
      <c r="J517" s="43"/>
      <c r="K517" s="43"/>
      <c r="L517" s="47"/>
      <c r="M517" s="233"/>
      <c r="N517" s="234"/>
      <c r="O517" s="87"/>
      <c r="P517" s="87"/>
      <c r="Q517" s="87"/>
      <c r="R517" s="87"/>
      <c r="S517" s="87"/>
      <c r="T517" s="88"/>
      <c r="U517" s="41"/>
      <c r="V517" s="41"/>
      <c r="W517" s="41"/>
      <c r="X517" s="41"/>
      <c r="Y517" s="41"/>
      <c r="Z517" s="41"/>
      <c r="AA517" s="41"/>
      <c r="AB517" s="41"/>
      <c r="AC517" s="41"/>
      <c r="AD517" s="41"/>
      <c r="AE517" s="41"/>
      <c r="AT517" s="20" t="s">
        <v>275</v>
      </c>
      <c r="AU517" s="20" t="s">
        <v>273</v>
      </c>
    </row>
    <row r="518" spans="1:47" s="2" customFormat="1" ht="12">
      <c r="A518" s="41"/>
      <c r="B518" s="42"/>
      <c r="C518" s="43"/>
      <c r="D518" s="235" t="s">
        <v>277</v>
      </c>
      <c r="E518" s="43"/>
      <c r="F518" s="236" t="s">
        <v>1659</v>
      </c>
      <c r="G518" s="43"/>
      <c r="H518" s="43"/>
      <c r="I518" s="232"/>
      <c r="J518" s="43"/>
      <c r="K518" s="43"/>
      <c r="L518" s="47"/>
      <c r="M518" s="233"/>
      <c r="N518" s="234"/>
      <c r="O518" s="87"/>
      <c r="P518" s="87"/>
      <c r="Q518" s="87"/>
      <c r="R518" s="87"/>
      <c r="S518" s="87"/>
      <c r="T518" s="88"/>
      <c r="U518" s="41"/>
      <c r="V518" s="41"/>
      <c r="W518" s="41"/>
      <c r="X518" s="41"/>
      <c r="Y518" s="41"/>
      <c r="Z518" s="41"/>
      <c r="AA518" s="41"/>
      <c r="AB518" s="41"/>
      <c r="AC518" s="41"/>
      <c r="AD518" s="41"/>
      <c r="AE518" s="41"/>
      <c r="AT518" s="20" t="s">
        <v>277</v>
      </c>
      <c r="AU518" s="20" t="s">
        <v>273</v>
      </c>
    </row>
    <row r="519" spans="1:65" s="2" customFormat="1" ht="24.15" customHeight="1">
      <c r="A519" s="41"/>
      <c r="B519" s="42"/>
      <c r="C519" s="217" t="s">
        <v>635</v>
      </c>
      <c r="D519" s="217" t="s">
        <v>268</v>
      </c>
      <c r="E519" s="218" t="s">
        <v>1661</v>
      </c>
      <c r="F519" s="219" t="s">
        <v>1662</v>
      </c>
      <c r="G519" s="220" t="s">
        <v>327</v>
      </c>
      <c r="H519" s="221">
        <v>172.444</v>
      </c>
      <c r="I519" s="222"/>
      <c r="J519" s="223">
        <f>ROUND(I519*H519,2)</f>
        <v>0</v>
      </c>
      <c r="K519" s="219" t="s">
        <v>272</v>
      </c>
      <c r="L519" s="47"/>
      <c r="M519" s="224" t="s">
        <v>19</v>
      </c>
      <c r="N519" s="225" t="s">
        <v>43</v>
      </c>
      <c r="O519" s="87"/>
      <c r="P519" s="226">
        <f>O519*H519</f>
        <v>0</v>
      </c>
      <c r="Q519" s="226">
        <v>0</v>
      </c>
      <c r="R519" s="226">
        <f>Q519*H519</f>
        <v>0</v>
      </c>
      <c r="S519" s="226">
        <v>0</v>
      </c>
      <c r="T519" s="227">
        <f>S519*H519</f>
        <v>0</v>
      </c>
      <c r="U519" s="41"/>
      <c r="V519" s="41"/>
      <c r="W519" s="41"/>
      <c r="X519" s="41"/>
      <c r="Y519" s="41"/>
      <c r="Z519" s="41"/>
      <c r="AA519" s="41"/>
      <c r="AB519" s="41"/>
      <c r="AC519" s="41"/>
      <c r="AD519" s="41"/>
      <c r="AE519" s="41"/>
      <c r="AR519" s="228" t="s">
        <v>273</v>
      </c>
      <c r="AT519" s="228" t="s">
        <v>268</v>
      </c>
      <c r="AU519" s="228" t="s">
        <v>273</v>
      </c>
      <c r="AY519" s="20" t="s">
        <v>266</v>
      </c>
      <c r="BE519" s="229">
        <f>IF(N519="základní",J519,0)</f>
        <v>0</v>
      </c>
      <c r="BF519" s="229">
        <f>IF(N519="snížená",J519,0)</f>
        <v>0</v>
      </c>
      <c r="BG519" s="229">
        <f>IF(N519="zákl. přenesená",J519,0)</f>
        <v>0</v>
      </c>
      <c r="BH519" s="229">
        <f>IF(N519="sníž. přenesená",J519,0)</f>
        <v>0</v>
      </c>
      <c r="BI519" s="229">
        <f>IF(N519="nulová",J519,0)</f>
        <v>0</v>
      </c>
      <c r="BJ519" s="20" t="s">
        <v>80</v>
      </c>
      <c r="BK519" s="229">
        <f>ROUND(I519*H519,2)</f>
        <v>0</v>
      </c>
      <c r="BL519" s="20" t="s">
        <v>273</v>
      </c>
      <c r="BM519" s="228" t="s">
        <v>3747</v>
      </c>
    </row>
    <row r="520" spans="1:47" s="2" customFormat="1" ht="12">
      <c r="A520" s="41"/>
      <c r="B520" s="42"/>
      <c r="C520" s="43"/>
      <c r="D520" s="230" t="s">
        <v>275</v>
      </c>
      <c r="E520" s="43"/>
      <c r="F520" s="231" t="s">
        <v>1664</v>
      </c>
      <c r="G520" s="43"/>
      <c r="H520" s="43"/>
      <c r="I520" s="232"/>
      <c r="J520" s="43"/>
      <c r="K520" s="43"/>
      <c r="L520" s="47"/>
      <c r="M520" s="233"/>
      <c r="N520" s="234"/>
      <c r="O520" s="87"/>
      <c r="P520" s="87"/>
      <c r="Q520" s="87"/>
      <c r="R520" s="87"/>
      <c r="S520" s="87"/>
      <c r="T520" s="88"/>
      <c r="U520" s="41"/>
      <c r="V520" s="41"/>
      <c r="W520" s="41"/>
      <c r="X520" s="41"/>
      <c r="Y520" s="41"/>
      <c r="Z520" s="41"/>
      <c r="AA520" s="41"/>
      <c r="AB520" s="41"/>
      <c r="AC520" s="41"/>
      <c r="AD520" s="41"/>
      <c r="AE520" s="41"/>
      <c r="AT520" s="20" t="s">
        <v>275</v>
      </c>
      <c r="AU520" s="20" t="s">
        <v>273</v>
      </c>
    </row>
    <row r="521" spans="1:47" s="2" customFormat="1" ht="12">
      <c r="A521" s="41"/>
      <c r="B521" s="42"/>
      <c r="C521" s="43"/>
      <c r="D521" s="235" t="s">
        <v>277</v>
      </c>
      <c r="E521" s="43"/>
      <c r="F521" s="236" t="s">
        <v>1665</v>
      </c>
      <c r="G521" s="43"/>
      <c r="H521" s="43"/>
      <c r="I521" s="232"/>
      <c r="J521" s="43"/>
      <c r="K521" s="43"/>
      <c r="L521" s="47"/>
      <c r="M521" s="233"/>
      <c r="N521" s="234"/>
      <c r="O521" s="87"/>
      <c r="P521" s="87"/>
      <c r="Q521" s="87"/>
      <c r="R521" s="87"/>
      <c r="S521" s="87"/>
      <c r="T521" s="88"/>
      <c r="U521" s="41"/>
      <c r="V521" s="41"/>
      <c r="W521" s="41"/>
      <c r="X521" s="41"/>
      <c r="Y521" s="41"/>
      <c r="Z521" s="41"/>
      <c r="AA521" s="41"/>
      <c r="AB521" s="41"/>
      <c r="AC521" s="41"/>
      <c r="AD521" s="41"/>
      <c r="AE521" s="41"/>
      <c r="AT521" s="20" t="s">
        <v>277</v>
      </c>
      <c r="AU521" s="20" t="s">
        <v>273</v>
      </c>
    </row>
    <row r="522" spans="1:51" s="14" customFormat="1" ht="12">
      <c r="A522" s="14"/>
      <c r="B522" s="247"/>
      <c r="C522" s="248"/>
      <c r="D522" s="230" t="s">
        <v>279</v>
      </c>
      <c r="E522" s="248"/>
      <c r="F522" s="250" t="s">
        <v>3748</v>
      </c>
      <c r="G522" s="248"/>
      <c r="H522" s="251">
        <v>172.444</v>
      </c>
      <c r="I522" s="252"/>
      <c r="J522" s="248"/>
      <c r="K522" s="248"/>
      <c r="L522" s="253"/>
      <c r="M522" s="254"/>
      <c r="N522" s="255"/>
      <c r="O522" s="255"/>
      <c r="P522" s="255"/>
      <c r="Q522" s="255"/>
      <c r="R522" s="255"/>
      <c r="S522" s="255"/>
      <c r="T522" s="256"/>
      <c r="U522" s="14"/>
      <c r="V522" s="14"/>
      <c r="W522" s="14"/>
      <c r="X522" s="14"/>
      <c r="Y522" s="14"/>
      <c r="Z522" s="14"/>
      <c r="AA522" s="14"/>
      <c r="AB522" s="14"/>
      <c r="AC522" s="14"/>
      <c r="AD522" s="14"/>
      <c r="AE522" s="14"/>
      <c r="AT522" s="257" t="s">
        <v>279</v>
      </c>
      <c r="AU522" s="257" t="s">
        <v>273</v>
      </c>
      <c r="AV522" s="14" t="s">
        <v>82</v>
      </c>
      <c r="AW522" s="14" t="s">
        <v>4</v>
      </c>
      <c r="AX522" s="14" t="s">
        <v>80</v>
      </c>
      <c r="AY522" s="257" t="s">
        <v>266</v>
      </c>
    </row>
    <row r="523" spans="1:65" s="2" customFormat="1" ht="44.25" customHeight="1">
      <c r="A523" s="41"/>
      <c r="B523" s="42"/>
      <c r="C523" s="217" t="s">
        <v>652</v>
      </c>
      <c r="D523" s="217" t="s">
        <v>268</v>
      </c>
      <c r="E523" s="218" t="s">
        <v>1668</v>
      </c>
      <c r="F523" s="219" t="s">
        <v>1669</v>
      </c>
      <c r="G523" s="220" t="s">
        <v>327</v>
      </c>
      <c r="H523" s="221">
        <v>9.076</v>
      </c>
      <c r="I523" s="222"/>
      <c r="J523" s="223">
        <f>ROUND(I523*H523,2)</f>
        <v>0</v>
      </c>
      <c r="K523" s="219" t="s">
        <v>272</v>
      </c>
      <c r="L523" s="47"/>
      <c r="M523" s="224" t="s">
        <v>19</v>
      </c>
      <c r="N523" s="225" t="s">
        <v>43</v>
      </c>
      <c r="O523" s="87"/>
      <c r="P523" s="226">
        <f>O523*H523</f>
        <v>0</v>
      </c>
      <c r="Q523" s="226">
        <v>0</v>
      </c>
      <c r="R523" s="226">
        <f>Q523*H523</f>
        <v>0</v>
      </c>
      <c r="S523" s="226">
        <v>0</v>
      </c>
      <c r="T523" s="227">
        <f>S523*H523</f>
        <v>0</v>
      </c>
      <c r="U523" s="41"/>
      <c r="V523" s="41"/>
      <c r="W523" s="41"/>
      <c r="X523" s="41"/>
      <c r="Y523" s="41"/>
      <c r="Z523" s="41"/>
      <c r="AA523" s="41"/>
      <c r="AB523" s="41"/>
      <c r="AC523" s="41"/>
      <c r="AD523" s="41"/>
      <c r="AE523" s="41"/>
      <c r="AR523" s="228" t="s">
        <v>273</v>
      </c>
      <c r="AT523" s="228" t="s">
        <v>268</v>
      </c>
      <c r="AU523" s="228" t="s">
        <v>273</v>
      </c>
      <c r="AY523" s="20" t="s">
        <v>266</v>
      </c>
      <c r="BE523" s="229">
        <f>IF(N523="základní",J523,0)</f>
        <v>0</v>
      </c>
      <c r="BF523" s="229">
        <f>IF(N523="snížená",J523,0)</f>
        <v>0</v>
      </c>
      <c r="BG523" s="229">
        <f>IF(N523="zákl. přenesená",J523,0)</f>
        <v>0</v>
      </c>
      <c r="BH523" s="229">
        <f>IF(N523="sníž. přenesená",J523,0)</f>
        <v>0</v>
      </c>
      <c r="BI523" s="229">
        <f>IF(N523="nulová",J523,0)</f>
        <v>0</v>
      </c>
      <c r="BJ523" s="20" t="s">
        <v>80</v>
      </c>
      <c r="BK523" s="229">
        <f>ROUND(I523*H523,2)</f>
        <v>0</v>
      </c>
      <c r="BL523" s="20" t="s">
        <v>273</v>
      </c>
      <c r="BM523" s="228" t="s">
        <v>3749</v>
      </c>
    </row>
    <row r="524" spans="1:47" s="2" customFormat="1" ht="12">
      <c r="A524" s="41"/>
      <c r="B524" s="42"/>
      <c r="C524" s="43"/>
      <c r="D524" s="230" t="s">
        <v>275</v>
      </c>
      <c r="E524" s="43"/>
      <c r="F524" s="231" t="s">
        <v>1671</v>
      </c>
      <c r="G524" s="43"/>
      <c r="H524" s="43"/>
      <c r="I524" s="232"/>
      <c r="J524" s="43"/>
      <c r="K524" s="43"/>
      <c r="L524" s="47"/>
      <c r="M524" s="233"/>
      <c r="N524" s="234"/>
      <c r="O524" s="87"/>
      <c r="P524" s="87"/>
      <c r="Q524" s="87"/>
      <c r="R524" s="87"/>
      <c r="S524" s="87"/>
      <c r="T524" s="88"/>
      <c r="U524" s="41"/>
      <c r="V524" s="41"/>
      <c r="W524" s="41"/>
      <c r="X524" s="41"/>
      <c r="Y524" s="41"/>
      <c r="Z524" s="41"/>
      <c r="AA524" s="41"/>
      <c r="AB524" s="41"/>
      <c r="AC524" s="41"/>
      <c r="AD524" s="41"/>
      <c r="AE524" s="41"/>
      <c r="AT524" s="20" t="s">
        <v>275</v>
      </c>
      <c r="AU524" s="20" t="s">
        <v>273</v>
      </c>
    </row>
    <row r="525" spans="1:47" s="2" customFormat="1" ht="12">
      <c r="A525" s="41"/>
      <c r="B525" s="42"/>
      <c r="C525" s="43"/>
      <c r="D525" s="235" t="s">
        <v>277</v>
      </c>
      <c r="E525" s="43"/>
      <c r="F525" s="236" t="s">
        <v>1672</v>
      </c>
      <c r="G525" s="43"/>
      <c r="H525" s="43"/>
      <c r="I525" s="232"/>
      <c r="J525" s="43"/>
      <c r="K525" s="43"/>
      <c r="L525" s="47"/>
      <c r="M525" s="233"/>
      <c r="N525" s="234"/>
      <c r="O525" s="87"/>
      <c r="P525" s="87"/>
      <c r="Q525" s="87"/>
      <c r="R525" s="87"/>
      <c r="S525" s="87"/>
      <c r="T525" s="88"/>
      <c r="U525" s="41"/>
      <c r="V525" s="41"/>
      <c r="W525" s="41"/>
      <c r="X525" s="41"/>
      <c r="Y525" s="41"/>
      <c r="Z525" s="41"/>
      <c r="AA525" s="41"/>
      <c r="AB525" s="41"/>
      <c r="AC525" s="41"/>
      <c r="AD525" s="41"/>
      <c r="AE525" s="41"/>
      <c r="AT525" s="20" t="s">
        <v>277</v>
      </c>
      <c r="AU525" s="20" t="s">
        <v>273</v>
      </c>
    </row>
    <row r="526" spans="1:63" s="17" customFormat="1" ht="20.85" customHeight="1">
      <c r="A526" s="17"/>
      <c r="B526" s="291"/>
      <c r="C526" s="292"/>
      <c r="D526" s="293" t="s">
        <v>71</v>
      </c>
      <c r="E526" s="293" t="s">
        <v>1673</v>
      </c>
      <c r="F526" s="293" t="s">
        <v>1674</v>
      </c>
      <c r="G526" s="292"/>
      <c r="H526" s="292"/>
      <c r="I526" s="294"/>
      <c r="J526" s="295">
        <f>BK526</f>
        <v>0</v>
      </c>
      <c r="K526" s="292"/>
      <c r="L526" s="296"/>
      <c r="M526" s="297"/>
      <c r="N526" s="298"/>
      <c r="O526" s="298"/>
      <c r="P526" s="299">
        <f>SUM(P527:P529)</f>
        <v>0</v>
      </c>
      <c r="Q526" s="298"/>
      <c r="R526" s="299">
        <f>SUM(R527:R529)</f>
        <v>0</v>
      </c>
      <c r="S526" s="298"/>
      <c r="T526" s="300">
        <f>SUM(T527:T529)</f>
        <v>0</v>
      </c>
      <c r="U526" s="17"/>
      <c r="V526" s="17"/>
      <c r="W526" s="17"/>
      <c r="X526" s="17"/>
      <c r="Y526" s="17"/>
      <c r="Z526" s="17"/>
      <c r="AA526" s="17"/>
      <c r="AB526" s="17"/>
      <c r="AC526" s="17"/>
      <c r="AD526" s="17"/>
      <c r="AE526" s="17"/>
      <c r="AR526" s="301" t="s">
        <v>80</v>
      </c>
      <c r="AT526" s="302" t="s">
        <v>71</v>
      </c>
      <c r="AU526" s="302" t="s">
        <v>291</v>
      </c>
      <c r="AY526" s="301" t="s">
        <v>266</v>
      </c>
      <c r="BK526" s="303">
        <f>SUM(BK527:BK529)</f>
        <v>0</v>
      </c>
    </row>
    <row r="527" spans="1:65" s="2" customFormat="1" ht="24.15" customHeight="1">
      <c r="A527" s="41"/>
      <c r="B527" s="42"/>
      <c r="C527" s="217" t="s">
        <v>658</v>
      </c>
      <c r="D527" s="217" t="s">
        <v>268</v>
      </c>
      <c r="E527" s="218" t="s">
        <v>1676</v>
      </c>
      <c r="F527" s="219" t="s">
        <v>1677</v>
      </c>
      <c r="G527" s="220" t="s">
        <v>327</v>
      </c>
      <c r="H527" s="221">
        <v>404.595</v>
      </c>
      <c r="I527" s="222"/>
      <c r="J527" s="223">
        <f>ROUND(I527*H527,2)</f>
        <v>0</v>
      </c>
      <c r="K527" s="219" t="s">
        <v>272</v>
      </c>
      <c r="L527" s="47"/>
      <c r="M527" s="224" t="s">
        <v>19</v>
      </c>
      <c r="N527" s="225" t="s">
        <v>43</v>
      </c>
      <c r="O527" s="87"/>
      <c r="P527" s="226">
        <f>O527*H527</f>
        <v>0</v>
      </c>
      <c r="Q527" s="226">
        <v>0</v>
      </c>
      <c r="R527" s="226">
        <f>Q527*H527</f>
        <v>0</v>
      </c>
      <c r="S527" s="226">
        <v>0</v>
      </c>
      <c r="T527" s="227">
        <f>S527*H527</f>
        <v>0</v>
      </c>
      <c r="U527" s="41"/>
      <c r="V527" s="41"/>
      <c r="W527" s="41"/>
      <c r="X527" s="41"/>
      <c r="Y527" s="41"/>
      <c r="Z527" s="41"/>
      <c r="AA527" s="41"/>
      <c r="AB527" s="41"/>
      <c r="AC527" s="41"/>
      <c r="AD527" s="41"/>
      <c r="AE527" s="41"/>
      <c r="AR527" s="228" t="s">
        <v>273</v>
      </c>
      <c r="AT527" s="228" t="s">
        <v>268</v>
      </c>
      <c r="AU527" s="228" t="s">
        <v>273</v>
      </c>
      <c r="AY527" s="20" t="s">
        <v>266</v>
      </c>
      <c r="BE527" s="229">
        <f>IF(N527="základní",J527,0)</f>
        <v>0</v>
      </c>
      <c r="BF527" s="229">
        <f>IF(N527="snížená",J527,0)</f>
        <v>0</v>
      </c>
      <c r="BG527" s="229">
        <f>IF(N527="zákl. přenesená",J527,0)</f>
        <v>0</v>
      </c>
      <c r="BH527" s="229">
        <f>IF(N527="sníž. přenesená",J527,0)</f>
        <v>0</v>
      </c>
      <c r="BI527" s="229">
        <f>IF(N527="nulová",J527,0)</f>
        <v>0</v>
      </c>
      <c r="BJ527" s="20" t="s">
        <v>80</v>
      </c>
      <c r="BK527" s="229">
        <f>ROUND(I527*H527,2)</f>
        <v>0</v>
      </c>
      <c r="BL527" s="20" t="s">
        <v>273</v>
      </c>
      <c r="BM527" s="228" t="s">
        <v>3750</v>
      </c>
    </row>
    <row r="528" spans="1:47" s="2" customFormat="1" ht="12">
      <c r="A528" s="41"/>
      <c r="B528" s="42"/>
      <c r="C528" s="43"/>
      <c r="D528" s="230" t="s">
        <v>275</v>
      </c>
      <c r="E528" s="43"/>
      <c r="F528" s="231" t="s">
        <v>1679</v>
      </c>
      <c r="G528" s="43"/>
      <c r="H528" s="43"/>
      <c r="I528" s="232"/>
      <c r="J528" s="43"/>
      <c r="K528" s="43"/>
      <c r="L528" s="47"/>
      <c r="M528" s="233"/>
      <c r="N528" s="234"/>
      <c r="O528" s="87"/>
      <c r="P528" s="87"/>
      <c r="Q528" s="87"/>
      <c r="R528" s="87"/>
      <c r="S528" s="87"/>
      <c r="T528" s="88"/>
      <c r="U528" s="41"/>
      <c r="V528" s="41"/>
      <c r="W528" s="41"/>
      <c r="X528" s="41"/>
      <c r="Y528" s="41"/>
      <c r="Z528" s="41"/>
      <c r="AA528" s="41"/>
      <c r="AB528" s="41"/>
      <c r="AC528" s="41"/>
      <c r="AD528" s="41"/>
      <c r="AE528" s="41"/>
      <c r="AT528" s="20" t="s">
        <v>275</v>
      </c>
      <c r="AU528" s="20" t="s">
        <v>273</v>
      </c>
    </row>
    <row r="529" spans="1:47" s="2" customFormat="1" ht="12">
      <c r="A529" s="41"/>
      <c r="B529" s="42"/>
      <c r="C529" s="43"/>
      <c r="D529" s="235" t="s">
        <v>277</v>
      </c>
      <c r="E529" s="43"/>
      <c r="F529" s="236" t="s">
        <v>1680</v>
      </c>
      <c r="G529" s="43"/>
      <c r="H529" s="43"/>
      <c r="I529" s="232"/>
      <c r="J529" s="43"/>
      <c r="K529" s="43"/>
      <c r="L529" s="47"/>
      <c r="M529" s="233"/>
      <c r="N529" s="234"/>
      <c r="O529" s="87"/>
      <c r="P529" s="87"/>
      <c r="Q529" s="87"/>
      <c r="R529" s="87"/>
      <c r="S529" s="87"/>
      <c r="T529" s="88"/>
      <c r="U529" s="41"/>
      <c r="V529" s="41"/>
      <c r="W529" s="41"/>
      <c r="X529" s="41"/>
      <c r="Y529" s="41"/>
      <c r="Z529" s="41"/>
      <c r="AA529" s="41"/>
      <c r="AB529" s="41"/>
      <c r="AC529" s="41"/>
      <c r="AD529" s="41"/>
      <c r="AE529" s="41"/>
      <c r="AT529" s="20" t="s">
        <v>277</v>
      </c>
      <c r="AU529" s="20" t="s">
        <v>273</v>
      </c>
    </row>
    <row r="530" spans="1:63" s="12" customFormat="1" ht="25.9" customHeight="1">
      <c r="A530" s="12"/>
      <c r="B530" s="201"/>
      <c r="C530" s="202"/>
      <c r="D530" s="203" t="s">
        <v>71</v>
      </c>
      <c r="E530" s="204" t="s">
        <v>1681</v>
      </c>
      <c r="F530" s="204" t="s">
        <v>1682</v>
      </c>
      <c r="G530" s="202"/>
      <c r="H530" s="202"/>
      <c r="I530" s="205"/>
      <c r="J530" s="206">
        <f>BK530</f>
        <v>0</v>
      </c>
      <c r="K530" s="202"/>
      <c r="L530" s="207"/>
      <c r="M530" s="208"/>
      <c r="N530" s="209"/>
      <c r="O530" s="209"/>
      <c r="P530" s="210">
        <f>P531+P542</f>
        <v>0</v>
      </c>
      <c r="Q530" s="209"/>
      <c r="R530" s="210">
        <f>R531+R542</f>
        <v>1.7656580200000003</v>
      </c>
      <c r="S530" s="209"/>
      <c r="T530" s="211">
        <f>T531+T542</f>
        <v>0</v>
      </c>
      <c r="U530" s="12"/>
      <c r="V530" s="12"/>
      <c r="W530" s="12"/>
      <c r="X530" s="12"/>
      <c r="Y530" s="12"/>
      <c r="Z530" s="12"/>
      <c r="AA530" s="12"/>
      <c r="AB530" s="12"/>
      <c r="AC530" s="12"/>
      <c r="AD530" s="12"/>
      <c r="AE530" s="12"/>
      <c r="AR530" s="212" t="s">
        <v>82</v>
      </c>
      <c r="AT530" s="213" t="s">
        <v>71</v>
      </c>
      <c r="AU530" s="213" t="s">
        <v>72</v>
      </c>
      <c r="AY530" s="212" t="s">
        <v>266</v>
      </c>
      <c r="BK530" s="214">
        <f>BK531+BK542</f>
        <v>0</v>
      </c>
    </row>
    <row r="531" spans="1:63" s="12" customFormat="1" ht="22.8" customHeight="1">
      <c r="A531" s="12"/>
      <c r="B531" s="201"/>
      <c r="C531" s="202"/>
      <c r="D531" s="203" t="s">
        <v>71</v>
      </c>
      <c r="E531" s="215" t="s">
        <v>2593</v>
      </c>
      <c r="F531" s="215" t="s">
        <v>2594</v>
      </c>
      <c r="G531" s="202"/>
      <c r="H531" s="202"/>
      <c r="I531" s="205"/>
      <c r="J531" s="216">
        <f>BK531</f>
        <v>0</v>
      </c>
      <c r="K531" s="202"/>
      <c r="L531" s="207"/>
      <c r="M531" s="208"/>
      <c r="N531" s="209"/>
      <c r="O531" s="209"/>
      <c r="P531" s="210">
        <f>SUM(P532:P541)</f>
        <v>0</v>
      </c>
      <c r="Q531" s="209"/>
      <c r="R531" s="210">
        <f>SUM(R532:R541)</f>
        <v>1.7472755000000002</v>
      </c>
      <c r="S531" s="209"/>
      <c r="T531" s="211">
        <f>SUM(T532:T541)</f>
        <v>0</v>
      </c>
      <c r="U531" s="12"/>
      <c r="V531" s="12"/>
      <c r="W531" s="12"/>
      <c r="X531" s="12"/>
      <c r="Y531" s="12"/>
      <c r="Z531" s="12"/>
      <c r="AA531" s="12"/>
      <c r="AB531" s="12"/>
      <c r="AC531" s="12"/>
      <c r="AD531" s="12"/>
      <c r="AE531" s="12"/>
      <c r="AR531" s="212" t="s">
        <v>82</v>
      </c>
      <c r="AT531" s="213" t="s">
        <v>71</v>
      </c>
      <c r="AU531" s="213" t="s">
        <v>80</v>
      </c>
      <c r="AY531" s="212" t="s">
        <v>266</v>
      </c>
      <c r="BK531" s="214">
        <f>SUM(BK532:BK541)</f>
        <v>0</v>
      </c>
    </row>
    <row r="532" spans="1:65" s="2" customFormat="1" ht="24.15" customHeight="1">
      <c r="A532" s="41"/>
      <c r="B532" s="42"/>
      <c r="C532" s="217" t="s">
        <v>664</v>
      </c>
      <c r="D532" s="217" t="s">
        <v>268</v>
      </c>
      <c r="E532" s="218" t="s">
        <v>3751</v>
      </c>
      <c r="F532" s="219" t="s">
        <v>3752</v>
      </c>
      <c r="G532" s="220" t="s">
        <v>3753</v>
      </c>
      <c r="H532" s="221">
        <v>1519.37</v>
      </c>
      <c r="I532" s="222"/>
      <c r="J532" s="223">
        <f>ROUND(I532*H532,2)</f>
        <v>0</v>
      </c>
      <c r="K532" s="219" t="s">
        <v>272</v>
      </c>
      <c r="L532" s="47"/>
      <c r="M532" s="224" t="s">
        <v>19</v>
      </c>
      <c r="N532" s="225" t="s">
        <v>43</v>
      </c>
      <c r="O532" s="87"/>
      <c r="P532" s="226">
        <f>O532*H532</f>
        <v>0</v>
      </c>
      <c r="Q532" s="226">
        <v>5E-05</v>
      </c>
      <c r="R532" s="226">
        <f>Q532*H532</f>
        <v>0.0759685</v>
      </c>
      <c r="S532" s="226">
        <v>0</v>
      </c>
      <c r="T532" s="227">
        <f>S532*H532</f>
        <v>0</v>
      </c>
      <c r="U532" s="41"/>
      <c r="V532" s="41"/>
      <c r="W532" s="41"/>
      <c r="X532" s="41"/>
      <c r="Y532" s="41"/>
      <c r="Z532" s="41"/>
      <c r="AA532" s="41"/>
      <c r="AB532" s="41"/>
      <c r="AC532" s="41"/>
      <c r="AD532" s="41"/>
      <c r="AE532" s="41"/>
      <c r="AR532" s="228" t="s">
        <v>396</v>
      </c>
      <c r="AT532" s="228" t="s">
        <v>268</v>
      </c>
      <c r="AU532" s="228" t="s">
        <v>82</v>
      </c>
      <c r="AY532" s="20" t="s">
        <v>266</v>
      </c>
      <c r="BE532" s="229">
        <f>IF(N532="základní",J532,0)</f>
        <v>0</v>
      </c>
      <c r="BF532" s="229">
        <f>IF(N532="snížená",J532,0)</f>
        <v>0</v>
      </c>
      <c r="BG532" s="229">
        <f>IF(N532="zákl. přenesená",J532,0)</f>
        <v>0</v>
      </c>
      <c r="BH532" s="229">
        <f>IF(N532="sníž. přenesená",J532,0)</f>
        <v>0</v>
      </c>
      <c r="BI532" s="229">
        <f>IF(N532="nulová",J532,0)</f>
        <v>0</v>
      </c>
      <c r="BJ532" s="20" t="s">
        <v>80</v>
      </c>
      <c r="BK532" s="229">
        <f>ROUND(I532*H532,2)</f>
        <v>0</v>
      </c>
      <c r="BL532" s="20" t="s">
        <v>396</v>
      </c>
      <c r="BM532" s="228" t="s">
        <v>3754</v>
      </c>
    </row>
    <row r="533" spans="1:47" s="2" customFormat="1" ht="12">
      <c r="A533" s="41"/>
      <c r="B533" s="42"/>
      <c r="C533" s="43"/>
      <c r="D533" s="230" t="s">
        <v>275</v>
      </c>
      <c r="E533" s="43"/>
      <c r="F533" s="231" t="s">
        <v>3755</v>
      </c>
      <c r="G533" s="43"/>
      <c r="H533" s="43"/>
      <c r="I533" s="232"/>
      <c r="J533" s="43"/>
      <c r="K533" s="43"/>
      <c r="L533" s="47"/>
      <c r="M533" s="233"/>
      <c r="N533" s="234"/>
      <c r="O533" s="87"/>
      <c r="P533" s="87"/>
      <c r="Q533" s="87"/>
      <c r="R533" s="87"/>
      <c r="S533" s="87"/>
      <c r="T533" s="88"/>
      <c r="U533" s="41"/>
      <c r="V533" s="41"/>
      <c r="W533" s="41"/>
      <c r="X533" s="41"/>
      <c r="Y533" s="41"/>
      <c r="Z533" s="41"/>
      <c r="AA533" s="41"/>
      <c r="AB533" s="41"/>
      <c r="AC533" s="41"/>
      <c r="AD533" s="41"/>
      <c r="AE533" s="41"/>
      <c r="AT533" s="20" t="s">
        <v>275</v>
      </c>
      <c r="AU533" s="20" t="s">
        <v>82</v>
      </c>
    </row>
    <row r="534" spans="1:47" s="2" customFormat="1" ht="12">
      <c r="A534" s="41"/>
      <c r="B534" s="42"/>
      <c r="C534" s="43"/>
      <c r="D534" s="235" t="s">
        <v>277</v>
      </c>
      <c r="E534" s="43"/>
      <c r="F534" s="236" t="s">
        <v>3756</v>
      </c>
      <c r="G534" s="43"/>
      <c r="H534" s="43"/>
      <c r="I534" s="232"/>
      <c r="J534" s="43"/>
      <c r="K534" s="43"/>
      <c r="L534" s="47"/>
      <c r="M534" s="233"/>
      <c r="N534" s="234"/>
      <c r="O534" s="87"/>
      <c r="P534" s="87"/>
      <c r="Q534" s="87"/>
      <c r="R534" s="87"/>
      <c r="S534" s="87"/>
      <c r="T534" s="88"/>
      <c r="U534" s="41"/>
      <c r="V534" s="41"/>
      <c r="W534" s="41"/>
      <c r="X534" s="41"/>
      <c r="Y534" s="41"/>
      <c r="Z534" s="41"/>
      <c r="AA534" s="41"/>
      <c r="AB534" s="41"/>
      <c r="AC534" s="41"/>
      <c r="AD534" s="41"/>
      <c r="AE534" s="41"/>
      <c r="AT534" s="20" t="s">
        <v>277</v>
      </c>
      <c r="AU534" s="20" t="s">
        <v>82</v>
      </c>
    </row>
    <row r="535" spans="1:51" s="14" customFormat="1" ht="12">
      <c r="A535" s="14"/>
      <c r="B535" s="247"/>
      <c r="C535" s="248"/>
      <c r="D535" s="230" t="s">
        <v>279</v>
      </c>
      <c r="E535" s="249" t="s">
        <v>19</v>
      </c>
      <c r="F535" s="250" t="s">
        <v>3757</v>
      </c>
      <c r="G535" s="248"/>
      <c r="H535" s="251">
        <v>1519.37</v>
      </c>
      <c r="I535" s="252"/>
      <c r="J535" s="248"/>
      <c r="K535" s="248"/>
      <c r="L535" s="253"/>
      <c r="M535" s="254"/>
      <c r="N535" s="255"/>
      <c r="O535" s="255"/>
      <c r="P535" s="255"/>
      <c r="Q535" s="255"/>
      <c r="R535" s="255"/>
      <c r="S535" s="255"/>
      <c r="T535" s="256"/>
      <c r="U535" s="14"/>
      <c r="V535" s="14"/>
      <c r="W535" s="14"/>
      <c r="X535" s="14"/>
      <c r="Y535" s="14"/>
      <c r="Z535" s="14"/>
      <c r="AA535" s="14"/>
      <c r="AB535" s="14"/>
      <c r="AC535" s="14"/>
      <c r="AD535" s="14"/>
      <c r="AE535" s="14"/>
      <c r="AT535" s="257" t="s">
        <v>279</v>
      </c>
      <c r="AU535" s="257" t="s">
        <v>82</v>
      </c>
      <c r="AV535" s="14" t="s">
        <v>82</v>
      </c>
      <c r="AW535" s="14" t="s">
        <v>33</v>
      </c>
      <c r="AX535" s="14" t="s">
        <v>80</v>
      </c>
      <c r="AY535" s="257" t="s">
        <v>266</v>
      </c>
    </row>
    <row r="536" spans="1:65" s="2" customFormat="1" ht="16.5" customHeight="1">
      <c r="A536" s="41"/>
      <c r="B536" s="42"/>
      <c r="C536" s="269" t="s">
        <v>670</v>
      </c>
      <c r="D536" s="269" t="s">
        <v>430</v>
      </c>
      <c r="E536" s="270" t="s">
        <v>3758</v>
      </c>
      <c r="F536" s="271" t="s">
        <v>3759</v>
      </c>
      <c r="G536" s="272" t="s">
        <v>3753</v>
      </c>
      <c r="H536" s="273">
        <v>1671.307</v>
      </c>
      <c r="I536" s="274"/>
      <c r="J536" s="275">
        <f>ROUND(I536*H536,2)</f>
        <v>0</v>
      </c>
      <c r="K536" s="271" t="s">
        <v>520</v>
      </c>
      <c r="L536" s="276"/>
      <c r="M536" s="277" t="s">
        <v>19</v>
      </c>
      <c r="N536" s="278" t="s">
        <v>43</v>
      </c>
      <c r="O536" s="87"/>
      <c r="P536" s="226">
        <f>O536*H536</f>
        <v>0</v>
      </c>
      <c r="Q536" s="226">
        <v>0.001</v>
      </c>
      <c r="R536" s="226">
        <f>Q536*H536</f>
        <v>1.671307</v>
      </c>
      <c r="S536" s="226">
        <v>0</v>
      </c>
      <c r="T536" s="227">
        <f>S536*H536</f>
        <v>0</v>
      </c>
      <c r="U536" s="41"/>
      <c r="V536" s="41"/>
      <c r="W536" s="41"/>
      <c r="X536" s="41"/>
      <c r="Y536" s="41"/>
      <c r="Z536" s="41"/>
      <c r="AA536" s="41"/>
      <c r="AB536" s="41"/>
      <c r="AC536" s="41"/>
      <c r="AD536" s="41"/>
      <c r="AE536" s="41"/>
      <c r="AR536" s="228" t="s">
        <v>517</v>
      </c>
      <c r="AT536" s="228" t="s">
        <v>430</v>
      </c>
      <c r="AU536" s="228" t="s">
        <v>82</v>
      </c>
      <c r="AY536" s="20" t="s">
        <v>266</v>
      </c>
      <c r="BE536" s="229">
        <f>IF(N536="základní",J536,0)</f>
        <v>0</v>
      </c>
      <c r="BF536" s="229">
        <f>IF(N536="snížená",J536,0)</f>
        <v>0</v>
      </c>
      <c r="BG536" s="229">
        <f>IF(N536="zákl. přenesená",J536,0)</f>
        <v>0</v>
      </c>
      <c r="BH536" s="229">
        <f>IF(N536="sníž. přenesená",J536,0)</f>
        <v>0</v>
      </c>
      <c r="BI536" s="229">
        <f>IF(N536="nulová",J536,0)</f>
        <v>0</v>
      </c>
      <c r="BJ536" s="20" t="s">
        <v>80</v>
      </c>
      <c r="BK536" s="229">
        <f>ROUND(I536*H536,2)</f>
        <v>0</v>
      </c>
      <c r="BL536" s="20" t="s">
        <v>396</v>
      </c>
      <c r="BM536" s="228" t="s">
        <v>3760</v>
      </c>
    </row>
    <row r="537" spans="1:47" s="2" customFormat="1" ht="12">
      <c r="A537" s="41"/>
      <c r="B537" s="42"/>
      <c r="C537" s="43"/>
      <c r="D537" s="230" t="s">
        <v>275</v>
      </c>
      <c r="E537" s="43"/>
      <c r="F537" s="231" t="s">
        <v>3759</v>
      </c>
      <c r="G537" s="43"/>
      <c r="H537" s="43"/>
      <c r="I537" s="232"/>
      <c r="J537" s="43"/>
      <c r="K537" s="43"/>
      <c r="L537" s="47"/>
      <c r="M537" s="233"/>
      <c r="N537" s="234"/>
      <c r="O537" s="87"/>
      <c r="P537" s="87"/>
      <c r="Q537" s="87"/>
      <c r="R537" s="87"/>
      <c r="S537" s="87"/>
      <c r="T537" s="88"/>
      <c r="U537" s="41"/>
      <c r="V537" s="41"/>
      <c r="W537" s="41"/>
      <c r="X537" s="41"/>
      <c r="Y537" s="41"/>
      <c r="Z537" s="41"/>
      <c r="AA537" s="41"/>
      <c r="AB537" s="41"/>
      <c r="AC537" s="41"/>
      <c r="AD537" s="41"/>
      <c r="AE537" s="41"/>
      <c r="AT537" s="20" t="s">
        <v>275</v>
      </c>
      <c r="AU537" s="20" t="s">
        <v>82</v>
      </c>
    </row>
    <row r="538" spans="1:51" s="14" customFormat="1" ht="12">
      <c r="A538" s="14"/>
      <c r="B538" s="247"/>
      <c r="C538" s="248"/>
      <c r="D538" s="230" t="s">
        <v>279</v>
      </c>
      <c r="E538" s="249" t="s">
        <v>19</v>
      </c>
      <c r="F538" s="250" t="s">
        <v>3761</v>
      </c>
      <c r="G538" s="248"/>
      <c r="H538" s="251">
        <v>1671.307</v>
      </c>
      <c r="I538" s="252"/>
      <c r="J538" s="248"/>
      <c r="K538" s="248"/>
      <c r="L538" s="253"/>
      <c r="M538" s="254"/>
      <c r="N538" s="255"/>
      <c r="O538" s="255"/>
      <c r="P538" s="255"/>
      <c r="Q538" s="255"/>
      <c r="R538" s="255"/>
      <c r="S538" s="255"/>
      <c r="T538" s="256"/>
      <c r="U538" s="14"/>
      <c r="V538" s="14"/>
      <c r="W538" s="14"/>
      <c r="X538" s="14"/>
      <c r="Y538" s="14"/>
      <c r="Z538" s="14"/>
      <c r="AA538" s="14"/>
      <c r="AB538" s="14"/>
      <c r="AC538" s="14"/>
      <c r="AD538" s="14"/>
      <c r="AE538" s="14"/>
      <c r="AT538" s="257" t="s">
        <v>279</v>
      </c>
      <c r="AU538" s="257" t="s">
        <v>82</v>
      </c>
      <c r="AV538" s="14" t="s">
        <v>82</v>
      </c>
      <c r="AW538" s="14" t="s">
        <v>33</v>
      </c>
      <c r="AX538" s="14" t="s">
        <v>80</v>
      </c>
      <c r="AY538" s="257" t="s">
        <v>266</v>
      </c>
    </row>
    <row r="539" spans="1:65" s="2" customFormat="1" ht="24.15" customHeight="1">
      <c r="A539" s="41"/>
      <c r="B539" s="42"/>
      <c r="C539" s="217" t="s">
        <v>676</v>
      </c>
      <c r="D539" s="217" t="s">
        <v>268</v>
      </c>
      <c r="E539" s="218" t="s">
        <v>3014</v>
      </c>
      <c r="F539" s="219" t="s">
        <v>3015</v>
      </c>
      <c r="G539" s="220" t="s">
        <v>327</v>
      </c>
      <c r="H539" s="221">
        <v>1.747</v>
      </c>
      <c r="I539" s="222"/>
      <c r="J539" s="223">
        <f>ROUND(I539*H539,2)</f>
        <v>0</v>
      </c>
      <c r="K539" s="219" t="s">
        <v>272</v>
      </c>
      <c r="L539" s="47"/>
      <c r="M539" s="224" t="s">
        <v>19</v>
      </c>
      <c r="N539" s="225" t="s">
        <v>43</v>
      </c>
      <c r="O539" s="87"/>
      <c r="P539" s="226">
        <f>O539*H539</f>
        <v>0</v>
      </c>
      <c r="Q539" s="226">
        <v>0</v>
      </c>
      <c r="R539" s="226">
        <f>Q539*H539</f>
        <v>0</v>
      </c>
      <c r="S539" s="226">
        <v>0</v>
      </c>
      <c r="T539" s="227">
        <f>S539*H539</f>
        <v>0</v>
      </c>
      <c r="U539" s="41"/>
      <c r="V539" s="41"/>
      <c r="W539" s="41"/>
      <c r="X539" s="41"/>
      <c r="Y539" s="41"/>
      <c r="Z539" s="41"/>
      <c r="AA539" s="41"/>
      <c r="AB539" s="41"/>
      <c r="AC539" s="41"/>
      <c r="AD539" s="41"/>
      <c r="AE539" s="41"/>
      <c r="AR539" s="228" t="s">
        <v>396</v>
      </c>
      <c r="AT539" s="228" t="s">
        <v>268</v>
      </c>
      <c r="AU539" s="228" t="s">
        <v>82</v>
      </c>
      <c r="AY539" s="20" t="s">
        <v>266</v>
      </c>
      <c r="BE539" s="229">
        <f>IF(N539="základní",J539,0)</f>
        <v>0</v>
      </c>
      <c r="BF539" s="229">
        <f>IF(N539="snížená",J539,0)</f>
        <v>0</v>
      </c>
      <c r="BG539" s="229">
        <f>IF(N539="zákl. přenesená",J539,0)</f>
        <v>0</v>
      </c>
      <c r="BH539" s="229">
        <f>IF(N539="sníž. přenesená",J539,0)</f>
        <v>0</v>
      </c>
      <c r="BI539" s="229">
        <f>IF(N539="nulová",J539,0)</f>
        <v>0</v>
      </c>
      <c r="BJ539" s="20" t="s">
        <v>80</v>
      </c>
      <c r="BK539" s="229">
        <f>ROUND(I539*H539,2)</f>
        <v>0</v>
      </c>
      <c r="BL539" s="20" t="s">
        <v>396</v>
      </c>
      <c r="BM539" s="228" t="s">
        <v>3762</v>
      </c>
    </row>
    <row r="540" spans="1:47" s="2" customFormat="1" ht="12">
      <c r="A540" s="41"/>
      <c r="B540" s="42"/>
      <c r="C540" s="43"/>
      <c r="D540" s="230" t="s">
        <v>275</v>
      </c>
      <c r="E540" s="43"/>
      <c r="F540" s="231" t="s">
        <v>3017</v>
      </c>
      <c r="G540" s="43"/>
      <c r="H540" s="43"/>
      <c r="I540" s="232"/>
      <c r="J540" s="43"/>
      <c r="K540" s="43"/>
      <c r="L540" s="47"/>
      <c r="M540" s="233"/>
      <c r="N540" s="234"/>
      <c r="O540" s="87"/>
      <c r="P540" s="87"/>
      <c r="Q540" s="87"/>
      <c r="R540" s="87"/>
      <c r="S540" s="87"/>
      <c r="T540" s="88"/>
      <c r="U540" s="41"/>
      <c r="V540" s="41"/>
      <c r="W540" s="41"/>
      <c r="X540" s="41"/>
      <c r="Y540" s="41"/>
      <c r="Z540" s="41"/>
      <c r="AA540" s="41"/>
      <c r="AB540" s="41"/>
      <c r="AC540" s="41"/>
      <c r="AD540" s="41"/>
      <c r="AE540" s="41"/>
      <c r="AT540" s="20" t="s">
        <v>275</v>
      </c>
      <c r="AU540" s="20" t="s">
        <v>82</v>
      </c>
    </row>
    <row r="541" spans="1:47" s="2" customFormat="1" ht="12">
      <c r="A541" s="41"/>
      <c r="B541" s="42"/>
      <c r="C541" s="43"/>
      <c r="D541" s="235" t="s">
        <v>277</v>
      </c>
      <c r="E541" s="43"/>
      <c r="F541" s="236" t="s">
        <v>3018</v>
      </c>
      <c r="G541" s="43"/>
      <c r="H541" s="43"/>
      <c r="I541" s="232"/>
      <c r="J541" s="43"/>
      <c r="K541" s="43"/>
      <c r="L541" s="47"/>
      <c r="M541" s="233"/>
      <c r="N541" s="234"/>
      <c r="O541" s="87"/>
      <c r="P541" s="87"/>
      <c r="Q541" s="87"/>
      <c r="R541" s="87"/>
      <c r="S541" s="87"/>
      <c r="T541" s="88"/>
      <c r="U541" s="41"/>
      <c r="V541" s="41"/>
      <c r="W541" s="41"/>
      <c r="X541" s="41"/>
      <c r="Y541" s="41"/>
      <c r="Z541" s="41"/>
      <c r="AA541" s="41"/>
      <c r="AB541" s="41"/>
      <c r="AC541" s="41"/>
      <c r="AD541" s="41"/>
      <c r="AE541" s="41"/>
      <c r="AT541" s="20" t="s">
        <v>277</v>
      </c>
      <c r="AU541" s="20" t="s">
        <v>82</v>
      </c>
    </row>
    <row r="542" spans="1:63" s="12" customFormat="1" ht="22.8" customHeight="1">
      <c r="A542" s="12"/>
      <c r="B542" s="201"/>
      <c r="C542" s="202"/>
      <c r="D542" s="203" t="s">
        <v>71</v>
      </c>
      <c r="E542" s="215" t="s">
        <v>3271</v>
      </c>
      <c r="F542" s="215" t="s">
        <v>3272</v>
      </c>
      <c r="G542" s="202"/>
      <c r="H542" s="202"/>
      <c r="I542" s="205"/>
      <c r="J542" s="216">
        <f>BK542</f>
        <v>0</v>
      </c>
      <c r="K542" s="202"/>
      <c r="L542" s="207"/>
      <c r="M542" s="208"/>
      <c r="N542" s="209"/>
      <c r="O542" s="209"/>
      <c r="P542" s="210">
        <f>SUM(P543:P562)</f>
        <v>0</v>
      </c>
      <c r="Q542" s="209"/>
      <c r="R542" s="210">
        <f>SUM(R543:R562)</f>
        <v>0.018382520000000003</v>
      </c>
      <c r="S542" s="209"/>
      <c r="T542" s="211">
        <f>SUM(T543:T562)</f>
        <v>0</v>
      </c>
      <c r="U542" s="12"/>
      <c r="V542" s="12"/>
      <c r="W542" s="12"/>
      <c r="X542" s="12"/>
      <c r="Y542" s="12"/>
      <c r="Z542" s="12"/>
      <c r="AA542" s="12"/>
      <c r="AB542" s="12"/>
      <c r="AC542" s="12"/>
      <c r="AD542" s="12"/>
      <c r="AE542" s="12"/>
      <c r="AR542" s="212" t="s">
        <v>82</v>
      </c>
      <c r="AT542" s="213" t="s">
        <v>71</v>
      </c>
      <c r="AU542" s="213" t="s">
        <v>80</v>
      </c>
      <c r="AY542" s="212" t="s">
        <v>266</v>
      </c>
      <c r="BK542" s="214">
        <f>SUM(BK543:BK562)</f>
        <v>0</v>
      </c>
    </row>
    <row r="543" spans="1:65" s="2" customFormat="1" ht="16.5" customHeight="1">
      <c r="A543" s="41"/>
      <c r="B543" s="42"/>
      <c r="C543" s="217" t="s">
        <v>746</v>
      </c>
      <c r="D543" s="217" t="s">
        <v>268</v>
      </c>
      <c r="E543" s="218" t="s">
        <v>3763</v>
      </c>
      <c r="F543" s="219" t="s">
        <v>3764</v>
      </c>
      <c r="G543" s="220" t="s">
        <v>271</v>
      </c>
      <c r="H543" s="221">
        <v>39.962</v>
      </c>
      <c r="I543" s="222"/>
      <c r="J543" s="223">
        <f>ROUND(I543*H543,2)</f>
        <v>0</v>
      </c>
      <c r="K543" s="219" t="s">
        <v>272</v>
      </c>
      <c r="L543" s="47"/>
      <c r="M543" s="224" t="s">
        <v>19</v>
      </c>
      <c r="N543" s="225" t="s">
        <v>43</v>
      </c>
      <c r="O543" s="87"/>
      <c r="P543" s="226">
        <f>O543*H543</f>
        <v>0</v>
      </c>
      <c r="Q543" s="226">
        <v>7E-05</v>
      </c>
      <c r="R543" s="226">
        <f>Q543*H543</f>
        <v>0.00279734</v>
      </c>
      <c r="S543" s="226">
        <v>0</v>
      </c>
      <c r="T543" s="227">
        <f>S543*H543</f>
        <v>0</v>
      </c>
      <c r="U543" s="41"/>
      <c r="V543" s="41"/>
      <c r="W543" s="41"/>
      <c r="X543" s="41"/>
      <c r="Y543" s="41"/>
      <c r="Z543" s="41"/>
      <c r="AA543" s="41"/>
      <c r="AB543" s="41"/>
      <c r="AC543" s="41"/>
      <c r="AD543" s="41"/>
      <c r="AE543" s="41"/>
      <c r="AR543" s="228" t="s">
        <v>396</v>
      </c>
      <c r="AT543" s="228" t="s">
        <v>268</v>
      </c>
      <c r="AU543" s="228" t="s">
        <v>82</v>
      </c>
      <c r="AY543" s="20" t="s">
        <v>266</v>
      </c>
      <c r="BE543" s="229">
        <f>IF(N543="základní",J543,0)</f>
        <v>0</v>
      </c>
      <c r="BF543" s="229">
        <f>IF(N543="snížená",J543,0)</f>
        <v>0</v>
      </c>
      <c r="BG543" s="229">
        <f>IF(N543="zákl. přenesená",J543,0)</f>
        <v>0</v>
      </c>
      <c r="BH543" s="229">
        <f>IF(N543="sníž. přenesená",J543,0)</f>
        <v>0</v>
      </c>
      <c r="BI543" s="229">
        <f>IF(N543="nulová",J543,0)</f>
        <v>0</v>
      </c>
      <c r="BJ543" s="20" t="s">
        <v>80</v>
      </c>
      <c r="BK543" s="229">
        <f>ROUND(I543*H543,2)</f>
        <v>0</v>
      </c>
      <c r="BL543" s="20" t="s">
        <v>396</v>
      </c>
      <c r="BM543" s="228" t="s">
        <v>3765</v>
      </c>
    </row>
    <row r="544" spans="1:47" s="2" customFormat="1" ht="12">
      <c r="A544" s="41"/>
      <c r="B544" s="42"/>
      <c r="C544" s="43"/>
      <c r="D544" s="230" t="s">
        <v>275</v>
      </c>
      <c r="E544" s="43"/>
      <c r="F544" s="231" t="s">
        <v>3766</v>
      </c>
      <c r="G544" s="43"/>
      <c r="H544" s="43"/>
      <c r="I544" s="232"/>
      <c r="J544" s="43"/>
      <c r="K544" s="43"/>
      <c r="L544" s="47"/>
      <c r="M544" s="233"/>
      <c r="N544" s="234"/>
      <c r="O544" s="87"/>
      <c r="P544" s="87"/>
      <c r="Q544" s="87"/>
      <c r="R544" s="87"/>
      <c r="S544" s="87"/>
      <c r="T544" s="88"/>
      <c r="U544" s="41"/>
      <c r="V544" s="41"/>
      <c r="W544" s="41"/>
      <c r="X544" s="41"/>
      <c r="Y544" s="41"/>
      <c r="Z544" s="41"/>
      <c r="AA544" s="41"/>
      <c r="AB544" s="41"/>
      <c r="AC544" s="41"/>
      <c r="AD544" s="41"/>
      <c r="AE544" s="41"/>
      <c r="AT544" s="20" t="s">
        <v>275</v>
      </c>
      <c r="AU544" s="20" t="s">
        <v>82</v>
      </c>
    </row>
    <row r="545" spans="1:47" s="2" customFormat="1" ht="12">
      <c r="A545" s="41"/>
      <c r="B545" s="42"/>
      <c r="C545" s="43"/>
      <c r="D545" s="235" t="s">
        <v>277</v>
      </c>
      <c r="E545" s="43"/>
      <c r="F545" s="236" t="s">
        <v>3767</v>
      </c>
      <c r="G545" s="43"/>
      <c r="H545" s="43"/>
      <c r="I545" s="232"/>
      <c r="J545" s="43"/>
      <c r="K545" s="43"/>
      <c r="L545" s="47"/>
      <c r="M545" s="233"/>
      <c r="N545" s="234"/>
      <c r="O545" s="87"/>
      <c r="P545" s="87"/>
      <c r="Q545" s="87"/>
      <c r="R545" s="87"/>
      <c r="S545" s="87"/>
      <c r="T545" s="88"/>
      <c r="U545" s="41"/>
      <c r="V545" s="41"/>
      <c r="W545" s="41"/>
      <c r="X545" s="41"/>
      <c r="Y545" s="41"/>
      <c r="Z545" s="41"/>
      <c r="AA545" s="41"/>
      <c r="AB545" s="41"/>
      <c r="AC545" s="41"/>
      <c r="AD545" s="41"/>
      <c r="AE545" s="41"/>
      <c r="AT545" s="20" t="s">
        <v>277</v>
      </c>
      <c r="AU545" s="20" t="s">
        <v>82</v>
      </c>
    </row>
    <row r="546" spans="1:51" s="14" customFormat="1" ht="12">
      <c r="A546" s="14"/>
      <c r="B546" s="247"/>
      <c r="C546" s="248"/>
      <c r="D546" s="230" t="s">
        <v>279</v>
      </c>
      <c r="E546" s="249" t="s">
        <v>19</v>
      </c>
      <c r="F546" s="250" t="s">
        <v>3768</v>
      </c>
      <c r="G546" s="248"/>
      <c r="H546" s="251">
        <v>39.962</v>
      </c>
      <c r="I546" s="252"/>
      <c r="J546" s="248"/>
      <c r="K546" s="248"/>
      <c r="L546" s="253"/>
      <c r="M546" s="254"/>
      <c r="N546" s="255"/>
      <c r="O546" s="255"/>
      <c r="P546" s="255"/>
      <c r="Q546" s="255"/>
      <c r="R546" s="255"/>
      <c r="S546" s="255"/>
      <c r="T546" s="256"/>
      <c r="U546" s="14"/>
      <c r="V546" s="14"/>
      <c r="W546" s="14"/>
      <c r="X546" s="14"/>
      <c r="Y546" s="14"/>
      <c r="Z546" s="14"/>
      <c r="AA546" s="14"/>
      <c r="AB546" s="14"/>
      <c r="AC546" s="14"/>
      <c r="AD546" s="14"/>
      <c r="AE546" s="14"/>
      <c r="AT546" s="257" t="s">
        <v>279</v>
      </c>
      <c r="AU546" s="257" t="s">
        <v>82</v>
      </c>
      <c r="AV546" s="14" t="s">
        <v>82</v>
      </c>
      <c r="AW546" s="14" t="s">
        <v>33</v>
      </c>
      <c r="AX546" s="14" t="s">
        <v>80</v>
      </c>
      <c r="AY546" s="257" t="s">
        <v>266</v>
      </c>
    </row>
    <row r="547" spans="1:65" s="2" customFormat="1" ht="24.15" customHeight="1">
      <c r="A547" s="41"/>
      <c r="B547" s="42"/>
      <c r="C547" s="217" t="s">
        <v>753</v>
      </c>
      <c r="D547" s="217" t="s">
        <v>268</v>
      </c>
      <c r="E547" s="218" t="s">
        <v>3274</v>
      </c>
      <c r="F547" s="219" t="s">
        <v>3275</v>
      </c>
      <c r="G547" s="220" t="s">
        <v>271</v>
      </c>
      <c r="H547" s="221">
        <v>39.962</v>
      </c>
      <c r="I547" s="222"/>
      <c r="J547" s="223">
        <f>ROUND(I547*H547,2)</f>
        <v>0</v>
      </c>
      <c r="K547" s="219" t="s">
        <v>272</v>
      </c>
      <c r="L547" s="47"/>
      <c r="M547" s="224" t="s">
        <v>19</v>
      </c>
      <c r="N547" s="225" t="s">
        <v>43</v>
      </c>
      <c r="O547" s="87"/>
      <c r="P547" s="226">
        <f>O547*H547</f>
        <v>0</v>
      </c>
      <c r="Q547" s="226">
        <v>8E-05</v>
      </c>
      <c r="R547" s="226">
        <f>Q547*H547</f>
        <v>0.0031969600000000004</v>
      </c>
      <c r="S547" s="226">
        <v>0</v>
      </c>
      <c r="T547" s="227">
        <f>S547*H547</f>
        <v>0</v>
      </c>
      <c r="U547" s="41"/>
      <c r="V547" s="41"/>
      <c r="W547" s="41"/>
      <c r="X547" s="41"/>
      <c r="Y547" s="41"/>
      <c r="Z547" s="41"/>
      <c r="AA547" s="41"/>
      <c r="AB547" s="41"/>
      <c r="AC547" s="41"/>
      <c r="AD547" s="41"/>
      <c r="AE547" s="41"/>
      <c r="AR547" s="228" t="s">
        <v>396</v>
      </c>
      <c r="AT547" s="228" t="s">
        <v>268</v>
      </c>
      <c r="AU547" s="228" t="s">
        <v>82</v>
      </c>
      <c r="AY547" s="20" t="s">
        <v>266</v>
      </c>
      <c r="BE547" s="229">
        <f>IF(N547="základní",J547,0)</f>
        <v>0</v>
      </c>
      <c r="BF547" s="229">
        <f>IF(N547="snížená",J547,0)</f>
        <v>0</v>
      </c>
      <c r="BG547" s="229">
        <f>IF(N547="zákl. přenesená",J547,0)</f>
        <v>0</v>
      </c>
      <c r="BH547" s="229">
        <f>IF(N547="sníž. přenesená",J547,0)</f>
        <v>0</v>
      </c>
      <c r="BI547" s="229">
        <f>IF(N547="nulová",J547,0)</f>
        <v>0</v>
      </c>
      <c r="BJ547" s="20" t="s">
        <v>80</v>
      </c>
      <c r="BK547" s="229">
        <f>ROUND(I547*H547,2)</f>
        <v>0</v>
      </c>
      <c r="BL547" s="20" t="s">
        <v>396</v>
      </c>
      <c r="BM547" s="228" t="s">
        <v>3769</v>
      </c>
    </row>
    <row r="548" spans="1:47" s="2" customFormat="1" ht="12">
      <c r="A548" s="41"/>
      <c r="B548" s="42"/>
      <c r="C548" s="43"/>
      <c r="D548" s="230" t="s">
        <v>275</v>
      </c>
      <c r="E548" s="43"/>
      <c r="F548" s="231" t="s">
        <v>3277</v>
      </c>
      <c r="G548" s="43"/>
      <c r="H548" s="43"/>
      <c r="I548" s="232"/>
      <c r="J548" s="43"/>
      <c r="K548" s="43"/>
      <c r="L548" s="47"/>
      <c r="M548" s="233"/>
      <c r="N548" s="234"/>
      <c r="O548" s="87"/>
      <c r="P548" s="87"/>
      <c r="Q548" s="87"/>
      <c r="R548" s="87"/>
      <c r="S548" s="87"/>
      <c r="T548" s="88"/>
      <c r="U548" s="41"/>
      <c r="V548" s="41"/>
      <c r="W548" s="41"/>
      <c r="X548" s="41"/>
      <c r="Y548" s="41"/>
      <c r="Z548" s="41"/>
      <c r="AA548" s="41"/>
      <c r="AB548" s="41"/>
      <c r="AC548" s="41"/>
      <c r="AD548" s="41"/>
      <c r="AE548" s="41"/>
      <c r="AT548" s="20" t="s">
        <v>275</v>
      </c>
      <c r="AU548" s="20" t="s">
        <v>82</v>
      </c>
    </row>
    <row r="549" spans="1:47" s="2" customFormat="1" ht="12">
      <c r="A549" s="41"/>
      <c r="B549" s="42"/>
      <c r="C549" s="43"/>
      <c r="D549" s="235" t="s">
        <v>277</v>
      </c>
      <c r="E549" s="43"/>
      <c r="F549" s="236" t="s">
        <v>3278</v>
      </c>
      <c r="G549" s="43"/>
      <c r="H549" s="43"/>
      <c r="I549" s="232"/>
      <c r="J549" s="43"/>
      <c r="K549" s="43"/>
      <c r="L549" s="47"/>
      <c r="M549" s="233"/>
      <c r="N549" s="234"/>
      <c r="O549" s="87"/>
      <c r="P549" s="87"/>
      <c r="Q549" s="87"/>
      <c r="R549" s="87"/>
      <c r="S549" s="87"/>
      <c r="T549" s="88"/>
      <c r="U549" s="41"/>
      <c r="V549" s="41"/>
      <c r="W549" s="41"/>
      <c r="X549" s="41"/>
      <c r="Y549" s="41"/>
      <c r="Z549" s="41"/>
      <c r="AA549" s="41"/>
      <c r="AB549" s="41"/>
      <c r="AC549" s="41"/>
      <c r="AD549" s="41"/>
      <c r="AE549" s="41"/>
      <c r="AT549" s="20" t="s">
        <v>277</v>
      </c>
      <c r="AU549" s="20" t="s">
        <v>82</v>
      </c>
    </row>
    <row r="550" spans="1:51" s="14" customFormat="1" ht="12">
      <c r="A550" s="14"/>
      <c r="B550" s="247"/>
      <c r="C550" s="248"/>
      <c r="D550" s="230" t="s">
        <v>279</v>
      </c>
      <c r="E550" s="249" t="s">
        <v>19</v>
      </c>
      <c r="F550" s="250" t="s">
        <v>3768</v>
      </c>
      <c r="G550" s="248"/>
      <c r="H550" s="251">
        <v>39.962</v>
      </c>
      <c r="I550" s="252"/>
      <c r="J550" s="248"/>
      <c r="K550" s="248"/>
      <c r="L550" s="253"/>
      <c r="M550" s="254"/>
      <c r="N550" s="255"/>
      <c r="O550" s="255"/>
      <c r="P550" s="255"/>
      <c r="Q550" s="255"/>
      <c r="R550" s="255"/>
      <c r="S550" s="255"/>
      <c r="T550" s="256"/>
      <c r="U550" s="14"/>
      <c r="V550" s="14"/>
      <c r="W550" s="14"/>
      <c r="X550" s="14"/>
      <c r="Y550" s="14"/>
      <c r="Z550" s="14"/>
      <c r="AA550" s="14"/>
      <c r="AB550" s="14"/>
      <c r="AC550" s="14"/>
      <c r="AD550" s="14"/>
      <c r="AE550" s="14"/>
      <c r="AT550" s="257" t="s">
        <v>279</v>
      </c>
      <c r="AU550" s="257" t="s">
        <v>82</v>
      </c>
      <c r="AV550" s="14" t="s">
        <v>82</v>
      </c>
      <c r="AW550" s="14" t="s">
        <v>33</v>
      </c>
      <c r="AX550" s="14" t="s">
        <v>80</v>
      </c>
      <c r="AY550" s="257" t="s">
        <v>266</v>
      </c>
    </row>
    <row r="551" spans="1:65" s="2" customFormat="1" ht="16.5" customHeight="1">
      <c r="A551" s="41"/>
      <c r="B551" s="42"/>
      <c r="C551" s="217" t="s">
        <v>760</v>
      </c>
      <c r="D551" s="217" t="s">
        <v>268</v>
      </c>
      <c r="E551" s="218" t="s">
        <v>3770</v>
      </c>
      <c r="F551" s="219" t="s">
        <v>3771</v>
      </c>
      <c r="G551" s="220" t="s">
        <v>271</v>
      </c>
      <c r="H551" s="221">
        <v>39.962</v>
      </c>
      <c r="I551" s="222"/>
      <c r="J551" s="223">
        <f>ROUND(I551*H551,2)</f>
        <v>0</v>
      </c>
      <c r="K551" s="219" t="s">
        <v>272</v>
      </c>
      <c r="L551" s="47"/>
      <c r="M551" s="224" t="s">
        <v>19</v>
      </c>
      <c r="N551" s="225" t="s">
        <v>43</v>
      </c>
      <c r="O551" s="87"/>
      <c r="P551" s="226">
        <f>O551*H551</f>
        <v>0</v>
      </c>
      <c r="Q551" s="226">
        <v>0</v>
      </c>
      <c r="R551" s="226">
        <f>Q551*H551</f>
        <v>0</v>
      </c>
      <c r="S551" s="226">
        <v>0</v>
      </c>
      <c r="T551" s="227">
        <f>S551*H551</f>
        <v>0</v>
      </c>
      <c r="U551" s="41"/>
      <c r="V551" s="41"/>
      <c r="W551" s="41"/>
      <c r="X551" s="41"/>
      <c r="Y551" s="41"/>
      <c r="Z551" s="41"/>
      <c r="AA551" s="41"/>
      <c r="AB551" s="41"/>
      <c r="AC551" s="41"/>
      <c r="AD551" s="41"/>
      <c r="AE551" s="41"/>
      <c r="AR551" s="228" t="s">
        <v>396</v>
      </c>
      <c r="AT551" s="228" t="s">
        <v>268</v>
      </c>
      <c r="AU551" s="228" t="s">
        <v>82</v>
      </c>
      <c r="AY551" s="20" t="s">
        <v>266</v>
      </c>
      <c r="BE551" s="229">
        <f>IF(N551="základní",J551,0)</f>
        <v>0</v>
      </c>
      <c r="BF551" s="229">
        <f>IF(N551="snížená",J551,0)</f>
        <v>0</v>
      </c>
      <c r="BG551" s="229">
        <f>IF(N551="zákl. přenesená",J551,0)</f>
        <v>0</v>
      </c>
      <c r="BH551" s="229">
        <f>IF(N551="sníž. přenesená",J551,0)</f>
        <v>0</v>
      </c>
      <c r="BI551" s="229">
        <f>IF(N551="nulová",J551,0)</f>
        <v>0</v>
      </c>
      <c r="BJ551" s="20" t="s">
        <v>80</v>
      </c>
      <c r="BK551" s="229">
        <f>ROUND(I551*H551,2)</f>
        <v>0</v>
      </c>
      <c r="BL551" s="20" t="s">
        <v>396</v>
      </c>
      <c r="BM551" s="228" t="s">
        <v>3772</v>
      </c>
    </row>
    <row r="552" spans="1:47" s="2" customFormat="1" ht="12">
      <c r="A552" s="41"/>
      <c r="B552" s="42"/>
      <c r="C552" s="43"/>
      <c r="D552" s="230" t="s">
        <v>275</v>
      </c>
      <c r="E552" s="43"/>
      <c r="F552" s="231" t="s">
        <v>3773</v>
      </c>
      <c r="G552" s="43"/>
      <c r="H552" s="43"/>
      <c r="I552" s="232"/>
      <c r="J552" s="43"/>
      <c r="K552" s="43"/>
      <c r="L552" s="47"/>
      <c r="M552" s="233"/>
      <c r="N552" s="234"/>
      <c r="O552" s="87"/>
      <c r="P552" s="87"/>
      <c r="Q552" s="87"/>
      <c r="R552" s="87"/>
      <c r="S552" s="87"/>
      <c r="T552" s="88"/>
      <c r="U552" s="41"/>
      <c r="V552" s="41"/>
      <c r="W552" s="41"/>
      <c r="X552" s="41"/>
      <c r="Y552" s="41"/>
      <c r="Z552" s="41"/>
      <c r="AA552" s="41"/>
      <c r="AB552" s="41"/>
      <c r="AC552" s="41"/>
      <c r="AD552" s="41"/>
      <c r="AE552" s="41"/>
      <c r="AT552" s="20" t="s">
        <v>275</v>
      </c>
      <c r="AU552" s="20" t="s">
        <v>82</v>
      </c>
    </row>
    <row r="553" spans="1:47" s="2" customFormat="1" ht="12">
      <c r="A553" s="41"/>
      <c r="B553" s="42"/>
      <c r="C553" s="43"/>
      <c r="D553" s="235" t="s">
        <v>277</v>
      </c>
      <c r="E553" s="43"/>
      <c r="F553" s="236" t="s">
        <v>3774</v>
      </c>
      <c r="G553" s="43"/>
      <c r="H553" s="43"/>
      <c r="I553" s="232"/>
      <c r="J553" s="43"/>
      <c r="K553" s="43"/>
      <c r="L553" s="47"/>
      <c r="M553" s="233"/>
      <c r="N553" s="234"/>
      <c r="O553" s="87"/>
      <c r="P553" s="87"/>
      <c r="Q553" s="87"/>
      <c r="R553" s="87"/>
      <c r="S553" s="87"/>
      <c r="T553" s="88"/>
      <c r="U553" s="41"/>
      <c r="V553" s="41"/>
      <c r="W553" s="41"/>
      <c r="X553" s="41"/>
      <c r="Y553" s="41"/>
      <c r="Z553" s="41"/>
      <c r="AA553" s="41"/>
      <c r="AB553" s="41"/>
      <c r="AC553" s="41"/>
      <c r="AD553" s="41"/>
      <c r="AE553" s="41"/>
      <c r="AT553" s="20" t="s">
        <v>277</v>
      </c>
      <c r="AU553" s="20" t="s">
        <v>82</v>
      </c>
    </row>
    <row r="554" spans="1:51" s="14" customFormat="1" ht="12">
      <c r="A554" s="14"/>
      <c r="B554" s="247"/>
      <c r="C554" s="248"/>
      <c r="D554" s="230" t="s">
        <v>279</v>
      </c>
      <c r="E554" s="249" t="s">
        <v>19</v>
      </c>
      <c r="F554" s="250" t="s">
        <v>3768</v>
      </c>
      <c r="G554" s="248"/>
      <c r="H554" s="251">
        <v>39.962</v>
      </c>
      <c r="I554" s="252"/>
      <c r="J554" s="248"/>
      <c r="K554" s="248"/>
      <c r="L554" s="253"/>
      <c r="M554" s="254"/>
      <c r="N554" s="255"/>
      <c r="O554" s="255"/>
      <c r="P554" s="255"/>
      <c r="Q554" s="255"/>
      <c r="R554" s="255"/>
      <c r="S554" s="255"/>
      <c r="T554" s="256"/>
      <c r="U554" s="14"/>
      <c r="V554" s="14"/>
      <c r="W554" s="14"/>
      <c r="X554" s="14"/>
      <c r="Y554" s="14"/>
      <c r="Z554" s="14"/>
      <c r="AA554" s="14"/>
      <c r="AB554" s="14"/>
      <c r="AC554" s="14"/>
      <c r="AD554" s="14"/>
      <c r="AE554" s="14"/>
      <c r="AT554" s="257" t="s">
        <v>279</v>
      </c>
      <c r="AU554" s="257" t="s">
        <v>82</v>
      </c>
      <c r="AV554" s="14" t="s">
        <v>82</v>
      </c>
      <c r="AW554" s="14" t="s">
        <v>33</v>
      </c>
      <c r="AX554" s="14" t="s">
        <v>80</v>
      </c>
      <c r="AY554" s="257" t="s">
        <v>266</v>
      </c>
    </row>
    <row r="555" spans="1:65" s="2" customFormat="1" ht="24.15" customHeight="1">
      <c r="A555" s="41"/>
      <c r="B555" s="42"/>
      <c r="C555" s="217" t="s">
        <v>766</v>
      </c>
      <c r="D555" s="217" t="s">
        <v>268</v>
      </c>
      <c r="E555" s="218" t="s">
        <v>3775</v>
      </c>
      <c r="F555" s="219" t="s">
        <v>3776</v>
      </c>
      <c r="G555" s="220" t="s">
        <v>271</v>
      </c>
      <c r="H555" s="221">
        <v>39.962</v>
      </c>
      <c r="I555" s="222"/>
      <c r="J555" s="223">
        <f>ROUND(I555*H555,2)</f>
        <v>0</v>
      </c>
      <c r="K555" s="219" t="s">
        <v>272</v>
      </c>
      <c r="L555" s="47"/>
      <c r="M555" s="224" t="s">
        <v>19</v>
      </c>
      <c r="N555" s="225" t="s">
        <v>43</v>
      </c>
      <c r="O555" s="87"/>
      <c r="P555" s="226">
        <f>O555*H555</f>
        <v>0</v>
      </c>
      <c r="Q555" s="226">
        <v>0.00013</v>
      </c>
      <c r="R555" s="226">
        <f>Q555*H555</f>
        <v>0.00519506</v>
      </c>
      <c r="S555" s="226">
        <v>0</v>
      </c>
      <c r="T555" s="227">
        <f>S555*H555</f>
        <v>0</v>
      </c>
      <c r="U555" s="41"/>
      <c r="V555" s="41"/>
      <c r="W555" s="41"/>
      <c r="X555" s="41"/>
      <c r="Y555" s="41"/>
      <c r="Z555" s="41"/>
      <c r="AA555" s="41"/>
      <c r="AB555" s="41"/>
      <c r="AC555" s="41"/>
      <c r="AD555" s="41"/>
      <c r="AE555" s="41"/>
      <c r="AR555" s="228" t="s">
        <v>396</v>
      </c>
      <c r="AT555" s="228" t="s">
        <v>268</v>
      </c>
      <c r="AU555" s="228" t="s">
        <v>82</v>
      </c>
      <c r="AY555" s="20" t="s">
        <v>266</v>
      </c>
      <c r="BE555" s="229">
        <f>IF(N555="základní",J555,0)</f>
        <v>0</v>
      </c>
      <c r="BF555" s="229">
        <f>IF(N555="snížená",J555,0)</f>
        <v>0</v>
      </c>
      <c r="BG555" s="229">
        <f>IF(N555="zákl. přenesená",J555,0)</f>
        <v>0</v>
      </c>
      <c r="BH555" s="229">
        <f>IF(N555="sníž. přenesená",J555,0)</f>
        <v>0</v>
      </c>
      <c r="BI555" s="229">
        <f>IF(N555="nulová",J555,0)</f>
        <v>0</v>
      </c>
      <c r="BJ555" s="20" t="s">
        <v>80</v>
      </c>
      <c r="BK555" s="229">
        <f>ROUND(I555*H555,2)</f>
        <v>0</v>
      </c>
      <c r="BL555" s="20" t="s">
        <v>396</v>
      </c>
      <c r="BM555" s="228" t="s">
        <v>3777</v>
      </c>
    </row>
    <row r="556" spans="1:47" s="2" customFormat="1" ht="12">
      <c r="A556" s="41"/>
      <c r="B556" s="42"/>
      <c r="C556" s="43"/>
      <c r="D556" s="230" t="s">
        <v>275</v>
      </c>
      <c r="E556" s="43"/>
      <c r="F556" s="231" t="s">
        <v>3778</v>
      </c>
      <c r="G556" s="43"/>
      <c r="H556" s="43"/>
      <c r="I556" s="232"/>
      <c r="J556" s="43"/>
      <c r="K556" s="43"/>
      <c r="L556" s="47"/>
      <c r="M556" s="233"/>
      <c r="N556" s="234"/>
      <c r="O556" s="87"/>
      <c r="P556" s="87"/>
      <c r="Q556" s="87"/>
      <c r="R556" s="87"/>
      <c r="S556" s="87"/>
      <c r="T556" s="88"/>
      <c r="U556" s="41"/>
      <c r="V556" s="41"/>
      <c r="W556" s="41"/>
      <c r="X556" s="41"/>
      <c r="Y556" s="41"/>
      <c r="Z556" s="41"/>
      <c r="AA556" s="41"/>
      <c r="AB556" s="41"/>
      <c r="AC556" s="41"/>
      <c r="AD556" s="41"/>
      <c r="AE556" s="41"/>
      <c r="AT556" s="20" t="s">
        <v>275</v>
      </c>
      <c r="AU556" s="20" t="s">
        <v>82</v>
      </c>
    </row>
    <row r="557" spans="1:47" s="2" customFormat="1" ht="12">
      <c r="A557" s="41"/>
      <c r="B557" s="42"/>
      <c r="C557" s="43"/>
      <c r="D557" s="235" t="s">
        <v>277</v>
      </c>
      <c r="E557" s="43"/>
      <c r="F557" s="236" t="s">
        <v>3779</v>
      </c>
      <c r="G557" s="43"/>
      <c r="H557" s="43"/>
      <c r="I557" s="232"/>
      <c r="J557" s="43"/>
      <c r="K557" s="43"/>
      <c r="L557" s="47"/>
      <c r="M557" s="233"/>
      <c r="N557" s="234"/>
      <c r="O557" s="87"/>
      <c r="P557" s="87"/>
      <c r="Q557" s="87"/>
      <c r="R557" s="87"/>
      <c r="S557" s="87"/>
      <c r="T557" s="88"/>
      <c r="U557" s="41"/>
      <c r="V557" s="41"/>
      <c r="W557" s="41"/>
      <c r="X557" s="41"/>
      <c r="Y557" s="41"/>
      <c r="Z557" s="41"/>
      <c r="AA557" s="41"/>
      <c r="AB557" s="41"/>
      <c r="AC557" s="41"/>
      <c r="AD557" s="41"/>
      <c r="AE557" s="41"/>
      <c r="AT557" s="20" t="s">
        <v>277</v>
      </c>
      <c r="AU557" s="20" t="s">
        <v>82</v>
      </c>
    </row>
    <row r="558" spans="1:51" s="14" customFormat="1" ht="12">
      <c r="A558" s="14"/>
      <c r="B558" s="247"/>
      <c r="C558" s="248"/>
      <c r="D558" s="230" t="s">
        <v>279</v>
      </c>
      <c r="E558" s="249" t="s">
        <v>19</v>
      </c>
      <c r="F558" s="250" t="s">
        <v>3768</v>
      </c>
      <c r="G558" s="248"/>
      <c r="H558" s="251">
        <v>39.962</v>
      </c>
      <c r="I558" s="252"/>
      <c r="J558" s="248"/>
      <c r="K558" s="248"/>
      <c r="L558" s="253"/>
      <c r="M558" s="254"/>
      <c r="N558" s="255"/>
      <c r="O558" s="255"/>
      <c r="P558" s="255"/>
      <c r="Q558" s="255"/>
      <c r="R558" s="255"/>
      <c r="S558" s="255"/>
      <c r="T558" s="256"/>
      <c r="U558" s="14"/>
      <c r="V558" s="14"/>
      <c r="W558" s="14"/>
      <c r="X558" s="14"/>
      <c r="Y558" s="14"/>
      <c r="Z558" s="14"/>
      <c r="AA558" s="14"/>
      <c r="AB558" s="14"/>
      <c r="AC558" s="14"/>
      <c r="AD558" s="14"/>
      <c r="AE558" s="14"/>
      <c r="AT558" s="257" t="s">
        <v>279</v>
      </c>
      <c r="AU558" s="257" t="s">
        <v>82</v>
      </c>
      <c r="AV558" s="14" t="s">
        <v>82</v>
      </c>
      <c r="AW558" s="14" t="s">
        <v>33</v>
      </c>
      <c r="AX558" s="14" t="s">
        <v>80</v>
      </c>
      <c r="AY558" s="257" t="s">
        <v>266</v>
      </c>
    </row>
    <row r="559" spans="1:65" s="2" customFormat="1" ht="24.15" customHeight="1">
      <c r="A559" s="41"/>
      <c r="B559" s="42"/>
      <c r="C559" s="217" t="s">
        <v>784</v>
      </c>
      <c r="D559" s="217" t="s">
        <v>268</v>
      </c>
      <c r="E559" s="218" t="s">
        <v>3780</v>
      </c>
      <c r="F559" s="219" t="s">
        <v>3781</v>
      </c>
      <c r="G559" s="220" t="s">
        <v>271</v>
      </c>
      <c r="H559" s="221">
        <v>79.924</v>
      </c>
      <c r="I559" s="222"/>
      <c r="J559" s="223">
        <f>ROUND(I559*H559,2)</f>
        <v>0</v>
      </c>
      <c r="K559" s="219" t="s">
        <v>272</v>
      </c>
      <c r="L559" s="47"/>
      <c r="M559" s="224" t="s">
        <v>19</v>
      </c>
      <c r="N559" s="225" t="s">
        <v>43</v>
      </c>
      <c r="O559" s="87"/>
      <c r="P559" s="226">
        <f>O559*H559</f>
        <v>0</v>
      </c>
      <c r="Q559" s="226">
        <v>9E-05</v>
      </c>
      <c r="R559" s="226">
        <f>Q559*H559</f>
        <v>0.007193160000000001</v>
      </c>
      <c r="S559" s="226">
        <v>0</v>
      </c>
      <c r="T559" s="227">
        <f>S559*H559</f>
        <v>0</v>
      </c>
      <c r="U559" s="41"/>
      <c r="V559" s="41"/>
      <c r="W559" s="41"/>
      <c r="X559" s="41"/>
      <c r="Y559" s="41"/>
      <c r="Z559" s="41"/>
      <c r="AA559" s="41"/>
      <c r="AB559" s="41"/>
      <c r="AC559" s="41"/>
      <c r="AD559" s="41"/>
      <c r="AE559" s="41"/>
      <c r="AR559" s="228" t="s">
        <v>396</v>
      </c>
      <c r="AT559" s="228" t="s">
        <v>268</v>
      </c>
      <c r="AU559" s="228" t="s">
        <v>82</v>
      </c>
      <c r="AY559" s="20" t="s">
        <v>266</v>
      </c>
      <c r="BE559" s="229">
        <f>IF(N559="základní",J559,0)</f>
        <v>0</v>
      </c>
      <c r="BF559" s="229">
        <f>IF(N559="snížená",J559,0)</f>
        <v>0</v>
      </c>
      <c r="BG559" s="229">
        <f>IF(N559="zákl. přenesená",J559,0)</f>
        <v>0</v>
      </c>
      <c r="BH559" s="229">
        <f>IF(N559="sníž. přenesená",J559,0)</f>
        <v>0</v>
      </c>
      <c r="BI559" s="229">
        <f>IF(N559="nulová",J559,0)</f>
        <v>0</v>
      </c>
      <c r="BJ559" s="20" t="s">
        <v>80</v>
      </c>
      <c r="BK559" s="229">
        <f>ROUND(I559*H559,2)</f>
        <v>0</v>
      </c>
      <c r="BL559" s="20" t="s">
        <v>396</v>
      </c>
      <c r="BM559" s="228" t="s">
        <v>3782</v>
      </c>
    </row>
    <row r="560" spans="1:47" s="2" customFormat="1" ht="12">
      <c r="A560" s="41"/>
      <c r="B560" s="42"/>
      <c r="C560" s="43"/>
      <c r="D560" s="230" t="s">
        <v>275</v>
      </c>
      <c r="E560" s="43"/>
      <c r="F560" s="231" t="s">
        <v>3783</v>
      </c>
      <c r="G560" s="43"/>
      <c r="H560" s="43"/>
      <c r="I560" s="232"/>
      <c r="J560" s="43"/>
      <c r="K560" s="43"/>
      <c r="L560" s="47"/>
      <c r="M560" s="233"/>
      <c r="N560" s="234"/>
      <c r="O560" s="87"/>
      <c r="P560" s="87"/>
      <c r="Q560" s="87"/>
      <c r="R560" s="87"/>
      <c r="S560" s="87"/>
      <c r="T560" s="88"/>
      <c r="U560" s="41"/>
      <c r="V560" s="41"/>
      <c r="W560" s="41"/>
      <c r="X560" s="41"/>
      <c r="Y560" s="41"/>
      <c r="Z560" s="41"/>
      <c r="AA560" s="41"/>
      <c r="AB560" s="41"/>
      <c r="AC560" s="41"/>
      <c r="AD560" s="41"/>
      <c r="AE560" s="41"/>
      <c r="AT560" s="20" t="s">
        <v>275</v>
      </c>
      <c r="AU560" s="20" t="s">
        <v>82</v>
      </c>
    </row>
    <row r="561" spans="1:47" s="2" customFormat="1" ht="12">
      <c r="A561" s="41"/>
      <c r="B561" s="42"/>
      <c r="C561" s="43"/>
      <c r="D561" s="235" t="s">
        <v>277</v>
      </c>
      <c r="E561" s="43"/>
      <c r="F561" s="236" t="s">
        <v>3784</v>
      </c>
      <c r="G561" s="43"/>
      <c r="H561" s="43"/>
      <c r="I561" s="232"/>
      <c r="J561" s="43"/>
      <c r="K561" s="43"/>
      <c r="L561" s="47"/>
      <c r="M561" s="233"/>
      <c r="N561" s="234"/>
      <c r="O561" s="87"/>
      <c r="P561" s="87"/>
      <c r="Q561" s="87"/>
      <c r="R561" s="87"/>
      <c r="S561" s="87"/>
      <c r="T561" s="88"/>
      <c r="U561" s="41"/>
      <c r="V561" s="41"/>
      <c r="W561" s="41"/>
      <c r="X561" s="41"/>
      <c r="Y561" s="41"/>
      <c r="Z561" s="41"/>
      <c r="AA561" s="41"/>
      <c r="AB561" s="41"/>
      <c r="AC561" s="41"/>
      <c r="AD561" s="41"/>
      <c r="AE561" s="41"/>
      <c r="AT561" s="20" t="s">
        <v>277</v>
      </c>
      <c r="AU561" s="20" t="s">
        <v>82</v>
      </c>
    </row>
    <row r="562" spans="1:51" s="14" customFormat="1" ht="12">
      <c r="A562" s="14"/>
      <c r="B562" s="247"/>
      <c r="C562" s="248"/>
      <c r="D562" s="230" t="s">
        <v>279</v>
      </c>
      <c r="E562" s="249" t="s">
        <v>19</v>
      </c>
      <c r="F562" s="250" t="s">
        <v>3785</v>
      </c>
      <c r="G562" s="248"/>
      <c r="H562" s="251">
        <v>79.924</v>
      </c>
      <c r="I562" s="252"/>
      <c r="J562" s="248"/>
      <c r="K562" s="248"/>
      <c r="L562" s="253"/>
      <c r="M562" s="309"/>
      <c r="N562" s="310"/>
      <c r="O562" s="310"/>
      <c r="P562" s="310"/>
      <c r="Q562" s="310"/>
      <c r="R562" s="310"/>
      <c r="S562" s="310"/>
      <c r="T562" s="311"/>
      <c r="U562" s="14"/>
      <c r="V562" s="14"/>
      <c r="W562" s="14"/>
      <c r="X562" s="14"/>
      <c r="Y562" s="14"/>
      <c r="Z562" s="14"/>
      <c r="AA562" s="14"/>
      <c r="AB562" s="14"/>
      <c r="AC562" s="14"/>
      <c r="AD562" s="14"/>
      <c r="AE562" s="14"/>
      <c r="AT562" s="257" t="s">
        <v>279</v>
      </c>
      <c r="AU562" s="257" t="s">
        <v>82</v>
      </c>
      <c r="AV562" s="14" t="s">
        <v>82</v>
      </c>
      <c r="AW562" s="14" t="s">
        <v>33</v>
      </c>
      <c r="AX562" s="14" t="s">
        <v>80</v>
      </c>
      <c r="AY562" s="257" t="s">
        <v>266</v>
      </c>
    </row>
    <row r="563" spans="1:31" s="2" customFormat="1" ht="6.95" customHeight="1">
      <c r="A563" s="41"/>
      <c r="B563" s="62"/>
      <c r="C563" s="63"/>
      <c r="D563" s="63"/>
      <c r="E563" s="63"/>
      <c r="F563" s="63"/>
      <c r="G563" s="63"/>
      <c r="H563" s="63"/>
      <c r="I563" s="63"/>
      <c r="J563" s="63"/>
      <c r="K563" s="63"/>
      <c r="L563" s="47"/>
      <c r="M563" s="41"/>
      <c r="O563" s="41"/>
      <c r="P563" s="41"/>
      <c r="Q563" s="41"/>
      <c r="R563" s="41"/>
      <c r="S563" s="41"/>
      <c r="T563" s="41"/>
      <c r="U563" s="41"/>
      <c r="V563" s="41"/>
      <c r="W563" s="41"/>
      <c r="X563" s="41"/>
      <c r="Y563" s="41"/>
      <c r="Z563" s="41"/>
      <c r="AA563" s="41"/>
      <c r="AB563" s="41"/>
      <c r="AC563" s="41"/>
      <c r="AD563" s="41"/>
      <c r="AE563" s="41"/>
    </row>
  </sheetData>
  <sheetProtection password="D520" sheet="1" objects="1" scenarios="1" formatColumns="0" formatRows="0" autoFilter="0"/>
  <autoFilter ref="C94:K562"/>
  <mergeCells count="9">
    <mergeCell ref="E7:H7"/>
    <mergeCell ref="E9:H9"/>
    <mergeCell ref="E18:H18"/>
    <mergeCell ref="E27:H27"/>
    <mergeCell ref="E48:H48"/>
    <mergeCell ref="E50:H50"/>
    <mergeCell ref="E85:H85"/>
    <mergeCell ref="E87:H87"/>
    <mergeCell ref="L2:V2"/>
  </mergeCells>
  <hyperlinks>
    <hyperlink ref="F100" r:id="rId1" display="https://podminky.urs.cz/item/CS_URS_2022_01/273322511"/>
    <hyperlink ref="F106" r:id="rId2" display="https://podminky.urs.cz/item/CS_URS_2022_01/273351121"/>
    <hyperlink ref="F112" r:id="rId3" display="https://podminky.urs.cz/item/CS_URS_2022_01/273351122"/>
    <hyperlink ref="F115" r:id="rId4" display="https://podminky.urs.cz/item/CS_URS_2022_01/273361821"/>
    <hyperlink ref="F121" r:id="rId5" display="https://podminky.urs.cz/item/CS_URS_2022_01/273362021"/>
    <hyperlink ref="F127" r:id="rId6" display="https://podminky.urs.cz/item/CS_URS_2022_01/278382551"/>
    <hyperlink ref="F134" r:id="rId7" display="https://podminky.urs.cz/item/CS_URS_2022_01/312321411"/>
    <hyperlink ref="F140" r:id="rId8" display="https://podminky.urs.cz/item/CS_URS_2022_01/312362021"/>
    <hyperlink ref="F146" r:id="rId9" display="https://podminky.urs.cz/item/CS_URS_2022_01/315321411"/>
    <hyperlink ref="F154" r:id="rId10" display="https://podminky.urs.cz/item/CS_URS_2022_01/315351121"/>
    <hyperlink ref="F162" r:id="rId11" display="https://podminky.urs.cz/item/CS_URS_2022_01/315351122"/>
    <hyperlink ref="F165" r:id="rId12" display="https://podminky.urs.cz/item/CS_URS_2022_01/315361821"/>
    <hyperlink ref="F174" r:id="rId13" display="https://podminky.urs.cz/item/CS_URS_2022_01/315362021"/>
    <hyperlink ref="F180" r:id="rId14" display="https://podminky.urs.cz/item/CS_URS_2022_01/317168011"/>
    <hyperlink ref="F186" r:id="rId15" display="https://podminky.urs.cz/item/CS_URS_2022_01/317168012"/>
    <hyperlink ref="F192" r:id="rId16" display="https://podminky.urs.cz/item/CS_URS_2022_01/317168051"/>
    <hyperlink ref="F198" r:id="rId17" display="https://podminky.urs.cz/item/CS_URS_2022_01/317234410"/>
    <hyperlink ref="F221" r:id="rId18" display="https://podminky.urs.cz/item/CS_URS_2022_01/317944321"/>
    <hyperlink ref="F228" r:id="rId19" display="https://podminky.urs.cz/item/CS_URS_2022_01/317944323"/>
    <hyperlink ref="F244" r:id="rId20" display="https://podminky.urs.cz/item/CS_URS_2022_01/317944325"/>
    <hyperlink ref="F251" r:id="rId21" display="https://podminky.urs.cz/item/CS_URS_2022_01/346244381"/>
    <hyperlink ref="F276" r:id="rId22" display="https://podminky.urs.cz/item/CS_URS_2022_01/346244382"/>
    <hyperlink ref="F283" r:id="rId23" display="https://podminky.urs.cz/item/CS_URS_2022_01/411321414"/>
    <hyperlink ref="F289" r:id="rId24" display="https://podminky.urs.cz/item/CS_URS_2022_01/411322424"/>
    <hyperlink ref="F329" r:id="rId25" display="https://podminky.urs.cz/item/CS_URS_2022_01/411354315"/>
    <hyperlink ref="F335" r:id="rId26" display="https://podminky.urs.cz/item/CS_URS_2022_01/411354316"/>
    <hyperlink ref="F338" r:id="rId27" display="https://podminky.urs.cz/item/CS_URS_2022_01/411361821"/>
    <hyperlink ref="F349" r:id="rId28" display="https://podminky.urs.cz/item/CS_URS_2022_01/413941133"/>
    <hyperlink ref="F375" r:id="rId29" display="https://podminky.urs.cz/item/CS_URS_2022_01/413941135"/>
    <hyperlink ref="F401" r:id="rId30" display="https://podminky.urs.cz/item/CS_URS_2022_01/417321515"/>
    <hyperlink ref="F408" r:id="rId31" display="https://podminky.urs.cz/item/CS_URS_2022_01/417351115"/>
    <hyperlink ref="F416" r:id="rId32" display="https://podminky.urs.cz/item/CS_URS_2022_01/417351116"/>
    <hyperlink ref="F424" r:id="rId33" display="https://podminky.urs.cz/item/CS_URS_2022_01/417361821"/>
    <hyperlink ref="F437" r:id="rId34" display="https://podminky.urs.cz/item/CS_URS_2022_01/631311126"/>
    <hyperlink ref="F443" r:id="rId35" display="https://podminky.urs.cz/item/CS_URS_2022_01/631311136"/>
    <hyperlink ref="F451" r:id="rId36" display="https://podminky.urs.cz/item/CS_URS_2022_01/631362021"/>
    <hyperlink ref="F462" r:id="rId37" display="https://podminky.urs.cz/item/CS_URS_2022_01/974031664"/>
    <hyperlink ref="F481" r:id="rId38" display="https://podminky.urs.cz/item/CS_URS_2022_01/974031666"/>
    <hyperlink ref="F496" r:id="rId39" display="https://podminky.urs.cz/item/CS_URS_2022_01/974031668"/>
    <hyperlink ref="F504" r:id="rId40" display="https://podminky.urs.cz/item/CS_URS_2022_01/985331211"/>
    <hyperlink ref="F515" r:id="rId41" display="https://podminky.urs.cz/item/CS_URS_2022_01/997013152"/>
    <hyperlink ref="F518" r:id="rId42" display="https://podminky.urs.cz/item/CS_URS_2022_01/997013501"/>
    <hyperlink ref="F521" r:id="rId43" display="https://podminky.urs.cz/item/CS_URS_2022_01/997013509"/>
    <hyperlink ref="F525" r:id="rId44" display="https://podminky.urs.cz/item/CS_URS_2022_01/997013871"/>
    <hyperlink ref="F529" r:id="rId45" display="https://podminky.urs.cz/item/CS_URS_2022_01/998017002"/>
    <hyperlink ref="F534" r:id="rId46" display="https://podminky.urs.cz/item/CS_URS_2022_01/767995117"/>
    <hyperlink ref="F541" r:id="rId47" display="https://podminky.urs.cz/item/CS_URS_2022_01/998767102"/>
    <hyperlink ref="F545" r:id="rId48" display="https://podminky.urs.cz/item/CS_URS_2022_01/783301303"/>
    <hyperlink ref="F549" r:id="rId49" display="https://podminky.urs.cz/item/CS_URS_2022_01/783301311"/>
    <hyperlink ref="F553" r:id="rId50" display="https://podminky.urs.cz/item/CS_URS_2022_01/783301401"/>
    <hyperlink ref="F557" r:id="rId51" display="https://podminky.urs.cz/item/CS_URS_2022_01/783344101"/>
    <hyperlink ref="F561" r:id="rId52" display="https://podminky.urs.cz/item/CS_URS_2022_01/783347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3"/>
</worksheet>
</file>

<file path=xl/worksheets/sheet4.xml><?xml version="1.0" encoding="utf-8"?>
<worksheet xmlns="http://schemas.openxmlformats.org/spreadsheetml/2006/main" xmlns:r="http://schemas.openxmlformats.org/officeDocument/2006/relationships">
  <sheetPr>
    <pageSetUpPr fitToPage="1"/>
  </sheetPr>
  <dimension ref="A2:BM3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92</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3786</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3787</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3788</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ROUND(J103,2)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ROUND((SUM(BE103:BE315)),2)</f>
        <v>0</v>
      </c>
      <c r="G35" s="41"/>
      <c r="H35" s="41"/>
      <c r="I35" s="162">
        <v>0.21</v>
      </c>
      <c r="J35" s="161">
        <f>ROUND(((SUM(BE103:BE315))*I35),2)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ROUND((SUM(BF103:BF315)),2)</f>
        <v>0</v>
      </c>
      <c r="G36" s="41"/>
      <c r="H36" s="41"/>
      <c r="I36" s="162">
        <v>0.15</v>
      </c>
      <c r="J36" s="161">
        <f>ROUND(((SUM(BF103:BF315))*I36),2)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ROUND((SUM(BG103:BG315)),2)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ROUND((SUM(BH103:BH315)),2)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ROUND((SUM(BI103:BI315)),2)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3786</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3787</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D.1.4.a - Zdravotně technické instalace</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J103</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3789</v>
      </c>
      <c r="E64" s="182"/>
      <c r="F64" s="182"/>
      <c r="G64" s="182"/>
      <c r="H64" s="182"/>
      <c r="I64" s="182"/>
      <c r="J64" s="183">
        <f>J104</f>
        <v>0</v>
      </c>
      <c r="K64" s="180"/>
      <c r="L64" s="184"/>
      <c r="S64" s="9"/>
      <c r="T64" s="9"/>
      <c r="U64" s="9"/>
      <c r="V64" s="9"/>
      <c r="W64" s="9"/>
      <c r="X64" s="9"/>
      <c r="Y64" s="9"/>
      <c r="Z64" s="9"/>
      <c r="AA64" s="9"/>
      <c r="AB64" s="9"/>
      <c r="AC64" s="9"/>
      <c r="AD64" s="9"/>
      <c r="AE64" s="9"/>
    </row>
    <row r="65" spans="1:31" s="9" customFormat="1" ht="24.95" customHeight="1">
      <c r="A65" s="9"/>
      <c r="B65" s="179"/>
      <c r="C65" s="180"/>
      <c r="D65" s="181" t="s">
        <v>3790</v>
      </c>
      <c r="E65" s="182"/>
      <c r="F65" s="182"/>
      <c r="G65" s="182"/>
      <c r="H65" s="182"/>
      <c r="I65" s="182"/>
      <c r="J65" s="183">
        <f>J115</f>
        <v>0</v>
      </c>
      <c r="K65" s="180"/>
      <c r="L65" s="184"/>
      <c r="S65" s="9"/>
      <c r="T65" s="9"/>
      <c r="U65" s="9"/>
      <c r="V65" s="9"/>
      <c r="W65" s="9"/>
      <c r="X65" s="9"/>
      <c r="Y65" s="9"/>
      <c r="Z65" s="9"/>
      <c r="AA65" s="9"/>
      <c r="AB65" s="9"/>
      <c r="AC65" s="9"/>
      <c r="AD65" s="9"/>
      <c r="AE65" s="9"/>
    </row>
    <row r="66" spans="1:31" s="9" customFormat="1" ht="24.95" customHeight="1">
      <c r="A66" s="9"/>
      <c r="B66" s="179"/>
      <c r="C66" s="180"/>
      <c r="D66" s="181" t="s">
        <v>3791</v>
      </c>
      <c r="E66" s="182"/>
      <c r="F66" s="182"/>
      <c r="G66" s="182"/>
      <c r="H66" s="182"/>
      <c r="I66" s="182"/>
      <c r="J66" s="183">
        <f>J118</f>
        <v>0</v>
      </c>
      <c r="K66" s="180"/>
      <c r="L66" s="184"/>
      <c r="S66" s="9"/>
      <c r="T66" s="9"/>
      <c r="U66" s="9"/>
      <c r="V66" s="9"/>
      <c r="W66" s="9"/>
      <c r="X66" s="9"/>
      <c r="Y66" s="9"/>
      <c r="Z66" s="9"/>
      <c r="AA66" s="9"/>
      <c r="AB66" s="9"/>
      <c r="AC66" s="9"/>
      <c r="AD66" s="9"/>
      <c r="AE66" s="9"/>
    </row>
    <row r="67" spans="1:31" s="9" customFormat="1" ht="24.95" customHeight="1">
      <c r="A67" s="9"/>
      <c r="B67" s="179"/>
      <c r="C67" s="180"/>
      <c r="D67" s="181" t="s">
        <v>3792</v>
      </c>
      <c r="E67" s="182"/>
      <c r="F67" s="182"/>
      <c r="G67" s="182"/>
      <c r="H67" s="182"/>
      <c r="I67" s="182"/>
      <c r="J67" s="183">
        <f>J121</f>
        <v>0</v>
      </c>
      <c r="K67" s="180"/>
      <c r="L67" s="184"/>
      <c r="S67" s="9"/>
      <c r="T67" s="9"/>
      <c r="U67" s="9"/>
      <c r="V67" s="9"/>
      <c r="W67" s="9"/>
      <c r="X67" s="9"/>
      <c r="Y67" s="9"/>
      <c r="Z67" s="9"/>
      <c r="AA67" s="9"/>
      <c r="AB67" s="9"/>
      <c r="AC67" s="9"/>
      <c r="AD67" s="9"/>
      <c r="AE67" s="9"/>
    </row>
    <row r="68" spans="1:31" s="9" customFormat="1" ht="24.95" customHeight="1">
      <c r="A68" s="9"/>
      <c r="B68" s="179"/>
      <c r="C68" s="180"/>
      <c r="D68" s="181" t="s">
        <v>3793</v>
      </c>
      <c r="E68" s="182"/>
      <c r="F68" s="182"/>
      <c r="G68" s="182"/>
      <c r="H68" s="182"/>
      <c r="I68" s="182"/>
      <c r="J68" s="183">
        <f>J164</f>
        <v>0</v>
      </c>
      <c r="K68" s="180"/>
      <c r="L68" s="184"/>
      <c r="S68" s="9"/>
      <c r="T68" s="9"/>
      <c r="U68" s="9"/>
      <c r="V68" s="9"/>
      <c r="W68" s="9"/>
      <c r="X68" s="9"/>
      <c r="Y68" s="9"/>
      <c r="Z68" s="9"/>
      <c r="AA68" s="9"/>
      <c r="AB68" s="9"/>
      <c r="AC68" s="9"/>
      <c r="AD68" s="9"/>
      <c r="AE68" s="9"/>
    </row>
    <row r="69" spans="1:31" s="9" customFormat="1" ht="24.95" customHeight="1">
      <c r="A69" s="9"/>
      <c r="B69" s="179"/>
      <c r="C69" s="180"/>
      <c r="D69" s="181" t="s">
        <v>3793</v>
      </c>
      <c r="E69" s="182"/>
      <c r="F69" s="182"/>
      <c r="G69" s="182"/>
      <c r="H69" s="182"/>
      <c r="I69" s="182"/>
      <c r="J69" s="183">
        <f>J204</f>
        <v>0</v>
      </c>
      <c r="K69" s="180"/>
      <c r="L69" s="184"/>
      <c r="S69" s="9"/>
      <c r="T69" s="9"/>
      <c r="U69" s="9"/>
      <c r="V69" s="9"/>
      <c r="W69" s="9"/>
      <c r="X69" s="9"/>
      <c r="Y69" s="9"/>
      <c r="Z69" s="9"/>
      <c r="AA69" s="9"/>
      <c r="AB69" s="9"/>
      <c r="AC69" s="9"/>
      <c r="AD69" s="9"/>
      <c r="AE69" s="9"/>
    </row>
    <row r="70" spans="1:31" s="9" customFormat="1" ht="24.95" customHeight="1">
      <c r="A70" s="9"/>
      <c r="B70" s="179"/>
      <c r="C70" s="180"/>
      <c r="D70" s="181" t="s">
        <v>3794</v>
      </c>
      <c r="E70" s="182"/>
      <c r="F70" s="182"/>
      <c r="G70" s="182"/>
      <c r="H70" s="182"/>
      <c r="I70" s="182"/>
      <c r="J70" s="183">
        <f>J205</f>
        <v>0</v>
      </c>
      <c r="K70" s="180"/>
      <c r="L70" s="184"/>
      <c r="S70" s="9"/>
      <c r="T70" s="9"/>
      <c r="U70" s="9"/>
      <c r="V70" s="9"/>
      <c r="W70" s="9"/>
      <c r="X70" s="9"/>
      <c r="Y70" s="9"/>
      <c r="Z70" s="9"/>
      <c r="AA70" s="9"/>
      <c r="AB70" s="9"/>
      <c r="AC70" s="9"/>
      <c r="AD70" s="9"/>
      <c r="AE70" s="9"/>
    </row>
    <row r="71" spans="1:31" s="9" customFormat="1" ht="24.95" customHeight="1">
      <c r="A71" s="9"/>
      <c r="B71" s="179"/>
      <c r="C71" s="180"/>
      <c r="D71" s="181" t="s">
        <v>3795</v>
      </c>
      <c r="E71" s="182"/>
      <c r="F71" s="182"/>
      <c r="G71" s="182"/>
      <c r="H71" s="182"/>
      <c r="I71" s="182"/>
      <c r="J71" s="183">
        <f>J206</f>
        <v>0</v>
      </c>
      <c r="K71" s="180"/>
      <c r="L71" s="184"/>
      <c r="S71" s="9"/>
      <c r="T71" s="9"/>
      <c r="U71" s="9"/>
      <c r="V71" s="9"/>
      <c r="W71" s="9"/>
      <c r="X71" s="9"/>
      <c r="Y71" s="9"/>
      <c r="Z71" s="9"/>
      <c r="AA71" s="9"/>
      <c r="AB71" s="9"/>
      <c r="AC71" s="9"/>
      <c r="AD71" s="9"/>
      <c r="AE71" s="9"/>
    </row>
    <row r="72" spans="1:31" s="9" customFormat="1" ht="24.95" customHeight="1">
      <c r="A72" s="9"/>
      <c r="B72" s="179"/>
      <c r="C72" s="180"/>
      <c r="D72" s="181" t="s">
        <v>3796</v>
      </c>
      <c r="E72" s="182"/>
      <c r="F72" s="182"/>
      <c r="G72" s="182"/>
      <c r="H72" s="182"/>
      <c r="I72" s="182"/>
      <c r="J72" s="183">
        <f>J249</f>
        <v>0</v>
      </c>
      <c r="K72" s="180"/>
      <c r="L72" s="184"/>
      <c r="S72" s="9"/>
      <c r="T72" s="9"/>
      <c r="U72" s="9"/>
      <c r="V72" s="9"/>
      <c r="W72" s="9"/>
      <c r="X72" s="9"/>
      <c r="Y72" s="9"/>
      <c r="Z72" s="9"/>
      <c r="AA72" s="9"/>
      <c r="AB72" s="9"/>
      <c r="AC72" s="9"/>
      <c r="AD72" s="9"/>
      <c r="AE72" s="9"/>
    </row>
    <row r="73" spans="1:31" s="9" customFormat="1" ht="24.95" customHeight="1">
      <c r="A73" s="9"/>
      <c r="B73" s="179"/>
      <c r="C73" s="180"/>
      <c r="D73" s="181" t="s">
        <v>3797</v>
      </c>
      <c r="E73" s="182"/>
      <c r="F73" s="182"/>
      <c r="G73" s="182"/>
      <c r="H73" s="182"/>
      <c r="I73" s="182"/>
      <c r="J73" s="183">
        <f>J253</f>
        <v>0</v>
      </c>
      <c r="K73" s="180"/>
      <c r="L73" s="184"/>
      <c r="S73" s="9"/>
      <c r="T73" s="9"/>
      <c r="U73" s="9"/>
      <c r="V73" s="9"/>
      <c r="W73" s="9"/>
      <c r="X73" s="9"/>
      <c r="Y73" s="9"/>
      <c r="Z73" s="9"/>
      <c r="AA73" s="9"/>
      <c r="AB73" s="9"/>
      <c r="AC73" s="9"/>
      <c r="AD73" s="9"/>
      <c r="AE73" s="9"/>
    </row>
    <row r="74" spans="1:31" s="9" customFormat="1" ht="24.95" customHeight="1">
      <c r="A74" s="9"/>
      <c r="B74" s="179"/>
      <c r="C74" s="180"/>
      <c r="D74" s="181" t="s">
        <v>3798</v>
      </c>
      <c r="E74" s="182"/>
      <c r="F74" s="182"/>
      <c r="G74" s="182"/>
      <c r="H74" s="182"/>
      <c r="I74" s="182"/>
      <c r="J74" s="183">
        <f>J257</f>
        <v>0</v>
      </c>
      <c r="K74" s="180"/>
      <c r="L74" s="184"/>
      <c r="S74" s="9"/>
      <c r="T74" s="9"/>
      <c r="U74" s="9"/>
      <c r="V74" s="9"/>
      <c r="W74" s="9"/>
      <c r="X74" s="9"/>
      <c r="Y74" s="9"/>
      <c r="Z74" s="9"/>
      <c r="AA74" s="9"/>
      <c r="AB74" s="9"/>
      <c r="AC74" s="9"/>
      <c r="AD74" s="9"/>
      <c r="AE74" s="9"/>
    </row>
    <row r="75" spans="1:31" s="9" customFormat="1" ht="24.95" customHeight="1">
      <c r="A75" s="9"/>
      <c r="B75" s="179"/>
      <c r="C75" s="180"/>
      <c r="D75" s="181" t="s">
        <v>3799</v>
      </c>
      <c r="E75" s="182"/>
      <c r="F75" s="182"/>
      <c r="G75" s="182"/>
      <c r="H75" s="182"/>
      <c r="I75" s="182"/>
      <c r="J75" s="183">
        <f>J276</f>
        <v>0</v>
      </c>
      <c r="K75" s="180"/>
      <c r="L75" s="184"/>
      <c r="S75" s="9"/>
      <c r="T75" s="9"/>
      <c r="U75" s="9"/>
      <c r="V75" s="9"/>
      <c r="W75" s="9"/>
      <c r="X75" s="9"/>
      <c r="Y75" s="9"/>
      <c r="Z75" s="9"/>
      <c r="AA75" s="9"/>
      <c r="AB75" s="9"/>
      <c r="AC75" s="9"/>
      <c r="AD75" s="9"/>
      <c r="AE75" s="9"/>
    </row>
    <row r="76" spans="1:31" s="9" customFormat="1" ht="24.95" customHeight="1">
      <c r="A76" s="9"/>
      <c r="B76" s="179"/>
      <c r="C76" s="180"/>
      <c r="D76" s="181" t="s">
        <v>3800</v>
      </c>
      <c r="E76" s="182"/>
      <c r="F76" s="182"/>
      <c r="G76" s="182"/>
      <c r="H76" s="182"/>
      <c r="I76" s="182"/>
      <c r="J76" s="183">
        <f>J283</f>
        <v>0</v>
      </c>
      <c r="K76" s="180"/>
      <c r="L76" s="184"/>
      <c r="S76" s="9"/>
      <c r="T76" s="9"/>
      <c r="U76" s="9"/>
      <c r="V76" s="9"/>
      <c r="W76" s="9"/>
      <c r="X76" s="9"/>
      <c r="Y76" s="9"/>
      <c r="Z76" s="9"/>
      <c r="AA76" s="9"/>
      <c r="AB76" s="9"/>
      <c r="AC76" s="9"/>
      <c r="AD76" s="9"/>
      <c r="AE76" s="9"/>
    </row>
    <row r="77" spans="1:31" s="9" customFormat="1" ht="24.95" customHeight="1">
      <c r="A77" s="9"/>
      <c r="B77" s="179"/>
      <c r="C77" s="180"/>
      <c r="D77" s="181" t="s">
        <v>3801</v>
      </c>
      <c r="E77" s="182"/>
      <c r="F77" s="182"/>
      <c r="G77" s="182"/>
      <c r="H77" s="182"/>
      <c r="I77" s="182"/>
      <c r="J77" s="183">
        <f>J290</f>
        <v>0</v>
      </c>
      <c r="K77" s="180"/>
      <c r="L77" s="184"/>
      <c r="S77" s="9"/>
      <c r="T77" s="9"/>
      <c r="U77" s="9"/>
      <c r="V77" s="9"/>
      <c r="W77" s="9"/>
      <c r="X77" s="9"/>
      <c r="Y77" s="9"/>
      <c r="Z77" s="9"/>
      <c r="AA77" s="9"/>
      <c r="AB77" s="9"/>
      <c r="AC77" s="9"/>
      <c r="AD77" s="9"/>
      <c r="AE77" s="9"/>
    </row>
    <row r="78" spans="1:31" s="9" customFormat="1" ht="24.95" customHeight="1">
      <c r="A78" s="9"/>
      <c r="B78" s="179"/>
      <c r="C78" s="180"/>
      <c r="D78" s="181" t="s">
        <v>3802</v>
      </c>
      <c r="E78" s="182"/>
      <c r="F78" s="182"/>
      <c r="G78" s="182"/>
      <c r="H78" s="182"/>
      <c r="I78" s="182"/>
      <c r="J78" s="183">
        <f>J302</f>
        <v>0</v>
      </c>
      <c r="K78" s="180"/>
      <c r="L78" s="184"/>
      <c r="S78" s="9"/>
      <c r="T78" s="9"/>
      <c r="U78" s="9"/>
      <c r="V78" s="9"/>
      <c r="W78" s="9"/>
      <c r="X78" s="9"/>
      <c r="Y78" s="9"/>
      <c r="Z78" s="9"/>
      <c r="AA78" s="9"/>
      <c r="AB78" s="9"/>
      <c r="AC78" s="9"/>
      <c r="AD78" s="9"/>
      <c r="AE78" s="9"/>
    </row>
    <row r="79" spans="1:31" s="9" customFormat="1" ht="24.95" customHeight="1">
      <c r="A79" s="9"/>
      <c r="B79" s="179"/>
      <c r="C79" s="180"/>
      <c r="D79" s="181" t="s">
        <v>3803</v>
      </c>
      <c r="E79" s="182"/>
      <c r="F79" s="182"/>
      <c r="G79" s="182"/>
      <c r="H79" s="182"/>
      <c r="I79" s="182"/>
      <c r="J79" s="183">
        <f>J306</f>
        <v>0</v>
      </c>
      <c r="K79" s="180"/>
      <c r="L79" s="184"/>
      <c r="S79" s="9"/>
      <c r="T79" s="9"/>
      <c r="U79" s="9"/>
      <c r="V79" s="9"/>
      <c r="W79" s="9"/>
      <c r="X79" s="9"/>
      <c r="Y79" s="9"/>
      <c r="Z79" s="9"/>
      <c r="AA79" s="9"/>
      <c r="AB79" s="9"/>
      <c r="AC79" s="9"/>
      <c r="AD79" s="9"/>
      <c r="AE79" s="9"/>
    </row>
    <row r="80" spans="1:31" s="9" customFormat="1" ht="24.95" customHeight="1">
      <c r="A80" s="9"/>
      <c r="B80" s="179"/>
      <c r="C80" s="180"/>
      <c r="D80" s="181" t="s">
        <v>3804</v>
      </c>
      <c r="E80" s="182"/>
      <c r="F80" s="182"/>
      <c r="G80" s="182"/>
      <c r="H80" s="182"/>
      <c r="I80" s="182"/>
      <c r="J80" s="183">
        <f>J309</f>
        <v>0</v>
      </c>
      <c r="K80" s="180"/>
      <c r="L80" s="184"/>
      <c r="S80" s="9"/>
      <c r="T80" s="9"/>
      <c r="U80" s="9"/>
      <c r="V80" s="9"/>
      <c r="W80" s="9"/>
      <c r="X80" s="9"/>
      <c r="Y80" s="9"/>
      <c r="Z80" s="9"/>
      <c r="AA80" s="9"/>
      <c r="AB80" s="9"/>
      <c r="AC80" s="9"/>
      <c r="AD80" s="9"/>
      <c r="AE80" s="9"/>
    </row>
    <row r="81" spans="1:31" s="9" customFormat="1" ht="24.95" customHeight="1">
      <c r="A81" s="9"/>
      <c r="B81" s="179"/>
      <c r="C81" s="180"/>
      <c r="D81" s="181" t="s">
        <v>3805</v>
      </c>
      <c r="E81" s="182"/>
      <c r="F81" s="182"/>
      <c r="G81" s="182"/>
      <c r="H81" s="182"/>
      <c r="I81" s="182"/>
      <c r="J81" s="183">
        <f>J313</f>
        <v>0</v>
      </c>
      <c r="K81" s="180"/>
      <c r="L81" s="184"/>
      <c r="S81" s="9"/>
      <c r="T81" s="9"/>
      <c r="U81" s="9"/>
      <c r="V81" s="9"/>
      <c r="W81" s="9"/>
      <c r="X81" s="9"/>
      <c r="Y81" s="9"/>
      <c r="Z81" s="9"/>
      <c r="AA81" s="9"/>
      <c r="AB81" s="9"/>
      <c r="AC81" s="9"/>
      <c r="AD81" s="9"/>
      <c r="AE81" s="9"/>
    </row>
    <row r="82" spans="1:31" s="2" customFormat="1" ht="21.8" customHeight="1">
      <c r="A82" s="41"/>
      <c r="B82" s="42"/>
      <c r="C82" s="43"/>
      <c r="D82" s="43"/>
      <c r="E82" s="43"/>
      <c r="F82" s="43"/>
      <c r="G82" s="43"/>
      <c r="H82" s="43"/>
      <c r="I82" s="43"/>
      <c r="J82" s="43"/>
      <c r="K82" s="43"/>
      <c r="L82" s="148"/>
      <c r="S82" s="41"/>
      <c r="T82" s="41"/>
      <c r="U82" s="41"/>
      <c r="V82" s="41"/>
      <c r="W82" s="41"/>
      <c r="X82" s="41"/>
      <c r="Y82" s="41"/>
      <c r="Z82" s="41"/>
      <c r="AA82" s="41"/>
      <c r="AB82" s="41"/>
      <c r="AC82" s="41"/>
      <c r="AD82" s="41"/>
      <c r="AE82" s="41"/>
    </row>
    <row r="83" spans="1:31" s="2" customFormat="1" ht="6.95" customHeight="1">
      <c r="A83" s="41"/>
      <c r="B83" s="62"/>
      <c r="C83" s="63"/>
      <c r="D83" s="63"/>
      <c r="E83" s="63"/>
      <c r="F83" s="63"/>
      <c r="G83" s="63"/>
      <c r="H83" s="63"/>
      <c r="I83" s="63"/>
      <c r="J83" s="63"/>
      <c r="K83" s="63"/>
      <c r="L83" s="148"/>
      <c r="S83" s="41"/>
      <c r="T83" s="41"/>
      <c r="U83" s="41"/>
      <c r="V83" s="41"/>
      <c r="W83" s="41"/>
      <c r="X83" s="41"/>
      <c r="Y83" s="41"/>
      <c r="Z83" s="41"/>
      <c r="AA83" s="41"/>
      <c r="AB83" s="41"/>
      <c r="AC83" s="41"/>
      <c r="AD83" s="41"/>
      <c r="AE83" s="41"/>
    </row>
    <row r="87" spans="1:31" s="2" customFormat="1" ht="6.95" customHeight="1">
      <c r="A87" s="41"/>
      <c r="B87" s="64"/>
      <c r="C87" s="65"/>
      <c r="D87" s="65"/>
      <c r="E87" s="65"/>
      <c r="F87" s="65"/>
      <c r="G87" s="65"/>
      <c r="H87" s="65"/>
      <c r="I87" s="65"/>
      <c r="J87" s="65"/>
      <c r="K87" s="65"/>
      <c r="L87" s="148"/>
      <c r="S87" s="41"/>
      <c r="T87" s="41"/>
      <c r="U87" s="41"/>
      <c r="V87" s="41"/>
      <c r="W87" s="41"/>
      <c r="X87" s="41"/>
      <c r="Y87" s="41"/>
      <c r="Z87" s="41"/>
      <c r="AA87" s="41"/>
      <c r="AB87" s="41"/>
      <c r="AC87" s="41"/>
      <c r="AD87" s="41"/>
      <c r="AE87" s="41"/>
    </row>
    <row r="88" spans="1:31" s="2" customFormat="1" ht="24.95" customHeight="1">
      <c r="A88" s="41"/>
      <c r="B88" s="42"/>
      <c r="C88" s="26" t="s">
        <v>251</v>
      </c>
      <c r="D88" s="43"/>
      <c r="E88" s="43"/>
      <c r="F88" s="43"/>
      <c r="G88" s="43"/>
      <c r="H88" s="43"/>
      <c r="I88" s="43"/>
      <c r="J88" s="43"/>
      <c r="K88" s="43"/>
      <c r="L88" s="148"/>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48"/>
      <c r="S89" s="41"/>
      <c r="T89" s="41"/>
      <c r="U89" s="41"/>
      <c r="V89" s="41"/>
      <c r="W89" s="41"/>
      <c r="X89" s="41"/>
      <c r="Y89" s="41"/>
      <c r="Z89" s="41"/>
      <c r="AA89" s="41"/>
      <c r="AB89" s="41"/>
      <c r="AC89" s="41"/>
      <c r="AD89" s="41"/>
      <c r="AE89" s="41"/>
    </row>
    <row r="90" spans="1:31" s="2" customFormat="1" ht="12" customHeight="1">
      <c r="A90" s="41"/>
      <c r="B90" s="42"/>
      <c r="C90" s="35" t="s">
        <v>16</v>
      </c>
      <c r="D90" s="43"/>
      <c r="E90" s="43"/>
      <c r="F90" s="43"/>
      <c r="G90" s="43"/>
      <c r="H90" s="43"/>
      <c r="I90" s="43"/>
      <c r="J90" s="43"/>
      <c r="K90" s="43"/>
      <c r="L90" s="148"/>
      <c r="S90" s="41"/>
      <c r="T90" s="41"/>
      <c r="U90" s="41"/>
      <c r="V90" s="41"/>
      <c r="W90" s="41"/>
      <c r="X90" s="41"/>
      <c r="Y90" s="41"/>
      <c r="Z90" s="41"/>
      <c r="AA90" s="41"/>
      <c r="AB90" s="41"/>
      <c r="AC90" s="41"/>
      <c r="AD90" s="41"/>
      <c r="AE90" s="41"/>
    </row>
    <row r="91" spans="1:31" s="2" customFormat="1" ht="26.25" customHeight="1">
      <c r="A91" s="41"/>
      <c r="B91" s="42"/>
      <c r="C91" s="43"/>
      <c r="D91" s="43"/>
      <c r="E91" s="174" t="str">
        <f>E7</f>
        <v>STAVEBNÍ ÚPRAVY A NÁSTAVBA - KŘIMICKÁ 291/94, PLZEŇ 3 - SKVRŇANY</v>
      </c>
      <c r="F91" s="35"/>
      <c r="G91" s="35"/>
      <c r="H91" s="35"/>
      <c r="I91" s="43"/>
      <c r="J91" s="43"/>
      <c r="K91" s="43"/>
      <c r="L91" s="148"/>
      <c r="S91" s="41"/>
      <c r="T91" s="41"/>
      <c r="U91" s="41"/>
      <c r="V91" s="41"/>
      <c r="W91" s="41"/>
      <c r="X91" s="41"/>
      <c r="Y91" s="41"/>
      <c r="Z91" s="41"/>
      <c r="AA91" s="41"/>
      <c r="AB91" s="41"/>
      <c r="AC91" s="41"/>
      <c r="AD91" s="41"/>
      <c r="AE91" s="41"/>
    </row>
    <row r="92" spans="2:12" s="1" customFormat="1" ht="12" customHeight="1">
      <c r="B92" s="24"/>
      <c r="C92" s="35" t="s">
        <v>130</v>
      </c>
      <c r="D92" s="25"/>
      <c r="E92" s="25"/>
      <c r="F92" s="25"/>
      <c r="G92" s="25"/>
      <c r="H92" s="25"/>
      <c r="I92" s="25"/>
      <c r="J92" s="25"/>
      <c r="K92" s="25"/>
      <c r="L92" s="23"/>
    </row>
    <row r="93" spans="1:31" s="2" customFormat="1" ht="16.5" customHeight="1">
      <c r="A93" s="41"/>
      <c r="B93" s="42"/>
      <c r="C93" s="43"/>
      <c r="D93" s="43"/>
      <c r="E93" s="174" t="s">
        <v>3786</v>
      </c>
      <c r="F93" s="43"/>
      <c r="G93" s="43"/>
      <c r="H93" s="43"/>
      <c r="I93" s="43"/>
      <c r="J93" s="43"/>
      <c r="K93" s="43"/>
      <c r="L93" s="148"/>
      <c r="S93" s="41"/>
      <c r="T93" s="41"/>
      <c r="U93" s="41"/>
      <c r="V93" s="41"/>
      <c r="W93" s="41"/>
      <c r="X93" s="41"/>
      <c r="Y93" s="41"/>
      <c r="Z93" s="41"/>
      <c r="AA93" s="41"/>
      <c r="AB93" s="41"/>
      <c r="AC93" s="41"/>
      <c r="AD93" s="41"/>
      <c r="AE93" s="41"/>
    </row>
    <row r="94" spans="1:31" s="2" customFormat="1" ht="12" customHeight="1">
      <c r="A94" s="41"/>
      <c r="B94" s="42"/>
      <c r="C94" s="35" t="s">
        <v>3787</v>
      </c>
      <c r="D94" s="43"/>
      <c r="E94" s="43"/>
      <c r="F94" s="43"/>
      <c r="G94" s="43"/>
      <c r="H94" s="43"/>
      <c r="I94" s="43"/>
      <c r="J94" s="43"/>
      <c r="K94" s="43"/>
      <c r="L94" s="148"/>
      <c r="S94" s="41"/>
      <c r="T94" s="41"/>
      <c r="U94" s="41"/>
      <c r="V94" s="41"/>
      <c r="W94" s="41"/>
      <c r="X94" s="41"/>
      <c r="Y94" s="41"/>
      <c r="Z94" s="41"/>
      <c r="AA94" s="41"/>
      <c r="AB94" s="41"/>
      <c r="AC94" s="41"/>
      <c r="AD94" s="41"/>
      <c r="AE94" s="41"/>
    </row>
    <row r="95" spans="1:31" s="2" customFormat="1" ht="16.5" customHeight="1">
      <c r="A95" s="41"/>
      <c r="B95" s="42"/>
      <c r="C95" s="43"/>
      <c r="D95" s="43"/>
      <c r="E95" s="72" t="str">
        <f>E11</f>
        <v>D.1.4.a - Zdravotně technické instalace</v>
      </c>
      <c r="F95" s="43"/>
      <c r="G95" s="43"/>
      <c r="H95" s="43"/>
      <c r="I95" s="43"/>
      <c r="J95" s="43"/>
      <c r="K95" s="43"/>
      <c r="L95" s="148"/>
      <c r="S95" s="41"/>
      <c r="T95" s="41"/>
      <c r="U95" s="41"/>
      <c r="V95" s="41"/>
      <c r="W95" s="41"/>
      <c r="X95" s="41"/>
      <c r="Y95" s="41"/>
      <c r="Z95" s="41"/>
      <c r="AA95" s="41"/>
      <c r="AB95" s="41"/>
      <c r="AC95" s="41"/>
      <c r="AD95" s="41"/>
      <c r="AE95" s="41"/>
    </row>
    <row r="96" spans="1:31" s="2" customFormat="1" ht="6.95" customHeight="1">
      <c r="A96" s="41"/>
      <c r="B96" s="42"/>
      <c r="C96" s="43"/>
      <c r="D96" s="43"/>
      <c r="E96" s="43"/>
      <c r="F96" s="43"/>
      <c r="G96" s="43"/>
      <c r="H96" s="43"/>
      <c r="I96" s="43"/>
      <c r="J96" s="43"/>
      <c r="K96" s="43"/>
      <c r="L96" s="148"/>
      <c r="S96" s="41"/>
      <c r="T96" s="41"/>
      <c r="U96" s="41"/>
      <c r="V96" s="41"/>
      <c r="W96" s="41"/>
      <c r="X96" s="41"/>
      <c r="Y96" s="41"/>
      <c r="Z96" s="41"/>
      <c r="AA96" s="41"/>
      <c r="AB96" s="41"/>
      <c r="AC96" s="41"/>
      <c r="AD96" s="41"/>
      <c r="AE96" s="41"/>
    </row>
    <row r="97" spans="1:31" s="2" customFormat="1" ht="12" customHeight="1">
      <c r="A97" s="41"/>
      <c r="B97" s="42"/>
      <c r="C97" s="35" t="s">
        <v>21</v>
      </c>
      <c r="D97" s="43"/>
      <c r="E97" s="43"/>
      <c r="F97" s="30" t="str">
        <f>F14</f>
        <v>Křimická 291/94, 318 00 Plzeň 3 - Skvrňany</v>
      </c>
      <c r="G97" s="43"/>
      <c r="H97" s="43"/>
      <c r="I97" s="35" t="s">
        <v>23</v>
      </c>
      <c r="J97" s="75" t="str">
        <f>IF(J14="","",J14)</f>
        <v>16. 12. 2022</v>
      </c>
      <c r="K97" s="43"/>
      <c r="L97" s="148"/>
      <c r="S97" s="41"/>
      <c r="T97" s="41"/>
      <c r="U97" s="41"/>
      <c r="V97" s="41"/>
      <c r="W97" s="41"/>
      <c r="X97" s="41"/>
      <c r="Y97" s="41"/>
      <c r="Z97" s="41"/>
      <c r="AA97" s="41"/>
      <c r="AB97" s="41"/>
      <c r="AC97" s="41"/>
      <c r="AD97" s="41"/>
      <c r="AE97" s="41"/>
    </row>
    <row r="98" spans="1:31" s="2" customFormat="1" ht="6.95" customHeight="1">
      <c r="A98" s="41"/>
      <c r="B98" s="42"/>
      <c r="C98" s="43"/>
      <c r="D98" s="43"/>
      <c r="E98" s="43"/>
      <c r="F98" s="43"/>
      <c r="G98" s="43"/>
      <c r="H98" s="43"/>
      <c r="I98" s="43"/>
      <c r="J98" s="43"/>
      <c r="K98" s="43"/>
      <c r="L98" s="148"/>
      <c r="S98" s="41"/>
      <c r="T98" s="41"/>
      <c r="U98" s="41"/>
      <c r="V98" s="41"/>
      <c r="W98" s="41"/>
      <c r="X98" s="41"/>
      <c r="Y98" s="41"/>
      <c r="Z98" s="41"/>
      <c r="AA98" s="41"/>
      <c r="AB98" s="41"/>
      <c r="AC98" s="41"/>
      <c r="AD98" s="41"/>
      <c r="AE98" s="41"/>
    </row>
    <row r="99" spans="1:31" s="2" customFormat="1" ht="25.65" customHeight="1">
      <c r="A99" s="41"/>
      <c r="B99" s="42"/>
      <c r="C99" s="35" t="s">
        <v>25</v>
      </c>
      <c r="D99" s="43"/>
      <c r="E99" s="43"/>
      <c r="F99" s="30" t="str">
        <f>E17</f>
        <v>SOU stavební, Borská 2718/55, 301 00 Plzeň</v>
      </c>
      <c r="G99" s="43"/>
      <c r="H99" s="43"/>
      <c r="I99" s="35" t="s">
        <v>31</v>
      </c>
      <c r="J99" s="39" t="str">
        <f>E23</f>
        <v>ATELIER SOUKUP OPL ŠVEHLA s.r.o.</v>
      </c>
      <c r="K99" s="43"/>
      <c r="L99" s="148"/>
      <c r="S99" s="41"/>
      <c r="T99" s="41"/>
      <c r="U99" s="41"/>
      <c r="V99" s="41"/>
      <c r="W99" s="41"/>
      <c r="X99" s="41"/>
      <c r="Y99" s="41"/>
      <c r="Z99" s="41"/>
      <c r="AA99" s="41"/>
      <c r="AB99" s="41"/>
      <c r="AC99" s="41"/>
      <c r="AD99" s="41"/>
      <c r="AE99" s="41"/>
    </row>
    <row r="100" spans="1:31" s="2" customFormat="1" ht="15.15" customHeight="1">
      <c r="A100" s="41"/>
      <c r="B100" s="42"/>
      <c r="C100" s="35" t="s">
        <v>29</v>
      </c>
      <c r="D100" s="43"/>
      <c r="E100" s="43"/>
      <c r="F100" s="30" t="str">
        <f>IF(E20="","",E20)</f>
        <v>Vyplň údaj</v>
      </c>
      <c r="G100" s="43"/>
      <c r="H100" s="43"/>
      <c r="I100" s="35" t="s">
        <v>34</v>
      </c>
      <c r="J100" s="39" t="str">
        <f>E26</f>
        <v>Michal Jirka</v>
      </c>
      <c r="K100" s="43"/>
      <c r="L100" s="148"/>
      <c r="S100" s="41"/>
      <c r="T100" s="41"/>
      <c r="U100" s="41"/>
      <c r="V100" s="41"/>
      <c r="W100" s="41"/>
      <c r="X100" s="41"/>
      <c r="Y100" s="41"/>
      <c r="Z100" s="41"/>
      <c r="AA100" s="41"/>
      <c r="AB100" s="41"/>
      <c r="AC100" s="41"/>
      <c r="AD100" s="41"/>
      <c r="AE100" s="41"/>
    </row>
    <row r="101" spans="1:31" s="2" customFormat="1" ht="10.3" customHeight="1">
      <c r="A101" s="41"/>
      <c r="B101" s="42"/>
      <c r="C101" s="43"/>
      <c r="D101" s="43"/>
      <c r="E101" s="43"/>
      <c r="F101" s="43"/>
      <c r="G101" s="43"/>
      <c r="H101" s="43"/>
      <c r="I101" s="43"/>
      <c r="J101" s="43"/>
      <c r="K101" s="43"/>
      <c r="L101" s="148"/>
      <c r="S101" s="41"/>
      <c r="T101" s="41"/>
      <c r="U101" s="41"/>
      <c r="V101" s="41"/>
      <c r="W101" s="41"/>
      <c r="X101" s="41"/>
      <c r="Y101" s="41"/>
      <c r="Z101" s="41"/>
      <c r="AA101" s="41"/>
      <c r="AB101" s="41"/>
      <c r="AC101" s="41"/>
      <c r="AD101" s="41"/>
      <c r="AE101" s="41"/>
    </row>
    <row r="102" spans="1:31" s="11" customFormat="1" ht="29.25" customHeight="1">
      <c r="A102" s="190"/>
      <c r="B102" s="191"/>
      <c r="C102" s="192" t="s">
        <v>252</v>
      </c>
      <c r="D102" s="193" t="s">
        <v>57</v>
      </c>
      <c r="E102" s="193" t="s">
        <v>53</v>
      </c>
      <c r="F102" s="193" t="s">
        <v>54</v>
      </c>
      <c r="G102" s="193" t="s">
        <v>253</v>
      </c>
      <c r="H102" s="193" t="s">
        <v>254</v>
      </c>
      <c r="I102" s="193" t="s">
        <v>255</v>
      </c>
      <c r="J102" s="193" t="s">
        <v>209</v>
      </c>
      <c r="K102" s="194" t="s">
        <v>256</v>
      </c>
      <c r="L102" s="195"/>
      <c r="M102" s="95" t="s">
        <v>19</v>
      </c>
      <c r="N102" s="96" t="s">
        <v>42</v>
      </c>
      <c r="O102" s="96" t="s">
        <v>257</v>
      </c>
      <c r="P102" s="96" t="s">
        <v>258</v>
      </c>
      <c r="Q102" s="96" t="s">
        <v>259</v>
      </c>
      <c r="R102" s="96" t="s">
        <v>260</v>
      </c>
      <c r="S102" s="96" t="s">
        <v>261</v>
      </c>
      <c r="T102" s="97" t="s">
        <v>262</v>
      </c>
      <c r="U102" s="190"/>
      <c r="V102" s="190"/>
      <c r="W102" s="190"/>
      <c r="X102" s="190"/>
      <c r="Y102" s="190"/>
      <c r="Z102" s="190"/>
      <c r="AA102" s="190"/>
      <c r="AB102" s="190"/>
      <c r="AC102" s="190"/>
      <c r="AD102" s="190"/>
      <c r="AE102" s="190"/>
    </row>
    <row r="103" spans="1:63" s="2" customFormat="1" ht="22.8" customHeight="1">
      <c r="A103" s="41"/>
      <c r="B103" s="42"/>
      <c r="C103" s="102" t="s">
        <v>263</v>
      </c>
      <c r="D103" s="43"/>
      <c r="E103" s="43"/>
      <c r="F103" s="43"/>
      <c r="G103" s="43"/>
      <c r="H103" s="43"/>
      <c r="I103" s="43"/>
      <c r="J103" s="196">
        <f>BK103</f>
        <v>0</v>
      </c>
      <c r="K103" s="43"/>
      <c r="L103" s="47"/>
      <c r="M103" s="98"/>
      <c r="N103" s="197"/>
      <c r="O103" s="99"/>
      <c r="P103" s="198">
        <f>P104+P115+P118+P121+P164+SUM(P204:P206)+P249+P253+P257+P276+P283+P290+P302+P306+P309+P313</f>
        <v>0</v>
      </c>
      <c r="Q103" s="99"/>
      <c r="R103" s="198">
        <f>R104+R115+R118+R121+R164+SUM(R204:R206)+R249+R253+R257+R276+R283+R290+R302+R306+R309+R313</f>
        <v>0</v>
      </c>
      <c r="S103" s="99"/>
      <c r="T103" s="199">
        <f>T104+T115+T118+T121+T164+SUM(T204:T206)+T249+T253+T257+T276+T283+T290+T302+T306+T309+T313</f>
        <v>0</v>
      </c>
      <c r="U103" s="41"/>
      <c r="V103" s="41"/>
      <c r="W103" s="41"/>
      <c r="X103" s="41"/>
      <c r="Y103" s="41"/>
      <c r="Z103" s="41"/>
      <c r="AA103" s="41"/>
      <c r="AB103" s="41"/>
      <c r="AC103" s="41"/>
      <c r="AD103" s="41"/>
      <c r="AE103" s="41"/>
      <c r="AT103" s="20" t="s">
        <v>71</v>
      </c>
      <c r="AU103" s="20" t="s">
        <v>210</v>
      </c>
      <c r="BK103" s="200">
        <f>BK104+BK115+BK118+BK121+BK164+SUM(BK204:BK206)+BK249+BK253+BK257+BK276+BK283+BK290+BK302+BK306+BK309+BK313</f>
        <v>0</v>
      </c>
    </row>
    <row r="104" spans="1:63" s="12" customFormat="1" ht="25.9" customHeight="1">
      <c r="A104" s="12"/>
      <c r="B104" s="201"/>
      <c r="C104" s="202"/>
      <c r="D104" s="203" t="s">
        <v>71</v>
      </c>
      <c r="E104" s="204" t="s">
        <v>2688</v>
      </c>
      <c r="F104" s="204" t="s">
        <v>3806</v>
      </c>
      <c r="G104" s="202"/>
      <c r="H104" s="202"/>
      <c r="I104" s="205"/>
      <c r="J104" s="206">
        <f>BK104</f>
        <v>0</v>
      </c>
      <c r="K104" s="202"/>
      <c r="L104" s="207"/>
      <c r="M104" s="208"/>
      <c r="N104" s="209"/>
      <c r="O104" s="209"/>
      <c r="P104" s="210">
        <f>SUM(P105:P114)</f>
        <v>0</v>
      </c>
      <c r="Q104" s="209"/>
      <c r="R104" s="210">
        <f>SUM(R105:R114)</f>
        <v>0</v>
      </c>
      <c r="S104" s="209"/>
      <c r="T104" s="211">
        <f>SUM(T105:T114)</f>
        <v>0</v>
      </c>
      <c r="U104" s="12"/>
      <c r="V104" s="12"/>
      <c r="W104" s="12"/>
      <c r="X104" s="12"/>
      <c r="Y104" s="12"/>
      <c r="Z104" s="12"/>
      <c r="AA104" s="12"/>
      <c r="AB104" s="12"/>
      <c r="AC104" s="12"/>
      <c r="AD104" s="12"/>
      <c r="AE104" s="12"/>
      <c r="AR104" s="212" t="s">
        <v>80</v>
      </c>
      <c r="AT104" s="213" t="s">
        <v>71</v>
      </c>
      <c r="AU104" s="213" t="s">
        <v>72</v>
      </c>
      <c r="AY104" s="212" t="s">
        <v>266</v>
      </c>
      <c r="BK104" s="214">
        <f>SUM(BK105:BK114)</f>
        <v>0</v>
      </c>
    </row>
    <row r="105" spans="1:65" s="2" customFormat="1" ht="24.15" customHeight="1">
      <c r="A105" s="41"/>
      <c r="B105" s="42"/>
      <c r="C105" s="269" t="s">
        <v>80</v>
      </c>
      <c r="D105" s="269" t="s">
        <v>430</v>
      </c>
      <c r="E105" s="270" t="s">
        <v>3807</v>
      </c>
      <c r="F105" s="271" t="s">
        <v>3808</v>
      </c>
      <c r="G105" s="272" t="s">
        <v>423</v>
      </c>
      <c r="H105" s="273">
        <v>14</v>
      </c>
      <c r="I105" s="274"/>
      <c r="J105" s="275">
        <f>ROUND(I105*H105,2)</f>
        <v>0</v>
      </c>
      <c r="K105" s="271" t="s">
        <v>272</v>
      </c>
      <c r="L105" s="276"/>
      <c r="M105" s="277" t="s">
        <v>19</v>
      </c>
      <c r="N105" s="278"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324</v>
      </c>
      <c r="AT105" s="228" t="s">
        <v>430</v>
      </c>
      <c r="AU105" s="228" t="s">
        <v>80</v>
      </c>
      <c r="AY105" s="20" t="s">
        <v>266</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273</v>
      </c>
      <c r="BM105" s="228" t="s">
        <v>82</v>
      </c>
    </row>
    <row r="106" spans="1:47" s="2" customFormat="1" ht="12">
      <c r="A106" s="41"/>
      <c r="B106" s="42"/>
      <c r="C106" s="43"/>
      <c r="D106" s="230" t="s">
        <v>275</v>
      </c>
      <c r="E106" s="43"/>
      <c r="F106" s="231" t="s">
        <v>3808</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275</v>
      </c>
      <c r="AU106" s="20" t="s">
        <v>80</v>
      </c>
    </row>
    <row r="107" spans="1:65" s="2" customFormat="1" ht="24.15" customHeight="1">
      <c r="A107" s="41"/>
      <c r="B107" s="42"/>
      <c r="C107" s="269" t="s">
        <v>82</v>
      </c>
      <c r="D107" s="269" t="s">
        <v>430</v>
      </c>
      <c r="E107" s="270" t="s">
        <v>3809</v>
      </c>
      <c r="F107" s="271" t="s">
        <v>3810</v>
      </c>
      <c r="G107" s="272" t="s">
        <v>423</v>
      </c>
      <c r="H107" s="273">
        <v>17</v>
      </c>
      <c r="I107" s="274"/>
      <c r="J107" s="275">
        <f>ROUND(I107*H107,2)</f>
        <v>0</v>
      </c>
      <c r="K107" s="271" t="s">
        <v>272</v>
      </c>
      <c r="L107" s="276"/>
      <c r="M107" s="277" t="s">
        <v>19</v>
      </c>
      <c r="N107" s="278"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324</v>
      </c>
      <c r="AT107" s="228" t="s">
        <v>430</v>
      </c>
      <c r="AU107" s="228" t="s">
        <v>80</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273</v>
      </c>
      <c r="BM107" s="228" t="s">
        <v>273</v>
      </c>
    </row>
    <row r="108" spans="1:47" s="2" customFormat="1" ht="12">
      <c r="A108" s="41"/>
      <c r="B108" s="42"/>
      <c r="C108" s="43"/>
      <c r="D108" s="230" t="s">
        <v>275</v>
      </c>
      <c r="E108" s="43"/>
      <c r="F108" s="231" t="s">
        <v>3810</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80</v>
      </c>
    </row>
    <row r="109" spans="1:65" s="2" customFormat="1" ht="24.15" customHeight="1">
      <c r="A109" s="41"/>
      <c r="B109" s="42"/>
      <c r="C109" s="269" t="s">
        <v>291</v>
      </c>
      <c r="D109" s="269" t="s">
        <v>430</v>
      </c>
      <c r="E109" s="270" t="s">
        <v>3811</v>
      </c>
      <c r="F109" s="271" t="s">
        <v>3812</v>
      </c>
      <c r="G109" s="272" t="s">
        <v>423</v>
      </c>
      <c r="H109" s="273">
        <v>5</v>
      </c>
      <c r="I109" s="274"/>
      <c r="J109" s="275">
        <f>ROUND(I109*H109,2)</f>
        <v>0</v>
      </c>
      <c r="K109" s="271" t="s">
        <v>272</v>
      </c>
      <c r="L109" s="276"/>
      <c r="M109" s="277" t="s">
        <v>19</v>
      </c>
      <c r="N109" s="278"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324</v>
      </c>
      <c r="AT109" s="228" t="s">
        <v>430</v>
      </c>
      <c r="AU109" s="228" t="s">
        <v>80</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310</v>
      </c>
    </row>
    <row r="110" spans="1:47" s="2" customFormat="1" ht="12">
      <c r="A110" s="41"/>
      <c r="B110" s="42"/>
      <c r="C110" s="43"/>
      <c r="D110" s="230" t="s">
        <v>275</v>
      </c>
      <c r="E110" s="43"/>
      <c r="F110" s="231" t="s">
        <v>3812</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80</v>
      </c>
    </row>
    <row r="111" spans="1:65" s="2" customFormat="1" ht="24.15" customHeight="1">
      <c r="A111" s="41"/>
      <c r="B111" s="42"/>
      <c r="C111" s="269" t="s">
        <v>273</v>
      </c>
      <c r="D111" s="269" t="s">
        <v>430</v>
      </c>
      <c r="E111" s="270" t="s">
        <v>3813</v>
      </c>
      <c r="F111" s="271" t="s">
        <v>3814</v>
      </c>
      <c r="G111" s="272" t="s">
        <v>423</v>
      </c>
      <c r="H111" s="273">
        <v>12</v>
      </c>
      <c r="I111" s="274"/>
      <c r="J111" s="275">
        <f>ROUND(I111*H111,2)</f>
        <v>0</v>
      </c>
      <c r="K111" s="271" t="s">
        <v>272</v>
      </c>
      <c r="L111" s="276"/>
      <c r="M111" s="277" t="s">
        <v>19</v>
      </c>
      <c r="N111" s="278"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324</v>
      </c>
      <c r="AT111" s="228" t="s">
        <v>430</v>
      </c>
      <c r="AU111" s="228" t="s">
        <v>80</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324</v>
      </c>
    </row>
    <row r="112" spans="1:47" s="2" customFormat="1" ht="12">
      <c r="A112" s="41"/>
      <c r="B112" s="42"/>
      <c r="C112" s="43"/>
      <c r="D112" s="230" t="s">
        <v>275</v>
      </c>
      <c r="E112" s="43"/>
      <c r="F112" s="231" t="s">
        <v>3814</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80</v>
      </c>
    </row>
    <row r="113" spans="1:65" s="2" customFormat="1" ht="24.15" customHeight="1">
      <c r="A113" s="41"/>
      <c r="B113" s="42"/>
      <c r="C113" s="269" t="s">
        <v>304</v>
      </c>
      <c r="D113" s="269" t="s">
        <v>430</v>
      </c>
      <c r="E113" s="270" t="s">
        <v>3815</v>
      </c>
      <c r="F113" s="271" t="s">
        <v>3816</v>
      </c>
      <c r="G113" s="272" t="s">
        <v>423</v>
      </c>
      <c r="H113" s="273">
        <v>4</v>
      </c>
      <c r="I113" s="274"/>
      <c r="J113" s="275">
        <f>ROUND(I113*H113,2)</f>
        <v>0</v>
      </c>
      <c r="K113" s="271" t="s">
        <v>272</v>
      </c>
      <c r="L113" s="276"/>
      <c r="M113" s="277" t="s">
        <v>19</v>
      </c>
      <c r="N113" s="278"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324</v>
      </c>
      <c r="AT113" s="228" t="s">
        <v>430</v>
      </c>
      <c r="AU113" s="228" t="s">
        <v>80</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338</v>
      </c>
    </row>
    <row r="114" spans="1:47" s="2" customFormat="1" ht="12">
      <c r="A114" s="41"/>
      <c r="B114" s="42"/>
      <c r="C114" s="43"/>
      <c r="D114" s="230" t="s">
        <v>275</v>
      </c>
      <c r="E114" s="43"/>
      <c r="F114" s="231" t="s">
        <v>3816</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80</v>
      </c>
    </row>
    <row r="115" spans="1:63" s="12" customFormat="1" ht="25.9" customHeight="1">
      <c r="A115" s="12"/>
      <c r="B115" s="201"/>
      <c r="C115" s="202"/>
      <c r="D115" s="203" t="s">
        <v>71</v>
      </c>
      <c r="E115" s="204" t="s">
        <v>2710</v>
      </c>
      <c r="F115" s="204" t="s">
        <v>3817</v>
      </c>
      <c r="G115" s="202"/>
      <c r="H115" s="202"/>
      <c r="I115" s="205"/>
      <c r="J115" s="206">
        <f>BK115</f>
        <v>0</v>
      </c>
      <c r="K115" s="202"/>
      <c r="L115" s="207"/>
      <c r="M115" s="208"/>
      <c r="N115" s="209"/>
      <c r="O115" s="209"/>
      <c r="P115" s="210">
        <f>SUM(P116:P117)</f>
        <v>0</v>
      </c>
      <c r="Q115" s="209"/>
      <c r="R115" s="210">
        <f>SUM(R116:R117)</f>
        <v>0</v>
      </c>
      <c r="S115" s="209"/>
      <c r="T115" s="211">
        <f>SUM(T116:T117)</f>
        <v>0</v>
      </c>
      <c r="U115" s="12"/>
      <c r="V115" s="12"/>
      <c r="W115" s="12"/>
      <c r="X115" s="12"/>
      <c r="Y115" s="12"/>
      <c r="Z115" s="12"/>
      <c r="AA115" s="12"/>
      <c r="AB115" s="12"/>
      <c r="AC115" s="12"/>
      <c r="AD115" s="12"/>
      <c r="AE115" s="12"/>
      <c r="AR115" s="212" t="s">
        <v>80</v>
      </c>
      <c r="AT115" s="213" t="s">
        <v>71</v>
      </c>
      <c r="AU115" s="213" t="s">
        <v>72</v>
      </c>
      <c r="AY115" s="212" t="s">
        <v>266</v>
      </c>
      <c r="BK115" s="214">
        <f>SUM(BK116:BK117)</f>
        <v>0</v>
      </c>
    </row>
    <row r="116" spans="1:65" s="2" customFormat="1" ht="16.5" customHeight="1">
      <c r="A116" s="41"/>
      <c r="B116" s="42"/>
      <c r="C116" s="269" t="s">
        <v>310</v>
      </c>
      <c r="D116" s="269" t="s">
        <v>430</v>
      </c>
      <c r="E116" s="270" t="s">
        <v>3818</v>
      </c>
      <c r="F116" s="271" t="s">
        <v>3819</v>
      </c>
      <c r="G116" s="272" t="s">
        <v>481</v>
      </c>
      <c r="H116" s="273">
        <v>7</v>
      </c>
      <c r="I116" s="274"/>
      <c r="J116" s="275">
        <f>ROUND(I116*H116,2)</f>
        <v>0</v>
      </c>
      <c r="K116" s="271" t="s">
        <v>272</v>
      </c>
      <c r="L116" s="276"/>
      <c r="M116" s="277" t="s">
        <v>19</v>
      </c>
      <c r="N116" s="278"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324</v>
      </c>
      <c r="AT116" s="228" t="s">
        <v>430</v>
      </c>
      <c r="AU116" s="228" t="s">
        <v>80</v>
      </c>
      <c r="AY116" s="20" t="s">
        <v>266</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273</v>
      </c>
      <c r="BM116" s="228" t="s">
        <v>355</v>
      </c>
    </row>
    <row r="117" spans="1:47" s="2" customFormat="1" ht="12">
      <c r="A117" s="41"/>
      <c r="B117" s="42"/>
      <c r="C117" s="43"/>
      <c r="D117" s="230" t="s">
        <v>275</v>
      </c>
      <c r="E117" s="43"/>
      <c r="F117" s="231" t="s">
        <v>3819</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275</v>
      </c>
      <c r="AU117" s="20" t="s">
        <v>80</v>
      </c>
    </row>
    <row r="118" spans="1:63" s="12" customFormat="1" ht="25.9" customHeight="1">
      <c r="A118" s="12"/>
      <c r="B118" s="201"/>
      <c r="C118" s="202"/>
      <c r="D118" s="203" t="s">
        <v>71</v>
      </c>
      <c r="E118" s="204" t="s">
        <v>2670</v>
      </c>
      <c r="F118" s="204" t="s">
        <v>3820</v>
      </c>
      <c r="G118" s="202"/>
      <c r="H118" s="202"/>
      <c r="I118" s="205"/>
      <c r="J118" s="206">
        <f>BK118</f>
        <v>0</v>
      </c>
      <c r="K118" s="202"/>
      <c r="L118" s="207"/>
      <c r="M118" s="208"/>
      <c r="N118" s="209"/>
      <c r="O118" s="209"/>
      <c r="P118" s="210">
        <f>SUM(P119:P120)</f>
        <v>0</v>
      </c>
      <c r="Q118" s="209"/>
      <c r="R118" s="210">
        <f>SUM(R119:R120)</f>
        <v>0</v>
      </c>
      <c r="S118" s="209"/>
      <c r="T118" s="211">
        <f>SUM(T119:T120)</f>
        <v>0</v>
      </c>
      <c r="U118" s="12"/>
      <c r="V118" s="12"/>
      <c r="W118" s="12"/>
      <c r="X118" s="12"/>
      <c r="Y118" s="12"/>
      <c r="Z118" s="12"/>
      <c r="AA118" s="12"/>
      <c r="AB118" s="12"/>
      <c r="AC118" s="12"/>
      <c r="AD118" s="12"/>
      <c r="AE118" s="12"/>
      <c r="AR118" s="212" t="s">
        <v>80</v>
      </c>
      <c r="AT118" s="213" t="s">
        <v>71</v>
      </c>
      <c r="AU118" s="213" t="s">
        <v>72</v>
      </c>
      <c r="AY118" s="212" t="s">
        <v>266</v>
      </c>
      <c r="BK118" s="214">
        <f>SUM(BK119:BK120)</f>
        <v>0</v>
      </c>
    </row>
    <row r="119" spans="1:65" s="2" customFormat="1" ht="16.5" customHeight="1">
      <c r="A119" s="41"/>
      <c r="B119" s="42"/>
      <c r="C119" s="269" t="s">
        <v>316</v>
      </c>
      <c r="D119" s="269" t="s">
        <v>430</v>
      </c>
      <c r="E119" s="270" t="s">
        <v>3821</v>
      </c>
      <c r="F119" s="271" t="s">
        <v>3822</v>
      </c>
      <c r="G119" s="272" t="s">
        <v>481</v>
      </c>
      <c r="H119" s="273">
        <v>4</v>
      </c>
      <c r="I119" s="274"/>
      <c r="J119" s="275">
        <f>ROUND(I119*H119,2)</f>
        <v>0</v>
      </c>
      <c r="K119" s="271" t="s">
        <v>272</v>
      </c>
      <c r="L119" s="276"/>
      <c r="M119" s="277" t="s">
        <v>19</v>
      </c>
      <c r="N119" s="278"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324</v>
      </c>
      <c r="AT119" s="228" t="s">
        <v>430</v>
      </c>
      <c r="AU119" s="228" t="s">
        <v>80</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376</v>
      </c>
    </row>
    <row r="120" spans="1:47" s="2" customFormat="1" ht="12">
      <c r="A120" s="41"/>
      <c r="B120" s="42"/>
      <c r="C120" s="43"/>
      <c r="D120" s="230" t="s">
        <v>275</v>
      </c>
      <c r="E120" s="43"/>
      <c r="F120" s="231" t="s">
        <v>3822</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80</v>
      </c>
    </row>
    <row r="121" spans="1:63" s="12" customFormat="1" ht="25.9" customHeight="1">
      <c r="A121" s="12"/>
      <c r="B121" s="201"/>
      <c r="C121" s="202"/>
      <c r="D121" s="203" t="s">
        <v>71</v>
      </c>
      <c r="E121" s="204" t="s">
        <v>3823</v>
      </c>
      <c r="F121" s="204" t="s">
        <v>3824</v>
      </c>
      <c r="G121" s="202"/>
      <c r="H121" s="202"/>
      <c r="I121" s="205"/>
      <c r="J121" s="206">
        <f>BK121</f>
        <v>0</v>
      </c>
      <c r="K121" s="202"/>
      <c r="L121" s="207"/>
      <c r="M121" s="208"/>
      <c r="N121" s="209"/>
      <c r="O121" s="209"/>
      <c r="P121" s="210">
        <f>SUM(P122:P163)</f>
        <v>0</v>
      </c>
      <c r="Q121" s="209"/>
      <c r="R121" s="210">
        <f>SUM(R122:R163)</f>
        <v>0</v>
      </c>
      <c r="S121" s="209"/>
      <c r="T121" s="211">
        <f>SUM(T122:T163)</f>
        <v>0</v>
      </c>
      <c r="U121" s="12"/>
      <c r="V121" s="12"/>
      <c r="W121" s="12"/>
      <c r="X121" s="12"/>
      <c r="Y121" s="12"/>
      <c r="Z121" s="12"/>
      <c r="AA121" s="12"/>
      <c r="AB121" s="12"/>
      <c r="AC121" s="12"/>
      <c r="AD121" s="12"/>
      <c r="AE121" s="12"/>
      <c r="AR121" s="212" t="s">
        <v>80</v>
      </c>
      <c r="AT121" s="213" t="s">
        <v>71</v>
      </c>
      <c r="AU121" s="213" t="s">
        <v>72</v>
      </c>
      <c r="AY121" s="212" t="s">
        <v>266</v>
      </c>
      <c r="BK121" s="214">
        <f>SUM(BK122:BK163)</f>
        <v>0</v>
      </c>
    </row>
    <row r="122" spans="1:65" s="2" customFormat="1" ht="21.75" customHeight="1">
      <c r="A122" s="41"/>
      <c r="B122" s="42"/>
      <c r="C122" s="217" t="s">
        <v>324</v>
      </c>
      <c r="D122" s="217" t="s">
        <v>268</v>
      </c>
      <c r="E122" s="218" t="s">
        <v>3825</v>
      </c>
      <c r="F122" s="219" t="s">
        <v>3826</v>
      </c>
      <c r="G122" s="220" t="s">
        <v>423</v>
      </c>
      <c r="H122" s="221">
        <v>5</v>
      </c>
      <c r="I122" s="222"/>
      <c r="J122" s="223">
        <f>ROUND(I122*H122,2)</f>
        <v>0</v>
      </c>
      <c r="K122" s="219" t="s">
        <v>272</v>
      </c>
      <c r="L122" s="47"/>
      <c r="M122" s="224" t="s">
        <v>19</v>
      </c>
      <c r="N122" s="225"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273</v>
      </c>
      <c r="AT122" s="228" t="s">
        <v>268</v>
      </c>
      <c r="AU122" s="228" t="s">
        <v>80</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273</v>
      </c>
      <c r="BM122" s="228" t="s">
        <v>396</v>
      </c>
    </row>
    <row r="123" spans="1:47" s="2" customFormat="1" ht="12">
      <c r="A123" s="41"/>
      <c r="B123" s="42"/>
      <c r="C123" s="43"/>
      <c r="D123" s="230" t="s">
        <v>275</v>
      </c>
      <c r="E123" s="43"/>
      <c r="F123" s="231" t="s">
        <v>3826</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80</v>
      </c>
    </row>
    <row r="124" spans="1:47" s="2" customFormat="1" ht="12">
      <c r="A124" s="41"/>
      <c r="B124" s="42"/>
      <c r="C124" s="43"/>
      <c r="D124" s="235" t="s">
        <v>277</v>
      </c>
      <c r="E124" s="43"/>
      <c r="F124" s="236" t="s">
        <v>3827</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277</v>
      </c>
      <c r="AU124" s="20" t="s">
        <v>80</v>
      </c>
    </row>
    <row r="125" spans="1:65" s="2" customFormat="1" ht="21.75" customHeight="1">
      <c r="A125" s="41"/>
      <c r="B125" s="42"/>
      <c r="C125" s="217" t="s">
        <v>332</v>
      </c>
      <c r="D125" s="217" t="s">
        <v>268</v>
      </c>
      <c r="E125" s="218" t="s">
        <v>3828</v>
      </c>
      <c r="F125" s="219" t="s">
        <v>3829</v>
      </c>
      <c r="G125" s="220" t="s">
        <v>423</v>
      </c>
      <c r="H125" s="221">
        <v>4</v>
      </c>
      <c r="I125" s="222"/>
      <c r="J125" s="223">
        <f>ROUND(I125*H125,2)</f>
        <v>0</v>
      </c>
      <c r="K125" s="219" t="s">
        <v>272</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273</v>
      </c>
      <c r="AT125" s="228" t="s">
        <v>268</v>
      </c>
      <c r="AU125" s="228" t="s">
        <v>80</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412</v>
      </c>
    </row>
    <row r="126" spans="1:47" s="2" customFormat="1" ht="12">
      <c r="A126" s="41"/>
      <c r="B126" s="42"/>
      <c r="C126" s="43"/>
      <c r="D126" s="230" t="s">
        <v>275</v>
      </c>
      <c r="E126" s="43"/>
      <c r="F126" s="231" t="s">
        <v>3829</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80</v>
      </c>
    </row>
    <row r="127" spans="1:47" s="2" customFormat="1" ht="12">
      <c r="A127" s="41"/>
      <c r="B127" s="42"/>
      <c r="C127" s="43"/>
      <c r="D127" s="235" t="s">
        <v>277</v>
      </c>
      <c r="E127" s="43"/>
      <c r="F127" s="236" t="s">
        <v>3830</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277</v>
      </c>
      <c r="AU127" s="20" t="s">
        <v>80</v>
      </c>
    </row>
    <row r="128" spans="1:65" s="2" customFormat="1" ht="21.75" customHeight="1">
      <c r="A128" s="41"/>
      <c r="B128" s="42"/>
      <c r="C128" s="217" t="s">
        <v>338</v>
      </c>
      <c r="D128" s="217" t="s">
        <v>268</v>
      </c>
      <c r="E128" s="218" t="s">
        <v>3831</v>
      </c>
      <c r="F128" s="219" t="s">
        <v>3832</v>
      </c>
      <c r="G128" s="220" t="s">
        <v>423</v>
      </c>
      <c r="H128" s="221">
        <v>14</v>
      </c>
      <c r="I128" s="222"/>
      <c r="J128" s="223">
        <f>ROUND(I128*H128,2)</f>
        <v>0</v>
      </c>
      <c r="K128" s="219" t="s">
        <v>272</v>
      </c>
      <c r="L128" s="47"/>
      <c r="M128" s="224" t="s">
        <v>19</v>
      </c>
      <c r="N128" s="225"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273</v>
      </c>
      <c r="AT128" s="228" t="s">
        <v>268</v>
      </c>
      <c r="AU128" s="228" t="s">
        <v>80</v>
      </c>
      <c r="AY128" s="20" t="s">
        <v>266</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273</v>
      </c>
      <c r="BM128" s="228" t="s">
        <v>429</v>
      </c>
    </row>
    <row r="129" spans="1:47" s="2" customFormat="1" ht="12">
      <c r="A129" s="41"/>
      <c r="B129" s="42"/>
      <c r="C129" s="43"/>
      <c r="D129" s="230" t="s">
        <v>275</v>
      </c>
      <c r="E129" s="43"/>
      <c r="F129" s="231" t="s">
        <v>3832</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275</v>
      </c>
      <c r="AU129" s="20" t="s">
        <v>80</v>
      </c>
    </row>
    <row r="130" spans="1:47" s="2" customFormat="1" ht="12">
      <c r="A130" s="41"/>
      <c r="B130" s="42"/>
      <c r="C130" s="43"/>
      <c r="D130" s="235" t="s">
        <v>277</v>
      </c>
      <c r="E130" s="43"/>
      <c r="F130" s="236" t="s">
        <v>3833</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277</v>
      </c>
      <c r="AU130" s="20" t="s">
        <v>80</v>
      </c>
    </row>
    <row r="131" spans="1:65" s="2" customFormat="1" ht="16.5" customHeight="1">
      <c r="A131" s="41"/>
      <c r="B131" s="42"/>
      <c r="C131" s="217" t="s">
        <v>346</v>
      </c>
      <c r="D131" s="217" t="s">
        <v>268</v>
      </c>
      <c r="E131" s="218" t="s">
        <v>3834</v>
      </c>
      <c r="F131" s="219" t="s">
        <v>3835</v>
      </c>
      <c r="G131" s="220" t="s">
        <v>423</v>
      </c>
      <c r="H131" s="221">
        <v>38</v>
      </c>
      <c r="I131" s="222"/>
      <c r="J131" s="223">
        <f>ROUND(I131*H131,2)</f>
        <v>0</v>
      </c>
      <c r="K131" s="219" t="s">
        <v>272</v>
      </c>
      <c r="L131" s="47"/>
      <c r="M131" s="224" t="s">
        <v>19</v>
      </c>
      <c r="N131" s="225" t="s">
        <v>43</v>
      </c>
      <c r="O131" s="87"/>
      <c r="P131" s="226">
        <f>O131*H131</f>
        <v>0</v>
      </c>
      <c r="Q131" s="226">
        <v>0</v>
      </c>
      <c r="R131" s="226">
        <f>Q131*H131</f>
        <v>0</v>
      </c>
      <c r="S131" s="226">
        <v>0</v>
      </c>
      <c r="T131" s="227">
        <f>S131*H131</f>
        <v>0</v>
      </c>
      <c r="U131" s="41"/>
      <c r="V131" s="41"/>
      <c r="W131" s="41"/>
      <c r="X131" s="41"/>
      <c r="Y131" s="41"/>
      <c r="Z131" s="41"/>
      <c r="AA131" s="41"/>
      <c r="AB131" s="41"/>
      <c r="AC131" s="41"/>
      <c r="AD131" s="41"/>
      <c r="AE131" s="41"/>
      <c r="AR131" s="228" t="s">
        <v>273</v>
      </c>
      <c r="AT131" s="228" t="s">
        <v>268</v>
      </c>
      <c r="AU131" s="228" t="s">
        <v>80</v>
      </c>
      <c r="AY131" s="20" t="s">
        <v>266</v>
      </c>
      <c r="BE131" s="229">
        <f>IF(N131="základní",J131,0)</f>
        <v>0</v>
      </c>
      <c r="BF131" s="229">
        <f>IF(N131="snížená",J131,0)</f>
        <v>0</v>
      </c>
      <c r="BG131" s="229">
        <f>IF(N131="zákl. přenesená",J131,0)</f>
        <v>0</v>
      </c>
      <c r="BH131" s="229">
        <f>IF(N131="sníž. přenesená",J131,0)</f>
        <v>0</v>
      </c>
      <c r="BI131" s="229">
        <f>IF(N131="nulová",J131,0)</f>
        <v>0</v>
      </c>
      <c r="BJ131" s="20" t="s">
        <v>80</v>
      </c>
      <c r="BK131" s="229">
        <f>ROUND(I131*H131,2)</f>
        <v>0</v>
      </c>
      <c r="BL131" s="20" t="s">
        <v>273</v>
      </c>
      <c r="BM131" s="228" t="s">
        <v>441</v>
      </c>
    </row>
    <row r="132" spans="1:47" s="2" customFormat="1" ht="12">
      <c r="A132" s="41"/>
      <c r="B132" s="42"/>
      <c r="C132" s="43"/>
      <c r="D132" s="230" t="s">
        <v>275</v>
      </c>
      <c r="E132" s="43"/>
      <c r="F132" s="231" t="s">
        <v>3835</v>
      </c>
      <c r="G132" s="43"/>
      <c r="H132" s="43"/>
      <c r="I132" s="232"/>
      <c r="J132" s="43"/>
      <c r="K132" s="43"/>
      <c r="L132" s="47"/>
      <c r="M132" s="233"/>
      <c r="N132" s="234"/>
      <c r="O132" s="87"/>
      <c r="P132" s="87"/>
      <c r="Q132" s="87"/>
      <c r="R132" s="87"/>
      <c r="S132" s="87"/>
      <c r="T132" s="88"/>
      <c r="U132" s="41"/>
      <c r="V132" s="41"/>
      <c r="W132" s="41"/>
      <c r="X132" s="41"/>
      <c r="Y132" s="41"/>
      <c r="Z132" s="41"/>
      <c r="AA132" s="41"/>
      <c r="AB132" s="41"/>
      <c r="AC132" s="41"/>
      <c r="AD132" s="41"/>
      <c r="AE132" s="41"/>
      <c r="AT132" s="20" t="s">
        <v>275</v>
      </c>
      <c r="AU132" s="20" t="s">
        <v>80</v>
      </c>
    </row>
    <row r="133" spans="1:47" s="2" customFormat="1" ht="12">
      <c r="A133" s="41"/>
      <c r="B133" s="42"/>
      <c r="C133" s="43"/>
      <c r="D133" s="235" t="s">
        <v>277</v>
      </c>
      <c r="E133" s="43"/>
      <c r="F133" s="236" t="s">
        <v>3836</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277</v>
      </c>
      <c r="AU133" s="20" t="s">
        <v>80</v>
      </c>
    </row>
    <row r="134" spans="1:65" s="2" customFormat="1" ht="16.5" customHeight="1">
      <c r="A134" s="41"/>
      <c r="B134" s="42"/>
      <c r="C134" s="217" t="s">
        <v>355</v>
      </c>
      <c r="D134" s="217" t="s">
        <v>268</v>
      </c>
      <c r="E134" s="218" t="s">
        <v>3837</v>
      </c>
      <c r="F134" s="219" t="s">
        <v>3838</v>
      </c>
      <c r="G134" s="220" t="s">
        <v>423</v>
      </c>
      <c r="H134" s="221">
        <v>26</v>
      </c>
      <c r="I134" s="222"/>
      <c r="J134" s="223">
        <f>ROUND(I134*H134,2)</f>
        <v>0</v>
      </c>
      <c r="K134" s="219" t="s">
        <v>272</v>
      </c>
      <c r="L134" s="47"/>
      <c r="M134" s="224" t="s">
        <v>19</v>
      </c>
      <c r="N134" s="225"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273</v>
      </c>
      <c r="AT134" s="228" t="s">
        <v>268</v>
      </c>
      <c r="AU134" s="228" t="s">
        <v>80</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457</v>
      </c>
    </row>
    <row r="135" spans="1:47" s="2" customFormat="1" ht="12">
      <c r="A135" s="41"/>
      <c r="B135" s="42"/>
      <c r="C135" s="43"/>
      <c r="D135" s="230" t="s">
        <v>275</v>
      </c>
      <c r="E135" s="43"/>
      <c r="F135" s="231" t="s">
        <v>3838</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80</v>
      </c>
    </row>
    <row r="136" spans="1:47" s="2" customFormat="1" ht="12">
      <c r="A136" s="41"/>
      <c r="B136" s="42"/>
      <c r="C136" s="43"/>
      <c r="D136" s="235" t="s">
        <v>277</v>
      </c>
      <c r="E136" s="43"/>
      <c r="F136" s="236" t="s">
        <v>3839</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277</v>
      </c>
      <c r="AU136" s="20" t="s">
        <v>80</v>
      </c>
    </row>
    <row r="137" spans="1:65" s="2" customFormat="1" ht="16.5" customHeight="1">
      <c r="A137" s="41"/>
      <c r="B137" s="42"/>
      <c r="C137" s="217" t="s">
        <v>365</v>
      </c>
      <c r="D137" s="217" t="s">
        <v>268</v>
      </c>
      <c r="E137" s="218" t="s">
        <v>3840</v>
      </c>
      <c r="F137" s="219" t="s">
        <v>3841</v>
      </c>
      <c r="G137" s="220" t="s">
        <v>423</v>
      </c>
      <c r="H137" s="221">
        <v>6</v>
      </c>
      <c r="I137" s="222"/>
      <c r="J137" s="223">
        <f>ROUND(I137*H137,2)</f>
        <v>0</v>
      </c>
      <c r="K137" s="219" t="s">
        <v>272</v>
      </c>
      <c r="L137" s="47"/>
      <c r="M137" s="224" t="s">
        <v>19</v>
      </c>
      <c r="N137" s="225" t="s">
        <v>43</v>
      </c>
      <c r="O137" s="87"/>
      <c r="P137" s="226">
        <f>O137*H137</f>
        <v>0</v>
      </c>
      <c r="Q137" s="226">
        <v>0</v>
      </c>
      <c r="R137" s="226">
        <f>Q137*H137</f>
        <v>0</v>
      </c>
      <c r="S137" s="226">
        <v>0</v>
      </c>
      <c r="T137" s="227">
        <f>S137*H137</f>
        <v>0</v>
      </c>
      <c r="U137" s="41"/>
      <c r="V137" s="41"/>
      <c r="W137" s="41"/>
      <c r="X137" s="41"/>
      <c r="Y137" s="41"/>
      <c r="Z137" s="41"/>
      <c r="AA137" s="41"/>
      <c r="AB137" s="41"/>
      <c r="AC137" s="41"/>
      <c r="AD137" s="41"/>
      <c r="AE137" s="41"/>
      <c r="AR137" s="228" t="s">
        <v>273</v>
      </c>
      <c r="AT137" s="228" t="s">
        <v>268</v>
      </c>
      <c r="AU137" s="228" t="s">
        <v>80</v>
      </c>
      <c r="AY137" s="20" t="s">
        <v>266</v>
      </c>
      <c r="BE137" s="229">
        <f>IF(N137="základní",J137,0)</f>
        <v>0</v>
      </c>
      <c r="BF137" s="229">
        <f>IF(N137="snížená",J137,0)</f>
        <v>0</v>
      </c>
      <c r="BG137" s="229">
        <f>IF(N137="zákl. přenesená",J137,0)</f>
        <v>0</v>
      </c>
      <c r="BH137" s="229">
        <f>IF(N137="sníž. přenesená",J137,0)</f>
        <v>0</v>
      </c>
      <c r="BI137" s="229">
        <f>IF(N137="nulová",J137,0)</f>
        <v>0</v>
      </c>
      <c r="BJ137" s="20" t="s">
        <v>80</v>
      </c>
      <c r="BK137" s="229">
        <f>ROUND(I137*H137,2)</f>
        <v>0</v>
      </c>
      <c r="BL137" s="20" t="s">
        <v>273</v>
      </c>
      <c r="BM137" s="228" t="s">
        <v>471</v>
      </c>
    </row>
    <row r="138" spans="1:47" s="2" customFormat="1" ht="12">
      <c r="A138" s="41"/>
      <c r="B138" s="42"/>
      <c r="C138" s="43"/>
      <c r="D138" s="230" t="s">
        <v>275</v>
      </c>
      <c r="E138" s="43"/>
      <c r="F138" s="231" t="s">
        <v>3841</v>
      </c>
      <c r="G138" s="43"/>
      <c r="H138" s="43"/>
      <c r="I138" s="232"/>
      <c r="J138" s="43"/>
      <c r="K138" s="43"/>
      <c r="L138" s="47"/>
      <c r="M138" s="233"/>
      <c r="N138" s="234"/>
      <c r="O138" s="87"/>
      <c r="P138" s="87"/>
      <c r="Q138" s="87"/>
      <c r="R138" s="87"/>
      <c r="S138" s="87"/>
      <c r="T138" s="88"/>
      <c r="U138" s="41"/>
      <c r="V138" s="41"/>
      <c r="W138" s="41"/>
      <c r="X138" s="41"/>
      <c r="Y138" s="41"/>
      <c r="Z138" s="41"/>
      <c r="AA138" s="41"/>
      <c r="AB138" s="41"/>
      <c r="AC138" s="41"/>
      <c r="AD138" s="41"/>
      <c r="AE138" s="41"/>
      <c r="AT138" s="20" t="s">
        <v>275</v>
      </c>
      <c r="AU138" s="20" t="s">
        <v>80</v>
      </c>
    </row>
    <row r="139" spans="1:47" s="2" customFormat="1" ht="12">
      <c r="A139" s="41"/>
      <c r="B139" s="42"/>
      <c r="C139" s="43"/>
      <c r="D139" s="235" t="s">
        <v>277</v>
      </c>
      <c r="E139" s="43"/>
      <c r="F139" s="236" t="s">
        <v>3842</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277</v>
      </c>
      <c r="AU139" s="20" t="s">
        <v>80</v>
      </c>
    </row>
    <row r="140" spans="1:65" s="2" customFormat="1" ht="16.5" customHeight="1">
      <c r="A140" s="41"/>
      <c r="B140" s="42"/>
      <c r="C140" s="217" t="s">
        <v>376</v>
      </c>
      <c r="D140" s="217" t="s">
        <v>268</v>
      </c>
      <c r="E140" s="218" t="s">
        <v>3843</v>
      </c>
      <c r="F140" s="219" t="s">
        <v>3844</v>
      </c>
      <c r="G140" s="220" t="s">
        <v>423</v>
      </c>
      <c r="H140" s="221">
        <v>2</v>
      </c>
      <c r="I140" s="222"/>
      <c r="J140" s="223">
        <f>ROUND(I140*H140,2)</f>
        <v>0</v>
      </c>
      <c r="K140" s="219" t="s">
        <v>272</v>
      </c>
      <c r="L140" s="47"/>
      <c r="M140" s="224" t="s">
        <v>19</v>
      </c>
      <c r="N140" s="225"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273</v>
      </c>
      <c r="AT140" s="228" t="s">
        <v>268</v>
      </c>
      <c r="AU140" s="228" t="s">
        <v>80</v>
      </c>
      <c r="AY140" s="20" t="s">
        <v>266</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273</v>
      </c>
      <c r="BM140" s="228" t="s">
        <v>484</v>
      </c>
    </row>
    <row r="141" spans="1:47" s="2" customFormat="1" ht="12">
      <c r="A141" s="41"/>
      <c r="B141" s="42"/>
      <c r="C141" s="43"/>
      <c r="D141" s="230" t="s">
        <v>275</v>
      </c>
      <c r="E141" s="43"/>
      <c r="F141" s="231" t="s">
        <v>3844</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275</v>
      </c>
      <c r="AU141" s="20" t="s">
        <v>80</v>
      </c>
    </row>
    <row r="142" spans="1:47" s="2" customFormat="1" ht="12">
      <c r="A142" s="41"/>
      <c r="B142" s="42"/>
      <c r="C142" s="43"/>
      <c r="D142" s="235" t="s">
        <v>277</v>
      </c>
      <c r="E142" s="43"/>
      <c r="F142" s="236" t="s">
        <v>3845</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277</v>
      </c>
      <c r="AU142" s="20" t="s">
        <v>80</v>
      </c>
    </row>
    <row r="143" spans="1:65" s="2" customFormat="1" ht="16.5" customHeight="1">
      <c r="A143" s="41"/>
      <c r="B143" s="42"/>
      <c r="C143" s="217" t="s">
        <v>8</v>
      </c>
      <c r="D143" s="217" t="s">
        <v>268</v>
      </c>
      <c r="E143" s="218" t="s">
        <v>3846</v>
      </c>
      <c r="F143" s="219" t="s">
        <v>3847</v>
      </c>
      <c r="G143" s="220" t="s">
        <v>423</v>
      </c>
      <c r="H143" s="221">
        <v>6</v>
      </c>
      <c r="I143" s="222"/>
      <c r="J143" s="223">
        <f>ROUND(I143*H143,2)</f>
        <v>0</v>
      </c>
      <c r="K143" s="219" t="s">
        <v>272</v>
      </c>
      <c r="L143" s="47"/>
      <c r="M143" s="224" t="s">
        <v>19</v>
      </c>
      <c r="N143" s="225" t="s">
        <v>43</v>
      </c>
      <c r="O143" s="87"/>
      <c r="P143" s="226">
        <f>O143*H143</f>
        <v>0</v>
      </c>
      <c r="Q143" s="226">
        <v>0</v>
      </c>
      <c r="R143" s="226">
        <f>Q143*H143</f>
        <v>0</v>
      </c>
      <c r="S143" s="226">
        <v>0</v>
      </c>
      <c r="T143" s="227">
        <f>S143*H143</f>
        <v>0</v>
      </c>
      <c r="U143" s="41"/>
      <c r="V143" s="41"/>
      <c r="W143" s="41"/>
      <c r="X143" s="41"/>
      <c r="Y143" s="41"/>
      <c r="Z143" s="41"/>
      <c r="AA143" s="41"/>
      <c r="AB143" s="41"/>
      <c r="AC143" s="41"/>
      <c r="AD143" s="41"/>
      <c r="AE143" s="41"/>
      <c r="AR143" s="228" t="s">
        <v>273</v>
      </c>
      <c r="AT143" s="228" t="s">
        <v>268</v>
      </c>
      <c r="AU143" s="228" t="s">
        <v>80</v>
      </c>
      <c r="AY143" s="20" t="s">
        <v>266</v>
      </c>
      <c r="BE143" s="229">
        <f>IF(N143="základní",J143,0)</f>
        <v>0</v>
      </c>
      <c r="BF143" s="229">
        <f>IF(N143="snížená",J143,0)</f>
        <v>0</v>
      </c>
      <c r="BG143" s="229">
        <f>IF(N143="zákl. přenesená",J143,0)</f>
        <v>0</v>
      </c>
      <c r="BH143" s="229">
        <f>IF(N143="sníž. přenesená",J143,0)</f>
        <v>0</v>
      </c>
      <c r="BI143" s="229">
        <f>IF(N143="nulová",J143,0)</f>
        <v>0</v>
      </c>
      <c r="BJ143" s="20" t="s">
        <v>80</v>
      </c>
      <c r="BK143" s="229">
        <f>ROUND(I143*H143,2)</f>
        <v>0</v>
      </c>
      <c r="BL143" s="20" t="s">
        <v>273</v>
      </c>
      <c r="BM143" s="228" t="s">
        <v>207</v>
      </c>
    </row>
    <row r="144" spans="1:47" s="2" customFormat="1" ht="12">
      <c r="A144" s="41"/>
      <c r="B144" s="42"/>
      <c r="C144" s="43"/>
      <c r="D144" s="230" t="s">
        <v>275</v>
      </c>
      <c r="E144" s="43"/>
      <c r="F144" s="231" t="s">
        <v>3847</v>
      </c>
      <c r="G144" s="43"/>
      <c r="H144" s="43"/>
      <c r="I144" s="232"/>
      <c r="J144" s="43"/>
      <c r="K144" s="43"/>
      <c r="L144" s="47"/>
      <c r="M144" s="233"/>
      <c r="N144" s="234"/>
      <c r="O144" s="87"/>
      <c r="P144" s="87"/>
      <c r="Q144" s="87"/>
      <c r="R144" s="87"/>
      <c r="S144" s="87"/>
      <c r="T144" s="88"/>
      <c r="U144" s="41"/>
      <c r="V144" s="41"/>
      <c r="W144" s="41"/>
      <c r="X144" s="41"/>
      <c r="Y144" s="41"/>
      <c r="Z144" s="41"/>
      <c r="AA144" s="41"/>
      <c r="AB144" s="41"/>
      <c r="AC144" s="41"/>
      <c r="AD144" s="41"/>
      <c r="AE144" s="41"/>
      <c r="AT144" s="20" t="s">
        <v>275</v>
      </c>
      <c r="AU144" s="20" t="s">
        <v>80</v>
      </c>
    </row>
    <row r="145" spans="1:47" s="2" customFormat="1" ht="12">
      <c r="A145" s="41"/>
      <c r="B145" s="42"/>
      <c r="C145" s="43"/>
      <c r="D145" s="235" t="s">
        <v>277</v>
      </c>
      <c r="E145" s="43"/>
      <c r="F145" s="236" t="s">
        <v>3848</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277</v>
      </c>
      <c r="AU145" s="20" t="s">
        <v>80</v>
      </c>
    </row>
    <row r="146" spans="1:65" s="2" customFormat="1" ht="16.5" customHeight="1">
      <c r="A146" s="41"/>
      <c r="B146" s="42"/>
      <c r="C146" s="217" t="s">
        <v>396</v>
      </c>
      <c r="D146" s="217" t="s">
        <v>268</v>
      </c>
      <c r="E146" s="218" t="s">
        <v>3849</v>
      </c>
      <c r="F146" s="219" t="s">
        <v>3850</v>
      </c>
      <c r="G146" s="220" t="s">
        <v>423</v>
      </c>
      <c r="H146" s="221">
        <v>24</v>
      </c>
      <c r="I146" s="222"/>
      <c r="J146" s="223">
        <f>ROUND(I146*H146,2)</f>
        <v>0</v>
      </c>
      <c r="K146" s="219" t="s">
        <v>272</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80</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517</v>
      </c>
    </row>
    <row r="147" spans="1:47" s="2" customFormat="1" ht="12">
      <c r="A147" s="41"/>
      <c r="B147" s="42"/>
      <c r="C147" s="43"/>
      <c r="D147" s="230" t="s">
        <v>275</v>
      </c>
      <c r="E147" s="43"/>
      <c r="F147" s="231" t="s">
        <v>3850</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80</v>
      </c>
    </row>
    <row r="148" spans="1:47" s="2" customFormat="1" ht="12">
      <c r="A148" s="41"/>
      <c r="B148" s="42"/>
      <c r="C148" s="43"/>
      <c r="D148" s="235" t="s">
        <v>277</v>
      </c>
      <c r="E148" s="43"/>
      <c r="F148" s="236" t="s">
        <v>3851</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277</v>
      </c>
      <c r="AU148" s="20" t="s">
        <v>80</v>
      </c>
    </row>
    <row r="149" spans="1:65" s="2" customFormat="1" ht="24.15" customHeight="1">
      <c r="A149" s="41"/>
      <c r="B149" s="42"/>
      <c r="C149" s="217" t="s">
        <v>404</v>
      </c>
      <c r="D149" s="217" t="s">
        <v>268</v>
      </c>
      <c r="E149" s="218" t="s">
        <v>3852</v>
      </c>
      <c r="F149" s="219" t="s">
        <v>3853</v>
      </c>
      <c r="G149" s="220" t="s">
        <v>481</v>
      </c>
      <c r="H149" s="221">
        <v>1</v>
      </c>
      <c r="I149" s="222"/>
      <c r="J149" s="223">
        <f>ROUND(I149*H149,2)</f>
        <v>0</v>
      </c>
      <c r="K149" s="219" t="s">
        <v>272</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273</v>
      </c>
      <c r="AT149" s="228" t="s">
        <v>268</v>
      </c>
      <c r="AU149" s="228" t="s">
        <v>80</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527</v>
      </c>
    </row>
    <row r="150" spans="1:47" s="2" customFormat="1" ht="12">
      <c r="A150" s="41"/>
      <c r="B150" s="42"/>
      <c r="C150" s="43"/>
      <c r="D150" s="230" t="s">
        <v>275</v>
      </c>
      <c r="E150" s="43"/>
      <c r="F150" s="231" t="s">
        <v>3853</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80</v>
      </c>
    </row>
    <row r="151" spans="1:47" s="2" customFormat="1" ht="12">
      <c r="A151" s="41"/>
      <c r="B151" s="42"/>
      <c r="C151" s="43"/>
      <c r="D151" s="235" t="s">
        <v>277</v>
      </c>
      <c r="E151" s="43"/>
      <c r="F151" s="236" t="s">
        <v>3854</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277</v>
      </c>
      <c r="AU151" s="20" t="s">
        <v>80</v>
      </c>
    </row>
    <row r="152" spans="1:65" s="2" customFormat="1" ht="16.5" customHeight="1">
      <c r="A152" s="41"/>
      <c r="B152" s="42"/>
      <c r="C152" s="217" t="s">
        <v>412</v>
      </c>
      <c r="D152" s="217" t="s">
        <v>268</v>
      </c>
      <c r="E152" s="218" t="s">
        <v>3855</v>
      </c>
      <c r="F152" s="219" t="s">
        <v>3856</v>
      </c>
      <c r="G152" s="220" t="s">
        <v>481</v>
      </c>
      <c r="H152" s="221">
        <v>2</v>
      </c>
      <c r="I152" s="222"/>
      <c r="J152" s="223">
        <f>ROUND(I152*H152,2)</f>
        <v>0</v>
      </c>
      <c r="K152" s="219" t="s">
        <v>272</v>
      </c>
      <c r="L152" s="47"/>
      <c r="M152" s="224" t="s">
        <v>19</v>
      </c>
      <c r="N152" s="225"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273</v>
      </c>
      <c r="AT152" s="228" t="s">
        <v>268</v>
      </c>
      <c r="AU152" s="228" t="s">
        <v>80</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541</v>
      </c>
    </row>
    <row r="153" spans="1:47" s="2" customFormat="1" ht="12">
      <c r="A153" s="41"/>
      <c r="B153" s="42"/>
      <c r="C153" s="43"/>
      <c r="D153" s="230" t="s">
        <v>275</v>
      </c>
      <c r="E153" s="43"/>
      <c r="F153" s="231" t="s">
        <v>3856</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80</v>
      </c>
    </row>
    <row r="154" spans="1:47" s="2" customFormat="1" ht="12">
      <c r="A154" s="41"/>
      <c r="B154" s="42"/>
      <c r="C154" s="43"/>
      <c r="D154" s="235" t="s">
        <v>277</v>
      </c>
      <c r="E154" s="43"/>
      <c r="F154" s="236" t="s">
        <v>3857</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277</v>
      </c>
      <c r="AU154" s="20" t="s">
        <v>80</v>
      </c>
    </row>
    <row r="155" spans="1:65" s="2" customFormat="1" ht="24.15" customHeight="1">
      <c r="A155" s="41"/>
      <c r="B155" s="42"/>
      <c r="C155" s="217" t="s">
        <v>420</v>
      </c>
      <c r="D155" s="217" t="s">
        <v>268</v>
      </c>
      <c r="E155" s="218" t="s">
        <v>3858</v>
      </c>
      <c r="F155" s="219" t="s">
        <v>3859</v>
      </c>
      <c r="G155" s="220" t="s">
        <v>481</v>
      </c>
      <c r="H155" s="221">
        <v>2</v>
      </c>
      <c r="I155" s="222"/>
      <c r="J155" s="223">
        <f>ROUND(I155*H155,2)</f>
        <v>0</v>
      </c>
      <c r="K155" s="219" t="s">
        <v>272</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273</v>
      </c>
      <c r="AT155" s="228" t="s">
        <v>268</v>
      </c>
      <c r="AU155" s="228" t="s">
        <v>80</v>
      </c>
      <c r="AY155" s="20" t="s">
        <v>266</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273</v>
      </c>
      <c r="BM155" s="228" t="s">
        <v>556</v>
      </c>
    </row>
    <row r="156" spans="1:47" s="2" customFormat="1" ht="12">
      <c r="A156" s="41"/>
      <c r="B156" s="42"/>
      <c r="C156" s="43"/>
      <c r="D156" s="230" t="s">
        <v>275</v>
      </c>
      <c r="E156" s="43"/>
      <c r="F156" s="231" t="s">
        <v>3859</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275</v>
      </c>
      <c r="AU156" s="20" t="s">
        <v>80</v>
      </c>
    </row>
    <row r="157" spans="1:47" s="2" customFormat="1" ht="12">
      <c r="A157" s="41"/>
      <c r="B157" s="42"/>
      <c r="C157" s="43"/>
      <c r="D157" s="235" t="s">
        <v>277</v>
      </c>
      <c r="E157" s="43"/>
      <c r="F157" s="236" t="s">
        <v>3860</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277</v>
      </c>
      <c r="AU157" s="20" t="s">
        <v>80</v>
      </c>
    </row>
    <row r="158" spans="1:65" s="2" customFormat="1" ht="21.75" customHeight="1">
      <c r="A158" s="41"/>
      <c r="B158" s="42"/>
      <c r="C158" s="217" t="s">
        <v>429</v>
      </c>
      <c r="D158" s="217" t="s">
        <v>268</v>
      </c>
      <c r="E158" s="218" t="s">
        <v>3861</v>
      </c>
      <c r="F158" s="219" t="s">
        <v>3862</v>
      </c>
      <c r="G158" s="220" t="s">
        <v>423</v>
      </c>
      <c r="H158" s="221">
        <v>76</v>
      </c>
      <c r="I158" s="222"/>
      <c r="J158" s="223">
        <f>ROUND(I158*H158,2)</f>
        <v>0</v>
      </c>
      <c r="K158" s="219" t="s">
        <v>272</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80</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569</v>
      </c>
    </row>
    <row r="159" spans="1:47" s="2" customFormat="1" ht="12">
      <c r="A159" s="41"/>
      <c r="B159" s="42"/>
      <c r="C159" s="43"/>
      <c r="D159" s="230" t="s">
        <v>275</v>
      </c>
      <c r="E159" s="43"/>
      <c r="F159" s="231" t="s">
        <v>3862</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80</v>
      </c>
    </row>
    <row r="160" spans="1:47" s="2" customFormat="1" ht="12">
      <c r="A160" s="41"/>
      <c r="B160" s="42"/>
      <c r="C160" s="43"/>
      <c r="D160" s="235" t="s">
        <v>277</v>
      </c>
      <c r="E160" s="43"/>
      <c r="F160" s="236" t="s">
        <v>3863</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277</v>
      </c>
      <c r="AU160" s="20" t="s">
        <v>80</v>
      </c>
    </row>
    <row r="161" spans="1:65" s="2" customFormat="1" ht="24.15" customHeight="1">
      <c r="A161" s="41"/>
      <c r="B161" s="42"/>
      <c r="C161" s="217" t="s">
        <v>7</v>
      </c>
      <c r="D161" s="217" t="s">
        <v>268</v>
      </c>
      <c r="E161" s="218" t="s">
        <v>3864</v>
      </c>
      <c r="F161" s="219" t="s">
        <v>3865</v>
      </c>
      <c r="G161" s="220" t="s">
        <v>423</v>
      </c>
      <c r="H161" s="221">
        <v>5</v>
      </c>
      <c r="I161" s="222"/>
      <c r="J161" s="223">
        <f>ROUND(I161*H161,2)</f>
        <v>0</v>
      </c>
      <c r="K161" s="219" t="s">
        <v>272</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273</v>
      </c>
      <c r="AT161" s="228" t="s">
        <v>268</v>
      </c>
      <c r="AU161" s="228" t="s">
        <v>80</v>
      </c>
      <c r="AY161" s="20" t="s">
        <v>266</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273</v>
      </c>
      <c r="BM161" s="228" t="s">
        <v>578</v>
      </c>
    </row>
    <row r="162" spans="1:47" s="2" customFormat="1" ht="12">
      <c r="A162" s="41"/>
      <c r="B162" s="42"/>
      <c r="C162" s="43"/>
      <c r="D162" s="230" t="s">
        <v>275</v>
      </c>
      <c r="E162" s="43"/>
      <c r="F162" s="231" t="s">
        <v>3865</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275</v>
      </c>
      <c r="AU162" s="20" t="s">
        <v>80</v>
      </c>
    </row>
    <row r="163" spans="1:47" s="2" customFormat="1" ht="12">
      <c r="A163" s="41"/>
      <c r="B163" s="42"/>
      <c r="C163" s="43"/>
      <c r="D163" s="235" t="s">
        <v>277</v>
      </c>
      <c r="E163" s="43"/>
      <c r="F163" s="236" t="s">
        <v>3866</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277</v>
      </c>
      <c r="AU163" s="20" t="s">
        <v>80</v>
      </c>
    </row>
    <row r="164" spans="1:63" s="12" customFormat="1" ht="25.9" customHeight="1">
      <c r="A164" s="12"/>
      <c r="B164" s="201"/>
      <c r="C164" s="202"/>
      <c r="D164" s="203" t="s">
        <v>71</v>
      </c>
      <c r="E164" s="204" t="s">
        <v>3867</v>
      </c>
      <c r="F164" s="204" t="s">
        <v>3868</v>
      </c>
      <c r="G164" s="202"/>
      <c r="H164" s="202"/>
      <c r="I164" s="205"/>
      <c r="J164" s="206">
        <f>BK164</f>
        <v>0</v>
      </c>
      <c r="K164" s="202"/>
      <c r="L164" s="207"/>
      <c r="M164" s="208"/>
      <c r="N164" s="209"/>
      <c r="O164" s="209"/>
      <c r="P164" s="210">
        <f>SUM(P165:P203)</f>
        <v>0</v>
      </c>
      <c r="Q164" s="209"/>
      <c r="R164" s="210">
        <f>SUM(R165:R203)</f>
        <v>0</v>
      </c>
      <c r="S164" s="209"/>
      <c r="T164" s="211">
        <f>SUM(T165:T203)</f>
        <v>0</v>
      </c>
      <c r="U164" s="12"/>
      <c r="V164" s="12"/>
      <c r="W164" s="12"/>
      <c r="X164" s="12"/>
      <c r="Y164" s="12"/>
      <c r="Z164" s="12"/>
      <c r="AA164" s="12"/>
      <c r="AB164" s="12"/>
      <c r="AC164" s="12"/>
      <c r="AD164" s="12"/>
      <c r="AE164" s="12"/>
      <c r="AR164" s="212" t="s">
        <v>80</v>
      </c>
      <c r="AT164" s="213" t="s">
        <v>71</v>
      </c>
      <c r="AU164" s="213" t="s">
        <v>72</v>
      </c>
      <c r="AY164" s="212" t="s">
        <v>266</v>
      </c>
      <c r="BK164" s="214">
        <f>SUM(BK165:BK203)</f>
        <v>0</v>
      </c>
    </row>
    <row r="165" spans="1:65" s="2" customFormat="1" ht="24.15" customHeight="1">
      <c r="A165" s="41"/>
      <c r="B165" s="42"/>
      <c r="C165" s="217" t="s">
        <v>441</v>
      </c>
      <c r="D165" s="217" t="s">
        <v>268</v>
      </c>
      <c r="E165" s="218" t="s">
        <v>3869</v>
      </c>
      <c r="F165" s="219" t="s">
        <v>3870</v>
      </c>
      <c r="G165" s="220" t="s">
        <v>423</v>
      </c>
      <c r="H165" s="221">
        <v>11</v>
      </c>
      <c r="I165" s="222"/>
      <c r="J165" s="223">
        <f>ROUND(I165*H165,2)</f>
        <v>0</v>
      </c>
      <c r="K165" s="219" t="s">
        <v>272</v>
      </c>
      <c r="L165" s="47"/>
      <c r="M165" s="224" t="s">
        <v>19</v>
      </c>
      <c r="N165" s="225" t="s">
        <v>43</v>
      </c>
      <c r="O165" s="87"/>
      <c r="P165" s="226">
        <f>O165*H165</f>
        <v>0</v>
      </c>
      <c r="Q165" s="226">
        <v>0</v>
      </c>
      <c r="R165" s="226">
        <f>Q165*H165</f>
        <v>0</v>
      </c>
      <c r="S165" s="226">
        <v>0</v>
      </c>
      <c r="T165" s="227">
        <f>S165*H165</f>
        <v>0</v>
      </c>
      <c r="U165" s="41"/>
      <c r="V165" s="41"/>
      <c r="W165" s="41"/>
      <c r="X165" s="41"/>
      <c r="Y165" s="41"/>
      <c r="Z165" s="41"/>
      <c r="AA165" s="41"/>
      <c r="AB165" s="41"/>
      <c r="AC165" s="41"/>
      <c r="AD165" s="41"/>
      <c r="AE165" s="41"/>
      <c r="AR165" s="228" t="s">
        <v>273</v>
      </c>
      <c r="AT165" s="228" t="s">
        <v>268</v>
      </c>
      <c r="AU165" s="228" t="s">
        <v>80</v>
      </c>
      <c r="AY165" s="20" t="s">
        <v>266</v>
      </c>
      <c r="BE165" s="229">
        <f>IF(N165="základní",J165,0)</f>
        <v>0</v>
      </c>
      <c r="BF165" s="229">
        <f>IF(N165="snížená",J165,0)</f>
        <v>0</v>
      </c>
      <c r="BG165" s="229">
        <f>IF(N165="zákl. přenesená",J165,0)</f>
        <v>0</v>
      </c>
      <c r="BH165" s="229">
        <f>IF(N165="sníž. přenesená",J165,0)</f>
        <v>0</v>
      </c>
      <c r="BI165" s="229">
        <f>IF(N165="nulová",J165,0)</f>
        <v>0</v>
      </c>
      <c r="BJ165" s="20" t="s">
        <v>80</v>
      </c>
      <c r="BK165" s="229">
        <f>ROUND(I165*H165,2)</f>
        <v>0</v>
      </c>
      <c r="BL165" s="20" t="s">
        <v>273</v>
      </c>
      <c r="BM165" s="228" t="s">
        <v>590</v>
      </c>
    </row>
    <row r="166" spans="1:47" s="2" customFormat="1" ht="12">
      <c r="A166" s="41"/>
      <c r="B166" s="42"/>
      <c r="C166" s="43"/>
      <c r="D166" s="230" t="s">
        <v>275</v>
      </c>
      <c r="E166" s="43"/>
      <c r="F166" s="231" t="s">
        <v>3870</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275</v>
      </c>
      <c r="AU166" s="20" t="s">
        <v>80</v>
      </c>
    </row>
    <row r="167" spans="1:47" s="2" customFormat="1" ht="12">
      <c r="A167" s="41"/>
      <c r="B167" s="42"/>
      <c r="C167" s="43"/>
      <c r="D167" s="235" t="s">
        <v>277</v>
      </c>
      <c r="E167" s="43"/>
      <c r="F167" s="236" t="s">
        <v>3871</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277</v>
      </c>
      <c r="AU167" s="20" t="s">
        <v>80</v>
      </c>
    </row>
    <row r="168" spans="1:65" s="2" customFormat="1" ht="24.15" customHeight="1">
      <c r="A168" s="41"/>
      <c r="B168" s="42"/>
      <c r="C168" s="217" t="s">
        <v>449</v>
      </c>
      <c r="D168" s="217" t="s">
        <v>268</v>
      </c>
      <c r="E168" s="218" t="s">
        <v>3872</v>
      </c>
      <c r="F168" s="219" t="s">
        <v>3873</v>
      </c>
      <c r="G168" s="220" t="s">
        <v>423</v>
      </c>
      <c r="H168" s="221">
        <v>9.5</v>
      </c>
      <c r="I168" s="222"/>
      <c r="J168" s="223">
        <f>ROUND(I168*H168,2)</f>
        <v>0</v>
      </c>
      <c r="K168" s="219" t="s">
        <v>272</v>
      </c>
      <c r="L168" s="47"/>
      <c r="M168" s="224" t="s">
        <v>19</v>
      </c>
      <c r="N168" s="225"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273</v>
      </c>
      <c r="AT168" s="228" t="s">
        <v>268</v>
      </c>
      <c r="AU168" s="228" t="s">
        <v>80</v>
      </c>
      <c r="AY168" s="20" t="s">
        <v>266</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273</v>
      </c>
      <c r="BM168" s="228" t="s">
        <v>605</v>
      </c>
    </row>
    <row r="169" spans="1:47" s="2" customFormat="1" ht="12">
      <c r="A169" s="41"/>
      <c r="B169" s="42"/>
      <c r="C169" s="43"/>
      <c r="D169" s="230" t="s">
        <v>275</v>
      </c>
      <c r="E169" s="43"/>
      <c r="F169" s="231" t="s">
        <v>3873</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275</v>
      </c>
      <c r="AU169" s="20" t="s">
        <v>80</v>
      </c>
    </row>
    <row r="170" spans="1:47" s="2" customFormat="1" ht="12">
      <c r="A170" s="41"/>
      <c r="B170" s="42"/>
      <c r="C170" s="43"/>
      <c r="D170" s="235" t="s">
        <v>277</v>
      </c>
      <c r="E170" s="43"/>
      <c r="F170" s="236" t="s">
        <v>3874</v>
      </c>
      <c r="G170" s="43"/>
      <c r="H170" s="43"/>
      <c r="I170" s="232"/>
      <c r="J170" s="43"/>
      <c r="K170" s="43"/>
      <c r="L170" s="47"/>
      <c r="M170" s="233"/>
      <c r="N170" s="234"/>
      <c r="O170" s="87"/>
      <c r="P170" s="87"/>
      <c r="Q170" s="87"/>
      <c r="R170" s="87"/>
      <c r="S170" s="87"/>
      <c r="T170" s="88"/>
      <c r="U170" s="41"/>
      <c r="V170" s="41"/>
      <c r="W170" s="41"/>
      <c r="X170" s="41"/>
      <c r="Y170" s="41"/>
      <c r="Z170" s="41"/>
      <c r="AA170" s="41"/>
      <c r="AB170" s="41"/>
      <c r="AC170" s="41"/>
      <c r="AD170" s="41"/>
      <c r="AE170" s="41"/>
      <c r="AT170" s="20" t="s">
        <v>277</v>
      </c>
      <c r="AU170" s="20" t="s">
        <v>80</v>
      </c>
    </row>
    <row r="171" spans="1:65" s="2" customFormat="1" ht="24.15" customHeight="1">
      <c r="A171" s="41"/>
      <c r="B171" s="42"/>
      <c r="C171" s="217" t="s">
        <v>457</v>
      </c>
      <c r="D171" s="217" t="s">
        <v>268</v>
      </c>
      <c r="E171" s="218" t="s">
        <v>3875</v>
      </c>
      <c r="F171" s="219" t="s">
        <v>3876</v>
      </c>
      <c r="G171" s="220" t="s">
        <v>481</v>
      </c>
      <c r="H171" s="221">
        <v>2</v>
      </c>
      <c r="I171" s="222"/>
      <c r="J171" s="223">
        <f>ROUND(I171*H171,2)</f>
        <v>0</v>
      </c>
      <c r="K171" s="219" t="s">
        <v>272</v>
      </c>
      <c r="L171" s="47"/>
      <c r="M171" s="224" t="s">
        <v>19</v>
      </c>
      <c r="N171" s="225" t="s">
        <v>43</v>
      </c>
      <c r="O171" s="87"/>
      <c r="P171" s="226">
        <f>O171*H171</f>
        <v>0</v>
      </c>
      <c r="Q171" s="226">
        <v>0</v>
      </c>
      <c r="R171" s="226">
        <f>Q171*H171</f>
        <v>0</v>
      </c>
      <c r="S171" s="226">
        <v>0</v>
      </c>
      <c r="T171" s="227">
        <f>S171*H171</f>
        <v>0</v>
      </c>
      <c r="U171" s="41"/>
      <c r="V171" s="41"/>
      <c r="W171" s="41"/>
      <c r="X171" s="41"/>
      <c r="Y171" s="41"/>
      <c r="Z171" s="41"/>
      <c r="AA171" s="41"/>
      <c r="AB171" s="41"/>
      <c r="AC171" s="41"/>
      <c r="AD171" s="41"/>
      <c r="AE171" s="41"/>
      <c r="AR171" s="228" t="s">
        <v>273</v>
      </c>
      <c r="AT171" s="228" t="s">
        <v>268</v>
      </c>
      <c r="AU171" s="228" t="s">
        <v>80</v>
      </c>
      <c r="AY171" s="20" t="s">
        <v>266</v>
      </c>
      <c r="BE171" s="229">
        <f>IF(N171="základní",J171,0)</f>
        <v>0</v>
      </c>
      <c r="BF171" s="229">
        <f>IF(N171="snížená",J171,0)</f>
        <v>0</v>
      </c>
      <c r="BG171" s="229">
        <f>IF(N171="zákl. přenesená",J171,0)</f>
        <v>0</v>
      </c>
      <c r="BH171" s="229">
        <f>IF(N171="sníž. přenesená",J171,0)</f>
        <v>0</v>
      </c>
      <c r="BI171" s="229">
        <f>IF(N171="nulová",J171,0)</f>
        <v>0</v>
      </c>
      <c r="BJ171" s="20" t="s">
        <v>80</v>
      </c>
      <c r="BK171" s="229">
        <f>ROUND(I171*H171,2)</f>
        <v>0</v>
      </c>
      <c r="BL171" s="20" t="s">
        <v>273</v>
      </c>
      <c r="BM171" s="228" t="s">
        <v>625</v>
      </c>
    </row>
    <row r="172" spans="1:47" s="2" customFormat="1" ht="12">
      <c r="A172" s="41"/>
      <c r="B172" s="42"/>
      <c r="C172" s="43"/>
      <c r="D172" s="230" t="s">
        <v>275</v>
      </c>
      <c r="E172" s="43"/>
      <c r="F172" s="231" t="s">
        <v>3876</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275</v>
      </c>
      <c r="AU172" s="20" t="s">
        <v>80</v>
      </c>
    </row>
    <row r="173" spans="1:47" s="2" customFormat="1" ht="12">
      <c r="A173" s="41"/>
      <c r="B173" s="42"/>
      <c r="C173" s="43"/>
      <c r="D173" s="235" t="s">
        <v>277</v>
      </c>
      <c r="E173" s="43"/>
      <c r="F173" s="236" t="s">
        <v>3877</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277</v>
      </c>
      <c r="AU173" s="20" t="s">
        <v>80</v>
      </c>
    </row>
    <row r="174" spans="1:65" s="2" customFormat="1" ht="24.15" customHeight="1">
      <c r="A174" s="41"/>
      <c r="B174" s="42"/>
      <c r="C174" s="217" t="s">
        <v>464</v>
      </c>
      <c r="D174" s="217" t="s">
        <v>268</v>
      </c>
      <c r="E174" s="218" t="s">
        <v>3878</v>
      </c>
      <c r="F174" s="219" t="s">
        <v>3879</v>
      </c>
      <c r="G174" s="220" t="s">
        <v>423</v>
      </c>
      <c r="H174" s="221">
        <v>12</v>
      </c>
      <c r="I174" s="222"/>
      <c r="J174" s="223">
        <f>ROUND(I174*H174,2)</f>
        <v>0</v>
      </c>
      <c r="K174" s="219" t="s">
        <v>272</v>
      </c>
      <c r="L174" s="47"/>
      <c r="M174" s="224" t="s">
        <v>19</v>
      </c>
      <c r="N174" s="225"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273</v>
      </c>
      <c r="AT174" s="228" t="s">
        <v>268</v>
      </c>
      <c r="AU174" s="228" t="s">
        <v>80</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652</v>
      </c>
    </row>
    <row r="175" spans="1:47" s="2" customFormat="1" ht="12">
      <c r="A175" s="41"/>
      <c r="B175" s="42"/>
      <c r="C175" s="43"/>
      <c r="D175" s="230" t="s">
        <v>275</v>
      </c>
      <c r="E175" s="43"/>
      <c r="F175" s="231" t="s">
        <v>3879</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80</v>
      </c>
    </row>
    <row r="176" spans="1:47" s="2" customFormat="1" ht="12">
      <c r="A176" s="41"/>
      <c r="B176" s="42"/>
      <c r="C176" s="43"/>
      <c r="D176" s="235" t="s">
        <v>277</v>
      </c>
      <c r="E176" s="43"/>
      <c r="F176" s="236" t="s">
        <v>3880</v>
      </c>
      <c r="G176" s="43"/>
      <c r="H176" s="43"/>
      <c r="I176" s="232"/>
      <c r="J176" s="43"/>
      <c r="K176" s="43"/>
      <c r="L176" s="47"/>
      <c r="M176" s="233"/>
      <c r="N176" s="234"/>
      <c r="O176" s="87"/>
      <c r="P176" s="87"/>
      <c r="Q176" s="87"/>
      <c r="R176" s="87"/>
      <c r="S176" s="87"/>
      <c r="T176" s="88"/>
      <c r="U176" s="41"/>
      <c r="V176" s="41"/>
      <c r="W176" s="41"/>
      <c r="X176" s="41"/>
      <c r="Y176" s="41"/>
      <c r="Z176" s="41"/>
      <c r="AA176" s="41"/>
      <c r="AB176" s="41"/>
      <c r="AC176" s="41"/>
      <c r="AD176" s="41"/>
      <c r="AE176" s="41"/>
      <c r="AT176" s="20" t="s">
        <v>277</v>
      </c>
      <c r="AU176" s="20" t="s">
        <v>80</v>
      </c>
    </row>
    <row r="177" spans="1:65" s="2" customFormat="1" ht="24.15" customHeight="1">
      <c r="A177" s="41"/>
      <c r="B177" s="42"/>
      <c r="C177" s="217" t="s">
        <v>471</v>
      </c>
      <c r="D177" s="217" t="s">
        <v>268</v>
      </c>
      <c r="E177" s="218" t="s">
        <v>3881</v>
      </c>
      <c r="F177" s="219" t="s">
        <v>3882</v>
      </c>
      <c r="G177" s="220" t="s">
        <v>423</v>
      </c>
      <c r="H177" s="221">
        <v>14</v>
      </c>
      <c r="I177" s="222"/>
      <c r="J177" s="223">
        <f>ROUND(I177*H177,2)</f>
        <v>0</v>
      </c>
      <c r="K177" s="219" t="s">
        <v>272</v>
      </c>
      <c r="L177" s="47"/>
      <c r="M177" s="224" t="s">
        <v>19</v>
      </c>
      <c r="N177" s="225" t="s">
        <v>43</v>
      </c>
      <c r="O177" s="87"/>
      <c r="P177" s="226">
        <f>O177*H177</f>
        <v>0</v>
      </c>
      <c r="Q177" s="226">
        <v>0</v>
      </c>
      <c r="R177" s="226">
        <f>Q177*H177</f>
        <v>0</v>
      </c>
      <c r="S177" s="226">
        <v>0</v>
      </c>
      <c r="T177" s="227">
        <f>S177*H177</f>
        <v>0</v>
      </c>
      <c r="U177" s="41"/>
      <c r="V177" s="41"/>
      <c r="W177" s="41"/>
      <c r="X177" s="41"/>
      <c r="Y177" s="41"/>
      <c r="Z177" s="41"/>
      <c r="AA177" s="41"/>
      <c r="AB177" s="41"/>
      <c r="AC177" s="41"/>
      <c r="AD177" s="41"/>
      <c r="AE177" s="41"/>
      <c r="AR177" s="228" t="s">
        <v>273</v>
      </c>
      <c r="AT177" s="228" t="s">
        <v>268</v>
      </c>
      <c r="AU177" s="228" t="s">
        <v>80</v>
      </c>
      <c r="AY177" s="20" t="s">
        <v>266</v>
      </c>
      <c r="BE177" s="229">
        <f>IF(N177="základní",J177,0)</f>
        <v>0</v>
      </c>
      <c r="BF177" s="229">
        <f>IF(N177="snížená",J177,0)</f>
        <v>0</v>
      </c>
      <c r="BG177" s="229">
        <f>IF(N177="zákl. přenesená",J177,0)</f>
        <v>0</v>
      </c>
      <c r="BH177" s="229">
        <f>IF(N177="sníž. přenesená",J177,0)</f>
        <v>0</v>
      </c>
      <c r="BI177" s="229">
        <f>IF(N177="nulová",J177,0)</f>
        <v>0</v>
      </c>
      <c r="BJ177" s="20" t="s">
        <v>80</v>
      </c>
      <c r="BK177" s="229">
        <f>ROUND(I177*H177,2)</f>
        <v>0</v>
      </c>
      <c r="BL177" s="20" t="s">
        <v>273</v>
      </c>
      <c r="BM177" s="228" t="s">
        <v>664</v>
      </c>
    </row>
    <row r="178" spans="1:47" s="2" customFormat="1" ht="12">
      <c r="A178" s="41"/>
      <c r="B178" s="42"/>
      <c r="C178" s="43"/>
      <c r="D178" s="230" t="s">
        <v>275</v>
      </c>
      <c r="E178" s="43"/>
      <c r="F178" s="231" t="s">
        <v>3882</v>
      </c>
      <c r="G178" s="43"/>
      <c r="H178" s="43"/>
      <c r="I178" s="232"/>
      <c r="J178" s="43"/>
      <c r="K178" s="43"/>
      <c r="L178" s="47"/>
      <c r="M178" s="233"/>
      <c r="N178" s="234"/>
      <c r="O178" s="87"/>
      <c r="P178" s="87"/>
      <c r="Q178" s="87"/>
      <c r="R178" s="87"/>
      <c r="S178" s="87"/>
      <c r="T178" s="88"/>
      <c r="U178" s="41"/>
      <c r="V178" s="41"/>
      <c r="W178" s="41"/>
      <c r="X178" s="41"/>
      <c r="Y178" s="41"/>
      <c r="Z178" s="41"/>
      <c r="AA178" s="41"/>
      <c r="AB178" s="41"/>
      <c r="AC178" s="41"/>
      <c r="AD178" s="41"/>
      <c r="AE178" s="41"/>
      <c r="AT178" s="20" t="s">
        <v>275</v>
      </c>
      <c r="AU178" s="20" t="s">
        <v>80</v>
      </c>
    </row>
    <row r="179" spans="1:47" s="2" customFormat="1" ht="12">
      <c r="A179" s="41"/>
      <c r="B179" s="42"/>
      <c r="C179" s="43"/>
      <c r="D179" s="235" t="s">
        <v>277</v>
      </c>
      <c r="E179" s="43"/>
      <c r="F179" s="236" t="s">
        <v>3883</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277</v>
      </c>
      <c r="AU179" s="20" t="s">
        <v>80</v>
      </c>
    </row>
    <row r="180" spans="1:65" s="2" customFormat="1" ht="24.15" customHeight="1">
      <c r="A180" s="41"/>
      <c r="B180" s="42"/>
      <c r="C180" s="217" t="s">
        <v>478</v>
      </c>
      <c r="D180" s="217" t="s">
        <v>268</v>
      </c>
      <c r="E180" s="218" t="s">
        <v>3884</v>
      </c>
      <c r="F180" s="219" t="s">
        <v>3885</v>
      </c>
      <c r="G180" s="220" t="s">
        <v>423</v>
      </c>
      <c r="H180" s="221">
        <v>17</v>
      </c>
      <c r="I180" s="222"/>
      <c r="J180" s="223">
        <f>ROUND(I180*H180,2)</f>
        <v>0</v>
      </c>
      <c r="K180" s="219" t="s">
        <v>272</v>
      </c>
      <c r="L180" s="47"/>
      <c r="M180" s="224" t="s">
        <v>19</v>
      </c>
      <c r="N180" s="225"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273</v>
      </c>
      <c r="AT180" s="228" t="s">
        <v>268</v>
      </c>
      <c r="AU180" s="228" t="s">
        <v>80</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676</v>
      </c>
    </row>
    <row r="181" spans="1:47" s="2" customFormat="1" ht="12">
      <c r="A181" s="41"/>
      <c r="B181" s="42"/>
      <c r="C181" s="43"/>
      <c r="D181" s="230" t="s">
        <v>275</v>
      </c>
      <c r="E181" s="43"/>
      <c r="F181" s="231" t="s">
        <v>3885</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80</v>
      </c>
    </row>
    <row r="182" spans="1:47" s="2" customFormat="1" ht="12">
      <c r="A182" s="41"/>
      <c r="B182" s="42"/>
      <c r="C182" s="43"/>
      <c r="D182" s="235" t="s">
        <v>277</v>
      </c>
      <c r="E182" s="43"/>
      <c r="F182" s="236" t="s">
        <v>3886</v>
      </c>
      <c r="G182" s="43"/>
      <c r="H182" s="43"/>
      <c r="I182" s="232"/>
      <c r="J182" s="43"/>
      <c r="K182" s="43"/>
      <c r="L182" s="47"/>
      <c r="M182" s="233"/>
      <c r="N182" s="234"/>
      <c r="O182" s="87"/>
      <c r="P182" s="87"/>
      <c r="Q182" s="87"/>
      <c r="R182" s="87"/>
      <c r="S182" s="87"/>
      <c r="T182" s="88"/>
      <c r="U182" s="41"/>
      <c r="V182" s="41"/>
      <c r="W182" s="41"/>
      <c r="X182" s="41"/>
      <c r="Y182" s="41"/>
      <c r="Z182" s="41"/>
      <c r="AA182" s="41"/>
      <c r="AB182" s="41"/>
      <c r="AC182" s="41"/>
      <c r="AD182" s="41"/>
      <c r="AE182" s="41"/>
      <c r="AT182" s="20" t="s">
        <v>277</v>
      </c>
      <c r="AU182" s="20" t="s">
        <v>80</v>
      </c>
    </row>
    <row r="183" spans="1:65" s="2" customFormat="1" ht="24.15" customHeight="1">
      <c r="A183" s="41"/>
      <c r="B183" s="42"/>
      <c r="C183" s="217" t="s">
        <v>484</v>
      </c>
      <c r="D183" s="217" t="s">
        <v>268</v>
      </c>
      <c r="E183" s="218" t="s">
        <v>3887</v>
      </c>
      <c r="F183" s="219" t="s">
        <v>3888</v>
      </c>
      <c r="G183" s="220" t="s">
        <v>423</v>
      </c>
      <c r="H183" s="221">
        <v>5</v>
      </c>
      <c r="I183" s="222"/>
      <c r="J183" s="223">
        <f>ROUND(I183*H183,2)</f>
        <v>0</v>
      </c>
      <c r="K183" s="219" t="s">
        <v>272</v>
      </c>
      <c r="L183" s="47"/>
      <c r="M183" s="224" t="s">
        <v>19</v>
      </c>
      <c r="N183" s="225" t="s">
        <v>43</v>
      </c>
      <c r="O183" s="87"/>
      <c r="P183" s="226">
        <f>O183*H183</f>
        <v>0</v>
      </c>
      <c r="Q183" s="226">
        <v>0</v>
      </c>
      <c r="R183" s="226">
        <f>Q183*H183</f>
        <v>0</v>
      </c>
      <c r="S183" s="226">
        <v>0</v>
      </c>
      <c r="T183" s="227">
        <f>S183*H183</f>
        <v>0</v>
      </c>
      <c r="U183" s="41"/>
      <c r="V183" s="41"/>
      <c r="W183" s="41"/>
      <c r="X183" s="41"/>
      <c r="Y183" s="41"/>
      <c r="Z183" s="41"/>
      <c r="AA183" s="41"/>
      <c r="AB183" s="41"/>
      <c r="AC183" s="41"/>
      <c r="AD183" s="41"/>
      <c r="AE183" s="41"/>
      <c r="AR183" s="228" t="s">
        <v>273</v>
      </c>
      <c r="AT183" s="228" t="s">
        <v>268</v>
      </c>
      <c r="AU183" s="228" t="s">
        <v>80</v>
      </c>
      <c r="AY183" s="20" t="s">
        <v>266</v>
      </c>
      <c r="BE183" s="229">
        <f>IF(N183="základní",J183,0)</f>
        <v>0</v>
      </c>
      <c r="BF183" s="229">
        <f>IF(N183="snížená",J183,0)</f>
        <v>0</v>
      </c>
      <c r="BG183" s="229">
        <f>IF(N183="zákl. přenesená",J183,0)</f>
        <v>0</v>
      </c>
      <c r="BH183" s="229">
        <f>IF(N183="sníž. přenesená",J183,0)</f>
        <v>0</v>
      </c>
      <c r="BI183" s="229">
        <f>IF(N183="nulová",J183,0)</f>
        <v>0</v>
      </c>
      <c r="BJ183" s="20" t="s">
        <v>80</v>
      </c>
      <c r="BK183" s="229">
        <f>ROUND(I183*H183,2)</f>
        <v>0</v>
      </c>
      <c r="BL183" s="20" t="s">
        <v>273</v>
      </c>
      <c r="BM183" s="228" t="s">
        <v>753</v>
      </c>
    </row>
    <row r="184" spans="1:47" s="2" customFormat="1" ht="12">
      <c r="A184" s="41"/>
      <c r="B184" s="42"/>
      <c r="C184" s="43"/>
      <c r="D184" s="230" t="s">
        <v>275</v>
      </c>
      <c r="E184" s="43"/>
      <c r="F184" s="231" t="s">
        <v>3888</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275</v>
      </c>
      <c r="AU184" s="20" t="s">
        <v>80</v>
      </c>
    </row>
    <row r="185" spans="1:47" s="2" customFormat="1" ht="12">
      <c r="A185" s="41"/>
      <c r="B185" s="42"/>
      <c r="C185" s="43"/>
      <c r="D185" s="235" t="s">
        <v>277</v>
      </c>
      <c r="E185" s="43"/>
      <c r="F185" s="236" t="s">
        <v>3889</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277</v>
      </c>
      <c r="AU185" s="20" t="s">
        <v>80</v>
      </c>
    </row>
    <row r="186" spans="1:65" s="2" customFormat="1" ht="24.15" customHeight="1">
      <c r="A186" s="41"/>
      <c r="B186" s="42"/>
      <c r="C186" s="217" t="s">
        <v>493</v>
      </c>
      <c r="D186" s="217" t="s">
        <v>268</v>
      </c>
      <c r="E186" s="218" t="s">
        <v>3890</v>
      </c>
      <c r="F186" s="219" t="s">
        <v>3891</v>
      </c>
      <c r="G186" s="220" t="s">
        <v>423</v>
      </c>
      <c r="H186" s="221">
        <v>4</v>
      </c>
      <c r="I186" s="222"/>
      <c r="J186" s="223">
        <f>ROUND(I186*H186,2)</f>
        <v>0</v>
      </c>
      <c r="K186" s="219" t="s">
        <v>272</v>
      </c>
      <c r="L186" s="47"/>
      <c r="M186" s="224" t="s">
        <v>19</v>
      </c>
      <c r="N186" s="225"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273</v>
      </c>
      <c r="AT186" s="228" t="s">
        <v>268</v>
      </c>
      <c r="AU186" s="228" t="s">
        <v>80</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766</v>
      </c>
    </row>
    <row r="187" spans="1:47" s="2" customFormat="1" ht="12">
      <c r="A187" s="41"/>
      <c r="B187" s="42"/>
      <c r="C187" s="43"/>
      <c r="D187" s="230" t="s">
        <v>275</v>
      </c>
      <c r="E187" s="43"/>
      <c r="F187" s="231" t="s">
        <v>3891</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80</v>
      </c>
    </row>
    <row r="188" spans="1:47" s="2" customFormat="1" ht="12">
      <c r="A188" s="41"/>
      <c r="B188" s="42"/>
      <c r="C188" s="43"/>
      <c r="D188" s="235" t="s">
        <v>277</v>
      </c>
      <c r="E188" s="43"/>
      <c r="F188" s="236" t="s">
        <v>3892</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277</v>
      </c>
      <c r="AU188" s="20" t="s">
        <v>80</v>
      </c>
    </row>
    <row r="189" spans="1:65" s="2" customFormat="1" ht="21.75" customHeight="1">
      <c r="A189" s="41"/>
      <c r="B189" s="42"/>
      <c r="C189" s="217" t="s">
        <v>207</v>
      </c>
      <c r="D189" s="217" t="s">
        <v>268</v>
      </c>
      <c r="E189" s="218" t="s">
        <v>3893</v>
      </c>
      <c r="F189" s="219" t="s">
        <v>3894</v>
      </c>
      <c r="G189" s="220" t="s">
        <v>481</v>
      </c>
      <c r="H189" s="221">
        <v>4</v>
      </c>
      <c r="I189" s="222"/>
      <c r="J189" s="223">
        <f>ROUND(I189*H189,2)</f>
        <v>0</v>
      </c>
      <c r="K189" s="219" t="s">
        <v>272</v>
      </c>
      <c r="L189" s="47"/>
      <c r="M189" s="224" t="s">
        <v>19</v>
      </c>
      <c r="N189" s="225" t="s">
        <v>43</v>
      </c>
      <c r="O189" s="87"/>
      <c r="P189" s="226">
        <f>O189*H189</f>
        <v>0</v>
      </c>
      <c r="Q189" s="226">
        <v>0</v>
      </c>
      <c r="R189" s="226">
        <f>Q189*H189</f>
        <v>0</v>
      </c>
      <c r="S189" s="226">
        <v>0</v>
      </c>
      <c r="T189" s="227">
        <f>S189*H189</f>
        <v>0</v>
      </c>
      <c r="U189" s="41"/>
      <c r="V189" s="41"/>
      <c r="W189" s="41"/>
      <c r="X189" s="41"/>
      <c r="Y189" s="41"/>
      <c r="Z189" s="41"/>
      <c r="AA189" s="41"/>
      <c r="AB189" s="41"/>
      <c r="AC189" s="41"/>
      <c r="AD189" s="41"/>
      <c r="AE189" s="41"/>
      <c r="AR189" s="228" t="s">
        <v>273</v>
      </c>
      <c r="AT189" s="228" t="s">
        <v>268</v>
      </c>
      <c r="AU189" s="228" t="s">
        <v>80</v>
      </c>
      <c r="AY189" s="20" t="s">
        <v>266</v>
      </c>
      <c r="BE189" s="229">
        <f>IF(N189="základní",J189,0)</f>
        <v>0</v>
      </c>
      <c r="BF189" s="229">
        <f>IF(N189="snížená",J189,0)</f>
        <v>0</v>
      </c>
      <c r="BG189" s="229">
        <f>IF(N189="zákl. přenesená",J189,0)</f>
        <v>0</v>
      </c>
      <c r="BH189" s="229">
        <f>IF(N189="sníž. přenesená",J189,0)</f>
        <v>0</v>
      </c>
      <c r="BI189" s="229">
        <f>IF(N189="nulová",J189,0)</f>
        <v>0</v>
      </c>
      <c r="BJ189" s="20" t="s">
        <v>80</v>
      </c>
      <c r="BK189" s="229">
        <f>ROUND(I189*H189,2)</f>
        <v>0</v>
      </c>
      <c r="BL189" s="20" t="s">
        <v>273</v>
      </c>
      <c r="BM189" s="228" t="s">
        <v>805</v>
      </c>
    </row>
    <row r="190" spans="1:47" s="2" customFormat="1" ht="12">
      <c r="A190" s="41"/>
      <c r="B190" s="42"/>
      <c r="C190" s="43"/>
      <c r="D190" s="230" t="s">
        <v>275</v>
      </c>
      <c r="E190" s="43"/>
      <c r="F190" s="231" t="s">
        <v>3894</v>
      </c>
      <c r="G190" s="43"/>
      <c r="H190" s="43"/>
      <c r="I190" s="232"/>
      <c r="J190" s="43"/>
      <c r="K190" s="43"/>
      <c r="L190" s="47"/>
      <c r="M190" s="233"/>
      <c r="N190" s="234"/>
      <c r="O190" s="87"/>
      <c r="P190" s="87"/>
      <c r="Q190" s="87"/>
      <c r="R190" s="87"/>
      <c r="S190" s="87"/>
      <c r="T190" s="88"/>
      <c r="U190" s="41"/>
      <c r="V190" s="41"/>
      <c r="W190" s="41"/>
      <c r="X190" s="41"/>
      <c r="Y190" s="41"/>
      <c r="Z190" s="41"/>
      <c r="AA190" s="41"/>
      <c r="AB190" s="41"/>
      <c r="AC190" s="41"/>
      <c r="AD190" s="41"/>
      <c r="AE190" s="41"/>
      <c r="AT190" s="20" t="s">
        <v>275</v>
      </c>
      <c r="AU190" s="20" t="s">
        <v>80</v>
      </c>
    </row>
    <row r="191" spans="1:47" s="2" customFormat="1" ht="12">
      <c r="A191" s="41"/>
      <c r="B191" s="42"/>
      <c r="C191" s="43"/>
      <c r="D191" s="235" t="s">
        <v>277</v>
      </c>
      <c r="E191" s="43"/>
      <c r="F191" s="236" t="s">
        <v>3895</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277</v>
      </c>
      <c r="AU191" s="20" t="s">
        <v>80</v>
      </c>
    </row>
    <row r="192" spans="1:65" s="2" customFormat="1" ht="24.15" customHeight="1">
      <c r="A192" s="41"/>
      <c r="B192" s="42"/>
      <c r="C192" s="217" t="s">
        <v>508</v>
      </c>
      <c r="D192" s="217" t="s">
        <v>268</v>
      </c>
      <c r="E192" s="218" t="s">
        <v>3896</v>
      </c>
      <c r="F192" s="219" t="s">
        <v>3897</v>
      </c>
      <c r="G192" s="220" t="s">
        <v>481</v>
      </c>
      <c r="H192" s="221">
        <v>2</v>
      </c>
      <c r="I192" s="222"/>
      <c r="J192" s="223">
        <f>ROUND(I192*H192,2)</f>
        <v>0</v>
      </c>
      <c r="K192" s="219" t="s">
        <v>272</v>
      </c>
      <c r="L192" s="47"/>
      <c r="M192" s="224" t="s">
        <v>19</v>
      </c>
      <c r="N192" s="225"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273</v>
      </c>
      <c r="AT192" s="228" t="s">
        <v>268</v>
      </c>
      <c r="AU192" s="228" t="s">
        <v>80</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803</v>
      </c>
    </row>
    <row r="193" spans="1:47" s="2" customFormat="1" ht="12">
      <c r="A193" s="41"/>
      <c r="B193" s="42"/>
      <c r="C193" s="43"/>
      <c r="D193" s="230" t="s">
        <v>275</v>
      </c>
      <c r="E193" s="43"/>
      <c r="F193" s="231" t="s">
        <v>3897</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80</v>
      </c>
    </row>
    <row r="194" spans="1:47" s="2" customFormat="1" ht="12">
      <c r="A194" s="41"/>
      <c r="B194" s="42"/>
      <c r="C194" s="43"/>
      <c r="D194" s="235" t="s">
        <v>277</v>
      </c>
      <c r="E194" s="43"/>
      <c r="F194" s="236" t="s">
        <v>3898</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277</v>
      </c>
      <c r="AU194" s="20" t="s">
        <v>80</v>
      </c>
    </row>
    <row r="195" spans="1:65" s="2" customFormat="1" ht="24.15" customHeight="1">
      <c r="A195" s="41"/>
      <c r="B195" s="42"/>
      <c r="C195" s="217" t="s">
        <v>517</v>
      </c>
      <c r="D195" s="217" t="s">
        <v>268</v>
      </c>
      <c r="E195" s="218" t="s">
        <v>3899</v>
      </c>
      <c r="F195" s="219" t="s">
        <v>3900</v>
      </c>
      <c r="G195" s="220" t="s">
        <v>481</v>
      </c>
      <c r="H195" s="221">
        <v>1</v>
      </c>
      <c r="I195" s="222"/>
      <c r="J195" s="223">
        <f>ROUND(I195*H195,2)</f>
        <v>0</v>
      </c>
      <c r="K195" s="219" t="s">
        <v>272</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80</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830</v>
      </c>
    </row>
    <row r="196" spans="1:47" s="2" customFormat="1" ht="12">
      <c r="A196" s="41"/>
      <c r="B196" s="42"/>
      <c r="C196" s="43"/>
      <c r="D196" s="230" t="s">
        <v>275</v>
      </c>
      <c r="E196" s="43"/>
      <c r="F196" s="231" t="s">
        <v>3900</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80</v>
      </c>
    </row>
    <row r="197" spans="1:47" s="2" customFormat="1" ht="12">
      <c r="A197" s="41"/>
      <c r="B197" s="42"/>
      <c r="C197" s="43"/>
      <c r="D197" s="235" t="s">
        <v>277</v>
      </c>
      <c r="E197" s="43"/>
      <c r="F197" s="236" t="s">
        <v>3901</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277</v>
      </c>
      <c r="AU197" s="20" t="s">
        <v>80</v>
      </c>
    </row>
    <row r="198" spans="1:65" s="2" customFormat="1" ht="21.75" customHeight="1">
      <c r="A198" s="41"/>
      <c r="B198" s="42"/>
      <c r="C198" s="217" t="s">
        <v>522</v>
      </c>
      <c r="D198" s="217" t="s">
        <v>268</v>
      </c>
      <c r="E198" s="218" t="s">
        <v>3902</v>
      </c>
      <c r="F198" s="219" t="s">
        <v>3903</v>
      </c>
      <c r="G198" s="220" t="s">
        <v>423</v>
      </c>
      <c r="H198" s="221">
        <v>52</v>
      </c>
      <c r="I198" s="222"/>
      <c r="J198" s="223">
        <f>ROUND(I198*H198,2)</f>
        <v>0</v>
      </c>
      <c r="K198" s="219" t="s">
        <v>272</v>
      </c>
      <c r="L198" s="47"/>
      <c r="M198" s="224" t="s">
        <v>19</v>
      </c>
      <c r="N198" s="225"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273</v>
      </c>
      <c r="AT198" s="228" t="s">
        <v>268</v>
      </c>
      <c r="AU198" s="228" t="s">
        <v>80</v>
      </c>
      <c r="AY198" s="20" t="s">
        <v>266</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273</v>
      </c>
      <c r="BM198" s="228" t="s">
        <v>847</v>
      </c>
    </row>
    <row r="199" spans="1:47" s="2" customFormat="1" ht="12">
      <c r="A199" s="41"/>
      <c r="B199" s="42"/>
      <c r="C199" s="43"/>
      <c r="D199" s="230" t="s">
        <v>275</v>
      </c>
      <c r="E199" s="43"/>
      <c r="F199" s="231" t="s">
        <v>3903</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275</v>
      </c>
      <c r="AU199" s="20" t="s">
        <v>80</v>
      </c>
    </row>
    <row r="200" spans="1:47" s="2" customFormat="1" ht="12">
      <c r="A200" s="41"/>
      <c r="B200" s="42"/>
      <c r="C200" s="43"/>
      <c r="D200" s="235" t="s">
        <v>277</v>
      </c>
      <c r="E200" s="43"/>
      <c r="F200" s="236" t="s">
        <v>3904</v>
      </c>
      <c r="G200" s="43"/>
      <c r="H200" s="43"/>
      <c r="I200" s="232"/>
      <c r="J200" s="43"/>
      <c r="K200" s="43"/>
      <c r="L200" s="47"/>
      <c r="M200" s="233"/>
      <c r="N200" s="234"/>
      <c r="O200" s="87"/>
      <c r="P200" s="87"/>
      <c r="Q200" s="87"/>
      <c r="R200" s="87"/>
      <c r="S200" s="87"/>
      <c r="T200" s="88"/>
      <c r="U200" s="41"/>
      <c r="V200" s="41"/>
      <c r="W200" s="41"/>
      <c r="X200" s="41"/>
      <c r="Y200" s="41"/>
      <c r="Z200" s="41"/>
      <c r="AA200" s="41"/>
      <c r="AB200" s="41"/>
      <c r="AC200" s="41"/>
      <c r="AD200" s="41"/>
      <c r="AE200" s="41"/>
      <c r="AT200" s="20" t="s">
        <v>277</v>
      </c>
      <c r="AU200" s="20" t="s">
        <v>80</v>
      </c>
    </row>
    <row r="201" spans="1:65" s="2" customFormat="1" ht="24.15" customHeight="1">
      <c r="A201" s="41"/>
      <c r="B201" s="42"/>
      <c r="C201" s="217" t="s">
        <v>527</v>
      </c>
      <c r="D201" s="217" t="s">
        <v>268</v>
      </c>
      <c r="E201" s="218" t="s">
        <v>3905</v>
      </c>
      <c r="F201" s="219" t="s">
        <v>3906</v>
      </c>
      <c r="G201" s="220" t="s">
        <v>423</v>
      </c>
      <c r="H201" s="221">
        <v>52</v>
      </c>
      <c r="I201" s="222"/>
      <c r="J201" s="223">
        <f>ROUND(I201*H201,2)</f>
        <v>0</v>
      </c>
      <c r="K201" s="219" t="s">
        <v>272</v>
      </c>
      <c r="L201" s="47"/>
      <c r="M201" s="224" t="s">
        <v>19</v>
      </c>
      <c r="N201" s="225" t="s">
        <v>43</v>
      </c>
      <c r="O201" s="87"/>
      <c r="P201" s="226">
        <f>O201*H201</f>
        <v>0</v>
      </c>
      <c r="Q201" s="226">
        <v>0</v>
      </c>
      <c r="R201" s="226">
        <f>Q201*H201</f>
        <v>0</v>
      </c>
      <c r="S201" s="226">
        <v>0</v>
      </c>
      <c r="T201" s="227">
        <f>S201*H201</f>
        <v>0</v>
      </c>
      <c r="U201" s="41"/>
      <c r="V201" s="41"/>
      <c r="W201" s="41"/>
      <c r="X201" s="41"/>
      <c r="Y201" s="41"/>
      <c r="Z201" s="41"/>
      <c r="AA201" s="41"/>
      <c r="AB201" s="41"/>
      <c r="AC201" s="41"/>
      <c r="AD201" s="41"/>
      <c r="AE201" s="41"/>
      <c r="AR201" s="228" t="s">
        <v>273</v>
      </c>
      <c r="AT201" s="228" t="s">
        <v>268</v>
      </c>
      <c r="AU201" s="228" t="s">
        <v>80</v>
      </c>
      <c r="AY201" s="20" t="s">
        <v>266</v>
      </c>
      <c r="BE201" s="229">
        <f>IF(N201="základní",J201,0)</f>
        <v>0</v>
      </c>
      <c r="BF201" s="229">
        <f>IF(N201="snížená",J201,0)</f>
        <v>0</v>
      </c>
      <c r="BG201" s="229">
        <f>IF(N201="zákl. přenesená",J201,0)</f>
        <v>0</v>
      </c>
      <c r="BH201" s="229">
        <f>IF(N201="sníž. přenesená",J201,0)</f>
        <v>0</v>
      </c>
      <c r="BI201" s="229">
        <f>IF(N201="nulová",J201,0)</f>
        <v>0</v>
      </c>
      <c r="BJ201" s="20" t="s">
        <v>80</v>
      </c>
      <c r="BK201" s="229">
        <f>ROUND(I201*H201,2)</f>
        <v>0</v>
      </c>
      <c r="BL201" s="20" t="s">
        <v>273</v>
      </c>
      <c r="BM201" s="228" t="s">
        <v>857</v>
      </c>
    </row>
    <row r="202" spans="1:47" s="2" customFormat="1" ht="12">
      <c r="A202" s="41"/>
      <c r="B202" s="42"/>
      <c r="C202" s="43"/>
      <c r="D202" s="230" t="s">
        <v>275</v>
      </c>
      <c r="E202" s="43"/>
      <c r="F202" s="231" t="s">
        <v>3906</v>
      </c>
      <c r="G202" s="43"/>
      <c r="H202" s="43"/>
      <c r="I202" s="232"/>
      <c r="J202" s="43"/>
      <c r="K202" s="43"/>
      <c r="L202" s="47"/>
      <c r="M202" s="233"/>
      <c r="N202" s="234"/>
      <c r="O202" s="87"/>
      <c r="P202" s="87"/>
      <c r="Q202" s="87"/>
      <c r="R202" s="87"/>
      <c r="S202" s="87"/>
      <c r="T202" s="88"/>
      <c r="U202" s="41"/>
      <c r="V202" s="41"/>
      <c r="W202" s="41"/>
      <c r="X202" s="41"/>
      <c r="Y202" s="41"/>
      <c r="Z202" s="41"/>
      <c r="AA202" s="41"/>
      <c r="AB202" s="41"/>
      <c r="AC202" s="41"/>
      <c r="AD202" s="41"/>
      <c r="AE202" s="41"/>
      <c r="AT202" s="20" t="s">
        <v>275</v>
      </c>
      <c r="AU202" s="20" t="s">
        <v>80</v>
      </c>
    </row>
    <row r="203" spans="1:47" s="2" customFormat="1" ht="12">
      <c r="A203" s="41"/>
      <c r="B203" s="42"/>
      <c r="C203" s="43"/>
      <c r="D203" s="235" t="s">
        <v>277</v>
      </c>
      <c r="E203" s="43"/>
      <c r="F203" s="236" t="s">
        <v>3907</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277</v>
      </c>
      <c r="AU203" s="20" t="s">
        <v>80</v>
      </c>
    </row>
    <row r="204" spans="1:63" s="12" customFormat="1" ht="25.9" customHeight="1">
      <c r="A204" s="12"/>
      <c r="B204" s="201"/>
      <c r="C204" s="202"/>
      <c r="D204" s="203" t="s">
        <v>71</v>
      </c>
      <c r="E204" s="204" t="s">
        <v>3867</v>
      </c>
      <c r="F204" s="204" t="s">
        <v>3868</v>
      </c>
      <c r="G204" s="202"/>
      <c r="H204" s="202"/>
      <c r="I204" s="205"/>
      <c r="J204" s="206">
        <f>BK204</f>
        <v>0</v>
      </c>
      <c r="K204" s="202"/>
      <c r="L204" s="207"/>
      <c r="M204" s="208"/>
      <c r="N204" s="209"/>
      <c r="O204" s="209"/>
      <c r="P204" s="210">
        <v>0</v>
      </c>
      <c r="Q204" s="209"/>
      <c r="R204" s="210">
        <v>0</v>
      </c>
      <c r="S204" s="209"/>
      <c r="T204" s="211">
        <v>0</v>
      </c>
      <c r="U204" s="12"/>
      <c r="V204" s="12"/>
      <c r="W204" s="12"/>
      <c r="X204" s="12"/>
      <c r="Y204" s="12"/>
      <c r="Z204" s="12"/>
      <c r="AA204" s="12"/>
      <c r="AB204" s="12"/>
      <c r="AC204" s="12"/>
      <c r="AD204" s="12"/>
      <c r="AE204" s="12"/>
      <c r="AR204" s="212" t="s">
        <v>80</v>
      </c>
      <c r="AT204" s="213" t="s">
        <v>71</v>
      </c>
      <c r="AU204" s="213" t="s">
        <v>72</v>
      </c>
      <c r="AY204" s="212" t="s">
        <v>266</v>
      </c>
      <c r="BK204" s="214">
        <v>0</v>
      </c>
    </row>
    <row r="205" spans="1:63" s="12" customFormat="1" ht="25.9" customHeight="1">
      <c r="A205" s="12"/>
      <c r="B205" s="201"/>
      <c r="C205" s="202"/>
      <c r="D205" s="203" t="s">
        <v>71</v>
      </c>
      <c r="E205" s="204" t="s">
        <v>2720</v>
      </c>
      <c r="F205" s="204" t="s">
        <v>19</v>
      </c>
      <c r="G205" s="202"/>
      <c r="H205" s="202"/>
      <c r="I205" s="205"/>
      <c r="J205" s="206">
        <f>BK205</f>
        <v>0</v>
      </c>
      <c r="K205" s="202"/>
      <c r="L205" s="207"/>
      <c r="M205" s="208"/>
      <c r="N205" s="209"/>
      <c r="O205" s="209"/>
      <c r="P205" s="210">
        <v>0</v>
      </c>
      <c r="Q205" s="209"/>
      <c r="R205" s="210">
        <v>0</v>
      </c>
      <c r="S205" s="209"/>
      <c r="T205" s="211">
        <v>0</v>
      </c>
      <c r="U205" s="12"/>
      <c r="V205" s="12"/>
      <c r="W205" s="12"/>
      <c r="X205" s="12"/>
      <c r="Y205" s="12"/>
      <c r="Z205" s="12"/>
      <c r="AA205" s="12"/>
      <c r="AB205" s="12"/>
      <c r="AC205" s="12"/>
      <c r="AD205" s="12"/>
      <c r="AE205" s="12"/>
      <c r="AR205" s="212" t="s">
        <v>80</v>
      </c>
      <c r="AT205" s="213" t="s">
        <v>71</v>
      </c>
      <c r="AU205" s="213" t="s">
        <v>72</v>
      </c>
      <c r="AY205" s="212" t="s">
        <v>266</v>
      </c>
      <c r="BK205" s="214">
        <v>0</v>
      </c>
    </row>
    <row r="206" spans="1:63" s="12" customFormat="1" ht="25.9" customHeight="1">
      <c r="A206" s="12"/>
      <c r="B206" s="201"/>
      <c r="C206" s="202"/>
      <c r="D206" s="203" t="s">
        <v>71</v>
      </c>
      <c r="E206" s="204" t="s">
        <v>3908</v>
      </c>
      <c r="F206" s="204" t="s">
        <v>3909</v>
      </c>
      <c r="G206" s="202"/>
      <c r="H206" s="202"/>
      <c r="I206" s="205"/>
      <c r="J206" s="206">
        <f>BK206</f>
        <v>0</v>
      </c>
      <c r="K206" s="202"/>
      <c r="L206" s="207"/>
      <c r="M206" s="208"/>
      <c r="N206" s="209"/>
      <c r="O206" s="209"/>
      <c r="P206" s="210">
        <f>SUM(P207:P248)</f>
        <v>0</v>
      </c>
      <c r="Q206" s="209"/>
      <c r="R206" s="210">
        <f>SUM(R207:R248)</f>
        <v>0</v>
      </c>
      <c r="S206" s="209"/>
      <c r="T206" s="211">
        <f>SUM(T207:T248)</f>
        <v>0</v>
      </c>
      <c r="U206" s="12"/>
      <c r="V206" s="12"/>
      <c r="W206" s="12"/>
      <c r="X206" s="12"/>
      <c r="Y206" s="12"/>
      <c r="Z206" s="12"/>
      <c r="AA206" s="12"/>
      <c r="AB206" s="12"/>
      <c r="AC206" s="12"/>
      <c r="AD206" s="12"/>
      <c r="AE206" s="12"/>
      <c r="AR206" s="212" t="s">
        <v>80</v>
      </c>
      <c r="AT206" s="213" t="s">
        <v>71</v>
      </c>
      <c r="AU206" s="213" t="s">
        <v>72</v>
      </c>
      <c r="AY206" s="212" t="s">
        <v>266</v>
      </c>
      <c r="BK206" s="214">
        <f>SUM(BK207:BK248)</f>
        <v>0</v>
      </c>
    </row>
    <row r="207" spans="1:65" s="2" customFormat="1" ht="21.75" customHeight="1">
      <c r="A207" s="41"/>
      <c r="B207" s="42"/>
      <c r="C207" s="217" t="s">
        <v>159</v>
      </c>
      <c r="D207" s="217" t="s">
        <v>268</v>
      </c>
      <c r="E207" s="218" t="s">
        <v>3910</v>
      </c>
      <c r="F207" s="219" t="s">
        <v>3911</v>
      </c>
      <c r="G207" s="220" t="s">
        <v>481</v>
      </c>
      <c r="H207" s="221">
        <v>3</v>
      </c>
      <c r="I207" s="222"/>
      <c r="J207" s="223">
        <f>ROUND(I207*H207,2)</f>
        <v>0</v>
      </c>
      <c r="K207" s="219" t="s">
        <v>272</v>
      </c>
      <c r="L207" s="47"/>
      <c r="M207" s="224" t="s">
        <v>19</v>
      </c>
      <c r="N207" s="225"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273</v>
      </c>
      <c r="AT207" s="228" t="s">
        <v>268</v>
      </c>
      <c r="AU207" s="228" t="s">
        <v>80</v>
      </c>
      <c r="AY207" s="20" t="s">
        <v>266</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273</v>
      </c>
      <c r="BM207" s="228" t="s">
        <v>872</v>
      </c>
    </row>
    <row r="208" spans="1:47" s="2" customFormat="1" ht="12">
      <c r="A208" s="41"/>
      <c r="B208" s="42"/>
      <c r="C208" s="43"/>
      <c r="D208" s="230" t="s">
        <v>275</v>
      </c>
      <c r="E208" s="43"/>
      <c r="F208" s="231" t="s">
        <v>3911</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275</v>
      </c>
      <c r="AU208" s="20" t="s">
        <v>80</v>
      </c>
    </row>
    <row r="209" spans="1:47" s="2" customFormat="1" ht="12">
      <c r="A209" s="41"/>
      <c r="B209" s="42"/>
      <c r="C209" s="43"/>
      <c r="D209" s="235" t="s">
        <v>277</v>
      </c>
      <c r="E209" s="43"/>
      <c r="F209" s="236" t="s">
        <v>3912</v>
      </c>
      <c r="G209" s="43"/>
      <c r="H209" s="43"/>
      <c r="I209" s="232"/>
      <c r="J209" s="43"/>
      <c r="K209" s="43"/>
      <c r="L209" s="47"/>
      <c r="M209" s="233"/>
      <c r="N209" s="234"/>
      <c r="O209" s="87"/>
      <c r="P209" s="87"/>
      <c r="Q209" s="87"/>
      <c r="R209" s="87"/>
      <c r="S209" s="87"/>
      <c r="T209" s="88"/>
      <c r="U209" s="41"/>
      <c r="V209" s="41"/>
      <c r="W209" s="41"/>
      <c r="X209" s="41"/>
      <c r="Y209" s="41"/>
      <c r="Z209" s="41"/>
      <c r="AA209" s="41"/>
      <c r="AB209" s="41"/>
      <c r="AC209" s="41"/>
      <c r="AD209" s="41"/>
      <c r="AE209" s="41"/>
      <c r="AT209" s="20" t="s">
        <v>277</v>
      </c>
      <c r="AU209" s="20" t="s">
        <v>80</v>
      </c>
    </row>
    <row r="210" spans="1:65" s="2" customFormat="1" ht="24.15" customHeight="1">
      <c r="A210" s="41"/>
      <c r="B210" s="42"/>
      <c r="C210" s="269" t="s">
        <v>541</v>
      </c>
      <c r="D210" s="269" t="s">
        <v>430</v>
      </c>
      <c r="E210" s="270" t="s">
        <v>3913</v>
      </c>
      <c r="F210" s="271" t="s">
        <v>3914</v>
      </c>
      <c r="G210" s="272" t="s">
        <v>481</v>
      </c>
      <c r="H210" s="273">
        <v>3</v>
      </c>
      <c r="I210" s="274"/>
      <c r="J210" s="275">
        <f>ROUND(I210*H210,2)</f>
        <v>0</v>
      </c>
      <c r="K210" s="271" t="s">
        <v>272</v>
      </c>
      <c r="L210" s="276"/>
      <c r="M210" s="277" t="s">
        <v>19</v>
      </c>
      <c r="N210" s="278" t="s">
        <v>43</v>
      </c>
      <c r="O210" s="87"/>
      <c r="P210" s="226">
        <f>O210*H210</f>
        <v>0</v>
      </c>
      <c r="Q210" s="226">
        <v>0</v>
      </c>
      <c r="R210" s="226">
        <f>Q210*H210</f>
        <v>0</v>
      </c>
      <c r="S210" s="226">
        <v>0</v>
      </c>
      <c r="T210" s="227">
        <f>S210*H210</f>
        <v>0</v>
      </c>
      <c r="U210" s="41"/>
      <c r="V210" s="41"/>
      <c r="W210" s="41"/>
      <c r="X210" s="41"/>
      <c r="Y210" s="41"/>
      <c r="Z210" s="41"/>
      <c r="AA210" s="41"/>
      <c r="AB210" s="41"/>
      <c r="AC210" s="41"/>
      <c r="AD210" s="41"/>
      <c r="AE210" s="41"/>
      <c r="AR210" s="228" t="s">
        <v>324</v>
      </c>
      <c r="AT210" s="228" t="s">
        <v>430</v>
      </c>
      <c r="AU210" s="228" t="s">
        <v>80</v>
      </c>
      <c r="AY210" s="20" t="s">
        <v>266</v>
      </c>
      <c r="BE210" s="229">
        <f>IF(N210="základní",J210,0)</f>
        <v>0</v>
      </c>
      <c r="BF210" s="229">
        <f>IF(N210="snížená",J210,0)</f>
        <v>0</v>
      </c>
      <c r="BG210" s="229">
        <f>IF(N210="zákl. přenesená",J210,0)</f>
        <v>0</v>
      </c>
      <c r="BH210" s="229">
        <f>IF(N210="sníž. přenesená",J210,0)</f>
        <v>0</v>
      </c>
      <c r="BI210" s="229">
        <f>IF(N210="nulová",J210,0)</f>
        <v>0</v>
      </c>
      <c r="BJ210" s="20" t="s">
        <v>80</v>
      </c>
      <c r="BK210" s="229">
        <f>ROUND(I210*H210,2)</f>
        <v>0</v>
      </c>
      <c r="BL210" s="20" t="s">
        <v>273</v>
      </c>
      <c r="BM210" s="228" t="s">
        <v>884</v>
      </c>
    </row>
    <row r="211" spans="1:47" s="2" customFormat="1" ht="12">
      <c r="A211" s="41"/>
      <c r="B211" s="42"/>
      <c r="C211" s="43"/>
      <c r="D211" s="230" t="s">
        <v>275</v>
      </c>
      <c r="E211" s="43"/>
      <c r="F211" s="231" t="s">
        <v>3914</v>
      </c>
      <c r="G211" s="43"/>
      <c r="H211" s="43"/>
      <c r="I211" s="232"/>
      <c r="J211" s="43"/>
      <c r="K211" s="43"/>
      <c r="L211" s="47"/>
      <c r="M211" s="233"/>
      <c r="N211" s="234"/>
      <c r="O211" s="87"/>
      <c r="P211" s="87"/>
      <c r="Q211" s="87"/>
      <c r="R211" s="87"/>
      <c r="S211" s="87"/>
      <c r="T211" s="88"/>
      <c r="U211" s="41"/>
      <c r="V211" s="41"/>
      <c r="W211" s="41"/>
      <c r="X211" s="41"/>
      <c r="Y211" s="41"/>
      <c r="Z211" s="41"/>
      <c r="AA211" s="41"/>
      <c r="AB211" s="41"/>
      <c r="AC211" s="41"/>
      <c r="AD211" s="41"/>
      <c r="AE211" s="41"/>
      <c r="AT211" s="20" t="s">
        <v>275</v>
      </c>
      <c r="AU211" s="20" t="s">
        <v>80</v>
      </c>
    </row>
    <row r="212" spans="1:65" s="2" customFormat="1" ht="24.15" customHeight="1">
      <c r="A212" s="41"/>
      <c r="B212" s="42"/>
      <c r="C212" s="217" t="s">
        <v>547</v>
      </c>
      <c r="D212" s="217" t="s">
        <v>268</v>
      </c>
      <c r="E212" s="218" t="s">
        <v>3915</v>
      </c>
      <c r="F212" s="219" t="s">
        <v>3916</v>
      </c>
      <c r="G212" s="220" t="s">
        <v>481</v>
      </c>
      <c r="H212" s="221">
        <v>4</v>
      </c>
      <c r="I212" s="222"/>
      <c r="J212" s="223">
        <f>ROUND(I212*H212,2)</f>
        <v>0</v>
      </c>
      <c r="K212" s="219" t="s">
        <v>272</v>
      </c>
      <c r="L212" s="47"/>
      <c r="M212" s="224" t="s">
        <v>19</v>
      </c>
      <c r="N212" s="225" t="s">
        <v>43</v>
      </c>
      <c r="O212" s="87"/>
      <c r="P212" s="226">
        <f>O212*H212</f>
        <v>0</v>
      </c>
      <c r="Q212" s="226">
        <v>0</v>
      </c>
      <c r="R212" s="226">
        <f>Q212*H212</f>
        <v>0</v>
      </c>
      <c r="S212" s="226">
        <v>0</v>
      </c>
      <c r="T212" s="227">
        <f>S212*H212</f>
        <v>0</v>
      </c>
      <c r="U212" s="41"/>
      <c r="V212" s="41"/>
      <c r="W212" s="41"/>
      <c r="X212" s="41"/>
      <c r="Y212" s="41"/>
      <c r="Z212" s="41"/>
      <c r="AA212" s="41"/>
      <c r="AB212" s="41"/>
      <c r="AC212" s="41"/>
      <c r="AD212" s="41"/>
      <c r="AE212" s="41"/>
      <c r="AR212" s="228" t="s">
        <v>273</v>
      </c>
      <c r="AT212" s="228" t="s">
        <v>268</v>
      </c>
      <c r="AU212" s="228" t="s">
        <v>80</v>
      </c>
      <c r="AY212" s="20" t="s">
        <v>266</v>
      </c>
      <c r="BE212" s="229">
        <f>IF(N212="základní",J212,0)</f>
        <v>0</v>
      </c>
      <c r="BF212" s="229">
        <f>IF(N212="snížená",J212,0)</f>
        <v>0</v>
      </c>
      <c r="BG212" s="229">
        <f>IF(N212="zákl. přenesená",J212,0)</f>
        <v>0</v>
      </c>
      <c r="BH212" s="229">
        <f>IF(N212="sníž. přenesená",J212,0)</f>
        <v>0</v>
      </c>
      <c r="BI212" s="229">
        <f>IF(N212="nulová",J212,0)</f>
        <v>0</v>
      </c>
      <c r="BJ212" s="20" t="s">
        <v>80</v>
      </c>
      <c r="BK212" s="229">
        <f>ROUND(I212*H212,2)</f>
        <v>0</v>
      </c>
      <c r="BL212" s="20" t="s">
        <v>273</v>
      </c>
      <c r="BM212" s="228" t="s">
        <v>899</v>
      </c>
    </row>
    <row r="213" spans="1:47" s="2" customFormat="1" ht="12">
      <c r="A213" s="41"/>
      <c r="B213" s="42"/>
      <c r="C213" s="43"/>
      <c r="D213" s="230" t="s">
        <v>275</v>
      </c>
      <c r="E213" s="43"/>
      <c r="F213" s="231" t="s">
        <v>3916</v>
      </c>
      <c r="G213" s="43"/>
      <c r="H213" s="43"/>
      <c r="I213" s="232"/>
      <c r="J213" s="43"/>
      <c r="K213" s="43"/>
      <c r="L213" s="47"/>
      <c r="M213" s="233"/>
      <c r="N213" s="234"/>
      <c r="O213" s="87"/>
      <c r="P213" s="87"/>
      <c r="Q213" s="87"/>
      <c r="R213" s="87"/>
      <c r="S213" s="87"/>
      <c r="T213" s="88"/>
      <c r="U213" s="41"/>
      <c r="V213" s="41"/>
      <c r="W213" s="41"/>
      <c r="X213" s="41"/>
      <c r="Y213" s="41"/>
      <c r="Z213" s="41"/>
      <c r="AA213" s="41"/>
      <c r="AB213" s="41"/>
      <c r="AC213" s="41"/>
      <c r="AD213" s="41"/>
      <c r="AE213" s="41"/>
      <c r="AT213" s="20" t="s">
        <v>275</v>
      </c>
      <c r="AU213" s="20" t="s">
        <v>80</v>
      </c>
    </row>
    <row r="214" spans="1:47" s="2" customFormat="1" ht="12">
      <c r="A214" s="41"/>
      <c r="B214" s="42"/>
      <c r="C214" s="43"/>
      <c r="D214" s="235" t="s">
        <v>277</v>
      </c>
      <c r="E214" s="43"/>
      <c r="F214" s="236" t="s">
        <v>3917</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277</v>
      </c>
      <c r="AU214" s="20" t="s">
        <v>80</v>
      </c>
    </row>
    <row r="215" spans="1:65" s="2" customFormat="1" ht="21.75" customHeight="1">
      <c r="A215" s="41"/>
      <c r="B215" s="42"/>
      <c r="C215" s="269" t="s">
        <v>556</v>
      </c>
      <c r="D215" s="269" t="s">
        <v>430</v>
      </c>
      <c r="E215" s="270" t="s">
        <v>3918</v>
      </c>
      <c r="F215" s="271" t="s">
        <v>3919</v>
      </c>
      <c r="G215" s="272" t="s">
        <v>481</v>
      </c>
      <c r="H215" s="273">
        <v>3</v>
      </c>
      <c r="I215" s="274"/>
      <c r="J215" s="275">
        <f>ROUND(I215*H215,2)</f>
        <v>0</v>
      </c>
      <c r="K215" s="271" t="s">
        <v>272</v>
      </c>
      <c r="L215" s="276"/>
      <c r="M215" s="277" t="s">
        <v>19</v>
      </c>
      <c r="N215" s="278" t="s">
        <v>43</v>
      </c>
      <c r="O215" s="87"/>
      <c r="P215" s="226">
        <f>O215*H215</f>
        <v>0</v>
      </c>
      <c r="Q215" s="226">
        <v>0</v>
      </c>
      <c r="R215" s="226">
        <f>Q215*H215</f>
        <v>0</v>
      </c>
      <c r="S215" s="226">
        <v>0</v>
      </c>
      <c r="T215" s="227">
        <f>S215*H215</f>
        <v>0</v>
      </c>
      <c r="U215" s="41"/>
      <c r="V215" s="41"/>
      <c r="W215" s="41"/>
      <c r="X215" s="41"/>
      <c r="Y215" s="41"/>
      <c r="Z215" s="41"/>
      <c r="AA215" s="41"/>
      <c r="AB215" s="41"/>
      <c r="AC215" s="41"/>
      <c r="AD215" s="41"/>
      <c r="AE215" s="41"/>
      <c r="AR215" s="228" t="s">
        <v>324</v>
      </c>
      <c r="AT215" s="228" t="s">
        <v>430</v>
      </c>
      <c r="AU215" s="228" t="s">
        <v>80</v>
      </c>
      <c r="AY215" s="20" t="s">
        <v>266</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273</v>
      </c>
      <c r="BM215" s="228" t="s">
        <v>912</v>
      </c>
    </row>
    <row r="216" spans="1:47" s="2" customFormat="1" ht="12">
      <c r="A216" s="41"/>
      <c r="B216" s="42"/>
      <c r="C216" s="43"/>
      <c r="D216" s="230" t="s">
        <v>275</v>
      </c>
      <c r="E216" s="43"/>
      <c r="F216" s="231" t="s">
        <v>3919</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275</v>
      </c>
      <c r="AU216" s="20" t="s">
        <v>80</v>
      </c>
    </row>
    <row r="217" spans="1:65" s="2" customFormat="1" ht="24.15" customHeight="1">
      <c r="A217" s="41"/>
      <c r="B217" s="42"/>
      <c r="C217" s="217" t="s">
        <v>565</v>
      </c>
      <c r="D217" s="217" t="s">
        <v>268</v>
      </c>
      <c r="E217" s="218" t="s">
        <v>3920</v>
      </c>
      <c r="F217" s="219" t="s">
        <v>3921</v>
      </c>
      <c r="G217" s="220" t="s">
        <v>3922</v>
      </c>
      <c r="H217" s="221">
        <v>3</v>
      </c>
      <c r="I217" s="222"/>
      <c r="J217" s="223">
        <f>ROUND(I217*H217,2)</f>
        <v>0</v>
      </c>
      <c r="K217" s="219" t="s">
        <v>272</v>
      </c>
      <c r="L217" s="47"/>
      <c r="M217" s="224" t="s">
        <v>19</v>
      </c>
      <c r="N217" s="225" t="s">
        <v>43</v>
      </c>
      <c r="O217" s="87"/>
      <c r="P217" s="226">
        <f>O217*H217</f>
        <v>0</v>
      </c>
      <c r="Q217" s="226">
        <v>0</v>
      </c>
      <c r="R217" s="226">
        <f>Q217*H217</f>
        <v>0</v>
      </c>
      <c r="S217" s="226">
        <v>0</v>
      </c>
      <c r="T217" s="227">
        <f>S217*H217</f>
        <v>0</v>
      </c>
      <c r="U217" s="41"/>
      <c r="V217" s="41"/>
      <c r="W217" s="41"/>
      <c r="X217" s="41"/>
      <c r="Y217" s="41"/>
      <c r="Z217" s="41"/>
      <c r="AA217" s="41"/>
      <c r="AB217" s="41"/>
      <c r="AC217" s="41"/>
      <c r="AD217" s="41"/>
      <c r="AE217" s="41"/>
      <c r="AR217" s="228" t="s">
        <v>273</v>
      </c>
      <c r="AT217" s="228" t="s">
        <v>268</v>
      </c>
      <c r="AU217" s="228" t="s">
        <v>80</v>
      </c>
      <c r="AY217" s="20" t="s">
        <v>266</v>
      </c>
      <c r="BE217" s="229">
        <f>IF(N217="základní",J217,0)</f>
        <v>0</v>
      </c>
      <c r="BF217" s="229">
        <f>IF(N217="snížená",J217,0)</f>
        <v>0</v>
      </c>
      <c r="BG217" s="229">
        <f>IF(N217="zákl. přenesená",J217,0)</f>
        <v>0</v>
      </c>
      <c r="BH217" s="229">
        <f>IF(N217="sníž. přenesená",J217,0)</f>
        <v>0</v>
      </c>
      <c r="BI217" s="229">
        <f>IF(N217="nulová",J217,0)</f>
        <v>0</v>
      </c>
      <c r="BJ217" s="20" t="s">
        <v>80</v>
      </c>
      <c r="BK217" s="229">
        <f>ROUND(I217*H217,2)</f>
        <v>0</v>
      </c>
      <c r="BL217" s="20" t="s">
        <v>273</v>
      </c>
      <c r="BM217" s="228" t="s">
        <v>925</v>
      </c>
    </row>
    <row r="218" spans="1:47" s="2" customFormat="1" ht="12">
      <c r="A218" s="41"/>
      <c r="B218" s="42"/>
      <c r="C218" s="43"/>
      <c r="D218" s="230" t="s">
        <v>275</v>
      </c>
      <c r="E218" s="43"/>
      <c r="F218" s="231" t="s">
        <v>3921</v>
      </c>
      <c r="G218" s="43"/>
      <c r="H218" s="43"/>
      <c r="I218" s="232"/>
      <c r="J218" s="43"/>
      <c r="K218" s="43"/>
      <c r="L218" s="47"/>
      <c r="M218" s="233"/>
      <c r="N218" s="234"/>
      <c r="O218" s="87"/>
      <c r="P218" s="87"/>
      <c r="Q218" s="87"/>
      <c r="R218" s="87"/>
      <c r="S218" s="87"/>
      <c r="T218" s="88"/>
      <c r="U218" s="41"/>
      <c r="V218" s="41"/>
      <c r="W218" s="41"/>
      <c r="X218" s="41"/>
      <c r="Y218" s="41"/>
      <c r="Z218" s="41"/>
      <c r="AA218" s="41"/>
      <c r="AB218" s="41"/>
      <c r="AC218" s="41"/>
      <c r="AD218" s="41"/>
      <c r="AE218" s="41"/>
      <c r="AT218" s="20" t="s">
        <v>275</v>
      </c>
      <c r="AU218" s="20" t="s">
        <v>80</v>
      </c>
    </row>
    <row r="219" spans="1:47" s="2" customFormat="1" ht="12">
      <c r="A219" s="41"/>
      <c r="B219" s="42"/>
      <c r="C219" s="43"/>
      <c r="D219" s="235" t="s">
        <v>277</v>
      </c>
      <c r="E219" s="43"/>
      <c r="F219" s="236" t="s">
        <v>3923</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277</v>
      </c>
      <c r="AU219" s="20" t="s">
        <v>80</v>
      </c>
    </row>
    <row r="220" spans="1:65" s="2" customFormat="1" ht="24.15" customHeight="1">
      <c r="A220" s="41"/>
      <c r="B220" s="42"/>
      <c r="C220" s="217" t="s">
        <v>569</v>
      </c>
      <c r="D220" s="217" t="s">
        <v>268</v>
      </c>
      <c r="E220" s="218" t="s">
        <v>3924</v>
      </c>
      <c r="F220" s="219" t="s">
        <v>3925</v>
      </c>
      <c r="G220" s="220" t="s">
        <v>3922</v>
      </c>
      <c r="H220" s="221">
        <v>1</v>
      </c>
      <c r="I220" s="222"/>
      <c r="J220" s="223">
        <f>ROUND(I220*H220,2)</f>
        <v>0</v>
      </c>
      <c r="K220" s="219" t="s">
        <v>272</v>
      </c>
      <c r="L220" s="47"/>
      <c r="M220" s="224" t="s">
        <v>19</v>
      </c>
      <c r="N220" s="225" t="s">
        <v>43</v>
      </c>
      <c r="O220" s="87"/>
      <c r="P220" s="226">
        <f>O220*H220</f>
        <v>0</v>
      </c>
      <c r="Q220" s="226">
        <v>0</v>
      </c>
      <c r="R220" s="226">
        <f>Q220*H220</f>
        <v>0</v>
      </c>
      <c r="S220" s="226">
        <v>0</v>
      </c>
      <c r="T220" s="227">
        <f>S220*H220</f>
        <v>0</v>
      </c>
      <c r="U220" s="41"/>
      <c r="V220" s="41"/>
      <c r="W220" s="41"/>
      <c r="X220" s="41"/>
      <c r="Y220" s="41"/>
      <c r="Z220" s="41"/>
      <c r="AA220" s="41"/>
      <c r="AB220" s="41"/>
      <c r="AC220" s="41"/>
      <c r="AD220" s="41"/>
      <c r="AE220" s="41"/>
      <c r="AR220" s="228" t="s">
        <v>273</v>
      </c>
      <c r="AT220" s="228" t="s">
        <v>268</v>
      </c>
      <c r="AU220" s="228" t="s">
        <v>80</v>
      </c>
      <c r="AY220" s="20" t="s">
        <v>266</v>
      </c>
      <c r="BE220" s="229">
        <f>IF(N220="základní",J220,0)</f>
        <v>0</v>
      </c>
      <c r="BF220" s="229">
        <f>IF(N220="snížená",J220,0)</f>
        <v>0</v>
      </c>
      <c r="BG220" s="229">
        <f>IF(N220="zákl. přenesená",J220,0)</f>
        <v>0</v>
      </c>
      <c r="BH220" s="229">
        <f>IF(N220="sníž. přenesená",J220,0)</f>
        <v>0</v>
      </c>
      <c r="BI220" s="229">
        <f>IF(N220="nulová",J220,0)</f>
        <v>0</v>
      </c>
      <c r="BJ220" s="20" t="s">
        <v>80</v>
      </c>
      <c r="BK220" s="229">
        <f>ROUND(I220*H220,2)</f>
        <v>0</v>
      </c>
      <c r="BL220" s="20" t="s">
        <v>273</v>
      </c>
      <c r="BM220" s="228" t="s">
        <v>936</v>
      </c>
    </row>
    <row r="221" spans="1:47" s="2" customFormat="1" ht="12">
      <c r="A221" s="41"/>
      <c r="B221" s="42"/>
      <c r="C221" s="43"/>
      <c r="D221" s="230" t="s">
        <v>275</v>
      </c>
      <c r="E221" s="43"/>
      <c r="F221" s="231" t="s">
        <v>3925</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275</v>
      </c>
      <c r="AU221" s="20" t="s">
        <v>80</v>
      </c>
    </row>
    <row r="222" spans="1:47" s="2" customFormat="1" ht="12">
      <c r="A222" s="41"/>
      <c r="B222" s="42"/>
      <c r="C222" s="43"/>
      <c r="D222" s="235" t="s">
        <v>277</v>
      </c>
      <c r="E222" s="43"/>
      <c r="F222" s="236" t="s">
        <v>3926</v>
      </c>
      <c r="G222" s="43"/>
      <c r="H222" s="43"/>
      <c r="I222" s="232"/>
      <c r="J222" s="43"/>
      <c r="K222" s="43"/>
      <c r="L222" s="47"/>
      <c r="M222" s="233"/>
      <c r="N222" s="234"/>
      <c r="O222" s="87"/>
      <c r="P222" s="87"/>
      <c r="Q222" s="87"/>
      <c r="R222" s="87"/>
      <c r="S222" s="87"/>
      <c r="T222" s="88"/>
      <c r="U222" s="41"/>
      <c r="V222" s="41"/>
      <c r="W222" s="41"/>
      <c r="X222" s="41"/>
      <c r="Y222" s="41"/>
      <c r="Z222" s="41"/>
      <c r="AA222" s="41"/>
      <c r="AB222" s="41"/>
      <c r="AC222" s="41"/>
      <c r="AD222" s="41"/>
      <c r="AE222" s="41"/>
      <c r="AT222" s="20" t="s">
        <v>277</v>
      </c>
      <c r="AU222" s="20" t="s">
        <v>80</v>
      </c>
    </row>
    <row r="223" spans="1:65" s="2" customFormat="1" ht="24.15" customHeight="1">
      <c r="A223" s="41"/>
      <c r="B223" s="42"/>
      <c r="C223" s="217" t="s">
        <v>573</v>
      </c>
      <c r="D223" s="217" t="s">
        <v>268</v>
      </c>
      <c r="E223" s="218" t="s">
        <v>3927</v>
      </c>
      <c r="F223" s="219" t="s">
        <v>3928</v>
      </c>
      <c r="G223" s="220" t="s">
        <v>3922</v>
      </c>
      <c r="H223" s="221">
        <v>8</v>
      </c>
      <c r="I223" s="222"/>
      <c r="J223" s="223">
        <f>ROUND(I223*H223,2)</f>
        <v>0</v>
      </c>
      <c r="K223" s="219" t="s">
        <v>272</v>
      </c>
      <c r="L223" s="47"/>
      <c r="M223" s="224" t="s">
        <v>19</v>
      </c>
      <c r="N223" s="225" t="s">
        <v>43</v>
      </c>
      <c r="O223" s="87"/>
      <c r="P223" s="226">
        <f>O223*H223</f>
        <v>0</v>
      </c>
      <c r="Q223" s="226">
        <v>0</v>
      </c>
      <c r="R223" s="226">
        <f>Q223*H223</f>
        <v>0</v>
      </c>
      <c r="S223" s="226">
        <v>0</v>
      </c>
      <c r="T223" s="227">
        <f>S223*H223</f>
        <v>0</v>
      </c>
      <c r="U223" s="41"/>
      <c r="V223" s="41"/>
      <c r="W223" s="41"/>
      <c r="X223" s="41"/>
      <c r="Y223" s="41"/>
      <c r="Z223" s="41"/>
      <c r="AA223" s="41"/>
      <c r="AB223" s="41"/>
      <c r="AC223" s="41"/>
      <c r="AD223" s="41"/>
      <c r="AE223" s="41"/>
      <c r="AR223" s="228" t="s">
        <v>273</v>
      </c>
      <c r="AT223" s="228" t="s">
        <v>268</v>
      </c>
      <c r="AU223" s="228" t="s">
        <v>80</v>
      </c>
      <c r="AY223" s="20" t="s">
        <v>266</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273</v>
      </c>
      <c r="BM223" s="228" t="s">
        <v>954</v>
      </c>
    </row>
    <row r="224" spans="1:47" s="2" customFormat="1" ht="12">
      <c r="A224" s="41"/>
      <c r="B224" s="42"/>
      <c r="C224" s="43"/>
      <c r="D224" s="230" t="s">
        <v>275</v>
      </c>
      <c r="E224" s="43"/>
      <c r="F224" s="231" t="s">
        <v>3928</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275</v>
      </c>
      <c r="AU224" s="20" t="s">
        <v>80</v>
      </c>
    </row>
    <row r="225" spans="1:47" s="2" customFormat="1" ht="12">
      <c r="A225" s="41"/>
      <c r="B225" s="42"/>
      <c r="C225" s="43"/>
      <c r="D225" s="235" t="s">
        <v>277</v>
      </c>
      <c r="E225" s="43"/>
      <c r="F225" s="236" t="s">
        <v>3929</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277</v>
      </c>
      <c r="AU225" s="20" t="s">
        <v>80</v>
      </c>
    </row>
    <row r="226" spans="1:65" s="2" customFormat="1" ht="21.75" customHeight="1">
      <c r="A226" s="41"/>
      <c r="B226" s="42"/>
      <c r="C226" s="217" t="s">
        <v>578</v>
      </c>
      <c r="D226" s="217" t="s">
        <v>268</v>
      </c>
      <c r="E226" s="218" t="s">
        <v>3930</v>
      </c>
      <c r="F226" s="219" t="s">
        <v>3931</v>
      </c>
      <c r="G226" s="220" t="s">
        <v>3922</v>
      </c>
      <c r="H226" s="221">
        <v>8</v>
      </c>
      <c r="I226" s="222"/>
      <c r="J226" s="223">
        <f>ROUND(I226*H226,2)</f>
        <v>0</v>
      </c>
      <c r="K226" s="219" t="s">
        <v>272</v>
      </c>
      <c r="L226" s="47"/>
      <c r="M226" s="224" t="s">
        <v>19</v>
      </c>
      <c r="N226" s="225"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273</v>
      </c>
      <c r="AT226" s="228" t="s">
        <v>268</v>
      </c>
      <c r="AU226" s="228" t="s">
        <v>80</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972</v>
      </c>
    </row>
    <row r="227" spans="1:47" s="2" customFormat="1" ht="12">
      <c r="A227" s="41"/>
      <c r="B227" s="42"/>
      <c r="C227" s="43"/>
      <c r="D227" s="230" t="s">
        <v>275</v>
      </c>
      <c r="E227" s="43"/>
      <c r="F227" s="231" t="s">
        <v>3931</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80</v>
      </c>
    </row>
    <row r="228" spans="1:47" s="2" customFormat="1" ht="12">
      <c r="A228" s="41"/>
      <c r="B228" s="42"/>
      <c r="C228" s="43"/>
      <c r="D228" s="235" t="s">
        <v>277</v>
      </c>
      <c r="E228" s="43"/>
      <c r="F228" s="236" t="s">
        <v>3932</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277</v>
      </c>
      <c r="AU228" s="20" t="s">
        <v>80</v>
      </c>
    </row>
    <row r="229" spans="1:65" s="2" customFormat="1" ht="24.15" customHeight="1">
      <c r="A229" s="41"/>
      <c r="B229" s="42"/>
      <c r="C229" s="217" t="s">
        <v>584</v>
      </c>
      <c r="D229" s="217" t="s">
        <v>268</v>
      </c>
      <c r="E229" s="218" t="s">
        <v>3933</v>
      </c>
      <c r="F229" s="219" t="s">
        <v>3934</v>
      </c>
      <c r="G229" s="220" t="s">
        <v>3922</v>
      </c>
      <c r="H229" s="221">
        <v>1</v>
      </c>
      <c r="I229" s="222"/>
      <c r="J229" s="223">
        <f>ROUND(I229*H229,2)</f>
        <v>0</v>
      </c>
      <c r="K229" s="219" t="s">
        <v>272</v>
      </c>
      <c r="L229" s="47"/>
      <c r="M229" s="224" t="s">
        <v>19</v>
      </c>
      <c r="N229" s="225" t="s">
        <v>43</v>
      </c>
      <c r="O229" s="87"/>
      <c r="P229" s="226">
        <f>O229*H229</f>
        <v>0</v>
      </c>
      <c r="Q229" s="226">
        <v>0</v>
      </c>
      <c r="R229" s="226">
        <f>Q229*H229</f>
        <v>0</v>
      </c>
      <c r="S229" s="226">
        <v>0</v>
      </c>
      <c r="T229" s="227">
        <f>S229*H229</f>
        <v>0</v>
      </c>
      <c r="U229" s="41"/>
      <c r="V229" s="41"/>
      <c r="W229" s="41"/>
      <c r="X229" s="41"/>
      <c r="Y229" s="41"/>
      <c r="Z229" s="41"/>
      <c r="AA229" s="41"/>
      <c r="AB229" s="41"/>
      <c r="AC229" s="41"/>
      <c r="AD229" s="41"/>
      <c r="AE229" s="41"/>
      <c r="AR229" s="228" t="s">
        <v>273</v>
      </c>
      <c r="AT229" s="228" t="s">
        <v>268</v>
      </c>
      <c r="AU229" s="228" t="s">
        <v>80</v>
      </c>
      <c r="AY229" s="20" t="s">
        <v>266</v>
      </c>
      <c r="BE229" s="229">
        <f>IF(N229="základní",J229,0)</f>
        <v>0</v>
      </c>
      <c r="BF229" s="229">
        <f>IF(N229="snížená",J229,0)</f>
        <v>0</v>
      </c>
      <c r="BG229" s="229">
        <f>IF(N229="zákl. přenesená",J229,0)</f>
        <v>0</v>
      </c>
      <c r="BH229" s="229">
        <f>IF(N229="sníž. přenesená",J229,0)</f>
        <v>0</v>
      </c>
      <c r="BI229" s="229">
        <f>IF(N229="nulová",J229,0)</f>
        <v>0</v>
      </c>
      <c r="BJ229" s="20" t="s">
        <v>80</v>
      </c>
      <c r="BK229" s="229">
        <f>ROUND(I229*H229,2)</f>
        <v>0</v>
      </c>
      <c r="BL229" s="20" t="s">
        <v>273</v>
      </c>
      <c r="BM229" s="228" t="s">
        <v>982</v>
      </c>
    </row>
    <row r="230" spans="1:47" s="2" customFormat="1" ht="12">
      <c r="A230" s="41"/>
      <c r="B230" s="42"/>
      <c r="C230" s="43"/>
      <c r="D230" s="230" t="s">
        <v>275</v>
      </c>
      <c r="E230" s="43"/>
      <c r="F230" s="231" t="s">
        <v>3934</v>
      </c>
      <c r="G230" s="43"/>
      <c r="H230" s="43"/>
      <c r="I230" s="232"/>
      <c r="J230" s="43"/>
      <c r="K230" s="43"/>
      <c r="L230" s="47"/>
      <c r="M230" s="233"/>
      <c r="N230" s="234"/>
      <c r="O230" s="87"/>
      <c r="P230" s="87"/>
      <c r="Q230" s="87"/>
      <c r="R230" s="87"/>
      <c r="S230" s="87"/>
      <c r="T230" s="88"/>
      <c r="U230" s="41"/>
      <c r="V230" s="41"/>
      <c r="W230" s="41"/>
      <c r="X230" s="41"/>
      <c r="Y230" s="41"/>
      <c r="Z230" s="41"/>
      <c r="AA230" s="41"/>
      <c r="AB230" s="41"/>
      <c r="AC230" s="41"/>
      <c r="AD230" s="41"/>
      <c r="AE230" s="41"/>
      <c r="AT230" s="20" t="s">
        <v>275</v>
      </c>
      <c r="AU230" s="20" t="s">
        <v>80</v>
      </c>
    </row>
    <row r="231" spans="1:47" s="2" customFormat="1" ht="12">
      <c r="A231" s="41"/>
      <c r="B231" s="42"/>
      <c r="C231" s="43"/>
      <c r="D231" s="235" t="s">
        <v>277</v>
      </c>
      <c r="E231" s="43"/>
      <c r="F231" s="236" t="s">
        <v>3935</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277</v>
      </c>
      <c r="AU231" s="20" t="s">
        <v>80</v>
      </c>
    </row>
    <row r="232" spans="1:65" s="2" customFormat="1" ht="16.5" customHeight="1">
      <c r="A232" s="41"/>
      <c r="B232" s="42"/>
      <c r="C232" s="217" t="s">
        <v>590</v>
      </c>
      <c r="D232" s="217" t="s">
        <v>268</v>
      </c>
      <c r="E232" s="218" t="s">
        <v>3936</v>
      </c>
      <c r="F232" s="219" t="s">
        <v>3937</v>
      </c>
      <c r="G232" s="220" t="s">
        <v>3922</v>
      </c>
      <c r="H232" s="221">
        <v>4</v>
      </c>
      <c r="I232" s="222"/>
      <c r="J232" s="223">
        <f>ROUND(I232*H232,2)</f>
        <v>0</v>
      </c>
      <c r="K232" s="219" t="s">
        <v>272</v>
      </c>
      <c r="L232" s="47"/>
      <c r="M232" s="224" t="s">
        <v>19</v>
      </c>
      <c r="N232" s="225" t="s">
        <v>43</v>
      </c>
      <c r="O232" s="87"/>
      <c r="P232" s="226">
        <f>O232*H232</f>
        <v>0</v>
      </c>
      <c r="Q232" s="226">
        <v>0</v>
      </c>
      <c r="R232" s="226">
        <f>Q232*H232</f>
        <v>0</v>
      </c>
      <c r="S232" s="226">
        <v>0</v>
      </c>
      <c r="T232" s="227">
        <f>S232*H232</f>
        <v>0</v>
      </c>
      <c r="U232" s="41"/>
      <c r="V232" s="41"/>
      <c r="W232" s="41"/>
      <c r="X232" s="41"/>
      <c r="Y232" s="41"/>
      <c r="Z232" s="41"/>
      <c r="AA232" s="41"/>
      <c r="AB232" s="41"/>
      <c r="AC232" s="41"/>
      <c r="AD232" s="41"/>
      <c r="AE232" s="41"/>
      <c r="AR232" s="228" t="s">
        <v>273</v>
      </c>
      <c r="AT232" s="228" t="s">
        <v>268</v>
      </c>
      <c r="AU232" s="228" t="s">
        <v>80</v>
      </c>
      <c r="AY232" s="20" t="s">
        <v>266</v>
      </c>
      <c r="BE232" s="229">
        <f>IF(N232="základní",J232,0)</f>
        <v>0</v>
      </c>
      <c r="BF232" s="229">
        <f>IF(N232="snížená",J232,0)</f>
        <v>0</v>
      </c>
      <c r="BG232" s="229">
        <f>IF(N232="zákl. přenesená",J232,0)</f>
        <v>0</v>
      </c>
      <c r="BH232" s="229">
        <f>IF(N232="sníž. přenesená",J232,0)</f>
        <v>0</v>
      </c>
      <c r="BI232" s="229">
        <f>IF(N232="nulová",J232,0)</f>
        <v>0</v>
      </c>
      <c r="BJ232" s="20" t="s">
        <v>80</v>
      </c>
      <c r="BK232" s="229">
        <f>ROUND(I232*H232,2)</f>
        <v>0</v>
      </c>
      <c r="BL232" s="20" t="s">
        <v>273</v>
      </c>
      <c r="BM232" s="228" t="s">
        <v>994</v>
      </c>
    </row>
    <row r="233" spans="1:47" s="2" customFormat="1" ht="12">
      <c r="A233" s="41"/>
      <c r="B233" s="42"/>
      <c r="C233" s="43"/>
      <c r="D233" s="230" t="s">
        <v>275</v>
      </c>
      <c r="E233" s="43"/>
      <c r="F233" s="231" t="s">
        <v>3937</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275</v>
      </c>
      <c r="AU233" s="20" t="s">
        <v>80</v>
      </c>
    </row>
    <row r="234" spans="1:47" s="2" customFormat="1" ht="12">
      <c r="A234" s="41"/>
      <c r="B234" s="42"/>
      <c r="C234" s="43"/>
      <c r="D234" s="235" t="s">
        <v>277</v>
      </c>
      <c r="E234" s="43"/>
      <c r="F234" s="236" t="s">
        <v>3938</v>
      </c>
      <c r="G234" s="43"/>
      <c r="H234" s="43"/>
      <c r="I234" s="232"/>
      <c r="J234" s="43"/>
      <c r="K234" s="43"/>
      <c r="L234" s="47"/>
      <c r="M234" s="233"/>
      <c r="N234" s="234"/>
      <c r="O234" s="87"/>
      <c r="P234" s="87"/>
      <c r="Q234" s="87"/>
      <c r="R234" s="87"/>
      <c r="S234" s="87"/>
      <c r="T234" s="88"/>
      <c r="U234" s="41"/>
      <c r="V234" s="41"/>
      <c r="W234" s="41"/>
      <c r="X234" s="41"/>
      <c r="Y234" s="41"/>
      <c r="Z234" s="41"/>
      <c r="AA234" s="41"/>
      <c r="AB234" s="41"/>
      <c r="AC234" s="41"/>
      <c r="AD234" s="41"/>
      <c r="AE234" s="41"/>
      <c r="AT234" s="20" t="s">
        <v>277</v>
      </c>
      <c r="AU234" s="20" t="s">
        <v>80</v>
      </c>
    </row>
    <row r="235" spans="1:65" s="2" customFormat="1" ht="21.75" customHeight="1">
      <c r="A235" s="41"/>
      <c r="B235" s="42"/>
      <c r="C235" s="217" t="s">
        <v>597</v>
      </c>
      <c r="D235" s="217" t="s">
        <v>268</v>
      </c>
      <c r="E235" s="218" t="s">
        <v>3939</v>
      </c>
      <c r="F235" s="219" t="s">
        <v>3940</v>
      </c>
      <c r="G235" s="220" t="s">
        <v>481</v>
      </c>
      <c r="H235" s="221">
        <v>1</v>
      </c>
      <c r="I235" s="222"/>
      <c r="J235" s="223">
        <f>ROUND(I235*H235,2)</f>
        <v>0</v>
      </c>
      <c r="K235" s="219" t="s">
        <v>272</v>
      </c>
      <c r="L235" s="47"/>
      <c r="M235" s="224" t="s">
        <v>19</v>
      </c>
      <c r="N235" s="225" t="s">
        <v>43</v>
      </c>
      <c r="O235" s="87"/>
      <c r="P235" s="226">
        <f>O235*H235</f>
        <v>0</v>
      </c>
      <c r="Q235" s="226">
        <v>0</v>
      </c>
      <c r="R235" s="226">
        <f>Q235*H235</f>
        <v>0</v>
      </c>
      <c r="S235" s="226">
        <v>0</v>
      </c>
      <c r="T235" s="227">
        <f>S235*H235</f>
        <v>0</v>
      </c>
      <c r="U235" s="41"/>
      <c r="V235" s="41"/>
      <c r="W235" s="41"/>
      <c r="X235" s="41"/>
      <c r="Y235" s="41"/>
      <c r="Z235" s="41"/>
      <c r="AA235" s="41"/>
      <c r="AB235" s="41"/>
      <c r="AC235" s="41"/>
      <c r="AD235" s="41"/>
      <c r="AE235" s="41"/>
      <c r="AR235" s="228" t="s">
        <v>273</v>
      </c>
      <c r="AT235" s="228" t="s">
        <v>268</v>
      </c>
      <c r="AU235" s="228" t="s">
        <v>80</v>
      </c>
      <c r="AY235" s="20" t="s">
        <v>266</v>
      </c>
      <c r="BE235" s="229">
        <f>IF(N235="základní",J235,0)</f>
        <v>0</v>
      </c>
      <c r="BF235" s="229">
        <f>IF(N235="snížená",J235,0)</f>
        <v>0</v>
      </c>
      <c r="BG235" s="229">
        <f>IF(N235="zákl. přenesená",J235,0)</f>
        <v>0</v>
      </c>
      <c r="BH235" s="229">
        <f>IF(N235="sníž. přenesená",J235,0)</f>
        <v>0</v>
      </c>
      <c r="BI235" s="229">
        <f>IF(N235="nulová",J235,0)</f>
        <v>0</v>
      </c>
      <c r="BJ235" s="20" t="s">
        <v>80</v>
      </c>
      <c r="BK235" s="229">
        <f>ROUND(I235*H235,2)</f>
        <v>0</v>
      </c>
      <c r="BL235" s="20" t="s">
        <v>273</v>
      </c>
      <c r="BM235" s="228" t="s">
        <v>1007</v>
      </c>
    </row>
    <row r="236" spans="1:47" s="2" customFormat="1" ht="12">
      <c r="A236" s="41"/>
      <c r="B236" s="42"/>
      <c r="C236" s="43"/>
      <c r="D236" s="230" t="s">
        <v>275</v>
      </c>
      <c r="E236" s="43"/>
      <c r="F236" s="231" t="s">
        <v>3940</v>
      </c>
      <c r="G236" s="43"/>
      <c r="H236" s="43"/>
      <c r="I236" s="232"/>
      <c r="J236" s="43"/>
      <c r="K236" s="43"/>
      <c r="L236" s="47"/>
      <c r="M236" s="233"/>
      <c r="N236" s="234"/>
      <c r="O236" s="87"/>
      <c r="P236" s="87"/>
      <c r="Q236" s="87"/>
      <c r="R236" s="87"/>
      <c r="S236" s="87"/>
      <c r="T236" s="88"/>
      <c r="U236" s="41"/>
      <c r="V236" s="41"/>
      <c r="W236" s="41"/>
      <c r="X236" s="41"/>
      <c r="Y236" s="41"/>
      <c r="Z236" s="41"/>
      <c r="AA236" s="41"/>
      <c r="AB236" s="41"/>
      <c r="AC236" s="41"/>
      <c r="AD236" s="41"/>
      <c r="AE236" s="41"/>
      <c r="AT236" s="20" t="s">
        <v>275</v>
      </c>
      <c r="AU236" s="20" t="s">
        <v>80</v>
      </c>
    </row>
    <row r="237" spans="1:47" s="2" customFormat="1" ht="12">
      <c r="A237" s="41"/>
      <c r="B237" s="42"/>
      <c r="C237" s="43"/>
      <c r="D237" s="235" t="s">
        <v>277</v>
      </c>
      <c r="E237" s="43"/>
      <c r="F237" s="236" t="s">
        <v>3941</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277</v>
      </c>
      <c r="AU237" s="20" t="s">
        <v>80</v>
      </c>
    </row>
    <row r="238" spans="1:65" s="2" customFormat="1" ht="16.5" customHeight="1">
      <c r="A238" s="41"/>
      <c r="B238" s="42"/>
      <c r="C238" s="217" t="s">
        <v>605</v>
      </c>
      <c r="D238" s="217" t="s">
        <v>268</v>
      </c>
      <c r="E238" s="218" t="s">
        <v>3942</v>
      </c>
      <c r="F238" s="219" t="s">
        <v>3943</v>
      </c>
      <c r="G238" s="220" t="s">
        <v>3922</v>
      </c>
      <c r="H238" s="221">
        <v>1</v>
      </c>
      <c r="I238" s="222"/>
      <c r="J238" s="223">
        <f>ROUND(I238*H238,2)</f>
        <v>0</v>
      </c>
      <c r="K238" s="219" t="s">
        <v>272</v>
      </c>
      <c r="L238" s="47"/>
      <c r="M238" s="224" t="s">
        <v>19</v>
      </c>
      <c r="N238" s="225" t="s">
        <v>43</v>
      </c>
      <c r="O238" s="87"/>
      <c r="P238" s="226">
        <f>O238*H238</f>
        <v>0</v>
      </c>
      <c r="Q238" s="226">
        <v>0</v>
      </c>
      <c r="R238" s="226">
        <f>Q238*H238</f>
        <v>0</v>
      </c>
      <c r="S238" s="226">
        <v>0</v>
      </c>
      <c r="T238" s="227">
        <f>S238*H238</f>
        <v>0</v>
      </c>
      <c r="U238" s="41"/>
      <c r="V238" s="41"/>
      <c r="W238" s="41"/>
      <c r="X238" s="41"/>
      <c r="Y238" s="41"/>
      <c r="Z238" s="41"/>
      <c r="AA238" s="41"/>
      <c r="AB238" s="41"/>
      <c r="AC238" s="41"/>
      <c r="AD238" s="41"/>
      <c r="AE238" s="41"/>
      <c r="AR238" s="228" t="s">
        <v>273</v>
      </c>
      <c r="AT238" s="228" t="s">
        <v>268</v>
      </c>
      <c r="AU238" s="228" t="s">
        <v>80</v>
      </c>
      <c r="AY238" s="20" t="s">
        <v>266</v>
      </c>
      <c r="BE238" s="229">
        <f>IF(N238="základní",J238,0)</f>
        <v>0</v>
      </c>
      <c r="BF238" s="229">
        <f>IF(N238="snížená",J238,0)</f>
        <v>0</v>
      </c>
      <c r="BG238" s="229">
        <f>IF(N238="zákl. přenesená",J238,0)</f>
        <v>0</v>
      </c>
      <c r="BH238" s="229">
        <f>IF(N238="sníž. přenesená",J238,0)</f>
        <v>0</v>
      </c>
      <c r="BI238" s="229">
        <f>IF(N238="nulová",J238,0)</f>
        <v>0</v>
      </c>
      <c r="BJ238" s="20" t="s">
        <v>80</v>
      </c>
      <c r="BK238" s="229">
        <f>ROUND(I238*H238,2)</f>
        <v>0</v>
      </c>
      <c r="BL238" s="20" t="s">
        <v>273</v>
      </c>
      <c r="BM238" s="228" t="s">
        <v>1020</v>
      </c>
    </row>
    <row r="239" spans="1:47" s="2" customFormat="1" ht="12">
      <c r="A239" s="41"/>
      <c r="B239" s="42"/>
      <c r="C239" s="43"/>
      <c r="D239" s="230" t="s">
        <v>275</v>
      </c>
      <c r="E239" s="43"/>
      <c r="F239" s="231" t="s">
        <v>3943</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275</v>
      </c>
      <c r="AU239" s="20" t="s">
        <v>80</v>
      </c>
    </row>
    <row r="240" spans="1:47" s="2" customFormat="1" ht="12">
      <c r="A240" s="41"/>
      <c r="B240" s="42"/>
      <c r="C240" s="43"/>
      <c r="D240" s="235" t="s">
        <v>277</v>
      </c>
      <c r="E240" s="43"/>
      <c r="F240" s="236" t="s">
        <v>3944</v>
      </c>
      <c r="G240" s="43"/>
      <c r="H240" s="43"/>
      <c r="I240" s="232"/>
      <c r="J240" s="43"/>
      <c r="K240" s="43"/>
      <c r="L240" s="47"/>
      <c r="M240" s="233"/>
      <c r="N240" s="234"/>
      <c r="O240" s="87"/>
      <c r="P240" s="87"/>
      <c r="Q240" s="87"/>
      <c r="R240" s="87"/>
      <c r="S240" s="87"/>
      <c r="T240" s="88"/>
      <c r="U240" s="41"/>
      <c r="V240" s="41"/>
      <c r="W240" s="41"/>
      <c r="X240" s="41"/>
      <c r="Y240" s="41"/>
      <c r="Z240" s="41"/>
      <c r="AA240" s="41"/>
      <c r="AB240" s="41"/>
      <c r="AC240" s="41"/>
      <c r="AD240" s="41"/>
      <c r="AE240" s="41"/>
      <c r="AT240" s="20" t="s">
        <v>277</v>
      </c>
      <c r="AU240" s="20" t="s">
        <v>80</v>
      </c>
    </row>
    <row r="241" spans="1:65" s="2" customFormat="1" ht="21.75" customHeight="1">
      <c r="A241" s="41"/>
      <c r="B241" s="42"/>
      <c r="C241" s="269" t="s">
        <v>619</v>
      </c>
      <c r="D241" s="269" t="s">
        <v>430</v>
      </c>
      <c r="E241" s="270" t="s">
        <v>3945</v>
      </c>
      <c r="F241" s="271" t="s">
        <v>3946</v>
      </c>
      <c r="G241" s="272" t="s">
        <v>481</v>
      </c>
      <c r="H241" s="273">
        <v>1</v>
      </c>
      <c r="I241" s="274"/>
      <c r="J241" s="275">
        <f>ROUND(I241*H241,2)</f>
        <v>0</v>
      </c>
      <c r="K241" s="271" t="s">
        <v>272</v>
      </c>
      <c r="L241" s="276"/>
      <c r="M241" s="277" t="s">
        <v>19</v>
      </c>
      <c r="N241" s="278" t="s">
        <v>43</v>
      </c>
      <c r="O241" s="87"/>
      <c r="P241" s="226">
        <f>O241*H241</f>
        <v>0</v>
      </c>
      <c r="Q241" s="226">
        <v>0</v>
      </c>
      <c r="R241" s="226">
        <f>Q241*H241</f>
        <v>0</v>
      </c>
      <c r="S241" s="226">
        <v>0</v>
      </c>
      <c r="T241" s="227">
        <f>S241*H241</f>
        <v>0</v>
      </c>
      <c r="U241" s="41"/>
      <c r="V241" s="41"/>
      <c r="W241" s="41"/>
      <c r="X241" s="41"/>
      <c r="Y241" s="41"/>
      <c r="Z241" s="41"/>
      <c r="AA241" s="41"/>
      <c r="AB241" s="41"/>
      <c r="AC241" s="41"/>
      <c r="AD241" s="41"/>
      <c r="AE241" s="41"/>
      <c r="AR241" s="228" t="s">
        <v>324</v>
      </c>
      <c r="AT241" s="228" t="s">
        <v>430</v>
      </c>
      <c r="AU241" s="228" t="s">
        <v>80</v>
      </c>
      <c r="AY241" s="20" t="s">
        <v>266</v>
      </c>
      <c r="BE241" s="229">
        <f>IF(N241="základní",J241,0)</f>
        <v>0</v>
      </c>
      <c r="BF241" s="229">
        <f>IF(N241="snížená",J241,0)</f>
        <v>0</v>
      </c>
      <c r="BG241" s="229">
        <f>IF(N241="zákl. přenesená",J241,0)</f>
        <v>0</v>
      </c>
      <c r="BH241" s="229">
        <f>IF(N241="sníž. přenesená",J241,0)</f>
        <v>0</v>
      </c>
      <c r="BI241" s="229">
        <f>IF(N241="nulová",J241,0)</f>
        <v>0</v>
      </c>
      <c r="BJ241" s="20" t="s">
        <v>80</v>
      </c>
      <c r="BK241" s="229">
        <f>ROUND(I241*H241,2)</f>
        <v>0</v>
      </c>
      <c r="BL241" s="20" t="s">
        <v>273</v>
      </c>
      <c r="BM241" s="228" t="s">
        <v>1040</v>
      </c>
    </row>
    <row r="242" spans="1:47" s="2" customFormat="1" ht="12">
      <c r="A242" s="41"/>
      <c r="B242" s="42"/>
      <c r="C242" s="43"/>
      <c r="D242" s="230" t="s">
        <v>275</v>
      </c>
      <c r="E242" s="43"/>
      <c r="F242" s="231" t="s">
        <v>3946</v>
      </c>
      <c r="G242" s="43"/>
      <c r="H242" s="43"/>
      <c r="I242" s="232"/>
      <c r="J242" s="43"/>
      <c r="K242" s="43"/>
      <c r="L242" s="47"/>
      <c r="M242" s="233"/>
      <c r="N242" s="234"/>
      <c r="O242" s="87"/>
      <c r="P242" s="87"/>
      <c r="Q242" s="87"/>
      <c r="R242" s="87"/>
      <c r="S242" s="87"/>
      <c r="T242" s="88"/>
      <c r="U242" s="41"/>
      <c r="V242" s="41"/>
      <c r="W242" s="41"/>
      <c r="X242" s="41"/>
      <c r="Y242" s="41"/>
      <c r="Z242" s="41"/>
      <c r="AA242" s="41"/>
      <c r="AB242" s="41"/>
      <c r="AC242" s="41"/>
      <c r="AD242" s="41"/>
      <c r="AE242" s="41"/>
      <c r="AT242" s="20" t="s">
        <v>275</v>
      </c>
      <c r="AU242" s="20" t="s">
        <v>80</v>
      </c>
    </row>
    <row r="243" spans="1:65" s="2" customFormat="1" ht="24.15" customHeight="1">
      <c r="A243" s="41"/>
      <c r="B243" s="42"/>
      <c r="C243" s="217" t="s">
        <v>625</v>
      </c>
      <c r="D243" s="217" t="s">
        <v>268</v>
      </c>
      <c r="E243" s="218" t="s">
        <v>3947</v>
      </c>
      <c r="F243" s="219" t="s">
        <v>3948</v>
      </c>
      <c r="G243" s="220" t="s">
        <v>481</v>
      </c>
      <c r="H243" s="221">
        <v>4</v>
      </c>
      <c r="I243" s="222"/>
      <c r="J243" s="223">
        <f>ROUND(I243*H243,2)</f>
        <v>0</v>
      </c>
      <c r="K243" s="219" t="s">
        <v>272</v>
      </c>
      <c r="L243" s="47"/>
      <c r="M243" s="224" t="s">
        <v>19</v>
      </c>
      <c r="N243" s="225" t="s">
        <v>43</v>
      </c>
      <c r="O243" s="87"/>
      <c r="P243" s="226">
        <f>O243*H243</f>
        <v>0</v>
      </c>
      <c r="Q243" s="226">
        <v>0</v>
      </c>
      <c r="R243" s="226">
        <f>Q243*H243</f>
        <v>0</v>
      </c>
      <c r="S243" s="226">
        <v>0</v>
      </c>
      <c r="T243" s="227">
        <f>S243*H243</f>
        <v>0</v>
      </c>
      <c r="U243" s="41"/>
      <c r="V243" s="41"/>
      <c r="W243" s="41"/>
      <c r="X243" s="41"/>
      <c r="Y243" s="41"/>
      <c r="Z243" s="41"/>
      <c r="AA243" s="41"/>
      <c r="AB243" s="41"/>
      <c r="AC243" s="41"/>
      <c r="AD243" s="41"/>
      <c r="AE243" s="41"/>
      <c r="AR243" s="228" t="s">
        <v>273</v>
      </c>
      <c r="AT243" s="228" t="s">
        <v>268</v>
      </c>
      <c r="AU243" s="228" t="s">
        <v>80</v>
      </c>
      <c r="AY243" s="20" t="s">
        <v>266</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273</v>
      </c>
      <c r="BM243" s="228" t="s">
        <v>1064</v>
      </c>
    </row>
    <row r="244" spans="1:47" s="2" customFormat="1" ht="12">
      <c r="A244" s="41"/>
      <c r="B244" s="42"/>
      <c r="C244" s="43"/>
      <c r="D244" s="230" t="s">
        <v>275</v>
      </c>
      <c r="E244" s="43"/>
      <c r="F244" s="231" t="s">
        <v>3948</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275</v>
      </c>
      <c r="AU244" s="20" t="s">
        <v>80</v>
      </c>
    </row>
    <row r="245" spans="1:47" s="2" customFormat="1" ht="12">
      <c r="A245" s="41"/>
      <c r="B245" s="42"/>
      <c r="C245" s="43"/>
      <c r="D245" s="235" t="s">
        <v>277</v>
      </c>
      <c r="E245" s="43"/>
      <c r="F245" s="236" t="s">
        <v>3949</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277</v>
      </c>
      <c r="AU245" s="20" t="s">
        <v>80</v>
      </c>
    </row>
    <row r="246" spans="1:65" s="2" customFormat="1" ht="24.15" customHeight="1">
      <c r="A246" s="41"/>
      <c r="B246" s="42"/>
      <c r="C246" s="217" t="s">
        <v>635</v>
      </c>
      <c r="D246" s="217" t="s">
        <v>268</v>
      </c>
      <c r="E246" s="218" t="s">
        <v>3950</v>
      </c>
      <c r="F246" s="219" t="s">
        <v>3951</v>
      </c>
      <c r="G246" s="220" t="s">
        <v>481</v>
      </c>
      <c r="H246" s="221">
        <v>4</v>
      </c>
      <c r="I246" s="222"/>
      <c r="J246" s="223">
        <f>ROUND(I246*H246,2)</f>
        <v>0</v>
      </c>
      <c r="K246" s="219" t="s">
        <v>272</v>
      </c>
      <c r="L246" s="47"/>
      <c r="M246" s="224" t="s">
        <v>19</v>
      </c>
      <c r="N246" s="225"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273</v>
      </c>
      <c r="AT246" s="228" t="s">
        <v>268</v>
      </c>
      <c r="AU246" s="228" t="s">
        <v>80</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1076</v>
      </c>
    </row>
    <row r="247" spans="1:47" s="2" customFormat="1" ht="12">
      <c r="A247" s="41"/>
      <c r="B247" s="42"/>
      <c r="C247" s="43"/>
      <c r="D247" s="230" t="s">
        <v>275</v>
      </c>
      <c r="E247" s="43"/>
      <c r="F247" s="231" t="s">
        <v>3951</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80</v>
      </c>
    </row>
    <row r="248" spans="1:47" s="2" customFormat="1" ht="12">
      <c r="A248" s="41"/>
      <c r="B248" s="42"/>
      <c r="C248" s="43"/>
      <c r="D248" s="235" t="s">
        <v>277</v>
      </c>
      <c r="E248" s="43"/>
      <c r="F248" s="236" t="s">
        <v>3952</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277</v>
      </c>
      <c r="AU248" s="20" t="s">
        <v>80</v>
      </c>
    </row>
    <row r="249" spans="1:63" s="12" customFormat="1" ht="25.9" customHeight="1">
      <c r="A249" s="12"/>
      <c r="B249" s="201"/>
      <c r="C249" s="202"/>
      <c r="D249" s="203" t="s">
        <v>71</v>
      </c>
      <c r="E249" s="204" t="s">
        <v>3953</v>
      </c>
      <c r="F249" s="204" t="s">
        <v>3954</v>
      </c>
      <c r="G249" s="202"/>
      <c r="H249" s="202"/>
      <c r="I249" s="205"/>
      <c r="J249" s="206">
        <f>BK249</f>
        <v>0</v>
      </c>
      <c r="K249" s="202"/>
      <c r="L249" s="207"/>
      <c r="M249" s="208"/>
      <c r="N249" s="209"/>
      <c r="O249" s="209"/>
      <c r="P249" s="210">
        <f>SUM(P250:P252)</f>
        <v>0</v>
      </c>
      <c r="Q249" s="209"/>
      <c r="R249" s="210">
        <f>SUM(R250:R252)</f>
        <v>0</v>
      </c>
      <c r="S249" s="209"/>
      <c r="T249" s="211">
        <f>SUM(T250:T252)</f>
        <v>0</v>
      </c>
      <c r="U249" s="12"/>
      <c r="V249" s="12"/>
      <c r="W249" s="12"/>
      <c r="X249" s="12"/>
      <c r="Y249" s="12"/>
      <c r="Z249" s="12"/>
      <c r="AA249" s="12"/>
      <c r="AB249" s="12"/>
      <c r="AC249" s="12"/>
      <c r="AD249" s="12"/>
      <c r="AE249" s="12"/>
      <c r="AR249" s="212" t="s">
        <v>80</v>
      </c>
      <c r="AT249" s="213" t="s">
        <v>71</v>
      </c>
      <c r="AU249" s="213" t="s">
        <v>72</v>
      </c>
      <c r="AY249" s="212" t="s">
        <v>266</v>
      </c>
      <c r="BK249" s="214">
        <f>SUM(BK250:BK252)</f>
        <v>0</v>
      </c>
    </row>
    <row r="250" spans="1:65" s="2" customFormat="1" ht="33" customHeight="1">
      <c r="A250" s="41"/>
      <c r="B250" s="42"/>
      <c r="C250" s="217" t="s">
        <v>652</v>
      </c>
      <c r="D250" s="217" t="s">
        <v>268</v>
      </c>
      <c r="E250" s="218" t="s">
        <v>3955</v>
      </c>
      <c r="F250" s="219" t="s">
        <v>3956</v>
      </c>
      <c r="G250" s="220" t="s">
        <v>3922</v>
      </c>
      <c r="H250" s="221">
        <v>3</v>
      </c>
      <c r="I250" s="222"/>
      <c r="J250" s="223">
        <f>ROUND(I250*H250,2)</f>
        <v>0</v>
      </c>
      <c r="K250" s="219" t="s">
        <v>272</v>
      </c>
      <c r="L250" s="47"/>
      <c r="M250" s="224" t="s">
        <v>19</v>
      </c>
      <c r="N250" s="225" t="s">
        <v>43</v>
      </c>
      <c r="O250" s="87"/>
      <c r="P250" s="226">
        <f>O250*H250</f>
        <v>0</v>
      </c>
      <c r="Q250" s="226">
        <v>0</v>
      </c>
      <c r="R250" s="226">
        <f>Q250*H250</f>
        <v>0</v>
      </c>
      <c r="S250" s="226">
        <v>0</v>
      </c>
      <c r="T250" s="227">
        <f>S250*H250</f>
        <v>0</v>
      </c>
      <c r="U250" s="41"/>
      <c r="V250" s="41"/>
      <c r="W250" s="41"/>
      <c r="X250" s="41"/>
      <c r="Y250" s="41"/>
      <c r="Z250" s="41"/>
      <c r="AA250" s="41"/>
      <c r="AB250" s="41"/>
      <c r="AC250" s="41"/>
      <c r="AD250" s="41"/>
      <c r="AE250" s="41"/>
      <c r="AR250" s="228" t="s">
        <v>273</v>
      </c>
      <c r="AT250" s="228" t="s">
        <v>268</v>
      </c>
      <c r="AU250" s="228" t="s">
        <v>80</v>
      </c>
      <c r="AY250" s="20" t="s">
        <v>266</v>
      </c>
      <c r="BE250" s="229">
        <f>IF(N250="základní",J250,0)</f>
        <v>0</v>
      </c>
      <c r="BF250" s="229">
        <f>IF(N250="snížená",J250,0)</f>
        <v>0</v>
      </c>
      <c r="BG250" s="229">
        <f>IF(N250="zákl. přenesená",J250,0)</f>
        <v>0</v>
      </c>
      <c r="BH250" s="229">
        <f>IF(N250="sníž. přenesená",J250,0)</f>
        <v>0</v>
      </c>
      <c r="BI250" s="229">
        <f>IF(N250="nulová",J250,0)</f>
        <v>0</v>
      </c>
      <c r="BJ250" s="20" t="s">
        <v>80</v>
      </c>
      <c r="BK250" s="229">
        <f>ROUND(I250*H250,2)</f>
        <v>0</v>
      </c>
      <c r="BL250" s="20" t="s">
        <v>273</v>
      </c>
      <c r="BM250" s="228" t="s">
        <v>1097</v>
      </c>
    </row>
    <row r="251" spans="1:47" s="2" customFormat="1" ht="12">
      <c r="A251" s="41"/>
      <c r="B251" s="42"/>
      <c r="C251" s="43"/>
      <c r="D251" s="230" t="s">
        <v>275</v>
      </c>
      <c r="E251" s="43"/>
      <c r="F251" s="231" t="s">
        <v>3956</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275</v>
      </c>
      <c r="AU251" s="20" t="s">
        <v>80</v>
      </c>
    </row>
    <row r="252" spans="1:47" s="2" customFormat="1" ht="12">
      <c r="A252" s="41"/>
      <c r="B252" s="42"/>
      <c r="C252" s="43"/>
      <c r="D252" s="235" t="s">
        <v>277</v>
      </c>
      <c r="E252" s="43"/>
      <c r="F252" s="236" t="s">
        <v>3957</v>
      </c>
      <c r="G252" s="43"/>
      <c r="H252" s="43"/>
      <c r="I252" s="232"/>
      <c r="J252" s="43"/>
      <c r="K252" s="43"/>
      <c r="L252" s="47"/>
      <c r="M252" s="233"/>
      <c r="N252" s="234"/>
      <c r="O252" s="87"/>
      <c r="P252" s="87"/>
      <c r="Q252" s="87"/>
      <c r="R252" s="87"/>
      <c r="S252" s="87"/>
      <c r="T252" s="88"/>
      <c r="U252" s="41"/>
      <c r="V252" s="41"/>
      <c r="W252" s="41"/>
      <c r="X252" s="41"/>
      <c r="Y252" s="41"/>
      <c r="Z252" s="41"/>
      <c r="AA252" s="41"/>
      <c r="AB252" s="41"/>
      <c r="AC252" s="41"/>
      <c r="AD252" s="41"/>
      <c r="AE252" s="41"/>
      <c r="AT252" s="20" t="s">
        <v>277</v>
      </c>
      <c r="AU252" s="20" t="s">
        <v>80</v>
      </c>
    </row>
    <row r="253" spans="1:63" s="12" customFormat="1" ht="25.9" customHeight="1">
      <c r="A253" s="12"/>
      <c r="B253" s="201"/>
      <c r="C253" s="202"/>
      <c r="D253" s="203" t="s">
        <v>71</v>
      </c>
      <c r="E253" s="204" t="s">
        <v>3958</v>
      </c>
      <c r="F253" s="204" t="s">
        <v>3959</v>
      </c>
      <c r="G253" s="202"/>
      <c r="H253" s="202"/>
      <c r="I253" s="205"/>
      <c r="J253" s="206">
        <f>BK253</f>
        <v>0</v>
      </c>
      <c r="K253" s="202"/>
      <c r="L253" s="207"/>
      <c r="M253" s="208"/>
      <c r="N253" s="209"/>
      <c r="O253" s="209"/>
      <c r="P253" s="210">
        <f>SUM(P254:P256)</f>
        <v>0</v>
      </c>
      <c r="Q253" s="209"/>
      <c r="R253" s="210">
        <f>SUM(R254:R256)</f>
        <v>0</v>
      </c>
      <c r="S253" s="209"/>
      <c r="T253" s="211">
        <f>SUM(T254:T256)</f>
        <v>0</v>
      </c>
      <c r="U253" s="12"/>
      <c r="V253" s="12"/>
      <c r="W253" s="12"/>
      <c r="X253" s="12"/>
      <c r="Y253" s="12"/>
      <c r="Z253" s="12"/>
      <c r="AA253" s="12"/>
      <c r="AB253" s="12"/>
      <c r="AC253" s="12"/>
      <c r="AD253" s="12"/>
      <c r="AE253" s="12"/>
      <c r="AR253" s="212" t="s">
        <v>80</v>
      </c>
      <c r="AT253" s="213" t="s">
        <v>71</v>
      </c>
      <c r="AU253" s="213" t="s">
        <v>72</v>
      </c>
      <c r="AY253" s="212" t="s">
        <v>266</v>
      </c>
      <c r="BK253" s="214">
        <f>SUM(BK254:BK256)</f>
        <v>0</v>
      </c>
    </row>
    <row r="254" spans="1:65" s="2" customFormat="1" ht="16.5" customHeight="1">
      <c r="A254" s="41"/>
      <c r="B254" s="42"/>
      <c r="C254" s="217" t="s">
        <v>658</v>
      </c>
      <c r="D254" s="217" t="s">
        <v>268</v>
      </c>
      <c r="E254" s="218" t="s">
        <v>3960</v>
      </c>
      <c r="F254" s="219" t="s">
        <v>3961</v>
      </c>
      <c r="G254" s="220" t="s">
        <v>481</v>
      </c>
      <c r="H254" s="221">
        <v>7</v>
      </c>
      <c r="I254" s="222"/>
      <c r="J254" s="223">
        <f>ROUND(I254*H254,2)</f>
        <v>0</v>
      </c>
      <c r="K254" s="219" t="s">
        <v>272</v>
      </c>
      <c r="L254" s="47"/>
      <c r="M254" s="224" t="s">
        <v>19</v>
      </c>
      <c r="N254" s="225"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273</v>
      </c>
      <c r="AT254" s="228" t="s">
        <v>268</v>
      </c>
      <c r="AU254" s="228" t="s">
        <v>80</v>
      </c>
      <c r="AY254" s="20" t="s">
        <v>266</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273</v>
      </c>
      <c r="BM254" s="228" t="s">
        <v>1111</v>
      </c>
    </row>
    <row r="255" spans="1:47" s="2" customFormat="1" ht="12">
      <c r="A255" s="41"/>
      <c r="B255" s="42"/>
      <c r="C255" s="43"/>
      <c r="D255" s="230" t="s">
        <v>275</v>
      </c>
      <c r="E255" s="43"/>
      <c r="F255" s="231" t="s">
        <v>3961</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275</v>
      </c>
      <c r="AU255" s="20" t="s">
        <v>80</v>
      </c>
    </row>
    <row r="256" spans="1:47" s="2" customFormat="1" ht="12">
      <c r="A256" s="41"/>
      <c r="B256" s="42"/>
      <c r="C256" s="43"/>
      <c r="D256" s="235" t="s">
        <v>277</v>
      </c>
      <c r="E256" s="43"/>
      <c r="F256" s="236" t="s">
        <v>3962</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277</v>
      </c>
      <c r="AU256" s="20" t="s">
        <v>80</v>
      </c>
    </row>
    <row r="257" spans="1:63" s="12" customFormat="1" ht="25.9" customHeight="1">
      <c r="A257" s="12"/>
      <c r="B257" s="201"/>
      <c r="C257" s="202"/>
      <c r="D257" s="203" t="s">
        <v>71</v>
      </c>
      <c r="E257" s="204" t="s">
        <v>3963</v>
      </c>
      <c r="F257" s="204" t="s">
        <v>3964</v>
      </c>
      <c r="G257" s="202"/>
      <c r="H257" s="202"/>
      <c r="I257" s="205"/>
      <c r="J257" s="206">
        <f>BK257</f>
        <v>0</v>
      </c>
      <c r="K257" s="202"/>
      <c r="L257" s="207"/>
      <c r="M257" s="208"/>
      <c r="N257" s="209"/>
      <c r="O257" s="209"/>
      <c r="P257" s="210">
        <f>SUM(P258:P275)</f>
        <v>0</v>
      </c>
      <c r="Q257" s="209"/>
      <c r="R257" s="210">
        <f>SUM(R258:R275)</f>
        <v>0</v>
      </c>
      <c r="S257" s="209"/>
      <c r="T257" s="211">
        <f>SUM(T258:T275)</f>
        <v>0</v>
      </c>
      <c r="U257" s="12"/>
      <c r="V257" s="12"/>
      <c r="W257" s="12"/>
      <c r="X257" s="12"/>
      <c r="Y257" s="12"/>
      <c r="Z257" s="12"/>
      <c r="AA257" s="12"/>
      <c r="AB257" s="12"/>
      <c r="AC257" s="12"/>
      <c r="AD257" s="12"/>
      <c r="AE257" s="12"/>
      <c r="AR257" s="212" t="s">
        <v>80</v>
      </c>
      <c r="AT257" s="213" t="s">
        <v>71</v>
      </c>
      <c r="AU257" s="213" t="s">
        <v>72</v>
      </c>
      <c r="AY257" s="212" t="s">
        <v>266</v>
      </c>
      <c r="BK257" s="214">
        <f>SUM(BK258:BK275)</f>
        <v>0</v>
      </c>
    </row>
    <row r="258" spans="1:65" s="2" customFormat="1" ht="33" customHeight="1">
      <c r="A258" s="41"/>
      <c r="B258" s="42"/>
      <c r="C258" s="217" t="s">
        <v>664</v>
      </c>
      <c r="D258" s="217" t="s">
        <v>268</v>
      </c>
      <c r="E258" s="218" t="s">
        <v>3965</v>
      </c>
      <c r="F258" s="219" t="s">
        <v>3966</v>
      </c>
      <c r="G258" s="220" t="s">
        <v>423</v>
      </c>
      <c r="H258" s="221">
        <v>5</v>
      </c>
      <c r="I258" s="222"/>
      <c r="J258" s="223">
        <f>ROUND(I258*H258,2)</f>
        <v>0</v>
      </c>
      <c r="K258" s="219" t="s">
        <v>272</v>
      </c>
      <c r="L258" s="47"/>
      <c r="M258" s="224" t="s">
        <v>19</v>
      </c>
      <c r="N258" s="225" t="s">
        <v>43</v>
      </c>
      <c r="O258" s="87"/>
      <c r="P258" s="226">
        <f>O258*H258</f>
        <v>0</v>
      </c>
      <c r="Q258" s="226">
        <v>0</v>
      </c>
      <c r="R258" s="226">
        <f>Q258*H258</f>
        <v>0</v>
      </c>
      <c r="S258" s="226">
        <v>0</v>
      </c>
      <c r="T258" s="227">
        <f>S258*H258</f>
        <v>0</v>
      </c>
      <c r="U258" s="41"/>
      <c r="V258" s="41"/>
      <c r="W258" s="41"/>
      <c r="X258" s="41"/>
      <c r="Y258" s="41"/>
      <c r="Z258" s="41"/>
      <c r="AA258" s="41"/>
      <c r="AB258" s="41"/>
      <c r="AC258" s="41"/>
      <c r="AD258" s="41"/>
      <c r="AE258" s="41"/>
      <c r="AR258" s="228" t="s">
        <v>273</v>
      </c>
      <c r="AT258" s="228" t="s">
        <v>268</v>
      </c>
      <c r="AU258" s="228" t="s">
        <v>80</v>
      </c>
      <c r="AY258" s="20" t="s">
        <v>266</v>
      </c>
      <c r="BE258" s="229">
        <f>IF(N258="základní",J258,0)</f>
        <v>0</v>
      </c>
      <c r="BF258" s="229">
        <f>IF(N258="snížená",J258,0)</f>
        <v>0</v>
      </c>
      <c r="BG258" s="229">
        <f>IF(N258="zákl. přenesená",J258,0)</f>
        <v>0</v>
      </c>
      <c r="BH258" s="229">
        <f>IF(N258="sníž. přenesená",J258,0)</f>
        <v>0</v>
      </c>
      <c r="BI258" s="229">
        <f>IF(N258="nulová",J258,0)</f>
        <v>0</v>
      </c>
      <c r="BJ258" s="20" t="s">
        <v>80</v>
      </c>
      <c r="BK258" s="229">
        <f>ROUND(I258*H258,2)</f>
        <v>0</v>
      </c>
      <c r="BL258" s="20" t="s">
        <v>273</v>
      </c>
      <c r="BM258" s="228" t="s">
        <v>1135</v>
      </c>
    </row>
    <row r="259" spans="1:47" s="2" customFormat="1" ht="12">
      <c r="A259" s="41"/>
      <c r="B259" s="42"/>
      <c r="C259" s="43"/>
      <c r="D259" s="230" t="s">
        <v>275</v>
      </c>
      <c r="E259" s="43"/>
      <c r="F259" s="231" t="s">
        <v>3966</v>
      </c>
      <c r="G259" s="43"/>
      <c r="H259" s="43"/>
      <c r="I259" s="232"/>
      <c r="J259" s="43"/>
      <c r="K259" s="43"/>
      <c r="L259" s="47"/>
      <c r="M259" s="233"/>
      <c r="N259" s="234"/>
      <c r="O259" s="87"/>
      <c r="P259" s="87"/>
      <c r="Q259" s="87"/>
      <c r="R259" s="87"/>
      <c r="S259" s="87"/>
      <c r="T259" s="88"/>
      <c r="U259" s="41"/>
      <c r="V259" s="41"/>
      <c r="W259" s="41"/>
      <c r="X259" s="41"/>
      <c r="Y259" s="41"/>
      <c r="Z259" s="41"/>
      <c r="AA259" s="41"/>
      <c r="AB259" s="41"/>
      <c r="AC259" s="41"/>
      <c r="AD259" s="41"/>
      <c r="AE259" s="41"/>
      <c r="AT259" s="20" t="s">
        <v>275</v>
      </c>
      <c r="AU259" s="20" t="s">
        <v>80</v>
      </c>
    </row>
    <row r="260" spans="1:47" s="2" customFormat="1" ht="12">
      <c r="A260" s="41"/>
      <c r="B260" s="42"/>
      <c r="C260" s="43"/>
      <c r="D260" s="235" t="s">
        <v>277</v>
      </c>
      <c r="E260" s="43"/>
      <c r="F260" s="236" t="s">
        <v>3967</v>
      </c>
      <c r="G260" s="43"/>
      <c r="H260" s="43"/>
      <c r="I260" s="232"/>
      <c r="J260" s="43"/>
      <c r="K260" s="43"/>
      <c r="L260" s="47"/>
      <c r="M260" s="233"/>
      <c r="N260" s="234"/>
      <c r="O260" s="87"/>
      <c r="P260" s="87"/>
      <c r="Q260" s="87"/>
      <c r="R260" s="87"/>
      <c r="S260" s="87"/>
      <c r="T260" s="88"/>
      <c r="U260" s="41"/>
      <c r="V260" s="41"/>
      <c r="W260" s="41"/>
      <c r="X260" s="41"/>
      <c r="Y260" s="41"/>
      <c r="Z260" s="41"/>
      <c r="AA260" s="41"/>
      <c r="AB260" s="41"/>
      <c r="AC260" s="41"/>
      <c r="AD260" s="41"/>
      <c r="AE260" s="41"/>
      <c r="AT260" s="20" t="s">
        <v>277</v>
      </c>
      <c r="AU260" s="20" t="s">
        <v>80</v>
      </c>
    </row>
    <row r="261" spans="1:65" s="2" customFormat="1" ht="24.15" customHeight="1">
      <c r="A261" s="41"/>
      <c r="B261" s="42"/>
      <c r="C261" s="217" t="s">
        <v>670</v>
      </c>
      <c r="D261" s="217" t="s">
        <v>268</v>
      </c>
      <c r="E261" s="218" t="s">
        <v>3968</v>
      </c>
      <c r="F261" s="219" t="s">
        <v>3969</v>
      </c>
      <c r="G261" s="220" t="s">
        <v>423</v>
      </c>
      <c r="H261" s="221">
        <v>5</v>
      </c>
      <c r="I261" s="222"/>
      <c r="J261" s="223">
        <f>ROUND(I261*H261,2)</f>
        <v>0</v>
      </c>
      <c r="K261" s="219" t="s">
        <v>272</v>
      </c>
      <c r="L261" s="47"/>
      <c r="M261" s="224" t="s">
        <v>19</v>
      </c>
      <c r="N261" s="225" t="s">
        <v>43</v>
      </c>
      <c r="O261" s="87"/>
      <c r="P261" s="226">
        <f>O261*H261</f>
        <v>0</v>
      </c>
      <c r="Q261" s="226">
        <v>0</v>
      </c>
      <c r="R261" s="226">
        <f>Q261*H261</f>
        <v>0</v>
      </c>
      <c r="S261" s="226">
        <v>0</v>
      </c>
      <c r="T261" s="227">
        <f>S261*H261</f>
        <v>0</v>
      </c>
      <c r="U261" s="41"/>
      <c r="V261" s="41"/>
      <c r="W261" s="41"/>
      <c r="X261" s="41"/>
      <c r="Y261" s="41"/>
      <c r="Z261" s="41"/>
      <c r="AA261" s="41"/>
      <c r="AB261" s="41"/>
      <c r="AC261" s="41"/>
      <c r="AD261" s="41"/>
      <c r="AE261" s="41"/>
      <c r="AR261" s="228" t="s">
        <v>273</v>
      </c>
      <c r="AT261" s="228" t="s">
        <v>268</v>
      </c>
      <c r="AU261" s="228" t="s">
        <v>80</v>
      </c>
      <c r="AY261" s="20" t="s">
        <v>266</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273</v>
      </c>
      <c r="BM261" s="228" t="s">
        <v>1143</v>
      </c>
    </row>
    <row r="262" spans="1:47" s="2" customFormat="1" ht="12">
      <c r="A262" s="41"/>
      <c r="B262" s="42"/>
      <c r="C262" s="43"/>
      <c r="D262" s="230" t="s">
        <v>275</v>
      </c>
      <c r="E262" s="43"/>
      <c r="F262" s="231" t="s">
        <v>3969</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275</v>
      </c>
      <c r="AU262" s="20" t="s">
        <v>80</v>
      </c>
    </row>
    <row r="263" spans="1:47" s="2" customFormat="1" ht="12">
      <c r="A263" s="41"/>
      <c r="B263" s="42"/>
      <c r="C263" s="43"/>
      <c r="D263" s="235" t="s">
        <v>277</v>
      </c>
      <c r="E263" s="43"/>
      <c r="F263" s="236" t="s">
        <v>3970</v>
      </c>
      <c r="G263" s="43"/>
      <c r="H263" s="43"/>
      <c r="I263" s="232"/>
      <c r="J263" s="43"/>
      <c r="K263" s="43"/>
      <c r="L263" s="47"/>
      <c r="M263" s="233"/>
      <c r="N263" s="234"/>
      <c r="O263" s="87"/>
      <c r="P263" s="87"/>
      <c r="Q263" s="87"/>
      <c r="R263" s="87"/>
      <c r="S263" s="87"/>
      <c r="T263" s="88"/>
      <c r="U263" s="41"/>
      <c r="V263" s="41"/>
      <c r="W263" s="41"/>
      <c r="X263" s="41"/>
      <c r="Y263" s="41"/>
      <c r="Z263" s="41"/>
      <c r="AA263" s="41"/>
      <c r="AB263" s="41"/>
      <c r="AC263" s="41"/>
      <c r="AD263" s="41"/>
      <c r="AE263" s="41"/>
      <c r="AT263" s="20" t="s">
        <v>277</v>
      </c>
      <c r="AU263" s="20" t="s">
        <v>80</v>
      </c>
    </row>
    <row r="264" spans="1:65" s="2" customFormat="1" ht="24.15" customHeight="1">
      <c r="A264" s="41"/>
      <c r="B264" s="42"/>
      <c r="C264" s="217" t="s">
        <v>676</v>
      </c>
      <c r="D264" s="217" t="s">
        <v>268</v>
      </c>
      <c r="E264" s="218" t="s">
        <v>3971</v>
      </c>
      <c r="F264" s="219" t="s">
        <v>3972</v>
      </c>
      <c r="G264" s="220" t="s">
        <v>423</v>
      </c>
      <c r="H264" s="221">
        <v>4</v>
      </c>
      <c r="I264" s="222"/>
      <c r="J264" s="223">
        <f>ROUND(I264*H264,2)</f>
        <v>0</v>
      </c>
      <c r="K264" s="219" t="s">
        <v>272</v>
      </c>
      <c r="L264" s="47"/>
      <c r="M264" s="224" t="s">
        <v>19</v>
      </c>
      <c r="N264" s="225" t="s">
        <v>43</v>
      </c>
      <c r="O264" s="87"/>
      <c r="P264" s="226">
        <f>O264*H264</f>
        <v>0</v>
      </c>
      <c r="Q264" s="226">
        <v>0</v>
      </c>
      <c r="R264" s="226">
        <f>Q264*H264</f>
        <v>0</v>
      </c>
      <c r="S264" s="226">
        <v>0</v>
      </c>
      <c r="T264" s="227">
        <f>S264*H264</f>
        <v>0</v>
      </c>
      <c r="U264" s="41"/>
      <c r="V264" s="41"/>
      <c r="W264" s="41"/>
      <c r="X264" s="41"/>
      <c r="Y264" s="41"/>
      <c r="Z264" s="41"/>
      <c r="AA264" s="41"/>
      <c r="AB264" s="41"/>
      <c r="AC264" s="41"/>
      <c r="AD264" s="41"/>
      <c r="AE264" s="41"/>
      <c r="AR264" s="228" t="s">
        <v>273</v>
      </c>
      <c r="AT264" s="228" t="s">
        <v>268</v>
      </c>
      <c r="AU264" s="228" t="s">
        <v>80</v>
      </c>
      <c r="AY264" s="20" t="s">
        <v>266</v>
      </c>
      <c r="BE264" s="229">
        <f>IF(N264="základní",J264,0)</f>
        <v>0</v>
      </c>
      <c r="BF264" s="229">
        <f>IF(N264="snížená",J264,0)</f>
        <v>0</v>
      </c>
      <c r="BG264" s="229">
        <f>IF(N264="zákl. přenesená",J264,0)</f>
        <v>0</v>
      </c>
      <c r="BH264" s="229">
        <f>IF(N264="sníž. přenesená",J264,0)</f>
        <v>0</v>
      </c>
      <c r="BI264" s="229">
        <f>IF(N264="nulová",J264,0)</f>
        <v>0</v>
      </c>
      <c r="BJ264" s="20" t="s">
        <v>80</v>
      </c>
      <c r="BK264" s="229">
        <f>ROUND(I264*H264,2)</f>
        <v>0</v>
      </c>
      <c r="BL264" s="20" t="s">
        <v>273</v>
      </c>
      <c r="BM264" s="228" t="s">
        <v>1151</v>
      </c>
    </row>
    <row r="265" spans="1:47" s="2" customFormat="1" ht="12">
      <c r="A265" s="41"/>
      <c r="B265" s="42"/>
      <c r="C265" s="43"/>
      <c r="D265" s="230" t="s">
        <v>275</v>
      </c>
      <c r="E265" s="43"/>
      <c r="F265" s="231" t="s">
        <v>3972</v>
      </c>
      <c r="G265" s="43"/>
      <c r="H265" s="43"/>
      <c r="I265" s="232"/>
      <c r="J265" s="43"/>
      <c r="K265" s="43"/>
      <c r="L265" s="47"/>
      <c r="M265" s="233"/>
      <c r="N265" s="234"/>
      <c r="O265" s="87"/>
      <c r="P265" s="87"/>
      <c r="Q265" s="87"/>
      <c r="R265" s="87"/>
      <c r="S265" s="87"/>
      <c r="T265" s="88"/>
      <c r="U265" s="41"/>
      <c r="V265" s="41"/>
      <c r="W265" s="41"/>
      <c r="X265" s="41"/>
      <c r="Y265" s="41"/>
      <c r="Z265" s="41"/>
      <c r="AA265" s="41"/>
      <c r="AB265" s="41"/>
      <c r="AC265" s="41"/>
      <c r="AD265" s="41"/>
      <c r="AE265" s="41"/>
      <c r="AT265" s="20" t="s">
        <v>275</v>
      </c>
      <c r="AU265" s="20" t="s">
        <v>80</v>
      </c>
    </row>
    <row r="266" spans="1:47" s="2" customFormat="1" ht="12">
      <c r="A266" s="41"/>
      <c r="B266" s="42"/>
      <c r="C266" s="43"/>
      <c r="D266" s="235" t="s">
        <v>277</v>
      </c>
      <c r="E266" s="43"/>
      <c r="F266" s="236" t="s">
        <v>3973</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277</v>
      </c>
      <c r="AU266" s="20" t="s">
        <v>80</v>
      </c>
    </row>
    <row r="267" spans="1:65" s="2" customFormat="1" ht="33" customHeight="1">
      <c r="A267" s="41"/>
      <c r="B267" s="42"/>
      <c r="C267" s="217" t="s">
        <v>746</v>
      </c>
      <c r="D267" s="217" t="s">
        <v>268</v>
      </c>
      <c r="E267" s="218" t="s">
        <v>3974</v>
      </c>
      <c r="F267" s="219" t="s">
        <v>3975</v>
      </c>
      <c r="G267" s="220" t="s">
        <v>423</v>
      </c>
      <c r="H267" s="221">
        <v>4</v>
      </c>
      <c r="I267" s="222"/>
      <c r="J267" s="223">
        <f>ROUND(I267*H267,2)</f>
        <v>0</v>
      </c>
      <c r="K267" s="219" t="s">
        <v>272</v>
      </c>
      <c r="L267" s="47"/>
      <c r="M267" s="224" t="s">
        <v>19</v>
      </c>
      <c r="N267" s="225" t="s">
        <v>43</v>
      </c>
      <c r="O267" s="87"/>
      <c r="P267" s="226">
        <f>O267*H267</f>
        <v>0</v>
      </c>
      <c r="Q267" s="226">
        <v>0</v>
      </c>
      <c r="R267" s="226">
        <f>Q267*H267</f>
        <v>0</v>
      </c>
      <c r="S267" s="226">
        <v>0</v>
      </c>
      <c r="T267" s="227">
        <f>S267*H267</f>
        <v>0</v>
      </c>
      <c r="U267" s="41"/>
      <c r="V267" s="41"/>
      <c r="W267" s="41"/>
      <c r="X267" s="41"/>
      <c r="Y267" s="41"/>
      <c r="Z267" s="41"/>
      <c r="AA267" s="41"/>
      <c r="AB267" s="41"/>
      <c r="AC267" s="41"/>
      <c r="AD267" s="41"/>
      <c r="AE267" s="41"/>
      <c r="AR267" s="228" t="s">
        <v>273</v>
      </c>
      <c r="AT267" s="228" t="s">
        <v>268</v>
      </c>
      <c r="AU267" s="228" t="s">
        <v>80</v>
      </c>
      <c r="AY267" s="20" t="s">
        <v>266</v>
      </c>
      <c r="BE267" s="229">
        <f>IF(N267="základní",J267,0)</f>
        <v>0</v>
      </c>
      <c r="BF267" s="229">
        <f>IF(N267="snížená",J267,0)</f>
        <v>0</v>
      </c>
      <c r="BG267" s="229">
        <f>IF(N267="zákl. přenesená",J267,0)</f>
        <v>0</v>
      </c>
      <c r="BH267" s="229">
        <f>IF(N267="sníž. přenesená",J267,0)</f>
        <v>0</v>
      </c>
      <c r="BI267" s="229">
        <f>IF(N267="nulová",J267,0)</f>
        <v>0</v>
      </c>
      <c r="BJ267" s="20" t="s">
        <v>80</v>
      </c>
      <c r="BK267" s="229">
        <f>ROUND(I267*H267,2)</f>
        <v>0</v>
      </c>
      <c r="BL267" s="20" t="s">
        <v>273</v>
      </c>
      <c r="BM267" s="228" t="s">
        <v>1159</v>
      </c>
    </row>
    <row r="268" spans="1:47" s="2" customFormat="1" ht="12">
      <c r="A268" s="41"/>
      <c r="B268" s="42"/>
      <c r="C268" s="43"/>
      <c r="D268" s="230" t="s">
        <v>275</v>
      </c>
      <c r="E268" s="43"/>
      <c r="F268" s="231" t="s">
        <v>3975</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275</v>
      </c>
      <c r="AU268" s="20" t="s">
        <v>80</v>
      </c>
    </row>
    <row r="269" spans="1:47" s="2" customFormat="1" ht="12">
      <c r="A269" s="41"/>
      <c r="B269" s="42"/>
      <c r="C269" s="43"/>
      <c r="D269" s="235" t="s">
        <v>277</v>
      </c>
      <c r="E269" s="43"/>
      <c r="F269" s="236" t="s">
        <v>3976</v>
      </c>
      <c r="G269" s="43"/>
      <c r="H269" s="43"/>
      <c r="I269" s="232"/>
      <c r="J269" s="43"/>
      <c r="K269" s="43"/>
      <c r="L269" s="47"/>
      <c r="M269" s="233"/>
      <c r="N269" s="234"/>
      <c r="O269" s="87"/>
      <c r="P269" s="87"/>
      <c r="Q269" s="87"/>
      <c r="R269" s="87"/>
      <c r="S269" s="87"/>
      <c r="T269" s="88"/>
      <c r="U269" s="41"/>
      <c r="V269" s="41"/>
      <c r="W269" s="41"/>
      <c r="X269" s="41"/>
      <c r="Y269" s="41"/>
      <c r="Z269" s="41"/>
      <c r="AA269" s="41"/>
      <c r="AB269" s="41"/>
      <c r="AC269" s="41"/>
      <c r="AD269" s="41"/>
      <c r="AE269" s="41"/>
      <c r="AT269" s="20" t="s">
        <v>277</v>
      </c>
      <c r="AU269" s="20" t="s">
        <v>80</v>
      </c>
    </row>
    <row r="270" spans="1:65" s="2" customFormat="1" ht="21.75" customHeight="1">
      <c r="A270" s="41"/>
      <c r="B270" s="42"/>
      <c r="C270" s="217" t="s">
        <v>753</v>
      </c>
      <c r="D270" s="217" t="s">
        <v>268</v>
      </c>
      <c r="E270" s="218" t="s">
        <v>3977</v>
      </c>
      <c r="F270" s="219" t="s">
        <v>3978</v>
      </c>
      <c r="G270" s="220" t="s">
        <v>481</v>
      </c>
      <c r="H270" s="221">
        <v>1</v>
      </c>
      <c r="I270" s="222"/>
      <c r="J270" s="223">
        <f>ROUND(I270*H270,2)</f>
        <v>0</v>
      </c>
      <c r="K270" s="219" t="s">
        <v>272</v>
      </c>
      <c r="L270" s="47"/>
      <c r="M270" s="224" t="s">
        <v>19</v>
      </c>
      <c r="N270" s="225" t="s">
        <v>43</v>
      </c>
      <c r="O270" s="87"/>
      <c r="P270" s="226">
        <f>O270*H270</f>
        <v>0</v>
      </c>
      <c r="Q270" s="226">
        <v>0</v>
      </c>
      <c r="R270" s="226">
        <f>Q270*H270</f>
        <v>0</v>
      </c>
      <c r="S270" s="226">
        <v>0</v>
      </c>
      <c r="T270" s="227">
        <f>S270*H270</f>
        <v>0</v>
      </c>
      <c r="U270" s="41"/>
      <c r="V270" s="41"/>
      <c r="W270" s="41"/>
      <c r="X270" s="41"/>
      <c r="Y270" s="41"/>
      <c r="Z270" s="41"/>
      <c r="AA270" s="41"/>
      <c r="AB270" s="41"/>
      <c r="AC270" s="41"/>
      <c r="AD270" s="41"/>
      <c r="AE270" s="41"/>
      <c r="AR270" s="228" t="s">
        <v>273</v>
      </c>
      <c r="AT270" s="228" t="s">
        <v>268</v>
      </c>
      <c r="AU270" s="228" t="s">
        <v>80</v>
      </c>
      <c r="AY270" s="20" t="s">
        <v>266</v>
      </c>
      <c r="BE270" s="229">
        <f>IF(N270="základní",J270,0)</f>
        <v>0</v>
      </c>
      <c r="BF270" s="229">
        <f>IF(N270="snížená",J270,0)</f>
        <v>0</v>
      </c>
      <c r="BG270" s="229">
        <f>IF(N270="zákl. přenesená",J270,0)</f>
        <v>0</v>
      </c>
      <c r="BH270" s="229">
        <f>IF(N270="sníž. přenesená",J270,0)</f>
        <v>0</v>
      </c>
      <c r="BI270" s="229">
        <f>IF(N270="nulová",J270,0)</f>
        <v>0</v>
      </c>
      <c r="BJ270" s="20" t="s">
        <v>80</v>
      </c>
      <c r="BK270" s="229">
        <f>ROUND(I270*H270,2)</f>
        <v>0</v>
      </c>
      <c r="BL270" s="20" t="s">
        <v>273</v>
      </c>
      <c r="BM270" s="228" t="s">
        <v>1179</v>
      </c>
    </row>
    <row r="271" spans="1:47" s="2" customFormat="1" ht="12">
      <c r="A271" s="41"/>
      <c r="B271" s="42"/>
      <c r="C271" s="43"/>
      <c r="D271" s="230" t="s">
        <v>275</v>
      </c>
      <c r="E271" s="43"/>
      <c r="F271" s="231" t="s">
        <v>3978</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275</v>
      </c>
      <c r="AU271" s="20" t="s">
        <v>80</v>
      </c>
    </row>
    <row r="272" spans="1:47" s="2" customFormat="1" ht="12">
      <c r="A272" s="41"/>
      <c r="B272" s="42"/>
      <c r="C272" s="43"/>
      <c r="D272" s="235" t="s">
        <v>277</v>
      </c>
      <c r="E272" s="43"/>
      <c r="F272" s="236" t="s">
        <v>3979</v>
      </c>
      <c r="G272" s="43"/>
      <c r="H272" s="43"/>
      <c r="I272" s="232"/>
      <c r="J272" s="43"/>
      <c r="K272" s="43"/>
      <c r="L272" s="47"/>
      <c r="M272" s="233"/>
      <c r="N272" s="234"/>
      <c r="O272" s="87"/>
      <c r="P272" s="87"/>
      <c r="Q272" s="87"/>
      <c r="R272" s="87"/>
      <c r="S272" s="87"/>
      <c r="T272" s="88"/>
      <c r="U272" s="41"/>
      <c r="V272" s="41"/>
      <c r="W272" s="41"/>
      <c r="X272" s="41"/>
      <c r="Y272" s="41"/>
      <c r="Z272" s="41"/>
      <c r="AA272" s="41"/>
      <c r="AB272" s="41"/>
      <c r="AC272" s="41"/>
      <c r="AD272" s="41"/>
      <c r="AE272" s="41"/>
      <c r="AT272" s="20" t="s">
        <v>277</v>
      </c>
      <c r="AU272" s="20" t="s">
        <v>80</v>
      </c>
    </row>
    <row r="273" spans="1:65" s="2" customFormat="1" ht="21.75" customHeight="1">
      <c r="A273" s="41"/>
      <c r="B273" s="42"/>
      <c r="C273" s="217" t="s">
        <v>760</v>
      </c>
      <c r="D273" s="217" t="s">
        <v>268</v>
      </c>
      <c r="E273" s="218" t="s">
        <v>3980</v>
      </c>
      <c r="F273" s="219" t="s">
        <v>3981</v>
      </c>
      <c r="G273" s="220" t="s">
        <v>423</v>
      </c>
      <c r="H273" s="221">
        <v>13</v>
      </c>
      <c r="I273" s="222"/>
      <c r="J273" s="223">
        <f>ROUND(I273*H273,2)</f>
        <v>0</v>
      </c>
      <c r="K273" s="219" t="s">
        <v>272</v>
      </c>
      <c r="L273" s="47"/>
      <c r="M273" s="224" t="s">
        <v>19</v>
      </c>
      <c r="N273" s="225" t="s">
        <v>43</v>
      </c>
      <c r="O273" s="87"/>
      <c r="P273" s="226">
        <f>O273*H273</f>
        <v>0</v>
      </c>
      <c r="Q273" s="226">
        <v>0</v>
      </c>
      <c r="R273" s="226">
        <f>Q273*H273</f>
        <v>0</v>
      </c>
      <c r="S273" s="226">
        <v>0</v>
      </c>
      <c r="T273" s="227">
        <f>S273*H273</f>
        <v>0</v>
      </c>
      <c r="U273" s="41"/>
      <c r="V273" s="41"/>
      <c r="W273" s="41"/>
      <c r="X273" s="41"/>
      <c r="Y273" s="41"/>
      <c r="Z273" s="41"/>
      <c r="AA273" s="41"/>
      <c r="AB273" s="41"/>
      <c r="AC273" s="41"/>
      <c r="AD273" s="41"/>
      <c r="AE273" s="41"/>
      <c r="AR273" s="228" t="s">
        <v>273</v>
      </c>
      <c r="AT273" s="228" t="s">
        <v>268</v>
      </c>
      <c r="AU273" s="228" t="s">
        <v>80</v>
      </c>
      <c r="AY273" s="20" t="s">
        <v>266</v>
      </c>
      <c r="BE273" s="229">
        <f>IF(N273="základní",J273,0)</f>
        <v>0</v>
      </c>
      <c r="BF273" s="229">
        <f>IF(N273="snížená",J273,0)</f>
        <v>0</v>
      </c>
      <c r="BG273" s="229">
        <f>IF(N273="zákl. přenesená",J273,0)</f>
        <v>0</v>
      </c>
      <c r="BH273" s="229">
        <f>IF(N273="sníž. přenesená",J273,0)</f>
        <v>0</v>
      </c>
      <c r="BI273" s="229">
        <f>IF(N273="nulová",J273,0)</f>
        <v>0</v>
      </c>
      <c r="BJ273" s="20" t="s">
        <v>80</v>
      </c>
      <c r="BK273" s="229">
        <f>ROUND(I273*H273,2)</f>
        <v>0</v>
      </c>
      <c r="BL273" s="20" t="s">
        <v>273</v>
      </c>
      <c r="BM273" s="228" t="s">
        <v>1190</v>
      </c>
    </row>
    <row r="274" spans="1:47" s="2" customFormat="1" ht="12">
      <c r="A274" s="41"/>
      <c r="B274" s="42"/>
      <c r="C274" s="43"/>
      <c r="D274" s="230" t="s">
        <v>275</v>
      </c>
      <c r="E274" s="43"/>
      <c r="F274" s="231" t="s">
        <v>3981</v>
      </c>
      <c r="G274" s="43"/>
      <c r="H274" s="43"/>
      <c r="I274" s="232"/>
      <c r="J274" s="43"/>
      <c r="K274" s="43"/>
      <c r="L274" s="47"/>
      <c r="M274" s="233"/>
      <c r="N274" s="234"/>
      <c r="O274" s="87"/>
      <c r="P274" s="87"/>
      <c r="Q274" s="87"/>
      <c r="R274" s="87"/>
      <c r="S274" s="87"/>
      <c r="T274" s="88"/>
      <c r="U274" s="41"/>
      <c r="V274" s="41"/>
      <c r="W274" s="41"/>
      <c r="X274" s="41"/>
      <c r="Y274" s="41"/>
      <c r="Z274" s="41"/>
      <c r="AA274" s="41"/>
      <c r="AB274" s="41"/>
      <c r="AC274" s="41"/>
      <c r="AD274" s="41"/>
      <c r="AE274" s="41"/>
      <c r="AT274" s="20" t="s">
        <v>275</v>
      </c>
      <c r="AU274" s="20" t="s">
        <v>80</v>
      </c>
    </row>
    <row r="275" spans="1:47" s="2" customFormat="1" ht="12">
      <c r="A275" s="41"/>
      <c r="B275" s="42"/>
      <c r="C275" s="43"/>
      <c r="D275" s="235" t="s">
        <v>277</v>
      </c>
      <c r="E275" s="43"/>
      <c r="F275" s="236" t="s">
        <v>3982</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277</v>
      </c>
      <c r="AU275" s="20" t="s">
        <v>80</v>
      </c>
    </row>
    <row r="276" spans="1:63" s="12" customFormat="1" ht="25.9" customHeight="1">
      <c r="A276" s="12"/>
      <c r="B276" s="201"/>
      <c r="C276" s="202"/>
      <c r="D276" s="203" t="s">
        <v>71</v>
      </c>
      <c r="E276" s="204" t="s">
        <v>2724</v>
      </c>
      <c r="F276" s="204" t="s">
        <v>3983</v>
      </c>
      <c r="G276" s="202"/>
      <c r="H276" s="202"/>
      <c r="I276" s="205"/>
      <c r="J276" s="206">
        <f>BK276</f>
        <v>0</v>
      </c>
      <c r="K276" s="202"/>
      <c r="L276" s="207"/>
      <c r="M276" s="208"/>
      <c r="N276" s="209"/>
      <c r="O276" s="209"/>
      <c r="P276" s="210">
        <f>SUM(P277:P282)</f>
        <v>0</v>
      </c>
      <c r="Q276" s="209"/>
      <c r="R276" s="210">
        <f>SUM(R277:R282)</f>
        <v>0</v>
      </c>
      <c r="S276" s="209"/>
      <c r="T276" s="211">
        <f>SUM(T277:T282)</f>
        <v>0</v>
      </c>
      <c r="U276" s="12"/>
      <c r="V276" s="12"/>
      <c r="W276" s="12"/>
      <c r="X276" s="12"/>
      <c r="Y276" s="12"/>
      <c r="Z276" s="12"/>
      <c r="AA276" s="12"/>
      <c r="AB276" s="12"/>
      <c r="AC276" s="12"/>
      <c r="AD276" s="12"/>
      <c r="AE276" s="12"/>
      <c r="AR276" s="212" t="s">
        <v>80</v>
      </c>
      <c r="AT276" s="213" t="s">
        <v>71</v>
      </c>
      <c r="AU276" s="213" t="s">
        <v>72</v>
      </c>
      <c r="AY276" s="212" t="s">
        <v>266</v>
      </c>
      <c r="BK276" s="214">
        <f>SUM(BK277:BK282)</f>
        <v>0</v>
      </c>
    </row>
    <row r="277" spans="1:65" s="2" customFormat="1" ht="33" customHeight="1">
      <c r="A277" s="41"/>
      <c r="B277" s="42"/>
      <c r="C277" s="217" t="s">
        <v>766</v>
      </c>
      <c r="D277" s="217" t="s">
        <v>268</v>
      </c>
      <c r="E277" s="218" t="s">
        <v>3984</v>
      </c>
      <c r="F277" s="219" t="s">
        <v>3985</v>
      </c>
      <c r="G277" s="220" t="s">
        <v>423</v>
      </c>
      <c r="H277" s="221">
        <v>30</v>
      </c>
      <c r="I277" s="222"/>
      <c r="J277" s="223">
        <f>ROUND(I277*H277,2)</f>
        <v>0</v>
      </c>
      <c r="K277" s="219" t="s">
        <v>272</v>
      </c>
      <c r="L277" s="47"/>
      <c r="M277" s="224" t="s">
        <v>19</v>
      </c>
      <c r="N277" s="225" t="s">
        <v>43</v>
      </c>
      <c r="O277" s="87"/>
      <c r="P277" s="226">
        <f>O277*H277</f>
        <v>0</v>
      </c>
      <c r="Q277" s="226">
        <v>0</v>
      </c>
      <c r="R277" s="226">
        <f>Q277*H277</f>
        <v>0</v>
      </c>
      <c r="S277" s="226">
        <v>0</v>
      </c>
      <c r="T277" s="227">
        <f>S277*H277</f>
        <v>0</v>
      </c>
      <c r="U277" s="41"/>
      <c r="V277" s="41"/>
      <c r="W277" s="41"/>
      <c r="X277" s="41"/>
      <c r="Y277" s="41"/>
      <c r="Z277" s="41"/>
      <c r="AA277" s="41"/>
      <c r="AB277" s="41"/>
      <c r="AC277" s="41"/>
      <c r="AD277" s="41"/>
      <c r="AE277" s="41"/>
      <c r="AR277" s="228" t="s">
        <v>273</v>
      </c>
      <c r="AT277" s="228" t="s">
        <v>268</v>
      </c>
      <c r="AU277" s="228" t="s">
        <v>80</v>
      </c>
      <c r="AY277" s="20" t="s">
        <v>266</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273</v>
      </c>
      <c r="BM277" s="228" t="s">
        <v>1200</v>
      </c>
    </row>
    <row r="278" spans="1:47" s="2" customFormat="1" ht="12">
      <c r="A278" s="41"/>
      <c r="B278" s="42"/>
      <c r="C278" s="43"/>
      <c r="D278" s="230" t="s">
        <v>275</v>
      </c>
      <c r="E278" s="43"/>
      <c r="F278" s="231" t="s">
        <v>3985</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275</v>
      </c>
      <c r="AU278" s="20" t="s">
        <v>80</v>
      </c>
    </row>
    <row r="279" spans="1:47" s="2" customFormat="1" ht="12">
      <c r="A279" s="41"/>
      <c r="B279" s="42"/>
      <c r="C279" s="43"/>
      <c r="D279" s="235" t="s">
        <v>277</v>
      </c>
      <c r="E279" s="43"/>
      <c r="F279" s="236" t="s">
        <v>3986</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277</v>
      </c>
      <c r="AU279" s="20" t="s">
        <v>80</v>
      </c>
    </row>
    <row r="280" spans="1:65" s="2" customFormat="1" ht="33" customHeight="1">
      <c r="A280" s="41"/>
      <c r="B280" s="42"/>
      <c r="C280" s="217" t="s">
        <v>784</v>
      </c>
      <c r="D280" s="217" t="s">
        <v>268</v>
      </c>
      <c r="E280" s="218" t="s">
        <v>3987</v>
      </c>
      <c r="F280" s="219" t="s">
        <v>3988</v>
      </c>
      <c r="G280" s="220" t="s">
        <v>423</v>
      </c>
      <c r="H280" s="221">
        <v>22</v>
      </c>
      <c r="I280" s="222"/>
      <c r="J280" s="223">
        <f>ROUND(I280*H280,2)</f>
        <v>0</v>
      </c>
      <c r="K280" s="219" t="s">
        <v>272</v>
      </c>
      <c r="L280" s="47"/>
      <c r="M280" s="224" t="s">
        <v>19</v>
      </c>
      <c r="N280" s="225" t="s">
        <v>43</v>
      </c>
      <c r="O280" s="87"/>
      <c r="P280" s="226">
        <f>O280*H280</f>
        <v>0</v>
      </c>
      <c r="Q280" s="226">
        <v>0</v>
      </c>
      <c r="R280" s="226">
        <f>Q280*H280</f>
        <v>0</v>
      </c>
      <c r="S280" s="226">
        <v>0</v>
      </c>
      <c r="T280" s="227">
        <f>S280*H280</f>
        <v>0</v>
      </c>
      <c r="U280" s="41"/>
      <c r="V280" s="41"/>
      <c r="W280" s="41"/>
      <c r="X280" s="41"/>
      <c r="Y280" s="41"/>
      <c r="Z280" s="41"/>
      <c r="AA280" s="41"/>
      <c r="AB280" s="41"/>
      <c r="AC280" s="41"/>
      <c r="AD280" s="41"/>
      <c r="AE280" s="41"/>
      <c r="AR280" s="228" t="s">
        <v>273</v>
      </c>
      <c r="AT280" s="228" t="s">
        <v>268</v>
      </c>
      <c r="AU280" s="228" t="s">
        <v>80</v>
      </c>
      <c r="AY280" s="20" t="s">
        <v>266</v>
      </c>
      <c r="BE280" s="229">
        <f>IF(N280="základní",J280,0)</f>
        <v>0</v>
      </c>
      <c r="BF280" s="229">
        <f>IF(N280="snížená",J280,0)</f>
        <v>0</v>
      </c>
      <c r="BG280" s="229">
        <f>IF(N280="zákl. přenesená",J280,0)</f>
        <v>0</v>
      </c>
      <c r="BH280" s="229">
        <f>IF(N280="sníž. přenesená",J280,0)</f>
        <v>0</v>
      </c>
      <c r="BI280" s="229">
        <f>IF(N280="nulová",J280,0)</f>
        <v>0</v>
      </c>
      <c r="BJ280" s="20" t="s">
        <v>80</v>
      </c>
      <c r="BK280" s="229">
        <f>ROUND(I280*H280,2)</f>
        <v>0</v>
      </c>
      <c r="BL280" s="20" t="s">
        <v>273</v>
      </c>
      <c r="BM280" s="228" t="s">
        <v>1214</v>
      </c>
    </row>
    <row r="281" spans="1:47" s="2" customFormat="1" ht="12">
      <c r="A281" s="41"/>
      <c r="B281" s="42"/>
      <c r="C281" s="43"/>
      <c r="D281" s="230" t="s">
        <v>275</v>
      </c>
      <c r="E281" s="43"/>
      <c r="F281" s="231" t="s">
        <v>3988</v>
      </c>
      <c r="G281" s="43"/>
      <c r="H281" s="43"/>
      <c r="I281" s="232"/>
      <c r="J281" s="43"/>
      <c r="K281" s="43"/>
      <c r="L281" s="47"/>
      <c r="M281" s="233"/>
      <c r="N281" s="234"/>
      <c r="O281" s="87"/>
      <c r="P281" s="87"/>
      <c r="Q281" s="87"/>
      <c r="R281" s="87"/>
      <c r="S281" s="87"/>
      <c r="T281" s="88"/>
      <c r="U281" s="41"/>
      <c r="V281" s="41"/>
      <c r="W281" s="41"/>
      <c r="X281" s="41"/>
      <c r="Y281" s="41"/>
      <c r="Z281" s="41"/>
      <c r="AA281" s="41"/>
      <c r="AB281" s="41"/>
      <c r="AC281" s="41"/>
      <c r="AD281" s="41"/>
      <c r="AE281" s="41"/>
      <c r="AT281" s="20" t="s">
        <v>275</v>
      </c>
      <c r="AU281" s="20" t="s">
        <v>80</v>
      </c>
    </row>
    <row r="282" spans="1:47" s="2" customFormat="1" ht="12">
      <c r="A282" s="41"/>
      <c r="B282" s="42"/>
      <c r="C282" s="43"/>
      <c r="D282" s="235" t="s">
        <v>277</v>
      </c>
      <c r="E282" s="43"/>
      <c r="F282" s="236" t="s">
        <v>3989</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277</v>
      </c>
      <c r="AU282" s="20" t="s">
        <v>80</v>
      </c>
    </row>
    <row r="283" spans="1:63" s="12" customFormat="1" ht="25.9" customHeight="1">
      <c r="A283" s="12"/>
      <c r="B283" s="201"/>
      <c r="C283" s="202"/>
      <c r="D283" s="203" t="s">
        <v>71</v>
      </c>
      <c r="E283" s="204" t="s">
        <v>2728</v>
      </c>
      <c r="F283" s="204" t="s">
        <v>3990</v>
      </c>
      <c r="G283" s="202"/>
      <c r="H283" s="202"/>
      <c r="I283" s="205"/>
      <c r="J283" s="206">
        <f>BK283</f>
        <v>0</v>
      </c>
      <c r="K283" s="202"/>
      <c r="L283" s="207"/>
      <c r="M283" s="208"/>
      <c r="N283" s="209"/>
      <c r="O283" s="209"/>
      <c r="P283" s="210">
        <f>SUM(P284:P289)</f>
        <v>0</v>
      </c>
      <c r="Q283" s="209"/>
      <c r="R283" s="210">
        <f>SUM(R284:R289)</f>
        <v>0</v>
      </c>
      <c r="S283" s="209"/>
      <c r="T283" s="211">
        <f>SUM(T284:T289)</f>
        <v>0</v>
      </c>
      <c r="U283" s="12"/>
      <c r="V283" s="12"/>
      <c r="W283" s="12"/>
      <c r="X283" s="12"/>
      <c r="Y283" s="12"/>
      <c r="Z283" s="12"/>
      <c r="AA283" s="12"/>
      <c r="AB283" s="12"/>
      <c r="AC283" s="12"/>
      <c r="AD283" s="12"/>
      <c r="AE283" s="12"/>
      <c r="AR283" s="212" t="s">
        <v>80</v>
      </c>
      <c r="AT283" s="213" t="s">
        <v>71</v>
      </c>
      <c r="AU283" s="213" t="s">
        <v>72</v>
      </c>
      <c r="AY283" s="212" t="s">
        <v>266</v>
      </c>
      <c r="BK283" s="214">
        <f>SUM(BK284:BK289)</f>
        <v>0</v>
      </c>
    </row>
    <row r="284" spans="1:65" s="2" customFormat="1" ht="24.15" customHeight="1">
      <c r="A284" s="41"/>
      <c r="B284" s="42"/>
      <c r="C284" s="217" t="s">
        <v>805</v>
      </c>
      <c r="D284" s="217" t="s">
        <v>268</v>
      </c>
      <c r="E284" s="218" t="s">
        <v>3991</v>
      </c>
      <c r="F284" s="219" t="s">
        <v>3992</v>
      </c>
      <c r="G284" s="220" t="s">
        <v>3993</v>
      </c>
      <c r="H284" s="221">
        <v>2</v>
      </c>
      <c r="I284" s="222"/>
      <c r="J284" s="223">
        <f>ROUND(I284*H284,2)</f>
        <v>0</v>
      </c>
      <c r="K284" s="219" t="s">
        <v>520</v>
      </c>
      <c r="L284" s="47"/>
      <c r="M284" s="224" t="s">
        <v>19</v>
      </c>
      <c r="N284" s="225" t="s">
        <v>43</v>
      </c>
      <c r="O284" s="87"/>
      <c r="P284" s="226">
        <f>O284*H284</f>
        <v>0</v>
      </c>
      <c r="Q284" s="226">
        <v>0</v>
      </c>
      <c r="R284" s="226">
        <f>Q284*H284</f>
        <v>0</v>
      </c>
      <c r="S284" s="226">
        <v>0</v>
      </c>
      <c r="T284" s="227">
        <f>S284*H284</f>
        <v>0</v>
      </c>
      <c r="U284" s="41"/>
      <c r="V284" s="41"/>
      <c r="W284" s="41"/>
      <c r="X284" s="41"/>
      <c r="Y284" s="41"/>
      <c r="Z284" s="41"/>
      <c r="AA284" s="41"/>
      <c r="AB284" s="41"/>
      <c r="AC284" s="41"/>
      <c r="AD284" s="41"/>
      <c r="AE284" s="41"/>
      <c r="AR284" s="228" t="s">
        <v>273</v>
      </c>
      <c r="AT284" s="228" t="s">
        <v>268</v>
      </c>
      <c r="AU284" s="228" t="s">
        <v>80</v>
      </c>
      <c r="AY284" s="20" t="s">
        <v>266</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273</v>
      </c>
      <c r="BM284" s="228" t="s">
        <v>1226</v>
      </c>
    </row>
    <row r="285" spans="1:47" s="2" customFormat="1" ht="12">
      <c r="A285" s="41"/>
      <c r="B285" s="42"/>
      <c r="C285" s="43"/>
      <c r="D285" s="230" t="s">
        <v>275</v>
      </c>
      <c r="E285" s="43"/>
      <c r="F285" s="231" t="s">
        <v>3992</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275</v>
      </c>
      <c r="AU285" s="20" t="s">
        <v>80</v>
      </c>
    </row>
    <row r="286" spans="1:65" s="2" customFormat="1" ht="16.5" customHeight="1">
      <c r="A286" s="41"/>
      <c r="B286" s="42"/>
      <c r="C286" s="269" t="s">
        <v>603</v>
      </c>
      <c r="D286" s="269" t="s">
        <v>430</v>
      </c>
      <c r="E286" s="270" t="s">
        <v>3994</v>
      </c>
      <c r="F286" s="271" t="s">
        <v>3995</v>
      </c>
      <c r="G286" s="272" t="s">
        <v>3993</v>
      </c>
      <c r="H286" s="273">
        <v>12</v>
      </c>
      <c r="I286" s="274"/>
      <c r="J286" s="275">
        <f>ROUND(I286*H286,2)</f>
        <v>0</v>
      </c>
      <c r="K286" s="271" t="s">
        <v>520</v>
      </c>
      <c r="L286" s="276"/>
      <c r="M286" s="277" t="s">
        <v>19</v>
      </c>
      <c r="N286" s="278" t="s">
        <v>43</v>
      </c>
      <c r="O286" s="87"/>
      <c r="P286" s="226">
        <f>O286*H286</f>
        <v>0</v>
      </c>
      <c r="Q286" s="226">
        <v>0</v>
      </c>
      <c r="R286" s="226">
        <f>Q286*H286</f>
        <v>0</v>
      </c>
      <c r="S286" s="226">
        <v>0</v>
      </c>
      <c r="T286" s="227">
        <f>S286*H286</f>
        <v>0</v>
      </c>
      <c r="U286" s="41"/>
      <c r="V286" s="41"/>
      <c r="W286" s="41"/>
      <c r="X286" s="41"/>
      <c r="Y286" s="41"/>
      <c r="Z286" s="41"/>
      <c r="AA286" s="41"/>
      <c r="AB286" s="41"/>
      <c r="AC286" s="41"/>
      <c r="AD286" s="41"/>
      <c r="AE286" s="41"/>
      <c r="AR286" s="228" t="s">
        <v>324</v>
      </c>
      <c r="AT286" s="228" t="s">
        <v>430</v>
      </c>
      <c r="AU286" s="228" t="s">
        <v>80</v>
      </c>
      <c r="AY286" s="20" t="s">
        <v>266</v>
      </c>
      <c r="BE286" s="229">
        <f>IF(N286="základní",J286,0)</f>
        <v>0</v>
      </c>
      <c r="BF286" s="229">
        <f>IF(N286="snížená",J286,0)</f>
        <v>0</v>
      </c>
      <c r="BG286" s="229">
        <f>IF(N286="zákl. přenesená",J286,0)</f>
        <v>0</v>
      </c>
      <c r="BH286" s="229">
        <f>IF(N286="sníž. přenesená",J286,0)</f>
        <v>0</v>
      </c>
      <c r="BI286" s="229">
        <f>IF(N286="nulová",J286,0)</f>
        <v>0</v>
      </c>
      <c r="BJ286" s="20" t="s">
        <v>80</v>
      </c>
      <c r="BK286" s="229">
        <f>ROUND(I286*H286,2)</f>
        <v>0</v>
      </c>
      <c r="BL286" s="20" t="s">
        <v>273</v>
      </c>
      <c r="BM286" s="228" t="s">
        <v>1238</v>
      </c>
    </row>
    <row r="287" spans="1:47" s="2" customFormat="1" ht="12">
      <c r="A287" s="41"/>
      <c r="B287" s="42"/>
      <c r="C287" s="43"/>
      <c r="D287" s="230" t="s">
        <v>275</v>
      </c>
      <c r="E287" s="43"/>
      <c r="F287" s="231" t="s">
        <v>3995</v>
      </c>
      <c r="G287" s="43"/>
      <c r="H287" s="43"/>
      <c r="I287" s="232"/>
      <c r="J287" s="43"/>
      <c r="K287" s="43"/>
      <c r="L287" s="47"/>
      <c r="M287" s="233"/>
      <c r="N287" s="234"/>
      <c r="O287" s="87"/>
      <c r="P287" s="87"/>
      <c r="Q287" s="87"/>
      <c r="R287" s="87"/>
      <c r="S287" s="87"/>
      <c r="T287" s="88"/>
      <c r="U287" s="41"/>
      <c r="V287" s="41"/>
      <c r="W287" s="41"/>
      <c r="X287" s="41"/>
      <c r="Y287" s="41"/>
      <c r="Z287" s="41"/>
      <c r="AA287" s="41"/>
      <c r="AB287" s="41"/>
      <c r="AC287" s="41"/>
      <c r="AD287" s="41"/>
      <c r="AE287" s="41"/>
      <c r="AT287" s="20" t="s">
        <v>275</v>
      </c>
      <c r="AU287" s="20" t="s">
        <v>80</v>
      </c>
    </row>
    <row r="288" spans="1:65" s="2" customFormat="1" ht="24.15" customHeight="1">
      <c r="A288" s="41"/>
      <c r="B288" s="42"/>
      <c r="C288" s="217" t="s">
        <v>803</v>
      </c>
      <c r="D288" s="217" t="s">
        <v>268</v>
      </c>
      <c r="E288" s="218" t="s">
        <v>3996</v>
      </c>
      <c r="F288" s="219" t="s">
        <v>3997</v>
      </c>
      <c r="G288" s="220" t="s">
        <v>3993</v>
      </c>
      <c r="H288" s="221">
        <v>35</v>
      </c>
      <c r="I288" s="222"/>
      <c r="J288" s="223">
        <f>ROUND(I288*H288,2)</f>
        <v>0</v>
      </c>
      <c r="K288" s="219" t="s">
        <v>520</v>
      </c>
      <c r="L288" s="47"/>
      <c r="M288" s="224" t="s">
        <v>19</v>
      </c>
      <c r="N288" s="225" t="s">
        <v>43</v>
      </c>
      <c r="O288" s="87"/>
      <c r="P288" s="226">
        <f>O288*H288</f>
        <v>0</v>
      </c>
      <c r="Q288" s="226">
        <v>0</v>
      </c>
      <c r="R288" s="226">
        <f>Q288*H288</f>
        <v>0</v>
      </c>
      <c r="S288" s="226">
        <v>0</v>
      </c>
      <c r="T288" s="227">
        <f>S288*H288</f>
        <v>0</v>
      </c>
      <c r="U288" s="41"/>
      <c r="V288" s="41"/>
      <c r="W288" s="41"/>
      <c r="X288" s="41"/>
      <c r="Y288" s="41"/>
      <c r="Z288" s="41"/>
      <c r="AA288" s="41"/>
      <c r="AB288" s="41"/>
      <c r="AC288" s="41"/>
      <c r="AD288" s="41"/>
      <c r="AE288" s="41"/>
      <c r="AR288" s="228" t="s">
        <v>273</v>
      </c>
      <c r="AT288" s="228" t="s">
        <v>268</v>
      </c>
      <c r="AU288" s="228" t="s">
        <v>80</v>
      </c>
      <c r="AY288" s="20" t="s">
        <v>266</v>
      </c>
      <c r="BE288" s="229">
        <f>IF(N288="základní",J288,0)</f>
        <v>0</v>
      </c>
      <c r="BF288" s="229">
        <f>IF(N288="snížená",J288,0)</f>
        <v>0</v>
      </c>
      <c r="BG288" s="229">
        <f>IF(N288="zákl. přenesená",J288,0)</f>
        <v>0</v>
      </c>
      <c r="BH288" s="229">
        <f>IF(N288="sníž. přenesená",J288,0)</f>
        <v>0</v>
      </c>
      <c r="BI288" s="229">
        <f>IF(N288="nulová",J288,0)</f>
        <v>0</v>
      </c>
      <c r="BJ288" s="20" t="s">
        <v>80</v>
      </c>
      <c r="BK288" s="229">
        <f>ROUND(I288*H288,2)</f>
        <v>0</v>
      </c>
      <c r="BL288" s="20" t="s">
        <v>273</v>
      </c>
      <c r="BM288" s="228" t="s">
        <v>1255</v>
      </c>
    </row>
    <row r="289" spans="1:47" s="2" customFormat="1" ht="12">
      <c r="A289" s="41"/>
      <c r="B289" s="42"/>
      <c r="C289" s="43"/>
      <c r="D289" s="230" t="s">
        <v>275</v>
      </c>
      <c r="E289" s="43"/>
      <c r="F289" s="231" t="s">
        <v>3997</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275</v>
      </c>
      <c r="AU289" s="20" t="s">
        <v>80</v>
      </c>
    </row>
    <row r="290" spans="1:63" s="12" customFormat="1" ht="25.9" customHeight="1">
      <c r="A290" s="12"/>
      <c r="B290" s="201"/>
      <c r="C290" s="202"/>
      <c r="D290" s="203" t="s">
        <v>71</v>
      </c>
      <c r="E290" s="204" t="s">
        <v>80</v>
      </c>
      <c r="F290" s="204" t="s">
        <v>267</v>
      </c>
      <c r="G290" s="202"/>
      <c r="H290" s="202"/>
      <c r="I290" s="205"/>
      <c r="J290" s="206">
        <f>BK290</f>
        <v>0</v>
      </c>
      <c r="K290" s="202"/>
      <c r="L290" s="207"/>
      <c r="M290" s="208"/>
      <c r="N290" s="209"/>
      <c r="O290" s="209"/>
      <c r="P290" s="210">
        <f>SUM(P291:P301)</f>
        <v>0</v>
      </c>
      <c r="Q290" s="209"/>
      <c r="R290" s="210">
        <f>SUM(R291:R301)</f>
        <v>0</v>
      </c>
      <c r="S290" s="209"/>
      <c r="T290" s="211">
        <f>SUM(T291:T301)</f>
        <v>0</v>
      </c>
      <c r="U290" s="12"/>
      <c r="V290" s="12"/>
      <c r="W290" s="12"/>
      <c r="X290" s="12"/>
      <c r="Y290" s="12"/>
      <c r="Z290" s="12"/>
      <c r="AA290" s="12"/>
      <c r="AB290" s="12"/>
      <c r="AC290" s="12"/>
      <c r="AD290" s="12"/>
      <c r="AE290" s="12"/>
      <c r="AR290" s="212" t="s">
        <v>80</v>
      </c>
      <c r="AT290" s="213" t="s">
        <v>71</v>
      </c>
      <c r="AU290" s="213" t="s">
        <v>72</v>
      </c>
      <c r="AY290" s="212" t="s">
        <v>266</v>
      </c>
      <c r="BK290" s="214">
        <f>SUM(BK291:BK301)</f>
        <v>0</v>
      </c>
    </row>
    <row r="291" spans="1:65" s="2" customFormat="1" ht="37.8" customHeight="1">
      <c r="A291" s="41"/>
      <c r="B291" s="42"/>
      <c r="C291" s="217" t="s">
        <v>824</v>
      </c>
      <c r="D291" s="217" t="s">
        <v>268</v>
      </c>
      <c r="E291" s="218" t="s">
        <v>3998</v>
      </c>
      <c r="F291" s="219" t="s">
        <v>3999</v>
      </c>
      <c r="G291" s="220" t="s">
        <v>285</v>
      </c>
      <c r="H291" s="221">
        <v>1.8</v>
      </c>
      <c r="I291" s="222"/>
      <c r="J291" s="223">
        <f>ROUND(I291*H291,2)</f>
        <v>0</v>
      </c>
      <c r="K291" s="219" t="s">
        <v>272</v>
      </c>
      <c r="L291" s="47"/>
      <c r="M291" s="224" t="s">
        <v>19</v>
      </c>
      <c r="N291" s="225" t="s">
        <v>43</v>
      </c>
      <c r="O291" s="87"/>
      <c r="P291" s="226">
        <f>O291*H291</f>
        <v>0</v>
      </c>
      <c r="Q291" s="226">
        <v>0</v>
      </c>
      <c r="R291" s="226">
        <f>Q291*H291</f>
        <v>0</v>
      </c>
      <c r="S291" s="226">
        <v>0</v>
      </c>
      <c r="T291" s="227">
        <f>S291*H291</f>
        <v>0</v>
      </c>
      <c r="U291" s="41"/>
      <c r="V291" s="41"/>
      <c r="W291" s="41"/>
      <c r="X291" s="41"/>
      <c r="Y291" s="41"/>
      <c r="Z291" s="41"/>
      <c r="AA291" s="41"/>
      <c r="AB291" s="41"/>
      <c r="AC291" s="41"/>
      <c r="AD291" s="41"/>
      <c r="AE291" s="41"/>
      <c r="AR291" s="228" t="s">
        <v>273</v>
      </c>
      <c r="AT291" s="228" t="s">
        <v>268</v>
      </c>
      <c r="AU291" s="228" t="s">
        <v>80</v>
      </c>
      <c r="AY291" s="20" t="s">
        <v>266</v>
      </c>
      <c r="BE291" s="229">
        <f>IF(N291="základní",J291,0)</f>
        <v>0</v>
      </c>
      <c r="BF291" s="229">
        <f>IF(N291="snížená",J291,0)</f>
        <v>0</v>
      </c>
      <c r="BG291" s="229">
        <f>IF(N291="zákl. přenesená",J291,0)</f>
        <v>0</v>
      </c>
      <c r="BH291" s="229">
        <f>IF(N291="sníž. přenesená",J291,0)</f>
        <v>0</v>
      </c>
      <c r="BI291" s="229">
        <f>IF(N291="nulová",J291,0)</f>
        <v>0</v>
      </c>
      <c r="BJ291" s="20" t="s">
        <v>80</v>
      </c>
      <c r="BK291" s="229">
        <f>ROUND(I291*H291,2)</f>
        <v>0</v>
      </c>
      <c r="BL291" s="20" t="s">
        <v>273</v>
      </c>
      <c r="BM291" s="228" t="s">
        <v>1271</v>
      </c>
    </row>
    <row r="292" spans="1:47" s="2" customFormat="1" ht="12">
      <c r="A292" s="41"/>
      <c r="B292" s="42"/>
      <c r="C292" s="43"/>
      <c r="D292" s="230" t="s">
        <v>275</v>
      </c>
      <c r="E292" s="43"/>
      <c r="F292" s="231" t="s">
        <v>3999</v>
      </c>
      <c r="G292" s="43"/>
      <c r="H292" s="43"/>
      <c r="I292" s="232"/>
      <c r="J292" s="43"/>
      <c r="K292" s="43"/>
      <c r="L292" s="47"/>
      <c r="M292" s="233"/>
      <c r="N292" s="234"/>
      <c r="O292" s="87"/>
      <c r="P292" s="87"/>
      <c r="Q292" s="87"/>
      <c r="R292" s="87"/>
      <c r="S292" s="87"/>
      <c r="T292" s="88"/>
      <c r="U292" s="41"/>
      <c r="V292" s="41"/>
      <c r="W292" s="41"/>
      <c r="X292" s="41"/>
      <c r="Y292" s="41"/>
      <c r="Z292" s="41"/>
      <c r="AA292" s="41"/>
      <c r="AB292" s="41"/>
      <c r="AC292" s="41"/>
      <c r="AD292" s="41"/>
      <c r="AE292" s="41"/>
      <c r="AT292" s="20" t="s">
        <v>275</v>
      </c>
      <c r="AU292" s="20" t="s">
        <v>80</v>
      </c>
    </row>
    <row r="293" spans="1:47" s="2" customFormat="1" ht="12">
      <c r="A293" s="41"/>
      <c r="B293" s="42"/>
      <c r="C293" s="43"/>
      <c r="D293" s="235" t="s">
        <v>277</v>
      </c>
      <c r="E293" s="43"/>
      <c r="F293" s="236" t="s">
        <v>4000</v>
      </c>
      <c r="G293" s="43"/>
      <c r="H293" s="43"/>
      <c r="I293" s="232"/>
      <c r="J293" s="43"/>
      <c r="K293" s="43"/>
      <c r="L293" s="47"/>
      <c r="M293" s="233"/>
      <c r="N293" s="234"/>
      <c r="O293" s="87"/>
      <c r="P293" s="87"/>
      <c r="Q293" s="87"/>
      <c r="R293" s="87"/>
      <c r="S293" s="87"/>
      <c r="T293" s="88"/>
      <c r="U293" s="41"/>
      <c r="V293" s="41"/>
      <c r="W293" s="41"/>
      <c r="X293" s="41"/>
      <c r="Y293" s="41"/>
      <c r="Z293" s="41"/>
      <c r="AA293" s="41"/>
      <c r="AB293" s="41"/>
      <c r="AC293" s="41"/>
      <c r="AD293" s="41"/>
      <c r="AE293" s="41"/>
      <c r="AT293" s="20" t="s">
        <v>277</v>
      </c>
      <c r="AU293" s="20" t="s">
        <v>80</v>
      </c>
    </row>
    <row r="294" spans="1:65" s="2" customFormat="1" ht="24.15" customHeight="1">
      <c r="A294" s="41"/>
      <c r="B294" s="42"/>
      <c r="C294" s="217" t="s">
        <v>830</v>
      </c>
      <c r="D294" s="217" t="s">
        <v>268</v>
      </c>
      <c r="E294" s="218" t="s">
        <v>333</v>
      </c>
      <c r="F294" s="219" t="s">
        <v>334</v>
      </c>
      <c r="G294" s="220" t="s">
        <v>285</v>
      </c>
      <c r="H294" s="221">
        <v>1</v>
      </c>
      <c r="I294" s="222"/>
      <c r="J294" s="223">
        <f>ROUND(I294*H294,2)</f>
        <v>0</v>
      </c>
      <c r="K294" s="219" t="s">
        <v>272</v>
      </c>
      <c r="L294" s="47"/>
      <c r="M294" s="224" t="s">
        <v>19</v>
      </c>
      <c r="N294" s="225" t="s">
        <v>43</v>
      </c>
      <c r="O294" s="87"/>
      <c r="P294" s="226">
        <f>O294*H294</f>
        <v>0</v>
      </c>
      <c r="Q294" s="226">
        <v>0</v>
      </c>
      <c r="R294" s="226">
        <f>Q294*H294</f>
        <v>0</v>
      </c>
      <c r="S294" s="226">
        <v>0</v>
      </c>
      <c r="T294" s="227">
        <f>S294*H294</f>
        <v>0</v>
      </c>
      <c r="U294" s="41"/>
      <c r="V294" s="41"/>
      <c r="W294" s="41"/>
      <c r="X294" s="41"/>
      <c r="Y294" s="41"/>
      <c r="Z294" s="41"/>
      <c r="AA294" s="41"/>
      <c r="AB294" s="41"/>
      <c r="AC294" s="41"/>
      <c r="AD294" s="41"/>
      <c r="AE294" s="41"/>
      <c r="AR294" s="228" t="s">
        <v>273</v>
      </c>
      <c r="AT294" s="228" t="s">
        <v>268</v>
      </c>
      <c r="AU294" s="228" t="s">
        <v>80</v>
      </c>
      <c r="AY294" s="20" t="s">
        <v>266</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273</v>
      </c>
      <c r="BM294" s="228" t="s">
        <v>1292</v>
      </c>
    </row>
    <row r="295" spans="1:47" s="2" customFormat="1" ht="12">
      <c r="A295" s="41"/>
      <c r="B295" s="42"/>
      <c r="C295" s="43"/>
      <c r="D295" s="230" t="s">
        <v>275</v>
      </c>
      <c r="E295" s="43"/>
      <c r="F295" s="231" t="s">
        <v>334</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275</v>
      </c>
      <c r="AU295" s="20" t="s">
        <v>80</v>
      </c>
    </row>
    <row r="296" spans="1:47" s="2" customFormat="1" ht="12">
      <c r="A296" s="41"/>
      <c r="B296" s="42"/>
      <c r="C296" s="43"/>
      <c r="D296" s="235" t="s">
        <v>277</v>
      </c>
      <c r="E296" s="43"/>
      <c r="F296" s="236" t="s">
        <v>337</v>
      </c>
      <c r="G296" s="43"/>
      <c r="H296" s="43"/>
      <c r="I296" s="232"/>
      <c r="J296" s="43"/>
      <c r="K296" s="43"/>
      <c r="L296" s="47"/>
      <c r="M296" s="233"/>
      <c r="N296" s="234"/>
      <c r="O296" s="87"/>
      <c r="P296" s="87"/>
      <c r="Q296" s="87"/>
      <c r="R296" s="87"/>
      <c r="S296" s="87"/>
      <c r="T296" s="88"/>
      <c r="U296" s="41"/>
      <c r="V296" s="41"/>
      <c r="W296" s="41"/>
      <c r="X296" s="41"/>
      <c r="Y296" s="41"/>
      <c r="Z296" s="41"/>
      <c r="AA296" s="41"/>
      <c r="AB296" s="41"/>
      <c r="AC296" s="41"/>
      <c r="AD296" s="41"/>
      <c r="AE296" s="41"/>
      <c r="AT296" s="20" t="s">
        <v>277</v>
      </c>
      <c r="AU296" s="20" t="s">
        <v>80</v>
      </c>
    </row>
    <row r="297" spans="1:65" s="2" customFormat="1" ht="16.5" customHeight="1">
      <c r="A297" s="41"/>
      <c r="B297" s="42"/>
      <c r="C297" s="217" t="s">
        <v>837</v>
      </c>
      <c r="D297" s="217" t="s">
        <v>268</v>
      </c>
      <c r="E297" s="218" t="s">
        <v>4001</v>
      </c>
      <c r="F297" s="219" t="s">
        <v>4002</v>
      </c>
      <c r="G297" s="220" t="s">
        <v>4003</v>
      </c>
      <c r="H297" s="221">
        <v>10</v>
      </c>
      <c r="I297" s="222"/>
      <c r="J297" s="223">
        <f>ROUND(I297*H297,2)</f>
        <v>0</v>
      </c>
      <c r="K297" s="219" t="s">
        <v>520</v>
      </c>
      <c r="L297" s="47"/>
      <c r="M297" s="224" t="s">
        <v>19</v>
      </c>
      <c r="N297" s="225" t="s">
        <v>43</v>
      </c>
      <c r="O297" s="87"/>
      <c r="P297" s="226">
        <f>O297*H297</f>
        <v>0</v>
      </c>
      <c r="Q297" s="226">
        <v>0</v>
      </c>
      <c r="R297" s="226">
        <f>Q297*H297</f>
        <v>0</v>
      </c>
      <c r="S297" s="226">
        <v>0</v>
      </c>
      <c r="T297" s="227">
        <f>S297*H297</f>
        <v>0</v>
      </c>
      <c r="U297" s="41"/>
      <c r="V297" s="41"/>
      <c r="W297" s="41"/>
      <c r="X297" s="41"/>
      <c r="Y297" s="41"/>
      <c r="Z297" s="41"/>
      <c r="AA297" s="41"/>
      <c r="AB297" s="41"/>
      <c r="AC297" s="41"/>
      <c r="AD297" s="41"/>
      <c r="AE297" s="41"/>
      <c r="AR297" s="228" t="s">
        <v>273</v>
      </c>
      <c r="AT297" s="228" t="s">
        <v>268</v>
      </c>
      <c r="AU297" s="228" t="s">
        <v>80</v>
      </c>
      <c r="AY297" s="20" t="s">
        <v>266</v>
      </c>
      <c r="BE297" s="229">
        <f>IF(N297="základní",J297,0)</f>
        <v>0</v>
      </c>
      <c r="BF297" s="229">
        <f>IF(N297="snížená",J297,0)</f>
        <v>0</v>
      </c>
      <c r="BG297" s="229">
        <f>IF(N297="zákl. přenesená",J297,0)</f>
        <v>0</v>
      </c>
      <c r="BH297" s="229">
        <f>IF(N297="sníž. přenesená",J297,0)</f>
        <v>0</v>
      </c>
      <c r="BI297" s="229">
        <f>IF(N297="nulová",J297,0)</f>
        <v>0</v>
      </c>
      <c r="BJ297" s="20" t="s">
        <v>80</v>
      </c>
      <c r="BK297" s="229">
        <f>ROUND(I297*H297,2)</f>
        <v>0</v>
      </c>
      <c r="BL297" s="20" t="s">
        <v>273</v>
      </c>
      <c r="BM297" s="228" t="s">
        <v>1303</v>
      </c>
    </row>
    <row r="298" spans="1:47" s="2" customFormat="1" ht="12">
      <c r="A298" s="41"/>
      <c r="B298" s="42"/>
      <c r="C298" s="43"/>
      <c r="D298" s="230" t="s">
        <v>275</v>
      </c>
      <c r="E298" s="43"/>
      <c r="F298" s="231" t="s">
        <v>4002</v>
      </c>
      <c r="G298" s="43"/>
      <c r="H298" s="43"/>
      <c r="I298" s="232"/>
      <c r="J298" s="43"/>
      <c r="K298" s="43"/>
      <c r="L298" s="47"/>
      <c r="M298" s="233"/>
      <c r="N298" s="234"/>
      <c r="O298" s="87"/>
      <c r="P298" s="87"/>
      <c r="Q298" s="87"/>
      <c r="R298" s="87"/>
      <c r="S298" s="87"/>
      <c r="T298" s="88"/>
      <c r="U298" s="41"/>
      <c r="V298" s="41"/>
      <c r="W298" s="41"/>
      <c r="X298" s="41"/>
      <c r="Y298" s="41"/>
      <c r="Z298" s="41"/>
      <c r="AA298" s="41"/>
      <c r="AB298" s="41"/>
      <c r="AC298" s="41"/>
      <c r="AD298" s="41"/>
      <c r="AE298" s="41"/>
      <c r="AT298" s="20" t="s">
        <v>275</v>
      </c>
      <c r="AU298" s="20" t="s">
        <v>80</v>
      </c>
    </row>
    <row r="299" spans="1:65" s="2" customFormat="1" ht="24.15" customHeight="1">
      <c r="A299" s="41"/>
      <c r="B299" s="42"/>
      <c r="C299" s="217" t="s">
        <v>847</v>
      </c>
      <c r="D299" s="217" t="s">
        <v>268</v>
      </c>
      <c r="E299" s="218" t="s">
        <v>4004</v>
      </c>
      <c r="F299" s="219" t="s">
        <v>4005</v>
      </c>
      <c r="G299" s="220" t="s">
        <v>285</v>
      </c>
      <c r="H299" s="221">
        <v>1.5</v>
      </c>
      <c r="I299" s="222"/>
      <c r="J299" s="223">
        <f>ROUND(I299*H299,2)</f>
        <v>0</v>
      </c>
      <c r="K299" s="219" t="s">
        <v>272</v>
      </c>
      <c r="L299" s="47"/>
      <c r="M299" s="224" t="s">
        <v>19</v>
      </c>
      <c r="N299" s="225" t="s">
        <v>43</v>
      </c>
      <c r="O299" s="87"/>
      <c r="P299" s="226">
        <f>O299*H299</f>
        <v>0</v>
      </c>
      <c r="Q299" s="226">
        <v>0</v>
      </c>
      <c r="R299" s="226">
        <f>Q299*H299</f>
        <v>0</v>
      </c>
      <c r="S299" s="226">
        <v>0</v>
      </c>
      <c r="T299" s="227">
        <f>S299*H299</f>
        <v>0</v>
      </c>
      <c r="U299" s="41"/>
      <c r="V299" s="41"/>
      <c r="W299" s="41"/>
      <c r="X299" s="41"/>
      <c r="Y299" s="41"/>
      <c r="Z299" s="41"/>
      <c r="AA299" s="41"/>
      <c r="AB299" s="41"/>
      <c r="AC299" s="41"/>
      <c r="AD299" s="41"/>
      <c r="AE299" s="41"/>
      <c r="AR299" s="228" t="s">
        <v>273</v>
      </c>
      <c r="AT299" s="228" t="s">
        <v>268</v>
      </c>
      <c r="AU299" s="228" t="s">
        <v>80</v>
      </c>
      <c r="AY299" s="20" t="s">
        <v>266</v>
      </c>
      <c r="BE299" s="229">
        <f>IF(N299="základní",J299,0)</f>
        <v>0</v>
      </c>
      <c r="BF299" s="229">
        <f>IF(N299="snížená",J299,0)</f>
        <v>0</v>
      </c>
      <c r="BG299" s="229">
        <f>IF(N299="zákl. přenesená",J299,0)</f>
        <v>0</v>
      </c>
      <c r="BH299" s="229">
        <f>IF(N299="sníž. přenesená",J299,0)</f>
        <v>0</v>
      </c>
      <c r="BI299" s="229">
        <f>IF(N299="nulová",J299,0)</f>
        <v>0</v>
      </c>
      <c r="BJ299" s="20" t="s">
        <v>80</v>
      </c>
      <c r="BK299" s="229">
        <f>ROUND(I299*H299,2)</f>
        <v>0</v>
      </c>
      <c r="BL299" s="20" t="s">
        <v>273</v>
      </c>
      <c r="BM299" s="228" t="s">
        <v>1311</v>
      </c>
    </row>
    <row r="300" spans="1:47" s="2" customFormat="1" ht="12">
      <c r="A300" s="41"/>
      <c r="B300" s="42"/>
      <c r="C300" s="43"/>
      <c r="D300" s="230" t="s">
        <v>275</v>
      </c>
      <c r="E300" s="43"/>
      <c r="F300" s="231" t="s">
        <v>4005</v>
      </c>
      <c r="G300" s="43"/>
      <c r="H300" s="43"/>
      <c r="I300" s="232"/>
      <c r="J300" s="43"/>
      <c r="K300" s="43"/>
      <c r="L300" s="47"/>
      <c r="M300" s="233"/>
      <c r="N300" s="234"/>
      <c r="O300" s="87"/>
      <c r="P300" s="87"/>
      <c r="Q300" s="87"/>
      <c r="R300" s="87"/>
      <c r="S300" s="87"/>
      <c r="T300" s="88"/>
      <c r="U300" s="41"/>
      <c r="V300" s="41"/>
      <c r="W300" s="41"/>
      <c r="X300" s="41"/>
      <c r="Y300" s="41"/>
      <c r="Z300" s="41"/>
      <c r="AA300" s="41"/>
      <c r="AB300" s="41"/>
      <c r="AC300" s="41"/>
      <c r="AD300" s="41"/>
      <c r="AE300" s="41"/>
      <c r="AT300" s="20" t="s">
        <v>275</v>
      </c>
      <c r="AU300" s="20" t="s">
        <v>80</v>
      </c>
    </row>
    <row r="301" spans="1:47" s="2" customFormat="1" ht="12">
      <c r="A301" s="41"/>
      <c r="B301" s="42"/>
      <c r="C301" s="43"/>
      <c r="D301" s="235" t="s">
        <v>277</v>
      </c>
      <c r="E301" s="43"/>
      <c r="F301" s="236" t="s">
        <v>4006</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277</v>
      </c>
      <c r="AU301" s="20" t="s">
        <v>80</v>
      </c>
    </row>
    <row r="302" spans="1:63" s="12" customFormat="1" ht="25.9" customHeight="1">
      <c r="A302" s="12"/>
      <c r="B302" s="201"/>
      <c r="C302" s="202"/>
      <c r="D302" s="203" t="s">
        <v>71</v>
      </c>
      <c r="E302" s="204" t="s">
        <v>4007</v>
      </c>
      <c r="F302" s="204" t="s">
        <v>4008</v>
      </c>
      <c r="G302" s="202"/>
      <c r="H302" s="202"/>
      <c r="I302" s="205"/>
      <c r="J302" s="206">
        <f>BK302</f>
        <v>0</v>
      </c>
      <c r="K302" s="202"/>
      <c r="L302" s="207"/>
      <c r="M302" s="208"/>
      <c r="N302" s="209"/>
      <c r="O302" s="209"/>
      <c r="P302" s="210">
        <f>SUM(P303:P305)</f>
        <v>0</v>
      </c>
      <c r="Q302" s="209"/>
      <c r="R302" s="210">
        <f>SUM(R303:R305)</f>
        <v>0</v>
      </c>
      <c r="S302" s="209"/>
      <c r="T302" s="211">
        <f>SUM(T303:T305)</f>
        <v>0</v>
      </c>
      <c r="U302" s="12"/>
      <c r="V302" s="12"/>
      <c r="W302" s="12"/>
      <c r="X302" s="12"/>
      <c r="Y302" s="12"/>
      <c r="Z302" s="12"/>
      <c r="AA302" s="12"/>
      <c r="AB302" s="12"/>
      <c r="AC302" s="12"/>
      <c r="AD302" s="12"/>
      <c r="AE302" s="12"/>
      <c r="AR302" s="212" t="s">
        <v>80</v>
      </c>
      <c r="AT302" s="213" t="s">
        <v>71</v>
      </c>
      <c r="AU302" s="213" t="s">
        <v>72</v>
      </c>
      <c r="AY302" s="212" t="s">
        <v>266</v>
      </c>
      <c r="BK302" s="214">
        <f>SUM(BK303:BK305)</f>
        <v>0</v>
      </c>
    </row>
    <row r="303" spans="1:65" s="2" customFormat="1" ht="24.15" customHeight="1">
      <c r="A303" s="41"/>
      <c r="B303" s="42"/>
      <c r="C303" s="217" t="s">
        <v>852</v>
      </c>
      <c r="D303" s="217" t="s">
        <v>268</v>
      </c>
      <c r="E303" s="218" t="s">
        <v>4009</v>
      </c>
      <c r="F303" s="219" t="s">
        <v>4010</v>
      </c>
      <c r="G303" s="220" t="s">
        <v>285</v>
      </c>
      <c r="H303" s="221">
        <v>0.5</v>
      </c>
      <c r="I303" s="222"/>
      <c r="J303" s="223">
        <f>ROUND(I303*H303,2)</f>
        <v>0</v>
      </c>
      <c r="K303" s="219" t="s">
        <v>272</v>
      </c>
      <c r="L303" s="47"/>
      <c r="M303" s="224" t="s">
        <v>19</v>
      </c>
      <c r="N303" s="225" t="s">
        <v>43</v>
      </c>
      <c r="O303" s="87"/>
      <c r="P303" s="226">
        <f>O303*H303</f>
        <v>0</v>
      </c>
      <c r="Q303" s="226">
        <v>0</v>
      </c>
      <c r="R303" s="226">
        <f>Q303*H303</f>
        <v>0</v>
      </c>
      <c r="S303" s="226">
        <v>0</v>
      </c>
      <c r="T303" s="227">
        <f>S303*H303</f>
        <v>0</v>
      </c>
      <c r="U303" s="41"/>
      <c r="V303" s="41"/>
      <c r="W303" s="41"/>
      <c r="X303" s="41"/>
      <c r="Y303" s="41"/>
      <c r="Z303" s="41"/>
      <c r="AA303" s="41"/>
      <c r="AB303" s="41"/>
      <c r="AC303" s="41"/>
      <c r="AD303" s="41"/>
      <c r="AE303" s="41"/>
      <c r="AR303" s="228" t="s">
        <v>273</v>
      </c>
      <c r="AT303" s="228" t="s">
        <v>268</v>
      </c>
      <c r="AU303" s="228" t="s">
        <v>80</v>
      </c>
      <c r="AY303" s="20" t="s">
        <v>266</v>
      </c>
      <c r="BE303" s="229">
        <f>IF(N303="základní",J303,0)</f>
        <v>0</v>
      </c>
      <c r="BF303" s="229">
        <f>IF(N303="snížená",J303,0)</f>
        <v>0</v>
      </c>
      <c r="BG303" s="229">
        <f>IF(N303="zákl. přenesená",J303,0)</f>
        <v>0</v>
      </c>
      <c r="BH303" s="229">
        <f>IF(N303="sníž. přenesená",J303,0)</f>
        <v>0</v>
      </c>
      <c r="BI303" s="229">
        <f>IF(N303="nulová",J303,0)</f>
        <v>0</v>
      </c>
      <c r="BJ303" s="20" t="s">
        <v>80</v>
      </c>
      <c r="BK303" s="229">
        <f>ROUND(I303*H303,2)</f>
        <v>0</v>
      </c>
      <c r="BL303" s="20" t="s">
        <v>273</v>
      </c>
      <c r="BM303" s="228" t="s">
        <v>1319</v>
      </c>
    </row>
    <row r="304" spans="1:47" s="2" customFormat="1" ht="12">
      <c r="A304" s="41"/>
      <c r="B304" s="42"/>
      <c r="C304" s="43"/>
      <c r="D304" s="230" t="s">
        <v>275</v>
      </c>
      <c r="E304" s="43"/>
      <c r="F304" s="231" t="s">
        <v>4010</v>
      </c>
      <c r="G304" s="43"/>
      <c r="H304" s="43"/>
      <c r="I304" s="232"/>
      <c r="J304" s="43"/>
      <c r="K304" s="43"/>
      <c r="L304" s="47"/>
      <c r="M304" s="233"/>
      <c r="N304" s="234"/>
      <c r="O304" s="87"/>
      <c r="P304" s="87"/>
      <c r="Q304" s="87"/>
      <c r="R304" s="87"/>
      <c r="S304" s="87"/>
      <c r="T304" s="88"/>
      <c r="U304" s="41"/>
      <c r="V304" s="41"/>
      <c r="W304" s="41"/>
      <c r="X304" s="41"/>
      <c r="Y304" s="41"/>
      <c r="Z304" s="41"/>
      <c r="AA304" s="41"/>
      <c r="AB304" s="41"/>
      <c r="AC304" s="41"/>
      <c r="AD304" s="41"/>
      <c r="AE304" s="41"/>
      <c r="AT304" s="20" t="s">
        <v>275</v>
      </c>
      <c r="AU304" s="20" t="s">
        <v>80</v>
      </c>
    </row>
    <row r="305" spans="1:47" s="2" customFormat="1" ht="12">
      <c r="A305" s="41"/>
      <c r="B305" s="42"/>
      <c r="C305" s="43"/>
      <c r="D305" s="235" t="s">
        <v>277</v>
      </c>
      <c r="E305" s="43"/>
      <c r="F305" s="236" t="s">
        <v>4011</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277</v>
      </c>
      <c r="AU305" s="20" t="s">
        <v>80</v>
      </c>
    </row>
    <row r="306" spans="1:63" s="12" customFormat="1" ht="25.9" customHeight="1">
      <c r="A306" s="12"/>
      <c r="B306" s="201"/>
      <c r="C306" s="202"/>
      <c r="D306" s="203" t="s">
        <v>71</v>
      </c>
      <c r="E306" s="204" t="s">
        <v>4012</v>
      </c>
      <c r="F306" s="204" t="s">
        <v>1340</v>
      </c>
      <c r="G306" s="202"/>
      <c r="H306" s="202"/>
      <c r="I306" s="205"/>
      <c r="J306" s="206">
        <f>BK306</f>
        <v>0</v>
      </c>
      <c r="K306" s="202"/>
      <c r="L306" s="207"/>
      <c r="M306" s="208"/>
      <c r="N306" s="209"/>
      <c r="O306" s="209"/>
      <c r="P306" s="210">
        <f>SUM(P307:P308)</f>
        <v>0</v>
      </c>
      <c r="Q306" s="209"/>
      <c r="R306" s="210">
        <f>SUM(R307:R308)</f>
        <v>0</v>
      </c>
      <c r="S306" s="209"/>
      <c r="T306" s="211">
        <f>SUM(T307:T308)</f>
        <v>0</v>
      </c>
      <c r="U306" s="12"/>
      <c r="V306" s="12"/>
      <c r="W306" s="12"/>
      <c r="X306" s="12"/>
      <c r="Y306" s="12"/>
      <c r="Z306" s="12"/>
      <c r="AA306" s="12"/>
      <c r="AB306" s="12"/>
      <c r="AC306" s="12"/>
      <c r="AD306" s="12"/>
      <c r="AE306" s="12"/>
      <c r="AR306" s="212" t="s">
        <v>80</v>
      </c>
      <c r="AT306" s="213" t="s">
        <v>71</v>
      </c>
      <c r="AU306" s="213" t="s">
        <v>72</v>
      </c>
      <c r="AY306" s="212" t="s">
        <v>266</v>
      </c>
      <c r="BK306" s="214">
        <f>SUM(BK307:BK308)</f>
        <v>0</v>
      </c>
    </row>
    <row r="307" spans="1:65" s="2" customFormat="1" ht="24.15" customHeight="1">
      <c r="A307" s="41"/>
      <c r="B307" s="42"/>
      <c r="C307" s="217" t="s">
        <v>857</v>
      </c>
      <c r="D307" s="217" t="s">
        <v>268</v>
      </c>
      <c r="E307" s="218" t="s">
        <v>4013</v>
      </c>
      <c r="F307" s="219" t="s">
        <v>4014</v>
      </c>
      <c r="G307" s="220" t="s">
        <v>481</v>
      </c>
      <c r="H307" s="221">
        <v>10</v>
      </c>
      <c r="I307" s="222"/>
      <c r="J307" s="223">
        <f>ROUND(I307*H307,2)</f>
        <v>0</v>
      </c>
      <c r="K307" s="219" t="s">
        <v>520</v>
      </c>
      <c r="L307" s="47"/>
      <c r="M307" s="224" t="s">
        <v>19</v>
      </c>
      <c r="N307" s="225" t="s">
        <v>43</v>
      </c>
      <c r="O307" s="87"/>
      <c r="P307" s="226">
        <f>O307*H307</f>
        <v>0</v>
      </c>
      <c r="Q307" s="226">
        <v>0</v>
      </c>
      <c r="R307" s="226">
        <f>Q307*H307</f>
        <v>0</v>
      </c>
      <c r="S307" s="226">
        <v>0</v>
      </c>
      <c r="T307" s="227">
        <f>S307*H307</f>
        <v>0</v>
      </c>
      <c r="U307" s="41"/>
      <c r="V307" s="41"/>
      <c r="W307" s="41"/>
      <c r="X307" s="41"/>
      <c r="Y307" s="41"/>
      <c r="Z307" s="41"/>
      <c r="AA307" s="41"/>
      <c r="AB307" s="41"/>
      <c r="AC307" s="41"/>
      <c r="AD307" s="41"/>
      <c r="AE307" s="41"/>
      <c r="AR307" s="228" t="s">
        <v>273</v>
      </c>
      <c r="AT307" s="228" t="s">
        <v>268</v>
      </c>
      <c r="AU307" s="228" t="s">
        <v>80</v>
      </c>
      <c r="AY307" s="20" t="s">
        <v>266</v>
      </c>
      <c r="BE307" s="229">
        <f>IF(N307="základní",J307,0)</f>
        <v>0</v>
      </c>
      <c r="BF307" s="229">
        <f>IF(N307="snížená",J307,0)</f>
        <v>0</v>
      </c>
      <c r="BG307" s="229">
        <f>IF(N307="zákl. přenesená",J307,0)</f>
        <v>0</v>
      </c>
      <c r="BH307" s="229">
        <f>IF(N307="sníž. přenesená",J307,0)</f>
        <v>0</v>
      </c>
      <c r="BI307" s="229">
        <f>IF(N307="nulová",J307,0)</f>
        <v>0</v>
      </c>
      <c r="BJ307" s="20" t="s">
        <v>80</v>
      </c>
      <c r="BK307" s="229">
        <f>ROUND(I307*H307,2)</f>
        <v>0</v>
      </c>
      <c r="BL307" s="20" t="s">
        <v>273</v>
      </c>
      <c r="BM307" s="228" t="s">
        <v>1327</v>
      </c>
    </row>
    <row r="308" spans="1:47" s="2" customFormat="1" ht="12">
      <c r="A308" s="41"/>
      <c r="B308" s="42"/>
      <c r="C308" s="43"/>
      <c r="D308" s="230" t="s">
        <v>275</v>
      </c>
      <c r="E308" s="43"/>
      <c r="F308" s="231" t="s">
        <v>4014</v>
      </c>
      <c r="G308" s="43"/>
      <c r="H308" s="43"/>
      <c r="I308" s="232"/>
      <c r="J308" s="43"/>
      <c r="K308" s="43"/>
      <c r="L308" s="47"/>
      <c r="M308" s="233"/>
      <c r="N308" s="234"/>
      <c r="O308" s="87"/>
      <c r="P308" s="87"/>
      <c r="Q308" s="87"/>
      <c r="R308" s="87"/>
      <c r="S308" s="87"/>
      <c r="T308" s="88"/>
      <c r="U308" s="41"/>
      <c r="V308" s="41"/>
      <c r="W308" s="41"/>
      <c r="X308" s="41"/>
      <c r="Y308" s="41"/>
      <c r="Z308" s="41"/>
      <c r="AA308" s="41"/>
      <c r="AB308" s="41"/>
      <c r="AC308" s="41"/>
      <c r="AD308" s="41"/>
      <c r="AE308" s="41"/>
      <c r="AT308" s="20" t="s">
        <v>275</v>
      </c>
      <c r="AU308" s="20" t="s">
        <v>80</v>
      </c>
    </row>
    <row r="309" spans="1:63" s="12" customFormat="1" ht="25.9" customHeight="1">
      <c r="A309" s="12"/>
      <c r="B309" s="201"/>
      <c r="C309" s="202"/>
      <c r="D309" s="203" t="s">
        <v>71</v>
      </c>
      <c r="E309" s="204" t="s">
        <v>4015</v>
      </c>
      <c r="F309" s="204" t="s">
        <v>4016</v>
      </c>
      <c r="G309" s="202"/>
      <c r="H309" s="202"/>
      <c r="I309" s="205"/>
      <c r="J309" s="206">
        <f>BK309</f>
        <v>0</v>
      </c>
      <c r="K309" s="202"/>
      <c r="L309" s="207"/>
      <c r="M309" s="208"/>
      <c r="N309" s="209"/>
      <c r="O309" s="209"/>
      <c r="P309" s="210">
        <f>SUM(P310:P312)</f>
        <v>0</v>
      </c>
      <c r="Q309" s="209"/>
      <c r="R309" s="210">
        <f>SUM(R310:R312)</f>
        <v>0</v>
      </c>
      <c r="S309" s="209"/>
      <c r="T309" s="211">
        <f>SUM(T310:T312)</f>
        <v>0</v>
      </c>
      <c r="U309" s="12"/>
      <c r="V309" s="12"/>
      <c r="W309" s="12"/>
      <c r="X309" s="12"/>
      <c r="Y309" s="12"/>
      <c r="Z309" s="12"/>
      <c r="AA309" s="12"/>
      <c r="AB309" s="12"/>
      <c r="AC309" s="12"/>
      <c r="AD309" s="12"/>
      <c r="AE309" s="12"/>
      <c r="AR309" s="212" t="s">
        <v>80</v>
      </c>
      <c r="AT309" s="213" t="s">
        <v>71</v>
      </c>
      <c r="AU309" s="213" t="s">
        <v>72</v>
      </c>
      <c r="AY309" s="212" t="s">
        <v>266</v>
      </c>
      <c r="BK309" s="214">
        <f>SUM(BK310:BK312)</f>
        <v>0</v>
      </c>
    </row>
    <row r="310" spans="1:65" s="2" customFormat="1" ht="24.15" customHeight="1">
      <c r="A310" s="41"/>
      <c r="B310" s="42"/>
      <c r="C310" s="217" t="s">
        <v>867</v>
      </c>
      <c r="D310" s="217" t="s">
        <v>268</v>
      </c>
      <c r="E310" s="218" t="s">
        <v>4017</v>
      </c>
      <c r="F310" s="219" t="s">
        <v>4018</v>
      </c>
      <c r="G310" s="220" t="s">
        <v>285</v>
      </c>
      <c r="H310" s="221">
        <v>0.4</v>
      </c>
      <c r="I310" s="222"/>
      <c r="J310" s="223">
        <f>ROUND(I310*H310,2)</f>
        <v>0</v>
      </c>
      <c r="K310" s="219" t="s">
        <v>272</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273</v>
      </c>
      <c r="AT310" s="228" t="s">
        <v>268</v>
      </c>
      <c r="AU310" s="228" t="s">
        <v>80</v>
      </c>
      <c r="AY310" s="20" t="s">
        <v>266</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273</v>
      </c>
      <c r="BM310" s="228" t="s">
        <v>1335</v>
      </c>
    </row>
    <row r="311" spans="1:47" s="2" customFormat="1" ht="12">
      <c r="A311" s="41"/>
      <c r="B311" s="42"/>
      <c r="C311" s="43"/>
      <c r="D311" s="230" t="s">
        <v>275</v>
      </c>
      <c r="E311" s="43"/>
      <c r="F311" s="231" t="s">
        <v>4018</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275</v>
      </c>
      <c r="AU311" s="20" t="s">
        <v>80</v>
      </c>
    </row>
    <row r="312" spans="1:47" s="2" customFormat="1" ht="12">
      <c r="A312" s="41"/>
      <c r="B312" s="42"/>
      <c r="C312" s="43"/>
      <c r="D312" s="235" t="s">
        <v>277</v>
      </c>
      <c r="E312" s="43"/>
      <c r="F312" s="236" t="s">
        <v>4019</v>
      </c>
      <c r="G312" s="43"/>
      <c r="H312" s="43"/>
      <c r="I312" s="232"/>
      <c r="J312" s="43"/>
      <c r="K312" s="43"/>
      <c r="L312" s="47"/>
      <c r="M312" s="233"/>
      <c r="N312" s="234"/>
      <c r="O312" s="87"/>
      <c r="P312" s="87"/>
      <c r="Q312" s="87"/>
      <c r="R312" s="87"/>
      <c r="S312" s="87"/>
      <c r="T312" s="88"/>
      <c r="U312" s="41"/>
      <c r="V312" s="41"/>
      <c r="W312" s="41"/>
      <c r="X312" s="41"/>
      <c r="Y312" s="41"/>
      <c r="Z312" s="41"/>
      <c r="AA312" s="41"/>
      <c r="AB312" s="41"/>
      <c r="AC312" s="41"/>
      <c r="AD312" s="41"/>
      <c r="AE312" s="41"/>
      <c r="AT312" s="20" t="s">
        <v>277</v>
      </c>
      <c r="AU312" s="20" t="s">
        <v>80</v>
      </c>
    </row>
    <row r="313" spans="1:63" s="12" customFormat="1" ht="25.9" customHeight="1">
      <c r="A313" s="12"/>
      <c r="B313" s="201"/>
      <c r="C313" s="202"/>
      <c r="D313" s="203" t="s">
        <v>71</v>
      </c>
      <c r="E313" s="204" t="s">
        <v>2732</v>
      </c>
      <c r="F313" s="204" t="s">
        <v>4020</v>
      </c>
      <c r="G313" s="202"/>
      <c r="H313" s="202"/>
      <c r="I313" s="205"/>
      <c r="J313" s="206">
        <f>BK313</f>
        <v>0</v>
      </c>
      <c r="K313" s="202"/>
      <c r="L313" s="207"/>
      <c r="M313" s="208"/>
      <c r="N313" s="209"/>
      <c r="O313" s="209"/>
      <c r="P313" s="210">
        <f>SUM(P314:P315)</f>
        <v>0</v>
      </c>
      <c r="Q313" s="209"/>
      <c r="R313" s="210">
        <f>SUM(R314:R315)</f>
        <v>0</v>
      </c>
      <c r="S313" s="209"/>
      <c r="T313" s="211">
        <f>SUM(T314:T315)</f>
        <v>0</v>
      </c>
      <c r="U313" s="12"/>
      <c r="V313" s="12"/>
      <c r="W313" s="12"/>
      <c r="X313" s="12"/>
      <c r="Y313" s="12"/>
      <c r="Z313" s="12"/>
      <c r="AA313" s="12"/>
      <c r="AB313" s="12"/>
      <c r="AC313" s="12"/>
      <c r="AD313" s="12"/>
      <c r="AE313" s="12"/>
      <c r="AR313" s="212" t="s">
        <v>80</v>
      </c>
      <c r="AT313" s="213" t="s">
        <v>71</v>
      </c>
      <c r="AU313" s="213" t="s">
        <v>72</v>
      </c>
      <c r="AY313" s="212" t="s">
        <v>266</v>
      </c>
      <c r="BK313" s="214">
        <f>SUM(BK314:BK315)</f>
        <v>0</v>
      </c>
    </row>
    <row r="314" spans="1:65" s="2" customFormat="1" ht="16.5" customHeight="1">
      <c r="A314" s="41"/>
      <c r="B314" s="42"/>
      <c r="C314" s="269" t="s">
        <v>872</v>
      </c>
      <c r="D314" s="269" t="s">
        <v>430</v>
      </c>
      <c r="E314" s="270" t="s">
        <v>4021</v>
      </c>
      <c r="F314" s="271" t="s">
        <v>4022</v>
      </c>
      <c r="G314" s="272" t="s">
        <v>3753</v>
      </c>
      <c r="H314" s="273">
        <v>1200</v>
      </c>
      <c r="I314" s="274"/>
      <c r="J314" s="275">
        <f>ROUND(I314*H314,2)</f>
        <v>0</v>
      </c>
      <c r="K314" s="271" t="s">
        <v>272</v>
      </c>
      <c r="L314" s="276"/>
      <c r="M314" s="277" t="s">
        <v>19</v>
      </c>
      <c r="N314" s="278" t="s">
        <v>43</v>
      </c>
      <c r="O314" s="87"/>
      <c r="P314" s="226">
        <f>O314*H314</f>
        <v>0</v>
      </c>
      <c r="Q314" s="226">
        <v>0</v>
      </c>
      <c r="R314" s="226">
        <f>Q314*H314</f>
        <v>0</v>
      </c>
      <c r="S314" s="226">
        <v>0</v>
      </c>
      <c r="T314" s="227">
        <f>S314*H314</f>
        <v>0</v>
      </c>
      <c r="U314" s="41"/>
      <c r="V314" s="41"/>
      <c r="W314" s="41"/>
      <c r="X314" s="41"/>
      <c r="Y314" s="41"/>
      <c r="Z314" s="41"/>
      <c r="AA314" s="41"/>
      <c r="AB314" s="41"/>
      <c r="AC314" s="41"/>
      <c r="AD314" s="41"/>
      <c r="AE314" s="41"/>
      <c r="AR314" s="228" t="s">
        <v>324</v>
      </c>
      <c r="AT314" s="228" t="s">
        <v>430</v>
      </c>
      <c r="AU314" s="228" t="s">
        <v>80</v>
      </c>
      <c r="AY314" s="20" t="s">
        <v>266</v>
      </c>
      <c r="BE314" s="229">
        <f>IF(N314="základní",J314,0)</f>
        <v>0</v>
      </c>
      <c r="BF314" s="229">
        <f>IF(N314="snížená",J314,0)</f>
        <v>0</v>
      </c>
      <c r="BG314" s="229">
        <f>IF(N314="zákl. přenesená",J314,0)</f>
        <v>0</v>
      </c>
      <c r="BH314" s="229">
        <f>IF(N314="sníž. přenesená",J314,0)</f>
        <v>0</v>
      </c>
      <c r="BI314" s="229">
        <f>IF(N314="nulová",J314,0)</f>
        <v>0</v>
      </c>
      <c r="BJ314" s="20" t="s">
        <v>80</v>
      </c>
      <c r="BK314" s="229">
        <f>ROUND(I314*H314,2)</f>
        <v>0</v>
      </c>
      <c r="BL314" s="20" t="s">
        <v>273</v>
      </c>
      <c r="BM314" s="228" t="s">
        <v>1350</v>
      </c>
    </row>
    <row r="315" spans="1:47" s="2" customFormat="1" ht="12">
      <c r="A315" s="41"/>
      <c r="B315" s="42"/>
      <c r="C315" s="43"/>
      <c r="D315" s="230" t="s">
        <v>275</v>
      </c>
      <c r="E315" s="43"/>
      <c r="F315" s="231" t="s">
        <v>4022</v>
      </c>
      <c r="G315" s="43"/>
      <c r="H315" s="43"/>
      <c r="I315" s="232"/>
      <c r="J315" s="43"/>
      <c r="K315" s="43"/>
      <c r="L315" s="47"/>
      <c r="M315" s="305"/>
      <c r="N315" s="306"/>
      <c r="O315" s="307"/>
      <c r="P315" s="307"/>
      <c r="Q315" s="307"/>
      <c r="R315" s="307"/>
      <c r="S315" s="307"/>
      <c r="T315" s="308"/>
      <c r="U315" s="41"/>
      <c r="V315" s="41"/>
      <c r="W315" s="41"/>
      <c r="X315" s="41"/>
      <c r="Y315" s="41"/>
      <c r="Z315" s="41"/>
      <c r="AA315" s="41"/>
      <c r="AB315" s="41"/>
      <c r="AC315" s="41"/>
      <c r="AD315" s="41"/>
      <c r="AE315" s="41"/>
      <c r="AT315" s="20" t="s">
        <v>275</v>
      </c>
      <c r="AU315" s="20" t="s">
        <v>80</v>
      </c>
    </row>
    <row r="316" spans="1:31" s="2" customFormat="1" ht="6.95" customHeight="1">
      <c r="A316" s="41"/>
      <c r="B316" s="62"/>
      <c r="C316" s="63"/>
      <c r="D316" s="63"/>
      <c r="E316" s="63"/>
      <c r="F316" s="63"/>
      <c r="G316" s="63"/>
      <c r="H316" s="63"/>
      <c r="I316" s="63"/>
      <c r="J316" s="63"/>
      <c r="K316" s="63"/>
      <c r="L316" s="47"/>
      <c r="M316" s="41"/>
      <c r="O316" s="41"/>
      <c r="P316" s="41"/>
      <c r="Q316" s="41"/>
      <c r="R316" s="41"/>
      <c r="S316" s="41"/>
      <c r="T316" s="41"/>
      <c r="U316" s="41"/>
      <c r="V316" s="41"/>
      <c r="W316" s="41"/>
      <c r="X316" s="41"/>
      <c r="Y316" s="41"/>
      <c r="Z316" s="41"/>
      <c r="AA316" s="41"/>
      <c r="AB316" s="41"/>
      <c r="AC316" s="41"/>
      <c r="AD316" s="41"/>
      <c r="AE316" s="41"/>
    </row>
  </sheetData>
  <sheetProtection password="D520" sheet="1" objects="1" scenarios="1" formatColumns="0" formatRows="0" autoFilter="0"/>
  <autoFilter ref="C102:K315"/>
  <mergeCells count="12">
    <mergeCell ref="E7:H7"/>
    <mergeCell ref="E9:H9"/>
    <mergeCell ref="E11:H11"/>
    <mergeCell ref="E20:H20"/>
    <mergeCell ref="E29:H29"/>
    <mergeCell ref="E50:H50"/>
    <mergeCell ref="E52:H52"/>
    <mergeCell ref="E54:H54"/>
    <mergeCell ref="E91:H91"/>
    <mergeCell ref="E93:H93"/>
    <mergeCell ref="E95:H95"/>
    <mergeCell ref="L2:V2"/>
  </mergeCells>
  <hyperlinks>
    <hyperlink ref="F124" r:id="rId1" display="https://podminky.urs.cz/item/CS_URS_2022_01/721173401"/>
    <hyperlink ref="F127" r:id="rId2" display="https://podminky.urs.cz/item/CS_URS_2022_01/721173402"/>
    <hyperlink ref="F130" r:id="rId3" display="https://podminky.urs.cz/item/CS_URS_2022_01/721173403"/>
    <hyperlink ref="F133" r:id="rId4" display="https://podminky.urs.cz/item/CS_URS_2022_01/721174024"/>
    <hyperlink ref="F136" r:id="rId5" display="https://podminky.urs.cz/item/CS_URS_2022_01/721174025"/>
    <hyperlink ref="F139" r:id="rId6" display="https://podminky.urs.cz/item/CS_URS_2022_01/721174026"/>
    <hyperlink ref="F142" r:id="rId7" display="https://podminky.urs.cz/item/CS_URS_2022_01/721174027"/>
    <hyperlink ref="F145" r:id="rId8" display="https://podminky.urs.cz/item/CS_URS_2022_01/721174043"/>
    <hyperlink ref="F148" r:id="rId9" display="https://podminky.urs.cz/item/CS_URS_2022_01/721174055"/>
    <hyperlink ref="F151" r:id="rId10" display="https://podminky.urs.cz/item/CS_URS_2022_01/721211621"/>
    <hyperlink ref="F154" r:id="rId11" display="https://podminky.urs.cz/item/CS_URS_2022_01/721273153"/>
    <hyperlink ref="F157" r:id="rId12" display="https://podminky.urs.cz/item/CS_URS_2022_01/721279153"/>
    <hyperlink ref="F160" r:id="rId13" display="https://podminky.urs.cz/item/CS_URS_2022_01/721290111"/>
    <hyperlink ref="F163" r:id="rId14" display="https://podminky.urs.cz/item/CS_URS_2022_01/721290112"/>
    <hyperlink ref="F167" r:id="rId15" display="https://podminky.urs.cz/item/CS_URS_2022_01/722130234"/>
    <hyperlink ref="F170" r:id="rId16" display="https://podminky.urs.cz/item/CS_URS_2022_01/722130233"/>
    <hyperlink ref="F173" r:id="rId17" display="https://podminky.urs.cz/item/CS_URS_2022_01/722250143"/>
    <hyperlink ref="F176" r:id="rId18" display="https://podminky.urs.cz/item/CS_URS_2022_01/722174002"/>
    <hyperlink ref="F179" r:id="rId19" display="https://podminky.urs.cz/item/CS_URS_2022_01/722174003"/>
    <hyperlink ref="F182" r:id="rId20" display="https://podminky.urs.cz/item/CS_URS_2022_01/722174004"/>
    <hyperlink ref="F185" r:id="rId21" display="https://podminky.urs.cz/item/CS_URS_2022_01/722174005"/>
    <hyperlink ref="F188" r:id="rId22" display="https://podminky.urs.cz/item/CS_URS_2022_01/722174022"/>
    <hyperlink ref="F191" r:id="rId23" display="https://podminky.urs.cz/item/CS_URS_2022_01/722232043"/>
    <hyperlink ref="F194" r:id="rId24" display="https://podminky.urs.cz/item/CS_URS_2022_01/722232063"/>
    <hyperlink ref="F197" r:id="rId25" display="https://podminky.urs.cz/item/CS_URS_2022_01/722232064"/>
    <hyperlink ref="F200" r:id="rId26" display="https://podminky.urs.cz/item/CS_URS_2022_01/722290234"/>
    <hyperlink ref="F203" r:id="rId27" display="https://podminky.urs.cz/item/CS_URS_2022_01/722290226"/>
    <hyperlink ref="F209" r:id="rId28" display="https://podminky.urs.cz/item/CS_URS_2022_01/725119125"/>
    <hyperlink ref="F214" r:id="rId29" display="https://podminky.urs.cz/item/CS_URS_2022_01/725211703"/>
    <hyperlink ref="F219" r:id="rId30" display="https://podminky.urs.cz/item/CS_URS_2022_01/725532102"/>
    <hyperlink ref="F222" r:id="rId31" display="https://podminky.urs.cz/item/CS_URS_2022_01/725539201"/>
    <hyperlink ref="F225" r:id="rId32" display="https://podminky.urs.cz/item/CS_URS_2022_01/725813111"/>
    <hyperlink ref="F228" r:id="rId33" display="https://podminky.urs.cz/item/CS_URS_2022_01/725819401"/>
    <hyperlink ref="F231" r:id="rId34" display="https://podminky.urs.cz/item/CS_URS_2022_01/725821311"/>
    <hyperlink ref="F234" r:id="rId35" display="https://podminky.urs.cz/item/CS_URS_2022_01/725822613"/>
    <hyperlink ref="F237" r:id="rId36" display="https://podminky.urs.cz/item/CS_URS_2022_01/725829101"/>
    <hyperlink ref="F240" r:id="rId37" display="https://podminky.urs.cz/item/CS_URS_2022_01/725339111"/>
    <hyperlink ref="F245" r:id="rId38" display="https://podminky.urs.cz/item/CS_URS_2022_01/725865311"/>
    <hyperlink ref="F248" r:id="rId39" display="https://podminky.urs.cz/item/CS_URS_2022_01/725829131"/>
    <hyperlink ref="F252" r:id="rId40" display="https://podminky.urs.cz/item/CS_URS_2022_01/726131041"/>
    <hyperlink ref="F256" r:id="rId41" display="https://podminky.urs.cz/item/CS_URS_2022_01/751613140"/>
    <hyperlink ref="F260" r:id="rId42" display="https://podminky.urs.cz/item/CS_URS_2022_01/871263121"/>
    <hyperlink ref="F263" r:id="rId43" display="https://podminky.urs.cz/item/CS_URS_2022_01/871265211"/>
    <hyperlink ref="F266" r:id="rId44" display="https://podminky.urs.cz/item/CS_URS_2022_01/871275211"/>
    <hyperlink ref="F269" r:id="rId45" display="https://podminky.urs.cz/item/CS_URS_2022_01/871273121"/>
    <hyperlink ref="F272" r:id="rId46" display="https://podminky.urs.cz/item/CS_URS_2022_01/877265261"/>
    <hyperlink ref="F275" r:id="rId47" display="https://podminky.urs.cz/item/CS_URS_2022_01/359901212"/>
    <hyperlink ref="F279" r:id="rId48" display="https://podminky.urs.cz/item/CS_URS_2022_01/713463131"/>
    <hyperlink ref="F282" r:id="rId49" display="https://podminky.urs.cz/item/CS_URS_2022_01/713463132"/>
    <hyperlink ref="F293" r:id="rId50" display="https://podminky.urs.cz/item/CS_URS_2022_01/132112131"/>
    <hyperlink ref="F296" r:id="rId51" display="https://podminky.urs.cz/item/CS_URS_2022_01/174111101"/>
    <hyperlink ref="F301" r:id="rId52" display="https://podminky.urs.cz/item/CS_URS_2022_01/175111101"/>
    <hyperlink ref="F305" r:id="rId53" display="https://podminky.urs.cz/item/CS_URS_2022_01/451573111"/>
    <hyperlink ref="F312" r:id="rId54" display="https://podminky.urs.cz/item/CS_URS_2022_01/31032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5"/>
</worksheet>
</file>

<file path=xl/worksheets/sheet5.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95</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3786</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3787</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4023</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ROUND(J92,2)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ROUND((SUM(BE92:BE200)),2)</f>
        <v>0</v>
      </c>
      <c r="G35" s="41"/>
      <c r="H35" s="41"/>
      <c r="I35" s="162">
        <v>0.21</v>
      </c>
      <c r="J35" s="161">
        <f>ROUND(((SUM(BE92:BE200))*I35),2)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ROUND((SUM(BF92:BF200)),2)</f>
        <v>0</v>
      </c>
      <c r="G36" s="41"/>
      <c r="H36" s="41"/>
      <c r="I36" s="162">
        <v>0.15</v>
      </c>
      <c r="J36" s="161">
        <f>ROUND(((SUM(BF92:BF200))*I36),2)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ROUND((SUM(BG92:BG200)),2)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ROUND((SUM(BH92:BH200)),2)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ROUND((SUM(BI92:BI200)),2)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3786</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3787</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D.1.4.b - Vytápění</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J92</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4024</v>
      </c>
      <c r="E64" s="182"/>
      <c r="F64" s="182"/>
      <c r="G64" s="182"/>
      <c r="H64" s="182"/>
      <c r="I64" s="182"/>
      <c r="J64" s="183">
        <f>J93</f>
        <v>0</v>
      </c>
      <c r="K64" s="180"/>
      <c r="L64" s="184"/>
      <c r="S64" s="9"/>
      <c r="T64" s="9"/>
      <c r="U64" s="9"/>
      <c r="V64" s="9"/>
      <c r="W64" s="9"/>
      <c r="X64" s="9"/>
      <c r="Y64" s="9"/>
      <c r="Z64" s="9"/>
      <c r="AA64" s="9"/>
      <c r="AB64" s="9"/>
      <c r="AC64" s="9"/>
      <c r="AD64" s="9"/>
      <c r="AE64" s="9"/>
    </row>
    <row r="65" spans="1:31" s="10" customFormat="1" ht="19.9" customHeight="1">
      <c r="A65" s="10"/>
      <c r="B65" s="185"/>
      <c r="C65" s="128"/>
      <c r="D65" s="186" t="s">
        <v>4025</v>
      </c>
      <c r="E65" s="187"/>
      <c r="F65" s="187"/>
      <c r="G65" s="187"/>
      <c r="H65" s="187"/>
      <c r="I65" s="187"/>
      <c r="J65" s="188">
        <f>J94</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4026</v>
      </c>
      <c r="E66" s="187"/>
      <c r="F66" s="187"/>
      <c r="G66" s="187"/>
      <c r="H66" s="187"/>
      <c r="I66" s="187"/>
      <c r="J66" s="188">
        <f>J106</f>
        <v>0</v>
      </c>
      <c r="K66" s="128"/>
      <c r="L66" s="189"/>
      <c r="S66" s="10"/>
      <c r="T66" s="10"/>
      <c r="U66" s="10"/>
      <c r="V66" s="10"/>
      <c r="W66" s="10"/>
      <c r="X66" s="10"/>
      <c r="Y66" s="10"/>
      <c r="Z66" s="10"/>
      <c r="AA66" s="10"/>
      <c r="AB66" s="10"/>
      <c r="AC66" s="10"/>
      <c r="AD66" s="10"/>
      <c r="AE66" s="10"/>
    </row>
    <row r="67" spans="1:31" s="10" customFormat="1" ht="19.9" customHeight="1">
      <c r="A67" s="10"/>
      <c r="B67" s="185"/>
      <c r="C67" s="128"/>
      <c r="D67" s="186" t="s">
        <v>4027</v>
      </c>
      <c r="E67" s="187"/>
      <c r="F67" s="187"/>
      <c r="G67" s="187"/>
      <c r="H67" s="187"/>
      <c r="I67" s="187"/>
      <c r="J67" s="188">
        <f>J128</f>
        <v>0</v>
      </c>
      <c r="K67" s="128"/>
      <c r="L67" s="189"/>
      <c r="S67" s="10"/>
      <c r="T67" s="10"/>
      <c r="U67" s="10"/>
      <c r="V67" s="10"/>
      <c r="W67" s="10"/>
      <c r="X67" s="10"/>
      <c r="Y67" s="10"/>
      <c r="Z67" s="10"/>
      <c r="AA67" s="10"/>
      <c r="AB67" s="10"/>
      <c r="AC67" s="10"/>
      <c r="AD67" s="10"/>
      <c r="AE67" s="10"/>
    </row>
    <row r="68" spans="1:31" s="10" customFormat="1" ht="19.9" customHeight="1">
      <c r="A68" s="10"/>
      <c r="B68" s="185"/>
      <c r="C68" s="128"/>
      <c r="D68" s="186" t="s">
        <v>4028</v>
      </c>
      <c r="E68" s="187"/>
      <c r="F68" s="187"/>
      <c r="G68" s="187"/>
      <c r="H68" s="187"/>
      <c r="I68" s="187"/>
      <c r="J68" s="188">
        <f>J148</f>
        <v>0</v>
      </c>
      <c r="K68" s="128"/>
      <c r="L68" s="189"/>
      <c r="S68" s="10"/>
      <c r="T68" s="10"/>
      <c r="U68" s="10"/>
      <c r="V68" s="10"/>
      <c r="W68" s="10"/>
      <c r="X68" s="10"/>
      <c r="Y68" s="10"/>
      <c r="Z68" s="10"/>
      <c r="AA68" s="10"/>
      <c r="AB68" s="10"/>
      <c r="AC68" s="10"/>
      <c r="AD68" s="10"/>
      <c r="AE68" s="10"/>
    </row>
    <row r="69" spans="1:31" s="10" customFormat="1" ht="19.9" customHeight="1">
      <c r="A69" s="10"/>
      <c r="B69" s="185"/>
      <c r="C69" s="128"/>
      <c r="D69" s="186" t="s">
        <v>4029</v>
      </c>
      <c r="E69" s="187"/>
      <c r="F69" s="187"/>
      <c r="G69" s="187"/>
      <c r="H69" s="187"/>
      <c r="I69" s="187"/>
      <c r="J69" s="188">
        <f>J178</f>
        <v>0</v>
      </c>
      <c r="K69" s="128"/>
      <c r="L69" s="189"/>
      <c r="S69" s="10"/>
      <c r="T69" s="10"/>
      <c r="U69" s="10"/>
      <c r="V69" s="10"/>
      <c r="W69" s="10"/>
      <c r="X69" s="10"/>
      <c r="Y69" s="10"/>
      <c r="Z69" s="10"/>
      <c r="AA69" s="10"/>
      <c r="AB69" s="10"/>
      <c r="AC69" s="10"/>
      <c r="AD69" s="10"/>
      <c r="AE69" s="10"/>
    </row>
    <row r="70" spans="1:31" s="10" customFormat="1" ht="19.9" customHeight="1">
      <c r="A70" s="10"/>
      <c r="B70" s="185"/>
      <c r="C70" s="128"/>
      <c r="D70" s="186" t="s">
        <v>4030</v>
      </c>
      <c r="E70" s="187"/>
      <c r="F70" s="187"/>
      <c r="G70" s="187"/>
      <c r="H70" s="187"/>
      <c r="I70" s="187"/>
      <c r="J70" s="188">
        <f>J185</f>
        <v>0</v>
      </c>
      <c r="K70" s="128"/>
      <c r="L70" s="189"/>
      <c r="S70" s="10"/>
      <c r="T70" s="10"/>
      <c r="U70" s="10"/>
      <c r="V70" s="10"/>
      <c r="W70" s="10"/>
      <c r="X70" s="10"/>
      <c r="Y70" s="10"/>
      <c r="Z70" s="10"/>
      <c r="AA70" s="10"/>
      <c r="AB70" s="10"/>
      <c r="AC70" s="10"/>
      <c r="AD70" s="10"/>
      <c r="AE70" s="10"/>
    </row>
    <row r="71" spans="1:31" s="2" customFormat="1" ht="21.8"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6.95" customHeight="1">
      <c r="A72" s="41"/>
      <c r="B72" s="62"/>
      <c r="C72" s="63"/>
      <c r="D72" s="63"/>
      <c r="E72" s="63"/>
      <c r="F72" s="63"/>
      <c r="G72" s="63"/>
      <c r="H72" s="63"/>
      <c r="I72" s="63"/>
      <c r="J72" s="63"/>
      <c r="K72" s="63"/>
      <c r="L72" s="148"/>
      <c r="S72" s="41"/>
      <c r="T72" s="41"/>
      <c r="U72" s="41"/>
      <c r="V72" s="41"/>
      <c r="W72" s="41"/>
      <c r="X72" s="41"/>
      <c r="Y72" s="41"/>
      <c r="Z72" s="41"/>
      <c r="AA72" s="41"/>
      <c r="AB72" s="41"/>
      <c r="AC72" s="41"/>
      <c r="AD72" s="41"/>
      <c r="AE72" s="41"/>
    </row>
    <row r="76" spans="1:31" s="2" customFormat="1" ht="6.95" customHeight="1">
      <c r="A76" s="41"/>
      <c r="B76" s="64"/>
      <c r="C76" s="65"/>
      <c r="D76" s="65"/>
      <c r="E76" s="65"/>
      <c r="F76" s="65"/>
      <c r="G76" s="65"/>
      <c r="H76" s="65"/>
      <c r="I76" s="65"/>
      <c r="J76" s="65"/>
      <c r="K76" s="65"/>
      <c r="L76" s="148"/>
      <c r="S76" s="41"/>
      <c r="T76" s="41"/>
      <c r="U76" s="41"/>
      <c r="V76" s="41"/>
      <c r="W76" s="41"/>
      <c r="X76" s="41"/>
      <c r="Y76" s="41"/>
      <c r="Z76" s="41"/>
      <c r="AA76" s="41"/>
      <c r="AB76" s="41"/>
      <c r="AC76" s="41"/>
      <c r="AD76" s="41"/>
      <c r="AE76" s="41"/>
    </row>
    <row r="77" spans="1:31" s="2" customFormat="1" ht="24.95" customHeight="1">
      <c r="A77" s="41"/>
      <c r="B77" s="42"/>
      <c r="C77" s="26" t="s">
        <v>251</v>
      </c>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16</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26.25" customHeight="1">
      <c r="A80" s="41"/>
      <c r="B80" s="42"/>
      <c r="C80" s="43"/>
      <c r="D80" s="43"/>
      <c r="E80" s="174" t="str">
        <f>E7</f>
        <v>STAVEBNÍ ÚPRAVY A NÁSTAVBA - KŘIMICKÁ 291/94, PLZEŇ 3 - SKVRŇANY</v>
      </c>
      <c r="F80" s="35"/>
      <c r="G80" s="35"/>
      <c r="H80" s="35"/>
      <c r="I80" s="43"/>
      <c r="J80" s="43"/>
      <c r="K80" s="43"/>
      <c r="L80" s="148"/>
      <c r="S80" s="41"/>
      <c r="T80" s="41"/>
      <c r="U80" s="41"/>
      <c r="V80" s="41"/>
      <c r="W80" s="41"/>
      <c r="X80" s="41"/>
      <c r="Y80" s="41"/>
      <c r="Z80" s="41"/>
      <c r="AA80" s="41"/>
      <c r="AB80" s="41"/>
      <c r="AC80" s="41"/>
      <c r="AD80" s="41"/>
      <c r="AE80" s="41"/>
    </row>
    <row r="81" spans="2:12" s="1" customFormat="1" ht="12" customHeight="1">
      <c r="B81" s="24"/>
      <c r="C81" s="35" t="s">
        <v>130</v>
      </c>
      <c r="D81" s="25"/>
      <c r="E81" s="25"/>
      <c r="F81" s="25"/>
      <c r="G81" s="25"/>
      <c r="H81" s="25"/>
      <c r="I81" s="25"/>
      <c r="J81" s="25"/>
      <c r="K81" s="25"/>
      <c r="L81" s="23"/>
    </row>
    <row r="82" spans="1:31" s="2" customFormat="1" ht="16.5" customHeight="1">
      <c r="A82" s="41"/>
      <c r="B82" s="42"/>
      <c r="C82" s="43"/>
      <c r="D82" s="43"/>
      <c r="E82" s="174" t="s">
        <v>3786</v>
      </c>
      <c r="F82" s="43"/>
      <c r="G82" s="43"/>
      <c r="H82" s="43"/>
      <c r="I82" s="43"/>
      <c r="J82" s="43"/>
      <c r="K82" s="43"/>
      <c r="L82" s="148"/>
      <c r="S82" s="41"/>
      <c r="T82" s="41"/>
      <c r="U82" s="41"/>
      <c r="V82" s="41"/>
      <c r="W82" s="41"/>
      <c r="X82" s="41"/>
      <c r="Y82" s="41"/>
      <c r="Z82" s="41"/>
      <c r="AA82" s="41"/>
      <c r="AB82" s="41"/>
      <c r="AC82" s="41"/>
      <c r="AD82" s="41"/>
      <c r="AE82" s="41"/>
    </row>
    <row r="83" spans="1:31" s="2" customFormat="1" ht="12" customHeight="1">
      <c r="A83" s="41"/>
      <c r="B83" s="42"/>
      <c r="C83" s="35" t="s">
        <v>3787</v>
      </c>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6.5" customHeight="1">
      <c r="A84" s="41"/>
      <c r="B84" s="42"/>
      <c r="C84" s="43"/>
      <c r="D84" s="43"/>
      <c r="E84" s="72" t="str">
        <f>E11</f>
        <v>D.1.4.b - Vytápění</v>
      </c>
      <c r="F84" s="43"/>
      <c r="G84" s="43"/>
      <c r="H84" s="43"/>
      <c r="I84" s="43"/>
      <c r="J84" s="43"/>
      <c r="K84" s="43"/>
      <c r="L84" s="148"/>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8"/>
      <c r="S85" s="41"/>
      <c r="T85" s="41"/>
      <c r="U85" s="41"/>
      <c r="V85" s="41"/>
      <c r="W85" s="41"/>
      <c r="X85" s="41"/>
      <c r="Y85" s="41"/>
      <c r="Z85" s="41"/>
      <c r="AA85" s="41"/>
      <c r="AB85" s="41"/>
      <c r="AC85" s="41"/>
      <c r="AD85" s="41"/>
      <c r="AE85" s="41"/>
    </row>
    <row r="86" spans="1:31" s="2" customFormat="1" ht="12" customHeight="1">
      <c r="A86" s="41"/>
      <c r="B86" s="42"/>
      <c r="C86" s="35" t="s">
        <v>21</v>
      </c>
      <c r="D86" s="43"/>
      <c r="E86" s="43"/>
      <c r="F86" s="30" t="str">
        <f>F14</f>
        <v>Křimická 291/94, 318 00 Plzeň 3 - Skvrňany</v>
      </c>
      <c r="G86" s="43"/>
      <c r="H86" s="43"/>
      <c r="I86" s="35" t="s">
        <v>23</v>
      </c>
      <c r="J86" s="75" t="str">
        <f>IF(J14="","",J14)</f>
        <v>16. 12. 2022</v>
      </c>
      <c r="K86" s="43"/>
      <c r="L86" s="148"/>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8"/>
      <c r="S87" s="41"/>
      <c r="T87" s="41"/>
      <c r="U87" s="41"/>
      <c r="V87" s="41"/>
      <c r="W87" s="41"/>
      <c r="X87" s="41"/>
      <c r="Y87" s="41"/>
      <c r="Z87" s="41"/>
      <c r="AA87" s="41"/>
      <c r="AB87" s="41"/>
      <c r="AC87" s="41"/>
      <c r="AD87" s="41"/>
      <c r="AE87" s="41"/>
    </row>
    <row r="88" spans="1:31" s="2" customFormat="1" ht="25.65" customHeight="1">
      <c r="A88" s="41"/>
      <c r="B88" s="42"/>
      <c r="C88" s="35" t="s">
        <v>25</v>
      </c>
      <c r="D88" s="43"/>
      <c r="E88" s="43"/>
      <c r="F88" s="30" t="str">
        <f>E17</f>
        <v>SOU stavební, Borská 2718/55, 301 00 Plzeň</v>
      </c>
      <c r="G88" s="43"/>
      <c r="H88" s="43"/>
      <c r="I88" s="35" t="s">
        <v>31</v>
      </c>
      <c r="J88" s="39" t="str">
        <f>E23</f>
        <v>ATELIER SOUKUP OPL ŠVEHLA s.r.o.</v>
      </c>
      <c r="K88" s="43"/>
      <c r="L88" s="148"/>
      <c r="S88" s="41"/>
      <c r="T88" s="41"/>
      <c r="U88" s="41"/>
      <c r="V88" s="41"/>
      <c r="W88" s="41"/>
      <c r="X88" s="41"/>
      <c r="Y88" s="41"/>
      <c r="Z88" s="41"/>
      <c r="AA88" s="41"/>
      <c r="AB88" s="41"/>
      <c r="AC88" s="41"/>
      <c r="AD88" s="41"/>
      <c r="AE88" s="41"/>
    </row>
    <row r="89" spans="1:31" s="2" customFormat="1" ht="15.15" customHeight="1">
      <c r="A89" s="41"/>
      <c r="B89" s="42"/>
      <c r="C89" s="35" t="s">
        <v>29</v>
      </c>
      <c r="D89" s="43"/>
      <c r="E89" s="43"/>
      <c r="F89" s="30" t="str">
        <f>IF(E20="","",E20)</f>
        <v>Vyplň údaj</v>
      </c>
      <c r="G89" s="43"/>
      <c r="H89" s="43"/>
      <c r="I89" s="35" t="s">
        <v>34</v>
      </c>
      <c r="J89" s="39" t="str">
        <f>E26</f>
        <v>Michal Jirka</v>
      </c>
      <c r="K89" s="43"/>
      <c r="L89" s="148"/>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8"/>
      <c r="S90" s="41"/>
      <c r="T90" s="41"/>
      <c r="U90" s="41"/>
      <c r="V90" s="41"/>
      <c r="W90" s="41"/>
      <c r="X90" s="41"/>
      <c r="Y90" s="41"/>
      <c r="Z90" s="41"/>
      <c r="AA90" s="41"/>
      <c r="AB90" s="41"/>
      <c r="AC90" s="41"/>
      <c r="AD90" s="41"/>
      <c r="AE90" s="41"/>
    </row>
    <row r="91" spans="1:31" s="11" customFormat="1" ht="29.25" customHeight="1">
      <c r="A91" s="190"/>
      <c r="B91" s="191"/>
      <c r="C91" s="192" t="s">
        <v>252</v>
      </c>
      <c r="D91" s="193" t="s">
        <v>57</v>
      </c>
      <c r="E91" s="193" t="s">
        <v>53</v>
      </c>
      <c r="F91" s="193" t="s">
        <v>54</v>
      </c>
      <c r="G91" s="193" t="s">
        <v>253</v>
      </c>
      <c r="H91" s="193" t="s">
        <v>254</v>
      </c>
      <c r="I91" s="193" t="s">
        <v>255</v>
      </c>
      <c r="J91" s="193" t="s">
        <v>209</v>
      </c>
      <c r="K91" s="194" t="s">
        <v>256</v>
      </c>
      <c r="L91" s="195"/>
      <c r="M91" s="95" t="s">
        <v>19</v>
      </c>
      <c r="N91" s="96" t="s">
        <v>42</v>
      </c>
      <c r="O91" s="96" t="s">
        <v>257</v>
      </c>
      <c r="P91" s="96" t="s">
        <v>258</v>
      </c>
      <c r="Q91" s="96" t="s">
        <v>259</v>
      </c>
      <c r="R91" s="96" t="s">
        <v>260</v>
      </c>
      <c r="S91" s="96" t="s">
        <v>261</v>
      </c>
      <c r="T91" s="97" t="s">
        <v>262</v>
      </c>
      <c r="U91" s="190"/>
      <c r="V91" s="190"/>
      <c r="W91" s="190"/>
      <c r="X91" s="190"/>
      <c r="Y91" s="190"/>
      <c r="Z91" s="190"/>
      <c r="AA91" s="190"/>
      <c r="AB91" s="190"/>
      <c r="AC91" s="190"/>
      <c r="AD91" s="190"/>
      <c r="AE91" s="190"/>
    </row>
    <row r="92" spans="1:63" s="2" customFormat="1" ht="22.8" customHeight="1">
      <c r="A92" s="41"/>
      <c r="B92" s="42"/>
      <c r="C92" s="102" t="s">
        <v>263</v>
      </c>
      <c r="D92" s="43"/>
      <c r="E92" s="43"/>
      <c r="F92" s="43"/>
      <c r="G92" s="43"/>
      <c r="H92" s="43"/>
      <c r="I92" s="43"/>
      <c r="J92" s="196">
        <f>BK92</f>
        <v>0</v>
      </c>
      <c r="K92" s="43"/>
      <c r="L92" s="47"/>
      <c r="M92" s="98"/>
      <c r="N92" s="197"/>
      <c r="O92" s="99"/>
      <c r="P92" s="198">
        <f>P93</f>
        <v>0</v>
      </c>
      <c r="Q92" s="99"/>
      <c r="R92" s="198">
        <f>R93</f>
        <v>0</v>
      </c>
      <c r="S92" s="99"/>
      <c r="T92" s="199">
        <f>T93</f>
        <v>0</v>
      </c>
      <c r="U92" s="41"/>
      <c r="V92" s="41"/>
      <c r="W92" s="41"/>
      <c r="X92" s="41"/>
      <c r="Y92" s="41"/>
      <c r="Z92" s="41"/>
      <c r="AA92" s="41"/>
      <c r="AB92" s="41"/>
      <c r="AC92" s="41"/>
      <c r="AD92" s="41"/>
      <c r="AE92" s="41"/>
      <c r="AT92" s="20" t="s">
        <v>71</v>
      </c>
      <c r="AU92" s="20" t="s">
        <v>210</v>
      </c>
      <c r="BK92" s="200">
        <f>BK93</f>
        <v>0</v>
      </c>
    </row>
    <row r="93" spans="1:63" s="12" customFormat="1" ht="25.9" customHeight="1">
      <c r="A93" s="12"/>
      <c r="B93" s="201"/>
      <c r="C93" s="202"/>
      <c r="D93" s="203" t="s">
        <v>71</v>
      </c>
      <c r="E93" s="204" t="s">
        <v>264</v>
      </c>
      <c r="F93" s="204" t="s">
        <v>264</v>
      </c>
      <c r="G93" s="202"/>
      <c r="H93" s="202"/>
      <c r="I93" s="205"/>
      <c r="J93" s="206">
        <f>BK93</f>
        <v>0</v>
      </c>
      <c r="K93" s="202"/>
      <c r="L93" s="207"/>
      <c r="M93" s="208"/>
      <c r="N93" s="209"/>
      <c r="O93" s="209"/>
      <c r="P93" s="210">
        <f>P94+P106+P128+P148+P178+P185</f>
        <v>0</v>
      </c>
      <c r="Q93" s="209"/>
      <c r="R93" s="210">
        <f>R94+R106+R128+R148+R178+R185</f>
        <v>0</v>
      </c>
      <c r="S93" s="209"/>
      <c r="T93" s="211">
        <f>T94+T106+T128+T148+T178+T185</f>
        <v>0</v>
      </c>
      <c r="U93" s="12"/>
      <c r="V93" s="12"/>
      <c r="W93" s="12"/>
      <c r="X93" s="12"/>
      <c r="Y93" s="12"/>
      <c r="Z93" s="12"/>
      <c r="AA93" s="12"/>
      <c r="AB93" s="12"/>
      <c r="AC93" s="12"/>
      <c r="AD93" s="12"/>
      <c r="AE93" s="12"/>
      <c r="AR93" s="212" t="s">
        <v>80</v>
      </c>
      <c r="AT93" s="213" t="s">
        <v>71</v>
      </c>
      <c r="AU93" s="213" t="s">
        <v>72</v>
      </c>
      <c r="AY93" s="212" t="s">
        <v>266</v>
      </c>
      <c r="BK93" s="214">
        <f>BK94+BK106+BK128+BK148+BK178+BK185</f>
        <v>0</v>
      </c>
    </row>
    <row r="94" spans="1:63" s="12" customFormat="1" ht="22.8" customHeight="1">
      <c r="A94" s="12"/>
      <c r="B94" s="201"/>
      <c r="C94" s="202"/>
      <c r="D94" s="203" t="s">
        <v>71</v>
      </c>
      <c r="E94" s="215" t="s">
        <v>4031</v>
      </c>
      <c r="F94" s="215" t="s">
        <v>4032</v>
      </c>
      <c r="G94" s="202"/>
      <c r="H94" s="202"/>
      <c r="I94" s="205"/>
      <c r="J94" s="216">
        <f>BK94</f>
        <v>0</v>
      </c>
      <c r="K94" s="202"/>
      <c r="L94" s="207"/>
      <c r="M94" s="208"/>
      <c r="N94" s="209"/>
      <c r="O94" s="209"/>
      <c r="P94" s="210">
        <f>SUM(P95:P105)</f>
        <v>0</v>
      </c>
      <c r="Q94" s="209"/>
      <c r="R94" s="210">
        <f>SUM(R95:R105)</f>
        <v>0</v>
      </c>
      <c r="S94" s="209"/>
      <c r="T94" s="211">
        <f>SUM(T95:T105)</f>
        <v>0</v>
      </c>
      <c r="U94" s="12"/>
      <c r="V94" s="12"/>
      <c r="W94" s="12"/>
      <c r="X94" s="12"/>
      <c r="Y94" s="12"/>
      <c r="Z94" s="12"/>
      <c r="AA94" s="12"/>
      <c r="AB94" s="12"/>
      <c r="AC94" s="12"/>
      <c r="AD94" s="12"/>
      <c r="AE94" s="12"/>
      <c r="AR94" s="212" t="s">
        <v>80</v>
      </c>
      <c r="AT94" s="213" t="s">
        <v>71</v>
      </c>
      <c r="AU94" s="213" t="s">
        <v>80</v>
      </c>
      <c r="AY94" s="212" t="s">
        <v>266</v>
      </c>
      <c r="BK94" s="214">
        <f>SUM(BK95:BK105)</f>
        <v>0</v>
      </c>
    </row>
    <row r="95" spans="1:65" s="2" customFormat="1" ht="16.5" customHeight="1">
      <c r="A95" s="41"/>
      <c r="B95" s="42"/>
      <c r="C95" s="217" t="s">
        <v>80</v>
      </c>
      <c r="D95" s="217" t="s">
        <v>268</v>
      </c>
      <c r="E95" s="218" t="s">
        <v>4033</v>
      </c>
      <c r="F95" s="219" t="s">
        <v>4034</v>
      </c>
      <c r="G95" s="220" t="s">
        <v>481</v>
      </c>
      <c r="H95" s="221">
        <v>1</v>
      </c>
      <c r="I95" s="222"/>
      <c r="J95" s="223">
        <f>ROUND(I95*H95,2)</f>
        <v>0</v>
      </c>
      <c r="K95" s="219" t="s">
        <v>520</v>
      </c>
      <c r="L95" s="47"/>
      <c r="M95" s="224" t="s">
        <v>19</v>
      </c>
      <c r="N95" s="225" t="s">
        <v>43</v>
      </c>
      <c r="O95" s="87"/>
      <c r="P95" s="226">
        <f>O95*H95</f>
        <v>0</v>
      </c>
      <c r="Q95" s="226">
        <v>0</v>
      </c>
      <c r="R95" s="226">
        <f>Q95*H95</f>
        <v>0</v>
      </c>
      <c r="S95" s="226">
        <v>0</v>
      </c>
      <c r="T95" s="227">
        <f>S95*H95</f>
        <v>0</v>
      </c>
      <c r="U95" s="41"/>
      <c r="V95" s="41"/>
      <c r="W95" s="41"/>
      <c r="X95" s="41"/>
      <c r="Y95" s="41"/>
      <c r="Z95" s="41"/>
      <c r="AA95" s="41"/>
      <c r="AB95" s="41"/>
      <c r="AC95" s="41"/>
      <c r="AD95" s="41"/>
      <c r="AE95" s="41"/>
      <c r="AR95" s="228" t="s">
        <v>273</v>
      </c>
      <c r="AT95" s="228" t="s">
        <v>268</v>
      </c>
      <c r="AU95" s="228" t="s">
        <v>82</v>
      </c>
      <c r="AY95" s="20" t="s">
        <v>266</v>
      </c>
      <c r="BE95" s="229">
        <f>IF(N95="základní",J95,0)</f>
        <v>0</v>
      </c>
      <c r="BF95" s="229">
        <f>IF(N95="snížená",J95,0)</f>
        <v>0</v>
      </c>
      <c r="BG95" s="229">
        <f>IF(N95="zákl. přenesená",J95,0)</f>
        <v>0</v>
      </c>
      <c r="BH95" s="229">
        <f>IF(N95="sníž. přenesená",J95,0)</f>
        <v>0</v>
      </c>
      <c r="BI95" s="229">
        <f>IF(N95="nulová",J95,0)</f>
        <v>0</v>
      </c>
      <c r="BJ95" s="20" t="s">
        <v>80</v>
      </c>
      <c r="BK95" s="229">
        <f>ROUND(I95*H95,2)</f>
        <v>0</v>
      </c>
      <c r="BL95" s="20" t="s">
        <v>273</v>
      </c>
      <c r="BM95" s="228" t="s">
        <v>4035</v>
      </c>
    </row>
    <row r="96" spans="1:47" s="2" customFormat="1" ht="12">
      <c r="A96" s="41"/>
      <c r="B96" s="42"/>
      <c r="C96" s="43"/>
      <c r="D96" s="230" t="s">
        <v>275</v>
      </c>
      <c r="E96" s="43"/>
      <c r="F96" s="231" t="s">
        <v>4034</v>
      </c>
      <c r="G96" s="43"/>
      <c r="H96" s="43"/>
      <c r="I96" s="232"/>
      <c r="J96" s="43"/>
      <c r="K96" s="43"/>
      <c r="L96" s="47"/>
      <c r="M96" s="233"/>
      <c r="N96" s="234"/>
      <c r="O96" s="87"/>
      <c r="P96" s="87"/>
      <c r="Q96" s="87"/>
      <c r="R96" s="87"/>
      <c r="S96" s="87"/>
      <c r="T96" s="88"/>
      <c r="U96" s="41"/>
      <c r="V96" s="41"/>
      <c r="W96" s="41"/>
      <c r="X96" s="41"/>
      <c r="Y96" s="41"/>
      <c r="Z96" s="41"/>
      <c r="AA96" s="41"/>
      <c r="AB96" s="41"/>
      <c r="AC96" s="41"/>
      <c r="AD96" s="41"/>
      <c r="AE96" s="41"/>
      <c r="AT96" s="20" t="s">
        <v>275</v>
      </c>
      <c r="AU96" s="20" t="s">
        <v>82</v>
      </c>
    </row>
    <row r="97" spans="1:47" s="2" customFormat="1" ht="12">
      <c r="A97" s="41"/>
      <c r="B97" s="42"/>
      <c r="C97" s="43"/>
      <c r="D97" s="230" t="s">
        <v>890</v>
      </c>
      <c r="E97" s="43"/>
      <c r="F97" s="290" t="s">
        <v>4036</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890</v>
      </c>
      <c r="AU97" s="20" t="s">
        <v>82</v>
      </c>
    </row>
    <row r="98" spans="1:65" s="2" customFormat="1" ht="16.5" customHeight="1">
      <c r="A98" s="41"/>
      <c r="B98" s="42"/>
      <c r="C98" s="217" t="s">
        <v>82</v>
      </c>
      <c r="D98" s="217" t="s">
        <v>268</v>
      </c>
      <c r="E98" s="218" t="s">
        <v>4037</v>
      </c>
      <c r="F98" s="219" t="s">
        <v>4038</v>
      </c>
      <c r="G98" s="220" t="s">
        <v>481</v>
      </c>
      <c r="H98" s="221">
        <v>1</v>
      </c>
      <c r="I98" s="222"/>
      <c r="J98" s="223">
        <f>ROUND(I98*H98,2)</f>
        <v>0</v>
      </c>
      <c r="K98" s="219" t="s">
        <v>520</v>
      </c>
      <c r="L98" s="47"/>
      <c r="M98" s="224" t="s">
        <v>19</v>
      </c>
      <c r="N98" s="225"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273</v>
      </c>
      <c r="AT98" s="228" t="s">
        <v>268</v>
      </c>
      <c r="AU98" s="228" t="s">
        <v>82</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273</v>
      </c>
      <c r="BM98" s="228" t="s">
        <v>4039</v>
      </c>
    </row>
    <row r="99" spans="1:47" s="2" customFormat="1" ht="12">
      <c r="A99" s="41"/>
      <c r="B99" s="42"/>
      <c r="C99" s="43"/>
      <c r="D99" s="230" t="s">
        <v>275</v>
      </c>
      <c r="E99" s="43"/>
      <c r="F99" s="231" t="s">
        <v>4038</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82</v>
      </c>
    </row>
    <row r="100" spans="1:47" s="2" customFormat="1" ht="12">
      <c r="A100" s="41"/>
      <c r="B100" s="42"/>
      <c r="C100" s="43"/>
      <c r="D100" s="230" t="s">
        <v>890</v>
      </c>
      <c r="E100" s="43"/>
      <c r="F100" s="290" t="s">
        <v>4040</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890</v>
      </c>
      <c r="AU100" s="20" t="s">
        <v>82</v>
      </c>
    </row>
    <row r="101" spans="1:65" s="2" customFormat="1" ht="16.5" customHeight="1">
      <c r="A101" s="41"/>
      <c r="B101" s="42"/>
      <c r="C101" s="217" t="s">
        <v>291</v>
      </c>
      <c r="D101" s="217" t="s">
        <v>268</v>
      </c>
      <c r="E101" s="218" t="s">
        <v>4041</v>
      </c>
      <c r="F101" s="219" t="s">
        <v>4042</v>
      </c>
      <c r="G101" s="220" t="s">
        <v>481</v>
      </c>
      <c r="H101" s="221">
        <v>1</v>
      </c>
      <c r="I101" s="222"/>
      <c r="J101" s="223">
        <f>ROUND(I101*H101,2)</f>
        <v>0</v>
      </c>
      <c r="K101" s="219" t="s">
        <v>520</v>
      </c>
      <c r="L101" s="47"/>
      <c r="M101" s="224" t="s">
        <v>19</v>
      </c>
      <c r="N101" s="225" t="s">
        <v>43</v>
      </c>
      <c r="O101" s="87"/>
      <c r="P101" s="226">
        <f>O101*H101</f>
        <v>0</v>
      </c>
      <c r="Q101" s="226">
        <v>0</v>
      </c>
      <c r="R101" s="226">
        <f>Q101*H101</f>
        <v>0</v>
      </c>
      <c r="S101" s="226">
        <v>0</v>
      </c>
      <c r="T101" s="227">
        <f>S101*H101</f>
        <v>0</v>
      </c>
      <c r="U101" s="41"/>
      <c r="V101" s="41"/>
      <c r="W101" s="41"/>
      <c r="X101" s="41"/>
      <c r="Y101" s="41"/>
      <c r="Z101" s="41"/>
      <c r="AA101" s="41"/>
      <c r="AB101" s="41"/>
      <c r="AC101" s="41"/>
      <c r="AD101" s="41"/>
      <c r="AE101" s="41"/>
      <c r="AR101" s="228" t="s">
        <v>273</v>
      </c>
      <c r="AT101" s="228" t="s">
        <v>268</v>
      </c>
      <c r="AU101" s="228" t="s">
        <v>82</v>
      </c>
      <c r="AY101" s="20" t="s">
        <v>266</v>
      </c>
      <c r="BE101" s="229">
        <f>IF(N101="základní",J101,0)</f>
        <v>0</v>
      </c>
      <c r="BF101" s="229">
        <f>IF(N101="snížená",J101,0)</f>
        <v>0</v>
      </c>
      <c r="BG101" s="229">
        <f>IF(N101="zákl. přenesená",J101,0)</f>
        <v>0</v>
      </c>
      <c r="BH101" s="229">
        <f>IF(N101="sníž. přenesená",J101,0)</f>
        <v>0</v>
      </c>
      <c r="BI101" s="229">
        <f>IF(N101="nulová",J101,0)</f>
        <v>0</v>
      </c>
      <c r="BJ101" s="20" t="s">
        <v>80</v>
      </c>
      <c r="BK101" s="229">
        <f>ROUND(I101*H101,2)</f>
        <v>0</v>
      </c>
      <c r="BL101" s="20" t="s">
        <v>273</v>
      </c>
      <c r="BM101" s="228" t="s">
        <v>4043</v>
      </c>
    </row>
    <row r="102" spans="1:47" s="2" customFormat="1" ht="12">
      <c r="A102" s="41"/>
      <c r="B102" s="42"/>
      <c r="C102" s="43"/>
      <c r="D102" s="230" t="s">
        <v>275</v>
      </c>
      <c r="E102" s="43"/>
      <c r="F102" s="231" t="s">
        <v>4042</v>
      </c>
      <c r="G102" s="43"/>
      <c r="H102" s="43"/>
      <c r="I102" s="232"/>
      <c r="J102" s="43"/>
      <c r="K102" s="43"/>
      <c r="L102" s="47"/>
      <c r="M102" s="233"/>
      <c r="N102" s="234"/>
      <c r="O102" s="87"/>
      <c r="P102" s="87"/>
      <c r="Q102" s="87"/>
      <c r="R102" s="87"/>
      <c r="S102" s="87"/>
      <c r="T102" s="88"/>
      <c r="U102" s="41"/>
      <c r="V102" s="41"/>
      <c r="W102" s="41"/>
      <c r="X102" s="41"/>
      <c r="Y102" s="41"/>
      <c r="Z102" s="41"/>
      <c r="AA102" s="41"/>
      <c r="AB102" s="41"/>
      <c r="AC102" s="41"/>
      <c r="AD102" s="41"/>
      <c r="AE102" s="41"/>
      <c r="AT102" s="20" t="s">
        <v>275</v>
      </c>
      <c r="AU102" s="20" t="s">
        <v>82</v>
      </c>
    </row>
    <row r="103" spans="1:65" s="2" customFormat="1" ht="16.5" customHeight="1">
      <c r="A103" s="41"/>
      <c r="B103" s="42"/>
      <c r="C103" s="217" t="s">
        <v>273</v>
      </c>
      <c r="D103" s="217" t="s">
        <v>268</v>
      </c>
      <c r="E103" s="218" t="s">
        <v>4044</v>
      </c>
      <c r="F103" s="219" t="s">
        <v>4045</v>
      </c>
      <c r="G103" s="220" t="s">
        <v>481</v>
      </c>
      <c r="H103" s="221">
        <v>1</v>
      </c>
      <c r="I103" s="222"/>
      <c r="J103" s="223">
        <f>ROUND(I103*H103,2)</f>
        <v>0</v>
      </c>
      <c r="K103" s="219" t="s">
        <v>520</v>
      </c>
      <c r="L103" s="47"/>
      <c r="M103" s="224" t="s">
        <v>19</v>
      </c>
      <c r="N103" s="225"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273</v>
      </c>
      <c r="AT103" s="228" t="s">
        <v>268</v>
      </c>
      <c r="AU103" s="228" t="s">
        <v>82</v>
      </c>
      <c r="AY103" s="20" t="s">
        <v>266</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273</v>
      </c>
      <c r="BM103" s="228" t="s">
        <v>4046</v>
      </c>
    </row>
    <row r="104" spans="1:47" s="2" customFormat="1" ht="12">
      <c r="A104" s="41"/>
      <c r="B104" s="42"/>
      <c r="C104" s="43"/>
      <c r="D104" s="230" t="s">
        <v>275</v>
      </c>
      <c r="E104" s="43"/>
      <c r="F104" s="231" t="s">
        <v>4045</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275</v>
      </c>
      <c r="AU104" s="20" t="s">
        <v>82</v>
      </c>
    </row>
    <row r="105" spans="1:47" s="2" customFormat="1" ht="12">
      <c r="A105" s="41"/>
      <c r="B105" s="42"/>
      <c r="C105" s="43"/>
      <c r="D105" s="230" t="s">
        <v>890</v>
      </c>
      <c r="E105" s="43"/>
      <c r="F105" s="290" t="s">
        <v>4047</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890</v>
      </c>
      <c r="AU105" s="20" t="s">
        <v>82</v>
      </c>
    </row>
    <row r="106" spans="1:63" s="12" customFormat="1" ht="22.8" customHeight="1">
      <c r="A106" s="12"/>
      <c r="B106" s="201"/>
      <c r="C106" s="202"/>
      <c r="D106" s="203" t="s">
        <v>71</v>
      </c>
      <c r="E106" s="215" t="s">
        <v>4048</v>
      </c>
      <c r="F106" s="215" t="s">
        <v>4049</v>
      </c>
      <c r="G106" s="202"/>
      <c r="H106" s="202"/>
      <c r="I106" s="205"/>
      <c r="J106" s="216">
        <f>BK106</f>
        <v>0</v>
      </c>
      <c r="K106" s="202"/>
      <c r="L106" s="207"/>
      <c r="M106" s="208"/>
      <c r="N106" s="209"/>
      <c r="O106" s="209"/>
      <c r="P106" s="210">
        <f>SUM(P107:P127)</f>
        <v>0</v>
      </c>
      <c r="Q106" s="209"/>
      <c r="R106" s="210">
        <f>SUM(R107:R127)</f>
        <v>0</v>
      </c>
      <c r="S106" s="209"/>
      <c r="T106" s="211">
        <f>SUM(T107:T127)</f>
        <v>0</v>
      </c>
      <c r="U106" s="12"/>
      <c r="V106" s="12"/>
      <c r="W106" s="12"/>
      <c r="X106" s="12"/>
      <c r="Y106" s="12"/>
      <c r="Z106" s="12"/>
      <c r="AA106" s="12"/>
      <c r="AB106" s="12"/>
      <c r="AC106" s="12"/>
      <c r="AD106" s="12"/>
      <c r="AE106" s="12"/>
      <c r="AR106" s="212" t="s">
        <v>80</v>
      </c>
      <c r="AT106" s="213" t="s">
        <v>71</v>
      </c>
      <c r="AU106" s="213" t="s">
        <v>80</v>
      </c>
      <c r="AY106" s="212" t="s">
        <v>266</v>
      </c>
      <c r="BK106" s="214">
        <f>SUM(BK107:BK127)</f>
        <v>0</v>
      </c>
    </row>
    <row r="107" spans="1:65" s="2" customFormat="1" ht="16.5" customHeight="1">
      <c r="A107" s="41"/>
      <c r="B107" s="42"/>
      <c r="C107" s="217" t="s">
        <v>304</v>
      </c>
      <c r="D107" s="217" t="s">
        <v>268</v>
      </c>
      <c r="E107" s="218" t="s">
        <v>4050</v>
      </c>
      <c r="F107" s="219" t="s">
        <v>4051</v>
      </c>
      <c r="G107" s="220" t="s">
        <v>423</v>
      </c>
      <c r="H107" s="221">
        <v>315</v>
      </c>
      <c r="I107" s="222"/>
      <c r="J107" s="223">
        <f>ROUND(I107*H107,2)</f>
        <v>0</v>
      </c>
      <c r="K107" s="219" t="s">
        <v>520</v>
      </c>
      <c r="L107" s="47"/>
      <c r="M107" s="224" t="s">
        <v>19</v>
      </c>
      <c r="N107" s="225"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273</v>
      </c>
      <c r="AT107" s="228" t="s">
        <v>268</v>
      </c>
      <c r="AU107" s="228" t="s">
        <v>82</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273</v>
      </c>
      <c r="BM107" s="228" t="s">
        <v>4052</v>
      </c>
    </row>
    <row r="108" spans="1:47" s="2" customFormat="1" ht="12">
      <c r="A108" s="41"/>
      <c r="B108" s="42"/>
      <c r="C108" s="43"/>
      <c r="D108" s="230" t="s">
        <v>275</v>
      </c>
      <c r="E108" s="43"/>
      <c r="F108" s="231" t="s">
        <v>4051</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82</v>
      </c>
    </row>
    <row r="109" spans="1:47" s="2" customFormat="1" ht="12">
      <c r="A109" s="41"/>
      <c r="B109" s="42"/>
      <c r="C109" s="43"/>
      <c r="D109" s="230" t="s">
        <v>890</v>
      </c>
      <c r="E109" s="43"/>
      <c r="F109" s="290" t="s">
        <v>4053</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890</v>
      </c>
      <c r="AU109" s="20" t="s">
        <v>82</v>
      </c>
    </row>
    <row r="110" spans="1:65" s="2" customFormat="1" ht="16.5" customHeight="1">
      <c r="A110" s="41"/>
      <c r="B110" s="42"/>
      <c r="C110" s="217" t="s">
        <v>310</v>
      </c>
      <c r="D110" s="217" t="s">
        <v>268</v>
      </c>
      <c r="E110" s="218" t="s">
        <v>4054</v>
      </c>
      <c r="F110" s="219" t="s">
        <v>4055</v>
      </c>
      <c r="G110" s="220" t="s">
        <v>423</v>
      </c>
      <c r="H110" s="221">
        <v>22</v>
      </c>
      <c r="I110" s="222"/>
      <c r="J110" s="223">
        <f>ROUND(I110*H110,2)</f>
        <v>0</v>
      </c>
      <c r="K110" s="219" t="s">
        <v>520</v>
      </c>
      <c r="L110" s="47"/>
      <c r="M110" s="224" t="s">
        <v>19</v>
      </c>
      <c r="N110" s="225"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273</v>
      </c>
      <c r="AT110" s="228" t="s">
        <v>268</v>
      </c>
      <c r="AU110" s="228" t="s">
        <v>82</v>
      </c>
      <c r="AY110" s="20" t="s">
        <v>266</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273</v>
      </c>
      <c r="BM110" s="228" t="s">
        <v>4056</v>
      </c>
    </row>
    <row r="111" spans="1:47" s="2" customFormat="1" ht="12">
      <c r="A111" s="41"/>
      <c r="B111" s="42"/>
      <c r="C111" s="43"/>
      <c r="D111" s="230" t="s">
        <v>275</v>
      </c>
      <c r="E111" s="43"/>
      <c r="F111" s="231" t="s">
        <v>4055</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275</v>
      </c>
      <c r="AU111" s="20" t="s">
        <v>82</v>
      </c>
    </row>
    <row r="112" spans="1:47" s="2" customFormat="1" ht="12">
      <c r="A112" s="41"/>
      <c r="B112" s="42"/>
      <c r="C112" s="43"/>
      <c r="D112" s="230" t="s">
        <v>890</v>
      </c>
      <c r="E112" s="43"/>
      <c r="F112" s="290" t="s">
        <v>4053</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890</v>
      </c>
      <c r="AU112" s="20" t="s">
        <v>82</v>
      </c>
    </row>
    <row r="113" spans="1:65" s="2" customFormat="1" ht="16.5" customHeight="1">
      <c r="A113" s="41"/>
      <c r="B113" s="42"/>
      <c r="C113" s="217" t="s">
        <v>316</v>
      </c>
      <c r="D113" s="217" t="s">
        <v>268</v>
      </c>
      <c r="E113" s="218" t="s">
        <v>4057</v>
      </c>
      <c r="F113" s="219" t="s">
        <v>4058</v>
      </c>
      <c r="G113" s="220" t="s">
        <v>423</v>
      </c>
      <c r="H113" s="221">
        <v>40</v>
      </c>
      <c r="I113" s="222"/>
      <c r="J113" s="223">
        <f>ROUND(I113*H113,2)</f>
        <v>0</v>
      </c>
      <c r="K113" s="219" t="s">
        <v>520</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273</v>
      </c>
      <c r="AT113" s="228" t="s">
        <v>268</v>
      </c>
      <c r="AU113" s="228" t="s">
        <v>82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4059</v>
      </c>
    </row>
    <row r="114" spans="1:47" s="2" customFormat="1" ht="12">
      <c r="A114" s="41"/>
      <c r="B114" s="42"/>
      <c r="C114" s="43"/>
      <c r="D114" s="230" t="s">
        <v>275</v>
      </c>
      <c r="E114" s="43"/>
      <c r="F114" s="231" t="s">
        <v>4058</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82</v>
      </c>
    </row>
    <row r="115" spans="1:47" s="2" customFormat="1" ht="12">
      <c r="A115" s="41"/>
      <c r="B115" s="42"/>
      <c r="C115" s="43"/>
      <c r="D115" s="230" t="s">
        <v>890</v>
      </c>
      <c r="E115" s="43"/>
      <c r="F115" s="290" t="s">
        <v>4053</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890</v>
      </c>
      <c r="AU115" s="20" t="s">
        <v>82</v>
      </c>
    </row>
    <row r="116" spans="1:65" s="2" customFormat="1" ht="16.5" customHeight="1">
      <c r="A116" s="41"/>
      <c r="B116" s="42"/>
      <c r="C116" s="217" t="s">
        <v>324</v>
      </c>
      <c r="D116" s="217" t="s">
        <v>268</v>
      </c>
      <c r="E116" s="218" t="s">
        <v>4060</v>
      </c>
      <c r="F116" s="219" t="s">
        <v>4061</v>
      </c>
      <c r="G116" s="220" t="s">
        <v>423</v>
      </c>
      <c r="H116" s="221">
        <v>3</v>
      </c>
      <c r="I116" s="222"/>
      <c r="J116" s="223">
        <f>ROUND(I116*H116,2)</f>
        <v>0</v>
      </c>
      <c r="K116" s="219" t="s">
        <v>520</v>
      </c>
      <c r="L116" s="47"/>
      <c r="M116" s="224" t="s">
        <v>19</v>
      </c>
      <c r="N116" s="225"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273</v>
      </c>
      <c r="AT116" s="228" t="s">
        <v>268</v>
      </c>
      <c r="AU116" s="228" t="s">
        <v>82</v>
      </c>
      <c r="AY116" s="20" t="s">
        <v>266</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273</v>
      </c>
      <c r="BM116" s="228" t="s">
        <v>4062</v>
      </c>
    </row>
    <row r="117" spans="1:47" s="2" customFormat="1" ht="12">
      <c r="A117" s="41"/>
      <c r="B117" s="42"/>
      <c r="C117" s="43"/>
      <c r="D117" s="230" t="s">
        <v>275</v>
      </c>
      <c r="E117" s="43"/>
      <c r="F117" s="231" t="s">
        <v>4063</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275</v>
      </c>
      <c r="AU117" s="20" t="s">
        <v>82</v>
      </c>
    </row>
    <row r="118" spans="1:47" s="2" customFormat="1" ht="12">
      <c r="A118" s="41"/>
      <c r="B118" s="42"/>
      <c r="C118" s="43"/>
      <c r="D118" s="230" t="s">
        <v>890</v>
      </c>
      <c r="E118" s="43"/>
      <c r="F118" s="290" t="s">
        <v>4053</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890</v>
      </c>
      <c r="AU118" s="20" t="s">
        <v>82</v>
      </c>
    </row>
    <row r="119" spans="1:65" s="2" customFormat="1" ht="16.5" customHeight="1">
      <c r="A119" s="41"/>
      <c r="B119" s="42"/>
      <c r="C119" s="217" t="s">
        <v>332</v>
      </c>
      <c r="D119" s="217" t="s">
        <v>268</v>
      </c>
      <c r="E119" s="218" t="s">
        <v>4064</v>
      </c>
      <c r="F119" s="219" t="s">
        <v>4065</v>
      </c>
      <c r="G119" s="220" t="s">
        <v>423</v>
      </c>
      <c r="H119" s="221">
        <v>6</v>
      </c>
      <c r="I119" s="222"/>
      <c r="J119" s="223">
        <f>ROUND(I119*H119,2)</f>
        <v>0</v>
      </c>
      <c r="K119" s="219" t="s">
        <v>520</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273</v>
      </c>
      <c r="AT119" s="228" t="s">
        <v>268</v>
      </c>
      <c r="AU119" s="228" t="s">
        <v>82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4066</v>
      </c>
    </row>
    <row r="120" spans="1:47" s="2" customFormat="1" ht="12">
      <c r="A120" s="41"/>
      <c r="B120" s="42"/>
      <c r="C120" s="43"/>
      <c r="D120" s="230" t="s">
        <v>275</v>
      </c>
      <c r="E120" s="43"/>
      <c r="F120" s="231" t="s">
        <v>4067</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82</v>
      </c>
    </row>
    <row r="121" spans="1:47" s="2" customFormat="1" ht="12">
      <c r="A121" s="41"/>
      <c r="B121" s="42"/>
      <c r="C121" s="43"/>
      <c r="D121" s="230" t="s">
        <v>890</v>
      </c>
      <c r="E121" s="43"/>
      <c r="F121" s="290" t="s">
        <v>4068</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890</v>
      </c>
      <c r="AU121" s="20" t="s">
        <v>82</v>
      </c>
    </row>
    <row r="122" spans="1:65" s="2" customFormat="1" ht="16.5" customHeight="1">
      <c r="A122" s="41"/>
      <c r="B122" s="42"/>
      <c r="C122" s="217" t="s">
        <v>338</v>
      </c>
      <c r="D122" s="217" t="s">
        <v>268</v>
      </c>
      <c r="E122" s="218" t="s">
        <v>4069</v>
      </c>
      <c r="F122" s="219" t="s">
        <v>4070</v>
      </c>
      <c r="G122" s="220" t="s">
        <v>481</v>
      </c>
      <c r="H122" s="221">
        <v>24</v>
      </c>
      <c r="I122" s="222"/>
      <c r="J122" s="223">
        <f>ROUND(I122*H122,2)</f>
        <v>0</v>
      </c>
      <c r="K122" s="219" t="s">
        <v>520</v>
      </c>
      <c r="L122" s="47"/>
      <c r="M122" s="224" t="s">
        <v>19</v>
      </c>
      <c r="N122" s="225"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273</v>
      </c>
      <c r="AT122" s="228" t="s">
        <v>268</v>
      </c>
      <c r="AU122" s="228" t="s">
        <v>82</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273</v>
      </c>
      <c r="BM122" s="228" t="s">
        <v>4071</v>
      </c>
    </row>
    <row r="123" spans="1:47" s="2" customFormat="1" ht="12">
      <c r="A123" s="41"/>
      <c r="B123" s="42"/>
      <c r="C123" s="43"/>
      <c r="D123" s="230" t="s">
        <v>275</v>
      </c>
      <c r="E123" s="43"/>
      <c r="F123" s="231" t="s">
        <v>4070</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82</v>
      </c>
    </row>
    <row r="124" spans="1:47" s="2" customFormat="1" ht="12">
      <c r="A124" s="41"/>
      <c r="B124" s="42"/>
      <c r="C124" s="43"/>
      <c r="D124" s="230" t="s">
        <v>890</v>
      </c>
      <c r="E124" s="43"/>
      <c r="F124" s="290" t="s">
        <v>4072</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890</v>
      </c>
      <c r="AU124" s="20" t="s">
        <v>82</v>
      </c>
    </row>
    <row r="125" spans="1:65" s="2" customFormat="1" ht="16.5" customHeight="1">
      <c r="A125" s="41"/>
      <c r="B125" s="42"/>
      <c r="C125" s="217" t="s">
        <v>346</v>
      </c>
      <c r="D125" s="217" t="s">
        <v>268</v>
      </c>
      <c r="E125" s="218" t="s">
        <v>4073</v>
      </c>
      <c r="F125" s="219" t="s">
        <v>4074</v>
      </c>
      <c r="G125" s="220" t="s">
        <v>423</v>
      </c>
      <c r="H125" s="221">
        <v>35</v>
      </c>
      <c r="I125" s="222"/>
      <c r="J125" s="223">
        <f>ROUND(I125*H125,2)</f>
        <v>0</v>
      </c>
      <c r="K125" s="219" t="s">
        <v>520</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273</v>
      </c>
      <c r="AT125" s="228" t="s">
        <v>268</v>
      </c>
      <c r="AU125" s="228" t="s">
        <v>82</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4075</v>
      </c>
    </row>
    <row r="126" spans="1:47" s="2" customFormat="1" ht="12">
      <c r="A126" s="41"/>
      <c r="B126" s="42"/>
      <c r="C126" s="43"/>
      <c r="D126" s="230" t="s">
        <v>275</v>
      </c>
      <c r="E126" s="43"/>
      <c r="F126" s="231" t="s">
        <v>4074</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82</v>
      </c>
    </row>
    <row r="127" spans="1:47" s="2" customFormat="1" ht="12">
      <c r="A127" s="41"/>
      <c r="B127" s="42"/>
      <c r="C127" s="43"/>
      <c r="D127" s="230" t="s">
        <v>890</v>
      </c>
      <c r="E127" s="43"/>
      <c r="F127" s="290" t="s">
        <v>4076</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890</v>
      </c>
      <c r="AU127" s="20" t="s">
        <v>82</v>
      </c>
    </row>
    <row r="128" spans="1:63" s="12" customFormat="1" ht="22.8" customHeight="1">
      <c r="A128" s="12"/>
      <c r="B128" s="201"/>
      <c r="C128" s="202"/>
      <c r="D128" s="203" t="s">
        <v>71</v>
      </c>
      <c r="E128" s="215" t="s">
        <v>4077</v>
      </c>
      <c r="F128" s="215" t="s">
        <v>4078</v>
      </c>
      <c r="G128" s="202"/>
      <c r="H128" s="202"/>
      <c r="I128" s="205"/>
      <c r="J128" s="216">
        <f>BK128</f>
        <v>0</v>
      </c>
      <c r="K128" s="202"/>
      <c r="L128" s="207"/>
      <c r="M128" s="208"/>
      <c r="N128" s="209"/>
      <c r="O128" s="209"/>
      <c r="P128" s="210">
        <f>SUM(P129:P147)</f>
        <v>0</v>
      </c>
      <c r="Q128" s="209"/>
      <c r="R128" s="210">
        <f>SUM(R129:R147)</f>
        <v>0</v>
      </c>
      <c r="S128" s="209"/>
      <c r="T128" s="211">
        <f>SUM(T129:T147)</f>
        <v>0</v>
      </c>
      <c r="U128" s="12"/>
      <c r="V128" s="12"/>
      <c r="W128" s="12"/>
      <c r="X128" s="12"/>
      <c r="Y128" s="12"/>
      <c r="Z128" s="12"/>
      <c r="AA128" s="12"/>
      <c r="AB128" s="12"/>
      <c r="AC128" s="12"/>
      <c r="AD128" s="12"/>
      <c r="AE128" s="12"/>
      <c r="AR128" s="212" t="s">
        <v>80</v>
      </c>
      <c r="AT128" s="213" t="s">
        <v>71</v>
      </c>
      <c r="AU128" s="213" t="s">
        <v>80</v>
      </c>
      <c r="AY128" s="212" t="s">
        <v>266</v>
      </c>
      <c r="BK128" s="214">
        <f>SUM(BK129:BK147)</f>
        <v>0</v>
      </c>
    </row>
    <row r="129" spans="1:65" s="2" customFormat="1" ht="16.5" customHeight="1">
      <c r="A129" s="41"/>
      <c r="B129" s="42"/>
      <c r="C129" s="217" t="s">
        <v>355</v>
      </c>
      <c r="D129" s="217" t="s">
        <v>268</v>
      </c>
      <c r="E129" s="218" t="s">
        <v>4079</v>
      </c>
      <c r="F129" s="219" t="s">
        <v>4080</v>
      </c>
      <c r="G129" s="220" t="s">
        <v>481</v>
      </c>
      <c r="H129" s="221">
        <v>4</v>
      </c>
      <c r="I129" s="222"/>
      <c r="J129" s="223">
        <f>ROUND(I129*H129,2)</f>
        <v>0</v>
      </c>
      <c r="K129" s="219" t="s">
        <v>520</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273</v>
      </c>
      <c r="AT129" s="228" t="s">
        <v>268</v>
      </c>
      <c r="AU129" s="228" t="s">
        <v>82</v>
      </c>
      <c r="AY129" s="20" t="s">
        <v>266</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273</v>
      </c>
      <c r="BM129" s="228" t="s">
        <v>4081</v>
      </c>
    </row>
    <row r="130" spans="1:47" s="2" customFormat="1" ht="12">
      <c r="A130" s="41"/>
      <c r="B130" s="42"/>
      <c r="C130" s="43"/>
      <c r="D130" s="230" t="s">
        <v>275</v>
      </c>
      <c r="E130" s="43"/>
      <c r="F130" s="231" t="s">
        <v>4080</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275</v>
      </c>
      <c r="AU130" s="20" t="s">
        <v>82</v>
      </c>
    </row>
    <row r="131" spans="1:47" s="2" customFormat="1" ht="12">
      <c r="A131" s="41"/>
      <c r="B131" s="42"/>
      <c r="C131" s="43"/>
      <c r="D131" s="230" t="s">
        <v>890</v>
      </c>
      <c r="E131" s="43"/>
      <c r="F131" s="290" t="s">
        <v>4082</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890</v>
      </c>
      <c r="AU131" s="20" t="s">
        <v>82</v>
      </c>
    </row>
    <row r="132" spans="1:65" s="2" customFormat="1" ht="16.5" customHeight="1">
      <c r="A132" s="41"/>
      <c r="B132" s="42"/>
      <c r="C132" s="217" t="s">
        <v>365</v>
      </c>
      <c r="D132" s="217" t="s">
        <v>268</v>
      </c>
      <c r="E132" s="218" t="s">
        <v>4083</v>
      </c>
      <c r="F132" s="219" t="s">
        <v>4084</v>
      </c>
      <c r="G132" s="220" t="s">
        <v>481</v>
      </c>
      <c r="H132" s="221">
        <v>2</v>
      </c>
      <c r="I132" s="222"/>
      <c r="J132" s="223">
        <f>ROUND(I132*H132,2)</f>
        <v>0</v>
      </c>
      <c r="K132" s="219" t="s">
        <v>520</v>
      </c>
      <c r="L132" s="47"/>
      <c r="M132" s="224" t="s">
        <v>19</v>
      </c>
      <c r="N132" s="225"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273</v>
      </c>
      <c r="AT132" s="228" t="s">
        <v>268</v>
      </c>
      <c r="AU132" s="228" t="s">
        <v>82</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4085</v>
      </c>
    </row>
    <row r="133" spans="1:47" s="2" customFormat="1" ht="12">
      <c r="A133" s="41"/>
      <c r="B133" s="42"/>
      <c r="C133" s="43"/>
      <c r="D133" s="230" t="s">
        <v>275</v>
      </c>
      <c r="E133" s="43"/>
      <c r="F133" s="231" t="s">
        <v>4084</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82</v>
      </c>
    </row>
    <row r="134" spans="1:47" s="2" customFormat="1" ht="12">
      <c r="A134" s="41"/>
      <c r="B134" s="42"/>
      <c r="C134" s="43"/>
      <c r="D134" s="230" t="s">
        <v>890</v>
      </c>
      <c r="E134" s="43"/>
      <c r="F134" s="290" t="s">
        <v>4082</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890</v>
      </c>
      <c r="AU134" s="20" t="s">
        <v>82</v>
      </c>
    </row>
    <row r="135" spans="1:65" s="2" customFormat="1" ht="16.5" customHeight="1">
      <c r="A135" s="41"/>
      <c r="B135" s="42"/>
      <c r="C135" s="217" t="s">
        <v>376</v>
      </c>
      <c r="D135" s="217" t="s">
        <v>268</v>
      </c>
      <c r="E135" s="218" t="s">
        <v>4086</v>
      </c>
      <c r="F135" s="219" t="s">
        <v>4087</v>
      </c>
      <c r="G135" s="220" t="s">
        <v>481</v>
      </c>
      <c r="H135" s="221">
        <v>2</v>
      </c>
      <c r="I135" s="222"/>
      <c r="J135" s="223">
        <f>ROUND(I135*H135,2)</f>
        <v>0</v>
      </c>
      <c r="K135" s="219" t="s">
        <v>520</v>
      </c>
      <c r="L135" s="47"/>
      <c r="M135" s="224" t="s">
        <v>19</v>
      </c>
      <c r="N135" s="225" t="s">
        <v>43</v>
      </c>
      <c r="O135" s="87"/>
      <c r="P135" s="226">
        <f>O135*H135</f>
        <v>0</v>
      </c>
      <c r="Q135" s="226">
        <v>0</v>
      </c>
      <c r="R135" s="226">
        <f>Q135*H135</f>
        <v>0</v>
      </c>
      <c r="S135" s="226">
        <v>0</v>
      </c>
      <c r="T135" s="227">
        <f>S135*H135</f>
        <v>0</v>
      </c>
      <c r="U135" s="41"/>
      <c r="V135" s="41"/>
      <c r="W135" s="41"/>
      <c r="X135" s="41"/>
      <c r="Y135" s="41"/>
      <c r="Z135" s="41"/>
      <c r="AA135" s="41"/>
      <c r="AB135" s="41"/>
      <c r="AC135" s="41"/>
      <c r="AD135" s="41"/>
      <c r="AE135" s="41"/>
      <c r="AR135" s="228" t="s">
        <v>273</v>
      </c>
      <c r="AT135" s="228" t="s">
        <v>268</v>
      </c>
      <c r="AU135" s="228" t="s">
        <v>82</v>
      </c>
      <c r="AY135" s="20" t="s">
        <v>266</v>
      </c>
      <c r="BE135" s="229">
        <f>IF(N135="základní",J135,0)</f>
        <v>0</v>
      </c>
      <c r="BF135" s="229">
        <f>IF(N135="snížená",J135,0)</f>
        <v>0</v>
      </c>
      <c r="BG135" s="229">
        <f>IF(N135="zákl. přenesená",J135,0)</f>
        <v>0</v>
      </c>
      <c r="BH135" s="229">
        <f>IF(N135="sníž. přenesená",J135,0)</f>
        <v>0</v>
      </c>
      <c r="BI135" s="229">
        <f>IF(N135="nulová",J135,0)</f>
        <v>0</v>
      </c>
      <c r="BJ135" s="20" t="s">
        <v>80</v>
      </c>
      <c r="BK135" s="229">
        <f>ROUND(I135*H135,2)</f>
        <v>0</v>
      </c>
      <c r="BL135" s="20" t="s">
        <v>273</v>
      </c>
      <c r="BM135" s="228" t="s">
        <v>4088</v>
      </c>
    </row>
    <row r="136" spans="1:47" s="2" customFormat="1" ht="12">
      <c r="A136" s="41"/>
      <c r="B136" s="42"/>
      <c r="C136" s="43"/>
      <c r="D136" s="230" t="s">
        <v>275</v>
      </c>
      <c r="E136" s="43"/>
      <c r="F136" s="231" t="s">
        <v>4087</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275</v>
      </c>
      <c r="AU136" s="20" t="s">
        <v>82</v>
      </c>
    </row>
    <row r="137" spans="1:47" s="2" customFormat="1" ht="12">
      <c r="A137" s="41"/>
      <c r="B137" s="42"/>
      <c r="C137" s="43"/>
      <c r="D137" s="230" t="s">
        <v>890</v>
      </c>
      <c r="E137" s="43"/>
      <c r="F137" s="290" t="s">
        <v>4082</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890</v>
      </c>
      <c r="AU137" s="20" t="s">
        <v>82</v>
      </c>
    </row>
    <row r="138" spans="1:65" s="2" customFormat="1" ht="16.5" customHeight="1">
      <c r="A138" s="41"/>
      <c r="B138" s="42"/>
      <c r="C138" s="217" t="s">
        <v>8</v>
      </c>
      <c r="D138" s="217" t="s">
        <v>268</v>
      </c>
      <c r="E138" s="218" t="s">
        <v>4089</v>
      </c>
      <c r="F138" s="219" t="s">
        <v>4090</v>
      </c>
      <c r="G138" s="220" t="s">
        <v>481</v>
      </c>
      <c r="H138" s="221">
        <v>8</v>
      </c>
      <c r="I138" s="222"/>
      <c r="J138" s="223">
        <f>ROUND(I138*H138,2)</f>
        <v>0</v>
      </c>
      <c r="K138" s="219" t="s">
        <v>520</v>
      </c>
      <c r="L138" s="47"/>
      <c r="M138" s="224" t="s">
        <v>19</v>
      </c>
      <c r="N138" s="225"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273</v>
      </c>
      <c r="AT138" s="228" t="s">
        <v>268</v>
      </c>
      <c r="AU138" s="228" t="s">
        <v>82</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4091</v>
      </c>
    </row>
    <row r="139" spans="1:47" s="2" customFormat="1" ht="12">
      <c r="A139" s="41"/>
      <c r="B139" s="42"/>
      <c r="C139" s="43"/>
      <c r="D139" s="230" t="s">
        <v>275</v>
      </c>
      <c r="E139" s="43"/>
      <c r="F139" s="231" t="s">
        <v>4090</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82</v>
      </c>
    </row>
    <row r="140" spans="1:47" s="2" customFormat="1" ht="12">
      <c r="A140" s="41"/>
      <c r="B140" s="42"/>
      <c r="C140" s="43"/>
      <c r="D140" s="230" t="s">
        <v>890</v>
      </c>
      <c r="E140" s="43"/>
      <c r="F140" s="290" t="s">
        <v>4092</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890</v>
      </c>
      <c r="AU140" s="20" t="s">
        <v>82</v>
      </c>
    </row>
    <row r="141" spans="1:65" s="2" customFormat="1" ht="16.5" customHeight="1">
      <c r="A141" s="41"/>
      <c r="B141" s="42"/>
      <c r="C141" s="217" t="s">
        <v>396</v>
      </c>
      <c r="D141" s="217" t="s">
        <v>268</v>
      </c>
      <c r="E141" s="218" t="s">
        <v>4093</v>
      </c>
      <c r="F141" s="219" t="s">
        <v>4094</v>
      </c>
      <c r="G141" s="220" t="s">
        <v>481</v>
      </c>
      <c r="H141" s="221">
        <v>1</v>
      </c>
      <c r="I141" s="222"/>
      <c r="J141" s="223">
        <f>ROUND(I141*H141,2)</f>
        <v>0</v>
      </c>
      <c r="K141" s="219" t="s">
        <v>520</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273</v>
      </c>
      <c r="AT141" s="228" t="s">
        <v>268</v>
      </c>
      <c r="AU141" s="228" t="s">
        <v>82</v>
      </c>
      <c r="AY141" s="20" t="s">
        <v>266</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273</v>
      </c>
      <c r="BM141" s="228" t="s">
        <v>4095</v>
      </c>
    </row>
    <row r="142" spans="1:47" s="2" customFormat="1" ht="12">
      <c r="A142" s="41"/>
      <c r="B142" s="42"/>
      <c r="C142" s="43"/>
      <c r="D142" s="230" t="s">
        <v>275</v>
      </c>
      <c r="E142" s="43"/>
      <c r="F142" s="231" t="s">
        <v>4094</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275</v>
      </c>
      <c r="AU142" s="20" t="s">
        <v>82</v>
      </c>
    </row>
    <row r="143" spans="1:47" s="2" customFormat="1" ht="12">
      <c r="A143" s="41"/>
      <c r="B143" s="42"/>
      <c r="C143" s="43"/>
      <c r="D143" s="230" t="s">
        <v>890</v>
      </c>
      <c r="E143" s="43"/>
      <c r="F143" s="290" t="s">
        <v>4096</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890</v>
      </c>
      <c r="AU143" s="20" t="s">
        <v>82</v>
      </c>
    </row>
    <row r="144" spans="1:65" s="2" customFormat="1" ht="16.5" customHeight="1">
      <c r="A144" s="41"/>
      <c r="B144" s="42"/>
      <c r="C144" s="217" t="s">
        <v>404</v>
      </c>
      <c r="D144" s="217" t="s">
        <v>268</v>
      </c>
      <c r="E144" s="218" t="s">
        <v>4097</v>
      </c>
      <c r="F144" s="219" t="s">
        <v>4098</v>
      </c>
      <c r="G144" s="220" t="s">
        <v>481</v>
      </c>
      <c r="H144" s="221">
        <v>5</v>
      </c>
      <c r="I144" s="222"/>
      <c r="J144" s="223">
        <f>ROUND(I144*H144,2)</f>
        <v>0</v>
      </c>
      <c r="K144" s="219" t="s">
        <v>520</v>
      </c>
      <c r="L144" s="47"/>
      <c r="M144" s="224" t="s">
        <v>19</v>
      </c>
      <c r="N144" s="225"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273</v>
      </c>
      <c r="AT144" s="228" t="s">
        <v>268</v>
      </c>
      <c r="AU144" s="228" t="s">
        <v>82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4099</v>
      </c>
    </row>
    <row r="145" spans="1:47" s="2" customFormat="1" ht="12">
      <c r="A145" s="41"/>
      <c r="B145" s="42"/>
      <c r="C145" s="43"/>
      <c r="D145" s="230" t="s">
        <v>275</v>
      </c>
      <c r="E145" s="43"/>
      <c r="F145" s="231" t="s">
        <v>4098</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82</v>
      </c>
    </row>
    <row r="146" spans="1:65" s="2" customFormat="1" ht="16.5" customHeight="1">
      <c r="A146" s="41"/>
      <c r="B146" s="42"/>
      <c r="C146" s="217" t="s">
        <v>412</v>
      </c>
      <c r="D146" s="217" t="s">
        <v>268</v>
      </c>
      <c r="E146" s="218" t="s">
        <v>4100</v>
      </c>
      <c r="F146" s="219" t="s">
        <v>4101</v>
      </c>
      <c r="G146" s="220" t="s">
        <v>481</v>
      </c>
      <c r="H146" s="221">
        <v>4</v>
      </c>
      <c r="I146" s="222"/>
      <c r="J146" s="223">
        <f>ROUND(I146*H146,2)</f>
        <v>0</v>
      </c>
      <c r="K146" s="219" t="s">
        <v>520</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4102</v>
      </c>
    </row>
    <row r="147" spans="1:47" s="2" customFormat="1" ht="12">
      <c r="A147" s="41"/>
      <c r="B147" s="42"/>
      <c r="C147" s="43"/>
      <c r="D147" s="230" t="s">
        <v>275</v>
      </c>
      <c r="E147" s="43"/>
      <c r="F147" s="231" t="s">
        <v>4101</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82</v>
      </c>
    </row>
    <row r="148" spans="1:63" s="12" customFormat="1" ht="22.8" customHeight="1">
      <c r="A148" s="12"/>
      <c r="B148" s="201"/>
      <c r="C148" s="202"/>
      <c r="D148" s="203" t="s">
        <v>71</v>
      </c>
      <c r="E148" s="215" t="s">
        <v>4103</v>
      </c>
      <c r="F148" s="215" t="s">
        <v>4104</v>
      </c>
      <c r="G148" s="202"/>
      <c r="H148" s="202"/>
      <c r="I148" s="205"/>
      <c r="J148" s="216">
        <f>BK148</f>
        <v>0</v>
      </c>
      <c r="K148" s="202"/>
      <c r="L148" s="207"/>
      <c r="M148" s="208"/>
      <c r="N148" s="209"/>
      <c r="O148" s="209"/>
      <c r="P148" s="210">
        <f>SUM(P149:P177)</f>
        <v>0</v>
      </c>
      <c r="Q148" s="209"/>
      <c r="R148" s="210">
        <f>SUM(R149:R177)</f>
        <v>0</v>
      </c>
      <c r="S148" s="209"/>
      <c r="T148" s="211">
        <f>SUM(T149:T177)</f>
        <v>0</v>
      </c>
      <c r="U148" s="12"/>
      <c r="V148" s="12"/>
      <c r="W148" s="12"/>
      <c r="X148" s="12"/>
      <c r="Y148" s="12"/>
      <c r="Z148" s="12"/>
      <c r="AA148" s="12"/>
      <c r="AB148" s="12"/>
      <c r="AC148" s="12"/>
      <c r="AD148" s="12"/>
      <c r="AE148" s="12"/>
      <c r="AR148" s="212" t="s">
        <v>80</v>
      </c>
      <c r="AT148" s="213" t="s">
        <v>71</v>
      </c>
      <c r="AU148" s="213" t="s">
        <v>80</v>
      </c>
      <c r="AY148" s="212" t="s">
        <v>266</v>
      </c>
      <c r="BK148" s="214">
        <f>SUM(BK149:BK177)</f>
        <v>0</v>
      </c>
    </row>
    <row r="149" spans="1:65" s="2" customFormat="1" ht="21.75" customHeight="1">
      <c r="A149" s="41"/>
      <c r="B149" s="42"/>
      <c r="C149" s="217" t="s">
        <v>420</v>
      </c>
      <c r="D149" s="217" t="s">
        <v>268</v>
      </c>
      <c r="E149" s="218" t="s">
        <v>4105</v>
      </c>
      <c r="F149" s="219" t="s">
        <v>4106</v>
      </c>
      <c r="G149" s="220" t="s">
        <v>481</v>
      </c>
      <c r="H149" s="221">
        <v>1</v>
      </c>
      <c r="I149" s="222"/>
      <c r="J149" s="223">
        <f>ROUND(I149*H149,2)</f>
        <v>0</v>
      </c>
      <c r="K149" s="219" t="s">
        <v>520</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273</v>
      </c>
      <c r="AT149" s="228" t="s">
        <v>268</v>
      </c>
      <c r="AU149" s="228" t="s">
        <v>82</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4107</v>
      </c>
    </row>
    <row r="150" spans="1:47" s="2" customFormat="1" ht="12">
      <c r="A150" s="41"/>
      <c r="B150" s="42"/>
      <c r="C150" s="43"/>
      <c r="D150" s="230" t="s">
        <v>275</v>
      </c>
      <c r="E150" s="43"/>
      <c r="F150" s="231" t="s">
        <v>4108</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82</v>
      </c>
    </row>
    <row r="151" spans="1:47" s="2" customFormat="1" ht="12">
      <c r="A151" s="41"/>
      <c r="B151" s="42"/>
      <c r="C151" s="43"/>
      <c r="D151" s="230" t="s">
        <v>890</v>
      </c>
      <c r="E151" s="43"/>
      <c r="F151" s="290" t="s">
        <v>4109</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890</v>
      </c>
      <c r="AU151" s="20" t="s">
        <v>82</v>
      </c>
    </row>
    <row r="152" spans="1:65" s="2" customFormat="1" ht="21.75" customHeight="1">
      <c r="A152" s="41"/>
      <c r="B152" s="42"/>
      <c r="C152" s="217" t="s">
        <v>429</v>
      </c>
      <c r="D152" s="217" t="s">
        <v>268</v>
      </c>
      <c r="E152" s="218" t="s">
        <v>4110</v>
      </c>
      <c r="F152" s="219" t="s">
        <v>4111</v>
      </c>
      <c r="G152" s="220" t="s">
        <v>481</v>
      </c>
      <c r="H152" s="221">
        <v>3</v>
      </c>
      <c r="I152" s="222"/>
      <c r="J152" s="223">
        <f>ROUND(I152*H152,2)</f>
        <v>0</v>
      </c>
      <c r="K152" s="219" t="s">
        <v>520</v>
      </c>
      <c r="L152" s="47"/>
      <c r="M152" s="224" t="s">
        <v>19</v>
      </c>
      <c r="N152" s="225"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273</v>
      </c>
      <c r="AT152" s="228" t="s">
        <v>268</v>
      </c>
      <c r="AU152" s="228" t="s">
        <v>82</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4112</v>
      </c>
    </row>
    <row r="153" spans="1:47" s="2" customFormat="1" ht="12">
      <c r="A153" s="41"/>
      <c r="B153" s="42"/>
      <c r="C153" s="43"/>
      <c r="D153" s="230" t="s">
        <v>275</v>
      </c>
      <c r="E153" s="43"/>
      <c r="F153" s="231" t="s">
        <v>4113</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82</v>
      </c>
    </row>
    <row r="154" spans="1:47" s="2" customFormat="1" ht="12">
      <c r="A154" s="41"/>
      <c r="B154" s="42"/>
      <c r="C154" s="43"/>
      <c r="D154" s="230" t="s">
        <v>890</v>
      </c>
      <c r="E154" s="43"/>
      <c r="F154" s="290" t="s">
        <v>4109</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890</v>
      </c>
      <c r="AU154" s="20" t="s">
        <v>82</v>
      </c>
    </row>
    <row r="155" spans="1:65" s="2" customFormat="1" ht="21.75" customHeight="1">
      <c r="A155" s="41"/>
      <c r="B155" s="42"/>
      <c r="C155" s="217" t="s">
        <v>7</v>
      </c>
      <c r="D155" s="217" t="s">
        <v>268</v>
      </c>
      <c r="E155" s="218" t="s">
        <v>4114</v>
      </c>
      <c r="F155" s="219" t="s">
        <v>4115</v>
      </c>
      <c r="G155" s="220" t="s">
        <v>481</v>
      </c>
      <c r="H155" s="221">
        <v>12</v>
      </c>
      <c r="I155" s="222"/>
      <c r="J155" s="223">
        <f>ROUND(I155*H155,2)</f>
        <v>0</v>
      </c>
      <c r="K155" s="219" t="s">
        <v>520</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273</v>
      </c>
      <c r="AT155" s="228" t="s">
        <v>268</v>
      </c>
      <c r="AU155" s="228" t="s">
        <v>82</v>
      </c>
      <c r="AY155" s="20" t="s">
        <v>266</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273</v>
      </c>
      <c r="BM155" s="228" t="s">
        <v>4116</v>
      </c>
    </row>
    <row r="156" spans="1:47" s="2" customFormat="1" ht="12">
      <c r="A156" s="41"/>
      <c r="B156" s="42"/>
      <c r="C156" s="43"/>
      <c r="D156" s="230" t="s">
        <v>275</v>
      </c>
      <c r="E156" s="43"/>
      <c r="F156" s="231" t="s">
        <v>4117</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275</v>
      </c>
      <c r="AU156" s="20" t="s">
        <v>82</v>
      </c>
    </row>
    <row r="157" spans="1:47" s="2" customFormat="1" ht="12">
      <c r="A157" s="41"/>
      <c r="B157" s="42"/>
      <c r="C157" s="43"/>
      <c r="D157" s="230" t="s">
        <v>890</v>
      </c>
      <c r="E157" s="43"/>
      <c r="F157" s="290" t="s">
        <v>4109</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890</v>
      </c>
      <c r="AU157" s="20" t="s">
        <v>82</v>
      </c>
    </row>
    <row r="158" spans="1:65" s="2" customFormat="1" ht="21.75" customHeight="1">
      <c r="A158" s="41"/>
      <c r="B158" s="42"/>
      <c r="C158" s="217" t="s">
        <v>441</v>
      </c>
      <c r="D158" s="217" t="s">
        <v>268</v>
      </c>
      <c r="E158" s="218" t="s">
        <v>4118</v>
      </c>
      <c r="F158" s="219" t="s">
        <v>4119</v>
      </c>
      <c r="G158" s="220" t="s">
        <v>481</v>
      </c>
      <c r="H158" s="221">
        <v>10</v>
      </c>
      <c r="I158" s="222"/>
      <c r="J158" s="223">
        <f>ROUND(I158*H158,2)</f>
        <v>0</v>
      </c>
      <c r="K158" s="219" t="s">
        <v>520</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82</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4120</v>
      </c>
    </row>
    <row r="159" spans="1:47" s="2" customFormat="1" ht="12">
      <c r="A159" s="41"/>
      <c r="B159" s="42"/>
      <c r="C159" s="43"/>
      <c r="D159" s="230" t="s">
        <v>275</v>
      </c>
      <c r="E159" s="43"/>
      <c r="F159" s="231" t="s">
        <v>4121</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82</v>
      </c>
    </row>
    <row r="160" spans="1:47" s="2" customFormat="1" ht="12">
      <c r="A160" s="41"/>
      <c r="B160" s="42"/>
      <c r="C160" s="43"/>
      <c r="D160" s="230" t="s">
        <v>890</v>
      </c>
      <c r="E160" s="43"/>
      <c r="F160" s="290" t="s">
        <v>4109</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890</v>
      </c>
      <c r="AU160" s="20" t="s">
        <v>82</v>
      </c>
    </row>
    <row r="161" spans="1:65" s="2" customFormat="1" ht="21.75" customHeight="1">
      <c r="A161" s="41"/>
      <c r="B161" s="42"/>
      <c r="C161" s="217" t="s">
        <v>449</v>
      </c>
      <c r="D161" s="217" t="s">
        <v>268</v>
      </c>
      <c r="E161" s="218" t="s">
        <v>4122</v>
      </c>
      <c r="F161" s="219" t="s">
        <v>4123</v>
      </c>
      <c r="G161" s="220" t="s">
        <v>481</v>
      </c>
      <c r="H161" s="221">
        <v>1</v>
      </c>
      <c r="I161" s="222"/>
      <c r="J161" s="223">
        <f>ROUND(I161*H161,2)</f>
        <v>0</v>
      </c>
      <c r="K161" s="219" t="s">
        <v>520</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273</v>
      </c>
      <c r="AT161" s="228" t="s">
        <v>268</v>
      </c>
      <c r="AU161" s="228" t="s">
        <v>82</v>
      </c>
      <c r="AY161" s="20" t="s">
        <v>266</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273</v>
      </c>
      <c r="BM161" s="228" t="s">
        <v>4124</v>
      </c>
    </row>
    <row r="162" spans="1:47" s="2" customFormat="1" ht="12">
      <c r="A162" s="41"/>
      <c r="B162" s="42"/>
      <c r="C162" s="43"/>
      <c r="D162" s="230" t="s">
        <v>275</v>
      </c>
      <c r="E162" s="43"/>
      <c r="F162" s="231" t="s">
        <v>4125</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275</v>
      </c>
      <c r="AU162" s="20" t="s">
        <v>82</v>
      </c>
    </row>
    <row r="163" spans="1:47" s="2" customFormat="1" ht="12">
      <c r="A163" s="41"/>
      <c r="B163" s="42"/>
      <c r="C163" s="43"/>
      <c r="D163" s="230" t="s">
        <v>890</v>
      </c>
      <c r="E163" s="43"/>
      <c r="F163" s="290" t="s">
        <v>4109</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890</v>
      </c>
      <c r="AU163" s="20" t="s">
        <v>82</v>
      </c>
    </row>
    <row r="164" spans="1:65" s="2" customFormat="1" ht="21.75" customHeight="1">
      <c r="A164" s="41"/>
      <c r="B164" s="42"/>
      <c r="C164" s="217" t="s">
        <v>457</v>
      </c>
      <c r="D164" s="217" t="s">
        <v>268</v>
      </c>
      <c r="E164" s="218" t="s">
        <v>4126</v>
      </c>
      <c r="F164" s="219" t="s">
        <v>4127</v>
      </c>
      <c r="G164" s="220" t="s">
        <v>481</v>
      </c>
      <c r="H164" s="221">
        <v>1</v>
      </c>
      <c r="I164" s="222"/>
      <c r="J164" s="223">
        <f>ROUND(I164*H164,2)</f>
        <v>0</v>
      </c>
      <c r="K164" s="219" t="s">
        <v>520</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273</v>
      </c>
      <c r="AT164" s="228" t="s">
        <v>268</v>
      </c>
      <c r="AU164" s="228" t="s">
        <v>82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4128</v>
      </c>
    </row>
    <row r="165" spans="1:47" s="2" customFormat="1" ht="12">
      <c r="A165" s="41"/>
      <c r="B165" s="42"/>
      <c r="C165" s="43"/>
      <c r="D165" s="230" t="s">
        <v>275</v>
      </c>
      <c r="E165" s="43"/>
      <c r="F165" s="231" t="s">
        <v>4129</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82</v>
      </c>
    </row>
    <row r="166" spans="1:47" s="2" customFormat="1" ht="12">
      <c r="A166" s="41"/>
      <c r="B166" s="42"/>
      <c r="C166" s="43"/>
      <c r="D166" s="230" t="s">
        <v>890</v>
      </c>
      <c r="E166" s="43"/>
      <c r="F166" s="290" t="s">
        <v>4109</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890</v>
      </c>
      <c r="AU166" s="20" t="s">
        <v>82</v>
      </c>
    </row>
    <row r="167" spans="1:65" s="2" customFormat="1" ht="16.5" customHeight="1">
      <c r="A167" s="41"/>
      <c r="B167" s="42"/>
      <c r="C167" s="217" t="s">
        <v>464</v>
      </c>
      <c r="D167" s="217" t="s">
        <v>268</v>
      </c>
      <c r="E167" s="218" t="s">
        <v>4130</v>
      </c>
      <c r="F167" s="219" t="s">
        <v>4131</v>
      </c>
      <c r="G167" s="220" t="s">
        <v>481</v>
      </c>
      <c r="H167" s="221">
        <v>28</v>
      </c>
      <c r="I167" s="222"/>
      <c r="J167" s="223">
        <f>ROUND(I167*H167,2)</f>
        <v>0</v>
      </c>
      <c r="K167" s="219" t="s">
        <v>520</v>
      </c>
      <c r="L167" s="47"/>
      <c r="M167" s="224" t="s">
        <v>19</v>
      </c>
      <c r="N167" s="225" t="s">
        <v>43</v>
      </c>
      <c r="O167" s="87"/>
      <c r="P167" s="226">
        <f>O167*H167</f>
        <v>0</v>
      </c>
      <c r="Q167" s="226">
        <v>0</v>
      </c>
      <c r="R167" s="226">
        <f>Q167*H167</f>
        <v>0</v>
      </c>
      <c r="S167" s="226">
        <v>0</v>
      </c>
      <c r="T167" s="227">
        <f>S167*H167</f>
        <v>0</v>
      </c>
      <c r="U167" s="41"/>
      <c r="V167" s="41"/>
      <c r="W167" s="41"/>
      <c r="X167" s="41"/>
      <c r="Y167" s="41"/>
      <c r="Z167" s="41"/>
      <c r="AA167" s="41"/>
      <c r="AB167" s="41"/>
      <c r="AC167" s="41"/>
      <c r="AD167" s="41"/>
      <c r="AE167" s="41"/>
      <c r="AR167" s="228" t="s">
        <v>273</v>
      </c>
      <c r="AT167" s="228" t="s">
        <v>268</v>
      </c>
      <c r="AU167" s="228" t="s">
        <v>82</v>
      </c>
      <c r="AY167" s="20" t="s">
        <v>266</v>
      </c>
      <c r="BE167" s="229">
        <f>IF(N167="základní",J167,0)</f>
        <v>0</v>
      </c>
      <c r="BF167" s="229">
        <f>IF(N167="snížená",J167,0)</f>
        <v>0</v>
      </c>
      <c r="BG167" s="229">
        <f>IF(N167="zákl. přenesená",J167,0)</f>
        <v>0</v>
      </c>
      <c r="BH167" s="229">
        <f>IF(N167="sníž. přenesená",J167,0)</f>
        <v>0</v>
      </c>
      <c r="BI167" s="229">
        <f>IF(N167="nulová",J167,0)</f>
        <v>0</v>
      </c>
      <c r="BJ167" s="20" t="s">
        <v>80</v>
      </c>
      <c r="BK167" s="229">
        <f>ROUND(I167*H167,2)</f>
        <v>0</v>
      </c>
      <c r="BL167" s="20" t="s">
        <v>273</v>
      </c>
      <c r="BM167" s="228" t="s">
        <v>4132</v>
      </c>
    </row>
    <row r="168" spans="1:47" s="2" customFormat="1" ht="12">
      <c r="A168" s="41"/>
      <c r="B168" s="42"/>
      <c r="C168" s="43"/>
      <c r="D168" s="230" t="s">
        <v>275</v>
      </c>
      <c r="E168" s="43"/>
      <c r="F168" s="231" t="s">
        <v>4131</v>
      </c>
      <c r="G168" s="43"/>
      <c r="H168" s="43"/>
      <c r="I168" s="232"/>
      <c r="J168" s="43"/>
      <c r="K168" s="43"/>
      <c r="L168" s="47"/>
      <c r="M168" s="233"/>
      <c r="N168" s="234"/>
      <c r="O168" s="87"/>
      <c r="P168" s="87"/>
      <c r="Q168" s="87"/>
      <c r="R168" s="87"/>
      <c r="S168" s="87"/>
      <c r="T168" s="88"/>
      <c r="U168" s="41"/>
      <c r="V168" s="41"/>
      <c r="W168" s="41"/>
      <c r="X168" s="41"/>
      <c r="Y168" s="41"/>
      <c r="Z168" s="41"/>
      <c r="AA168" s="41"/>
      <c r="AB168" s="41"/>
      <c r="AC168" s="41"/>
      <c r="AD168" s="41"/>
      <c r="AE168" s="41"/>
      <c r="AT168" s="20" t="s">
        <v>275</v>
      </c>
      <c r="AU168" s="20" t="s">
        <v>82</v>
      </c>
    </row>
    <row r="169" spans="1:47" s="2" customFormat="1" ht="12">
      <c r="A169" s="41"/>
      <c r="B169" s="42"/>
      <c r="C169" s="43"/>
      <c r="D169" s="230" t="s">
        <v>890</v>
      </c>
      <c r="E169" s="43"/>
      <c r="F169" s="290" t="s">
        <v>4133</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890</v>
      </c>
      <c r="AU169" s="20" t="s">
        <v>82</v>
      </c>
    </row>
    <row r="170" spans="1:65" s="2" customFormat="1" ht="16.5" customHeight="1">
      <c r="A170" s="41"/>
      <c r="B170" s="42"/>
      <c r="C170" s="217" t="s">
        <v>471</v>
      </c>
      <c r="D170" s="217" t="s">
        <v>268</v>
      </c>
      <c r="E170" s="218" t="s">
        <v>4134</v>
      </c>
      <c r="F170" s="219" t="s">
        <v>4135</v>
      </c>
      <c r="G170" s="220" t="s">
        <v>481</v>
      </c>
      <c r="H170" s="221">
        <v>28</v>
      </c>
      <c r="I170" s="222"/>
      <c r="J170" s="223">
        <f>ROUND(I170*H170,2)</f>
        <v>0</v>
      </c>
      <c r="K170" s="219" t="s">
        <v>520</v>
      </c>
      <c r="L170" s="47"/>
      <c r="M170" s="224" t="s">
        <v>19</v>
      </c>
      <c r="N170" s="225"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273</v>
      </c>
      <c r="AT170" s="228" t="s">
        <v>268</v>
      </c>
      <c r="AU170" s="228" t="s">
        <v>82</v>
      </c>
      <c r="AY170" s="20" t="s">
        <v>266</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273</v>
      </c>
      <c r="BM170" s="228" t="s">
        <v>4136</v>
      </c>
    </row>
    <row r="171" spans="1:47" s="2" customFormat="1" ht="12">
      <c r="A171" s="41"/>
      <c r="B171" s="42"/>
      <c r="C171" s="43"/>
      <c r="D171" s="230" t="s">
        <v>275</v>
      </c>
      <c r="E171" s="43"/>
      <c r="F171" s="231" t="s">
        <v>4135</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275</v>
      </c>
      <c r="AU171" s="20" t="s">
        <v>82</v>
      </c>
    </row>
    <row r="172" spans="1:47" s="2" customFormat="1" ht="12">
      <c r="A172" s="41"/>
      <c r="B172" s="42"/>
      <c r="C172" s="43"/>
      <c r="D172" s="230" t="s">
        <v>890</v>
      </c>
      <c r="E172" s="43"/>
      <c r="F172" s="290" t="s">
        <v>4137</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890</v>
      </c>
      <c r="AU172" s="20" t="s">
        <v>82</v>
      </c>
    </row>
    <row r="173" spans="1:65" s="2" customFormat="1" ht="16.5" customHeight="1">
      <c r="A173" s="41"/>
      <c r="B173" s="42"/>
      <c r="C173" s="217" t="s">
        <v>478</v>
      </c>
      <c r="D173" s="217" t="s">
        <v>268</v>
      </c>
      <c r="E173" s="218" t="s">
        <v>4138</v>
      </c>
      <c r="F173" s="219" t="s">
        <v>4139</v>
      </c>
      <c r="G173" s="220" t="s">
        <v>481</v>
      </c>
      <c r="H173" s="221">
        <v>28</v>
      </c>
      <c r="I173" s="222"/>
      <c r="J173" s="223">
        <f>ROUND(I173*H173,2)</f>
        <v>0</v>
      </c>
      <c r="K173" s="219" t="s">
        <v>520</v>
      </c>
      <c r="L173" s="47"/>
      <c r="M173" s="224" t="s">
        <v>19</v>
      </c>
      <c r="N173" s="225" t="s">
        <v>43</v>
      </c>
      <c r="O173" s="87"/>
      <c r="P173" s="226">
        <f>O173*H173</f>
        <v>0</v>
      </c>
      <c r="Q173" s="226">
        <v>0</v>
      </c>
      <c r="R173" s="226">
        <f>Q173*H173</f>
        <v>0</v>
      </c>
      <c r="S173" s="226">
        <v>0</v>
      </c>
      <c r="T173" s="227">
        <f>S173*H173</f>
        <v>0</v>
      </c>
      <c r="U173" s="41"/>
      <c r="V173" s="41"/>
      <c r="W173" s="41"/>
      <c r="X173" s="41"/>
      <c r="Y173" s="41"/>
      <c r="Z173" s="41"/>
      <c r="AA173" s="41"/>
      <c r="AB173" s="41"/>
      <c r="AC173" s="41"/>
      <c r="AD173" s="41"/>
      <c r="AE173" s="41"/>
      <c r="AR173" s="228" t="s">
        <v>273</v>
      </c>
      <c r="AT173" s="228" t="s">
        <v>268</v>
      </c>
      <c r="AU173" s="228" t="s">
        <v>82</v>
      </c>
      <c r="AY173" s="20" t="s">
        <v>266</v>
      </c>
      <c r="BE173" s="229">
        <f>IF(N173="základní",J173,0)</f>
        <v>0</v>
      </c>
      <c r="BF173" s="229">
        <f>IF(N173="snížená",J173,0)</f>
        <v>0</v>
      </c>
      <c r="BG173" s="229">
        <f>IF(N173="zákl. přenesená",J173,0)</f>
        <v>0</v>
      </c>
      <c r="BH173" s="229">
        <f>IF(N173="sníž. přenesená",J173,0)</f>
        <v>0</v>
      </c>
      <c r="BI173" s="229">
        <f>IF(N173="nulová",J173,0)</f>
        <v>0</v>
      </c>
      <c r="BJ173" s="20" t="s">
        <v>80</v>
      </c>
      <c r="BK173" s="229">
        <f>ROUND(I173*H173,2)</f>
        <v>0</v>
      </c>
      <c r="BL173" s="20" t="s">
        <v>273</v>
      </c>
      <c r="BM173" s="228" t="s">
        <v>4140</v>
      </c>
    </row>
    <row r="174" spans="1:47" s="2" customFormat="1" ht="12">
      <c r="A174" s="41"/>
      <c r="B174" s="42"/>
      <c r="C174" s="43"/>
      <c r="D174" s="230" t="s">
        <v>275</v>
      </c>
      <c r="E174" s="43"/>
      <c r="F174" s="231" t="s">
        <v>4139</v>
      </c>
      <c r="G174" s="43"/>
      <c r="H174" s="43"/>
      <c r="I174" s="232"/>
      <c r="J174" s="43"/>
      <c r="K174" s="43"/>
      <c r="L174" s="47"/>
      <c r="M174" s="233"/>
      <c r="N174" s="234"/>
      <c r="O174" s="87"/>
      <c r="P174" s="87"/>
      <c r="Q174" s="87"/>
      <c r="R174" s="87"/>
      <c r="S174" s="87"/>
      <c r="T174" s="88"/>
      <c r="U174" s="41"/>
      <c r="V174" s="41"/>
      <c r="W174" s="41"/>
      <c r="X174" s="41"/>
      <c r="Y174" s="41"/>
      <c r="Z174" s="41"/>
      <c r="AA174" s="41"/>
      <c r="AB174" s="41"/>
      <c r="AC174" s="41"/>
      <c r="AD174" s="41"/>
      <c r="AE174" s="41"/>
      <c r="AT174" s="20" t="s">
        <v>275</v>
      </c>
      <c r="AU174" s="20" t="s">
        <v>82</v>
      </c>
    </row>
    <row r="175" spans="1:47" s="2" customFormat="1" ht="12">
      <c r="A175" s="41"/>
      <c r="B175" s="42"/>
      <c r="C175" s="43"/>
      <c r="D175" s="230" t="s">
        <v>890</v>
      </c>
      <c r="E175" s="43"/>
      <c r="F175" s="290" t="s">
        <v>4141</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890</v>
      </c>
      <c r="AU175" s="20" t="s">
        <v>82</v>
      </c>
    </row>
    <row r="176" spans="1:65" s="2" customFormat="1" ht="24.15" customHeight="1">
      <c r="A176" s="41"/>
      <c r="B176" s="42"/>
      <c r="C176" s="217" t="s">
        <v>484</v>
      </c>
      <c r="D176" s="217" t="s">
        <v>268</v>
      </c>
      <c r="E176" s="218" t="s">
        <v>4142</v>
      </c>
      <c r="F176" s="219" t="s">
        <v>4143</v>
      </c>
      <c r="G176" s="220" t="s">
        <v>481</v>
      </c>
      <c r="H176" s="221">
        <v>28</v>
      </c>
      <c r="I176" s="222"/>
      <c r="J176" s="223">
        <f>ROUND(I176*H176,2)</f>
        <v>0</v>
      </c>
      <c r="K176" s="219" t="s">
        <v>520</v>
      </c>
      <c r="L176" s="47"/>
      <c r="M176" s="224" t="s">
        <v>19</v>
      </c>
      <c r="N176" s="225"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273</v>
      </c>
      <c r="AT176" s="228" t="s">
        <v>268</v>
      </c>
      <c r="AU176" s="228" t="s">
        <v>82</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4144</v>
      </c>
    </row>
    <row r="177" spans="1:47" s="2" customFormat="1" ht="12">
      <c r="A177" s="41"/>
      <c r="B177" s="42"/>
      <c r="C177" s="43"/>
      <c r="D177" s="230" t="s">
        <v>275</v>
      </c>
      <c r="E177" s="43"/>
      <c r="F177" s="231" t="s">
        <v>4143</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82</v>
      </c>
    </row>
    <row r="178" spans="1:63" s="12" customFormat="1" ht="22.8" customHeight="1">
      <c r="A178" s="12"/>
      <c r="B178" s="201"/>
      <c r="C178" s="202"/>
      <c r="D178" s="203" t="s">
        <v>71</v>
      </c>
      <c r="E178" s="215" t="s">
        <v>4145</v>
      </c>
      <c r="F178" s="215" t="s">
        <v>4146</v>
      </c>
      <c r="G178" s="202"/>
      <c r="H178" s="202"/>
      <c r="I178" s="205"/>
      <c r="J178" s="216">
        <f>BK178</f>
        <v>0</v>
      </c>
      <c r="K178" s="202"/>
      <c r="L178" s="207"/>
      <c r="M178" s="208"/>
      <c r="N178" s="209"/>
      <c r="O178" s="209"/>
      <c r="P178" s="210">
        <f>SUM(P179:P184)</f>
        <v>0</v>
      </c>
      <c r="Q178" s="209"/>
      <c r="R178" s="210">
        <f>SUM(R179:R184)</f>
        <v>0</v>
      </c>
      <c r="S178" s="209"/>
      <c r="T178" s="211">
        <f>SUM(T179:T184)</f>
        <v>0</v>
      </c>
      <c r="U178" s="12"/>
      <c r="V178" s="12"/>
      <c r="W178" s="12"/>
      <c r="X178" s="12"/>
      <c r="Y178" s="12"/>
      <c r="Z178" s="12"/>
      <c r="AA178" s="12"/>
      <c r="AB178" s="12"/>
      <c r="AC178" s="12"/>
      <c r="AD178" s="12"/>
      <c r="AE178" s="12"/>
      <c r="AR178" s="212" t="s">
        <v>80</v>
      </c>
      <c r="AT178" s="213" t="s">
        <v>71</v>
      </c>
      <c r="AU178" s="213" t="s">
        <v>80</v>
      </c>
      <c r="AY178" s="212" t="s">
        <v>266</v>
      </c>
      <c r="BK178" s="214">
        <f>SUM(BK179:BK184)</f>
        <v>0</v>
      </c>
    </row>
    <row r="179" spans="1:65" s="2" customFormat="1" ht="37.8" customHeight="1">
      <c r="A179" s="41"/>
      <c r="B179" s="42"/>
      <c r="C179" s="217" t="s">
        <v>493</v>
      </c>
      <c r="D179" s="217" t="s">
        <v>268</v>
      </c>
      <c r="E179" s="218" t="s">
        <v>4147</v>
      </c>
      <c r="F179" s="219" t="s">
        <v>4148</v>
      </c>
      <c r="G179" s="220" t="s">
        <v>423</v>
      </c>
      <c r="H179" s="221">
        <v>98</v>
      </c>
      <c r="I179" s="222"/>
      <c r="J179" s="223">
        <f>ROUND(I179*H179,2)</f>
        <v>0</v>
      </c>
      <c r="K179" s="219" t="s">
        <v>520</v>
      </c>
      <c r="L179" s="47"/>
      <c r="M179" s="224" t="s">
        <v>19</v>
      </c>
      <c r="N179" s="225" t="s">
        <v>43</v>
      </c>
      <c r="O179" s="87"/>
      <c r="P179" s="226">
        <f>O179*H179</f>
        <v>0</v>
      </c>
      <c r="Q179" s="226">
        <v>0</v>
      </c>
      <c r="R179" s="226">
        <f>Q179*H179</f>
        <v>0</v>
      </c>
      <c r="S179" s="226">
        <v>0</v>
      </c>
      <c r="T179" s="227">
        <f>S179*H179</f>
        <v>0</v>
      </c>
      <c r="U179" s="41"/>
      <c r="V179" s="41"/>
      <c r="W179" s="41"/>
      <c r="X179" s="41"/>
      <c r="Y179" s="41"/>
      <c r="Z179" s="41"/>
      <c r="AA179" s="41"/>
      <c r="AB179" s="41"/>
      <c r="AC179" s="41"/>
      <c r="AD179" s="41"/>
      <c r="AE179" s="41"/>
      <c r="AR179" s="228" t="s">
        <v>273</v>
      </c>
      <c r="AT179" s="228" t="s">
        <v>268</v>
      </c>
      <c r="AU179" s="228" t="s">
        <v>82</v>
      </c>
      <c r="AY179" s="20" t="s">
        <v>266</v>
      </c>
      <c r="BE179" s="229">
        <f>IF(N179="základní",J179,0)</f>
        <v>0</v>
      </c>
      <c r="BF179" s="229">
        <f>IF(N179="snížená",J179,0)</f>
        <v>0</v>
      </c>
      <c r="BG179" s="229">
        <f>IF(N179="zákl. přenesená",J179,0)</f>
        <v>0</v>
      </c>
      <c r="BH179" s="229">
        <f>IF(N179="sníž. přenesená",J179,0)</f>
        <v>0</v>
      </c>
      <c r="BI179" s="229">
        <f>IF(N179="nulová",J179,0)</f>
        <v>0</v>
      </c>
      <c r="BJ179" s="20" t="s">
        <v>80</v>
      </c>
      <c r="BK179" s="229">
        <f>ROUND(I179*H179,2)</f>
        <v>0</v>
      </c>
      <c r="BL179" s="20" t="s">
        <v>273</v>
      </c>
      <c r="BM179" s="228" t="s">
        <v>4149</v>
      </c>
    </row>
    <row r="180" spans="1:47" s="2" customFormat="1" ht="12">
      <c r="A180" s="41"/>
      <c r="B180" s="42"/>
      <c r="C180" s="43"/>
      <c r="D180" s="230" t="s">
        <v>275</v>
      </c>
      <c r="E180" s="43"/>
      <c r="F180" s="231" t="s">
        <v>4148</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275</v>
      </c>
      <c r="AU180" s="20" t="s">
        <v>82</v>
      </c>
    </row>
    <row r="181" spans="1:47" s="2" customFormat="1" ht="12">
      <c r="A181" s="41"/>
      <c r="B181" s="42"/>
      <c r="C181" s="43"/>
      <c r="D181" s="230" t="s">
        <v>890</v>
      </c>
      <c r="E181" s="43"/>
      <c r="F181" s="290" t="s">
        <v>4150</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890</v>
      </c>
      <c r="AU181" s="20" t="s">
        <v>82</v>
      </c>
    </row>
    <row r="182" spans="1:65" s="2" customFormat="1" ht="37.8" customHeight="1">
      <c r="A182" s="41"/>
      <c r="B182" s="42"/>
      <c r="C182" s="217" t="s">
        <v>207</v>
      </c>
      <c r="D182" s="217" t="s">
        <v>268</v>
      </c>
      <c r="E182" s="218" t="s">
        <v>4151</v>
      </c>
      <c r="F182" s="219" t="s">
        <v>4152</v>
      </c>
      <c r="G182" s="220" t="s">
        <v>423</v>
      </c>
      <c r="H182" s="221">
        <v>282</v>
      </c>
      <c r="I182" s="222"/>
      <c r="J182" s="223">
        <f>ROUND(I182*H182,2)</f>
        <v>0</v>
      </c>
      <c r="K182" s="219" t="s">
        <v>520</v>
      </c>
      <c r="L182" s="47"/>
      <c r="M182" s="224" t="s">
        <v>19</v>
      </c>
      <c r="N182" s="225"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273</v>
      </c>
      <c r="AT182" s="228" t="s">
        <v>268</v>
      </c>
      <c r="AU182" s="228" t="s">
        <v>82</v>
      </c>
      <c r="AY182" s="20" t="s">
        <v>266</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273</v>
      </c>
      <c r="BM182" s="228" t="s">
        <v>4153</v>
      </c>
    </row>
    <row r="183" spans="1:47" s="2" customFormat="1" ht="12">
      <c r="A183" s="41"/>
      <c r="B183" s="42"/>
      <c r="C183" s="43"/>
      <c r="D183" s="230" t="s">
        <v>275</v>
      </c>
      <c r="E183" s="43"/>
      <c r="F183" s="231" t="s">
        <v>4152</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275</v>
      </c>
      <c r="AU183" s="20" t="s">
        <v>82</v>
      </c>
    </row>
    <row r="184" spans="1:47" s="2" customFormat="1" ht="12">
      <c r="A184" s="41"/>
      <c r="B184" s="42"/>
      <c r="C184" s="43"/>
      <c r="D184" s="230" t="s">
        <v>890</v>
      </c>
      <c r="E184" s="43"/>
      <c r="F184" s="290" t="s">
        <v>4154</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890</v>
      </c>
      <c r="AU184" s="20" t="s">
        <v>82</v>
      </c>
    </row>
    <row r="185" spans="1:63" s="12" customFormat="1" ht="22.8" customHeight="1">
      <c r="A185" s="12"/>
      <c r="B185" s="201"/>
      <c r="C185" s="202"/>
      <c r="D185" s="203" t="s">
        <v>71</v>
      </c>
      <c r="E185" s="215" t="s">
        <v>4155</v>
      </c>
      <c r="F185" s="215" t="s">
        <v>4156</v>
      </c>
      <c r="G185" s="202"/>
      <c r="H185" s="202"/>
      <c r="I185" s="205"/>
      <c r="J185" s="216">
        <f>BK185</f>
        <v>0</v>
      </c>
      <c r="K185" s="202"/>
      <c r="L185" s="207"/>
      <c r="M185" s="208"/>
      <c r="N185" s="209"/>
      <c r="O185" s="209"/>
      <c r="P185" s="210">
        <f>SUM(P186:P200)</f>
        <v>0</v>
      </c>
      <c r="Q185" s="209"/>
      <c r="R185" s="210">
        <f>SUM(R186:R200)</f>
        <v>0</v>
      </c>
      <c r="S185" s="209"/>
      <c r="T185" s="211">
        <f>SUM(T186:T200)</f>
        <v>0</v>
      </c>
      <c r="U185" s="12"/>
      <c r="V185" s="12"/>
      <c r="W185" s="12"/>
      <c r="X185" s="12"/>
      <c r="Y185" s="12"/>
      <c r="Z185" s="12"/>
      <c r="AA185" s="12"/>
      <c r="AB185" s="12"/>
      <c r="AC185" s="12"/>
      <c r="AD185" s="12"/>
      <c r="AE185" s="12"/>
      <c r="AR185" s="212" t="s">
        <v>80</v>
      </c>
      <c r="AT185" s="213" t="s">
        <v>71</v>
      </c>
      <c r="AU185" s="213" t="s">
        <v>80</v>
      </c>
      <c r="AY185" s="212" t="s">
        <v>266</v>
      </c>
      <c r="BK185" s="214">
        <f>SUM(BK186:BK200)</f>
        <v>0</v>
      </c>
    </row>
    <row r="186" spans="1:65" s="2" customFormat="1" ht="16.5" customHeight="1">
      <c r="A186" s="41"/>
      <c r="B186" s="42"/>
      <c r="C186" s="217" t="s">
        <v>508</v>
      </c>
      <c r="D186" s="217" t="s">
        <v>268</v>
      </c>
      <c r="E186" s="218" t="s">
        <v>4157</v>
      </c>
      <c r="F186" s="219" t="s">
        <v>4158</v>
      </c>
      <c r="G186" s="220" t="s">
        <v>4003</v>
      </c>
      <c r="H186" s="221">
        <v>72</v>
      </c>
      <c r="I186" s="222"/>
      <c r="J186" s="223">
        <f>ROUND(I186*H186,2)</f>
        <v>0</v>
      </c>
      <c r="K186" s="219" t="s">
        <v>520</v>
      </c>
      <c r="L186" s="47"/>
      <c r="M186" s="224" t="s">
        <v>19</v>
      </c>
      <c r="N186" s="225"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273</v>
      </c>
      <c r="AT186" s="228" t="s">
        <v>268</v>
      </c>
      <c r="AU186" s="228" t="s">
        <v>82</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4159</v>
      </c>
    </row>
    <row r="187" spans="1:47" s="2" customFormat="1" ht="12">
      <c r="A187" s="41"/>
      <c r="B187" s="42"/>
      <c r="C187" s="43"/>
      <c r="D187" s="230" t="s">
        <v>275</v>
      </c>
      <c r="E187" s="43"/>
      <c r="F187" s="231" t="s">
        <v>4158</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82</v>
      </c>
    </row>
    <row r="188" spans="1:47" s="2" customFormat="1" ht="12">
      <c r="A188" s="41"/>
      <c r="B188" s="42"/>
      <c r="C188" s="43"/>
      <c r="D188" s="230" t="s">
        <v>890</v>
      </c>
      <c r="E188" s="43"/>
      <c r="F188" s="290" t="s">
        <v>4160</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890</v>
      </c>
      <c r="AU188" s="20" t="s">
        <v>82</v>
      </c>
    </row>
    <row r="189" spans="1:65" s="2" customFormat="1" ht="24.15" customHeight="1">
      <c r="A189" s="41"/>
      <c r="B189" s="42"/>
      <c r="C189" s="217" t="s">
        <v>517</v>
      </c>
      <c r="D189" s="217" t="s">
        <v>268</v>
      </c>
      <c r="E189" s="218" t="s">
        <v>4161</v>
      </c>
      <c r="F189" s="219" t="s">
        <v>4162</v>
      </c>
      <c r="G189" s="220" t="s">
        <v>423</v>
      </c>
      <c r="H189" s="221">
        <v>380</v>
      </c>
      <c r="I189" s="222"/>
      <c r="J189" s="223">
        <f>ROUND(I189*H189,2)</f>
        <v>0</v>
      </c>
      <c r="K189" s="219" t="s">
        <v>520</v>
      </c>
      <c r="L189" s="47"/>
      <c r="M189" s="224" t="s">
        <v>19</v>
      </c>
      <c r="N189" s="225" t="s">
        <v>43</v>
      </c>
      <c r="O189" s="87"/>
      <c r="P189" s="226">
        <f>O189*H189</f>
        <v>0</v>
      </c>
      <c r="Q189" s="226">
        <v>0</v>
      </c>
      <c r="R189" s="226">
        <f>Q189*H189</f>
        <v>0</v>
      </c>
      <c r="S189" s="226">
        <v>0</v>
      </c>
      <c r="T189" s="227">
        <f>S189*H189</f>
        <v>0</v>
      </c>
      <c r="U189" s="41"/>
      <c r="V189" s="41"/>
      <c r="W189" s="41"/>
      <c r="X189" s="41"/>
      <c r="Y189" s="41"/>
      <c r="Z189" s="41"/>
      <c r="AA189" s="41"/>
      <c r="AB189" s="41"/>
      <c r="AC189" s="41"/>
      <c r="AD189" s="41"/>
      <c r="AE189" s="41"/>
      <c r="AR189" s="228" t="s">
        <v>273</v>
      </c>
      <c r="AT189" s="228" t="s">
        <v>268</v>
      </c>
      <c r="AU189" s="228" t="s">
        <v>82</v>
      </c>
      <c r="AY189" s="20" t="s">
        <v>266</v>
      </c>
      <c r="BE189" s="229">
        <f>IF(N189="základní",J189,0)</f>
        <v>0</v>
      </c>
      <c r="BF189" s="229">
        <f>IF(N189="snížená",J189,0)</f>
        <v>0</v>
      </c>
      <c r="BG189" s="229">
        <f>IF(N189="zákl. přenesená",J189,0)</f>
        <v>0</v>
      </c>
      <c r="BH189" s="229">
        <f>IF(N189="sníž. přenesená",J189,0)</f>
        <v>0</v>
      </c>
      <c r="BI189" s="229">
        <f>IF(N189="nulová",J189,0)</f>
        <v>0</v>
      </c>
      <c r="BJ189" s="20" t="s">
        <v>80</v>
      </c>
      <c r="BK189" s="229">
        <f>ROUND(I189*H189,2)</f>
        <v>0</v>
      </c>
      <c r="BL189" s="20" t="s">
        <v>273</v>
      </c>
      <c r="BM189" s="228" t="s">
        <v>4163</v>
      </c>
    </row>
    <row r="190" spans="1:47" s="2" customFormat="1" ht="12">
      <c r="A190" s="41"/>
      <c r="B190" s="42"/>
      <c r="C190" s="43"/>
      <c r="D190" s="230" t="s">
        <v>275</v>
      </c>
      <c r="E190" s="43"/>
      <c r="F190" s="231" t="s">
        <v>4164</v>
      </c>
      <c r="G190" s="43"/>
      <c r="H190" s="43"/>
      <c r="I190" s="232"/>
      <c r="J190" s="43"/>
      <c r="K190" s="43"/>
      <c r="L190" s="47"/>
      <c r="M190" s="233"/>
      <c r="N190" s="234"/>
      <c r="O190" s="87"/>
      <c r="P190" s="87"/>
      <c r="Q190" s="87"/>
      <c r="R190" s="87"/>
      <c r="S190" s="87"/>
      <c r="T190" s="88"/>
      <c r="U190" s="41"/>
      <c r="V190" s="41"/>
      <c r="W190" s="41"/>
      <c r="X190" s="41"/>
      <c r="Y190" s="41"/>
      <c r="Z190" s="41"/>
      <c r="AA190" s="41"/>
      <c r="AB190" s="41"/>
      <c r="AC190" s="41"/>
      <c r="AD190" s="41"/>
      <c r="AE190" s="41"/>
      <c r="AT190" s="20" t="s">
        <v>275</v>
      </c>
      <c r="AU190" s="20" t="s">
        <v>82</v>
      </c>
    </row>
    <row r="191" spans="1:65" s="2" customFormat="1" ht="24.15" customHeight="1">
      <c r="A191" s="41"/>
      <c r="B191" s="42"/>
      <c r="C191" s="217" t="s">
        <v>522</v>
      </c>
      <c r="D191" s="217" t="s">
        <v>268</v>
      </c>
      <c r="E191" s="218" t="s">
        <v>4165</v>
      </c>
      <c r="F191" s="219" t="s">
        <v>4166</v>
      </c>
      <c r="G191" s="220" t="s">
        <v>4003</v>
      </c>
      <c r="H191" s="221">
        <v>24</v>
      </c>
      <c r="I191" s="222"/>
      <c r="J191" s="223">
        <f>ROUND(I191*H191,2)</f>
        <v>0</v>
      </c>
      <c r="K191" s="219" t="s">
        <v>520</v>
      </c>
      <c r="L191" s="47"/>
      <c r="M191" s="224" t="s">
        <v>19</v>
      </c>
      <c r="N191" s="225" t="s">
        <v>43</v>
      </c>
      <c r="O191" s="87"/>
      <c r="P191" s="226">
        <f>O191*H191</f>
        <v>0</v>
      </c>
      <c r="Q191" s="226">
        <v>0</v>
      </c>
      <c r="R191" s="226">
        <f>Q191*H191</f>
        <v>0</v>
      </c>
      <c r="S191" s="226">
        <v>0</v>
      </c>
      <c r="T191" s="227">
        <f>S191*H191</f>
        <v>0</v>
      </c>
      <c r="U191" s="41"/>
      <c r="V191" s="41"/>
      <c r="W191" s="41"/>
      <c r="X191" s="41"/>
      <c r="Y191" s="41"/>
      <c r="Z191" s="41"/>
      <c r="AA191" s="41"/>
      <c r="AB191" s="41"/>
      <c r="AC191" s="41"/>
      <c r="AD191" s="41"/>
      <c r="AE191" s="41"/>
      <c r="AR191" s="228" t="s">
        <v>273</v>
      </c>
      <c r="AT191" s="228" t="s">
        <v>268</v>
      </c>
      <c r="AU191" s="228" t="s">
        <v>82</v>
      </c>
      <c r="AY191" s="20" t="s">
        <v>266</v>
      </c>
      <c r="BE191" s="229">
        <f>IF(N191="základní",J191,0)</f>
        <v>0</v>
      </c>
      <c r="BF191" s="229">
        <f>IF(N191="snížená",J191,0)</f>
        <v>0</v>
      </c>
      <c r="BG191" s="229">
        <f>IF(N191="zákl. přenesená",J191,0)</f>
        <v>0</v>
      </c>
      <c r="BH191" s="229">
        <f>IF(N191="sníž. přenesená",J191,0)</f>
        <v>0</v>
      </c>
      <c r="BI191" s="229">
        <f>IF(N191="nulová",J191,0)</f>
        <v>0</v>
      </c>
      <c r="BJ191" s="20" t="s">
        <v>80</v>
      </c>
      <c r="BK191" s="229">
        <f>ROUND(I191*H191,2)</f>
        <v>0</v>
      </c>
      <c r="BL191" s="20" t="s">
        <v>273</v>
      </c>
      <c r="BM191" s="228" t="s">
        <v>4167</v>
      </c>
    </row>
    <row r="192" spans="1:47" s="2" customFormat="1" ht="12">
      <c r="A192" s="41"/>
      <c r="B192" s="42"/>
      <c r="C192" s="43"/>
      <c r="D192" s="230" t="s">
        <v>275</v>
      </c>
      <c r="E192" s="43"/>
      <c r="F192" s="231" t="s">
        <v>4168</v>
      </c>
      <c r="G192" s="43"/>
      <c r="H192" s="43"/>
      <c r="I192" s="232"/>
      <c r="J192" s="43"/>
      <c r="K192" s="43"/>
      <c r="L192" s="47"/>
      <c r="M192" s="233"/>
      <c r="N192" s="234"/>
      <c r="O192" s="87"/>
      <c r="P192" s="87"/>
      <c r="Q192" s="87"/>
      <c r="R192" s="87"/>
      <c r="S192" s="87"/>
      <c r="T192" s="88"/>
      <c r="U192" s="41"/>
      <c r="V192" s="41"/>
      <c r="W192" s="41"/>
      <c r="X192" s="41"/>
      <c r="Y192" s="41"/>
      <c r="Z192" s="41"/>
      <c r="AA192" s="41"/>
      <c r="AB192" s="41"/>
      <c r="AC192" s="41"/>
      <c r="AD192" s="41"/>
      <c r="AE192" s="41"/>
      <c r="AT192" s="20" t="s">
        <v>275</v>
      </c>
      <c r="AU192" s="20" t="s">
        <v>82</v>
      </c>
    </row>
    <row r="193" spans="1:65" s="2" customFormat="1" ht="16.5" customHeight="1">
      <c r="A193" s="41"/>
      <c r="B193" s="42"/>
      <c r="C193" s="217" t="s">
        <v>527</v>
      </c>
      <c r="D193" s="217" t="s">
        <v>268</v>
      </c>
      <c r="E193" s="218" t="s">
        <v>4169</v>
      </c>
      <c r="F193" s="219" t="s">
        <v>4170</v>
      </c>
      <c r="G193" s="220" t="s">
        <v>481</v>
      </c>
      <c r="H193" s="221">
        <v>1</v>
      </c>
      <c r="I193" s="222"/>
      <c r="J193" s="223">
        <f>ROUND(I193*H193,2)</f>
        <v>0</v>
      </c>
      <c r="K193" s="219" t="s">
        <v>520</v>
      </c>
      <c r="L193" s="47"/>
      <c r="M193" s="224" t="s">
        <v>19</v>
      </c>
      <c r="N193" s="225" t="s">
        <v>43</v>
      </c>
      <c r="O193" s="87"/>
      <c r="P193" s="226">
        <f>O193*H193</f>
        <v>0</v>
      </c>
      <c r="Q193" s="226">
        <v>0</v>
      </c>
      <c r="R193" s="226">
        <f>Q193*H193</f>
        <v>0</v>
      </c>
      <c r="S193" s="226">
        <v>0</v>
      </c>
      <c r="T193" s="227">
        <f>S193*H193</f>
        <v>0</v>
      </c>
      <c r="U193" s="41"/>
      <c r="V193" s="41"/>
      <c r="W193" s="41"/>
      <c r="X193" s="41"/>
      <c r="Y193" s="41"/>
      <c r="Z193" s="41"/>
      <c r="AA193" s="41"/>
      <c r="AB193" s="41"/>
      <c r="AC193" s="41"/>
      <c r="AD193" s="41"/>
      <c r="AE193" s="41"/>
      <c r="AR193" s="228" t="s">
        <v>273</v>
      </c>
      <c r="AT193" s="228" t="s">
        <v>268</v>
      </c>
      <c r="AU193" s="228" t="s">
        <v>82</v>
      </c>
      <c r="AY193" s="20" t="s">
        <v>266</v>
      </c>
      <c r="BE193" s="229">
        <f>IF(N193="základní",J193,0)</f>
        <v>0</v>
      </c>
      <c r="BF193" s="229">
        <f>IF(N193="snížená",J193,0)</f>
        <v>0</v>
      </c>
      <c r="BG193" s="229">
        <f>IF(N193="zákl. přenesená",J193,0)</f>
        <v>0</v>
      </c>
      <c r="BH193" s="229">
        <f>IF(N193="sníž. přenesená",J193,0)</f>
        <v>0</v>
      </c>
      <c r="BI193" s="229">
        <f>IF(N193="nulová",J193,0)</f>
        <v>0</v>
      </c>
      <c r="BJ193" s="20" t="s">
        <v>80</v>
      </c>
      <c r="BK193" s="229">
        <f>ROUND(I193*H193,2)</f>
        <v>0</v>
      </c>
      <c r="BL193" s="20" t="s">
        <v>273</v>
      </c>
      <c r="BM193" s="228" t="s">
        <v>4171</v>
      </c>
    </row>
    <row r="194" spans="1:47" s="2" customFormat="1" ht="12">
      <c r="A194" s="41"/>
      <c r="B194" s="42"/>
      <c r="C194" s="43"/>
      <c r="D194" s="230" t="s">
        <v>275</v>
      </c>
      <c r="E194" s="43"/>
      <c r="F194" s="231" t="s">
        <v>4170</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275</v>
      </c>
      <c r="AU194" s="20" t="s">
        <v>82</v>
      </c>
    </row>
    <row r="195" spans="1:65" s="2" customFormat="1" ht="37.8" customHeight="1">
      <c r="A195" s="41"/>
      <c r="B195" s="42"/>
      <c r="C195" s="217" t="s">
        <v>159</v>
      </c>
      <c r="D195" s="217" t="s">
        <v>268</v>
      </c>
      <c r="E195" s="218" t="s">
        <v>4172</v>
      </c>
      <c r="F195" s="219" t="s">
        <v>4173</v>
      </c>
      <c r="G195" s="220" t="s">
        <v>481</v>
      </c>
      <c r="H195" s="221">
        <v>1</v>
      </c>
      <c r="I195" s="222"/>
      <c r="J195" s="223">
        <f>ROUND(I195*H195,2)</f>
        <v>0</v>
      </c>
      <c r="K195" s="219" t="s">
        <v>520</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82</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4174</v>
      </c>
    </row>
    <row r="196" spans="1:47" s="2" customFormat="1" ht="12">
      <c r="A196" s="41"/>
      <c r="B196" s="42"/>
      <c r="C196" s="43"/>
      <c r="D196" s="230" t="s">
        <v>275</v>
      </c>
      <c r="E196" s="43"/>
      <c r="F196" s="231" t="s">
        <v>4173</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82</v>
      </c>
    </row>
    <row r="197" spans="1:65" s="2" customFormat="1" ht="16.5" customHeight="1">
      <c r="A197" s="41"/>
      <c r="B197" s="42"/>
      <c r="C197" s="217" t="s">
        <v>541</v>
      </c>
      <c r="D197" s="217" t="s">
        <v>268</v>
      </c>
      <c r="E197" s="218" t="s">
        <v>4175</v>
      </c>
      <c r="F197" s="219" t="s">
        <v>4176</v>
      </c>
      <c r="G197" s="220" t="s">
        <v>481</v>
      </c>
      <c r="H197" s="221">
        <v>1</v>
      </c>
      <c r="I197" s="222"/>
      <c r="J197" s="223">
        <f>ROUND(I197*H197,2)</f>
        <v>0</v>
      </c>
      <c r="K197" s="219" t="s">
        <v>520</v>
      </c>
      <c r="L197" s="47"/>
      <c r="M197" s="224" t="s">
        <v>19</v>
      </c>
      <c r="N197" s="225" t="s">
        <v>43</v>
      </c>
      <c r="O197" s="87"/>
      <c r="P197" s="226">
        <f>O197*H197</f>
        <v>0</v>
      </c>
      <c r="Q197" s="226">
        <v>0</v>
      </c>
      <c r="R197" s="226">
        <f>Q197*H197</f>
        <v>0</v>
      </c>
      <c r="S197" s="226">
        <v>0</v>
      </c>
      <c r="T197" s="227">
        <f>S197*H197</f>
        <v>0</v>
      </c>
      <c r="U197" s="41"/>
      <c r="V197" s="41"/>
      <c r="W197" s="41"/>
      <c r="X197" s="41"/>
      <c r="Y197" s="41"/>
      <c r="Z197" s="41"/>
      <c r="AA197" s="41"/>
      <c r="AB197" s="41"/>
      <c r="AC197" s="41"/>
      <c r="AD197" s="41"/>
      <c r="AE197" s="41"/>
      <c r="AR197" s="228" t="s">
        <v>273</v>
      </c>
      <c r="AT197" s="228" t="s">
        <v>268</v>
      </c>
      <c r="AU197" s="228" t="s">
        <v>82</v>
      </c>
      <c r="AY197" s="20" t="s">
        <v>266</v>
      </c>
      <c r="BE197" s="229">
        <f>IF(N197="základní",J197,0)</f>
        <v>0</v>
      </c>
      <c r="BF197" s="229">
        <f>IF(N197="snížená",J197,0)</f>
        <v>0</v>
      </c>
      <c r="BG197" s="229">
        <f>IF(N197="zákl. přenesená",J197,0)</f>
        <v>0</v>
      </c>
      <c r="BH197" s="229">
        <f>IF(N197="sníž. přenesená",J197,0)</f>
        <v>0</v>
      </c>
      <c r="BI197" s="229">
        <f>IF(N197="nulová",J197,0)</f>
        <v>0</v>
      </c>
      <c r="BJ197" s="20" t="s">
        <v>80</v>
      </c>
      <c r="BK197" s="229">
        <f>ROUND(I197*H197,2)</f>
        <v>0</v>
      </c>
      <c r="BL197" s="20" t="s">
        <v>273</v>
      </c>
      <c r="BM197" s="228" t="s">
        <v>4177</v>
      </c>
    </row>
    <row r="198" spans="1:47" s="2" customFormat="1" ht="12">
      <c r="A198" s="41"/>
      <c r="B198" s="42"/>
      <c r="C198" s="43"/>
      <c r="D198" s="230" t="s">
        <v>275</v>
      </c>
      <c r="E198" s="43"/>
      <c r="F198" s="231" t="s">
        <v>4176</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275</v>
      </c>
      <c r="AU198" s="20" t="s">
        <v>82</v>
      </c>
    </row>
    <row r="199" spans="1:65" s="2" customFormat="1" ht="21.75" customHeight="1">
      <c r="A199" s="41"/>
      <c r="B199" s="42"/>
      <c r="C199" s="217" t="s">
        <v>547</v>
      </c>
      <c r="D199" s="217" t="s">
        <v>268</v>
      </c>
      <c r="E199" s="218" t="s">
        <v>4178</v>
      </c>
      <c r="F199" s="219" t="s">
        <v>4179</v>
      </c>
      <c r="G199" s="220" t="s">
        <v>481</v>
      </c>
      <c r="H199" s="221">
        <v>1</v>
      </c>
      <c r="I199" s="222"/>
      <c r="J199" s="223">
        <f>ROUND(I199*H199,2)</f>
        <v>0</v>
      </c>
      <c r="K199" s="219" t="s">
        <v>520</v>
      </c>
      <c r="L199" s="47"/>
      <c r="M199" s="224" t="s">
        <v>19</v>
      </c>
      <c r="N199" s="225" t="s">
        <v>43</v>
      </c>
      <c r="O199" s="87"/>
      <c r="P199" s="226">
        <f>O199*H199</f>
        <v>0</v>
      </c>
      <c r="Q199" s="226">
        <v>0</v>
      </c>
      <c r="R199" s="226">
        <f>Q199*H199</f>
        <v>0</v>
      </c>
      <c r="S199" s="226">
        <v>0</v>
      </c>
      <c r="T199" s="227">
        <f>S199*H199</f>
        <v>0</v>
      </c>
      <c r="U199" s="41"/>
      <c r="V199" s="41"/>
      <c r="W199" s="41"/>
      <c r="X199" s="41"/>
      <c r="Y199" s="41"/>
      <c r="Z199" s="41"/>
      <c r="AA199" s="41"/>
      <c r="AB199" s="41"/>
      <c r="AC199" s="41"/>
      <c r="AD199" s="41"/>
      <c r="AE199" s="41"/>
      <c r="AR199" s="228" t="s">
        <v>273</v>
      </c>
      <c r="AT199" s="228" t="s">
        <v>268</v>
      </c>
      <c r="AU199" s="228" t="s">
        <v>82</v>
      </c>
      <c r="AY199" s="20" t="s">
        <v>266</v>
      </c>
      <c r="BE199" s="229">
        <f>IF(N199="základní",J199,0)</f>
        <v>0</v>
      </c>
      <c r="BF199" s="229">
        <f>IF(N199="snížená",J199,0)</f>
        <v>0</v>
      </c>
      <c r="BG199" s="229">
        <f>IF(N199="zákl. přenesená",J199,0)</f>
        <v>0</v>
      </c>
      <c r="BH199" s="229">
        <f>IF(N199="sníž. přenesená",J199,0)</f>
        <v>0</v>
      </c>
      <c r="BI199" s="229">
        <f>IF(N199="nulová",J199,0)</f>
        <v>0</v>
      </c>
      <c r="BJ199" s="20" t="s">
        <v>80</v>
      </c>
      <c r="BK199" s="229">
        <f>ROUND(I199*H199,2)</f>
        <v>0</v>
      </c>
      <c r="BL199" s="20" t="s">
        <v>273</v>
      </c>
      <c r="BM199" s="228" t="s">
        <v>4180</v>
      </c>
    </row>
    <row r="200" spans="1:47" s="2" customFormat="1" ht="12">
      <c r="A200" s="41"/>
      <c r="B200" s="42"/>
      <c r="C200" s="43"/>
      <c r="D200" s="230" t="s">
        <v>275</v>
      </c>
      <c r="E200" s="43"/>
      <c r="F200" s="231" t="s">
        <v>4181</v>
      </c>
      <c r="G200" s="43"/>
      <c r="H200" s="43"/>
      <c r="I200" s="232"/>
      <c r="J200" s="43"/>
      <c r="K200" s="43"/>
      <c r="L200" s="47"/>
      <c r="M200" s="305"/>
      <c r="N200" s="306"/>
      <c r="O200" s="307"/>
      <c r="P200" s="307"/>
      <c r="Q200" s="307"/>
      <c r="R200" s="307"/>
      <c r="S200" s="307"/>
      <c r="T200" s="308"/>
      <c r="U200" s="41"/>
      <c r="V200" s="41"/>
      <c r="W200" s="41"/>
      <c r="X200" s="41"/>
      <c r="Y200" s="41"/>
      <c r="Z200" s="41"/>
      <c r="AA200" s="41"/>
      <c r="AB200" s="41"/>
      <c r="AC200" s="41"/>
      <c r="AD200" s="41"/>
      <c r="AE200" s="41"/>
      <c r="AT200" s="20" t="s">
        <v>275</v>
      </c>
      <c r="AU200" s="20" t="s">
        <v>82</v>
      </c>
    </row>
    <row r="201" spans="1:31" s="2" customFormat="1" ht="6.95" customHeight="1">
      <c r="A201" s="41"/>
      <c r="B201" s="62"/>
      <c r="C201" s="63"/>
      <c r="D201" s="63"/>
      <c r="E201" s="63"/>
      <c r="F201" s="63"/>
      <c r="G201" s="63"/>
      <c r="H201" s="63"/>
      <c r="I201" s="63"/>
      <c r="J201" s="63"/>
      <c r="K201" s="63"/>
      <c r="L201" s="47"/>
      <c r="M201" s="41"/>
      <c r="O201" s="41"/>
      <c r="P201" s="41"/>
      <c r="Q201" s="41"/>
      <c r="R201" s="41"/>
      <c r="S201" s="41"/>
      <c r="T201" s="41"/>
      <c r="U201" s="41"/>
      <c r="V201" s="41"/>
      <c r="W201" s="41"/>
      <c r="X201" s="41"/>
      <c r="Y201" s="41"/>
      <c r="Z201" s="41"/>
      <c r="AA201" s="41"/>
      <c r="AB201" s="41"/>
      <c r="AC201" s="41"/>
      <c r="AD201" s="41"/>
      <c r="AE201" s="41"/>
    </row>
  </sheetData>
  <sheetProtection password="D520" sheet="1" objects="1" scenarios="1" formatColumns="0" formatRows="0" autoFilter="0"/>
  <autoFilter ref="C91:K200"/>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7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98</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3786</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3787</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4182</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ROUND(J100,2)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ROUND((SUM(BE100:BE779)),2)</f>
        <v>0</v>
      </c>
      <c r="G35" s="41"/>
      <c r="H35" s="41"/>
      <c r="I35" s="162">
        <v>0.21</v>
      </c>
      <c r="J35" s="161">
        <f>ROUND(((SUM(BE100:BE779))*I35),2)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ROUND((SUM(BF100:BF779)),2)</f>
        <v>0</v>
      </c>
      <c r="G36" s="41"/>
      <c r="H36" s="41"/>
      <c r="I36" s="162">
        <v>0.15</v>
      </c>
      <c r="J36" s="161">
        <f>ROUND(((SUM(BF100:BF779))*I36),2)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ROUND((SUM(BG100:BG779)),2)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ROUND((SUM(BH100:BH779)),2)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ROUND((SUM(BI100:BI779)),2)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3786</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3787</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D.1.4.c - Vzduchotechnika a chlazení</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J100</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4183</v>
      </c>
      <c r="E64" s="182"/>
      <c r="F64" s="182"/>
      <c r="G64" s="182"/>
      <c r="H64" s="182"/>
      <c r="I64" s="182"/>
      <c r="J64" s="183">
        <f>J101</f>
        <v>0</v>
      </c>
      <c r="K64" s="180"/>
      <c r="L64" s="184"/>
      <c r="S64" s="9"/>
      <c r="T64" s="9"/>
      <c r="U64" s="9"/>
      <c r="V64" s="9"/>
      <c r="W64" s="9"/>
      <c r="X64" s="9"/>
      <c r="Y64" s="9"/>
      <c r="Z64" s="9"/>
      <c r="AA64" s="9"/>
      <c r="AB64" s="9"/>
      <c r="AC64" s="9"/>
      <c r="AD64" s="9"/>
      <c r="AE64" s="9"/>
    </row>
    <row r="65" spans="1:31" s="10" customFormat="1" ht="19.9" customHeight="1">
      <c r="A65" s="10"/>
      <c r="B65" s="185"/>
      <c r="C65" s="128"/>
      <c r="D65" s="186" t="s">
        <v>4184</v>
      </c>
      <c r="E65" s="187"/>
      <c r="F65" s="187"/>
      <c r="G65" s="187"/>
      <c r="H65" s="187"/>
      <c r="I65" s="187"/>
      <c r="J65" s="188">
        <f>J102</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4185</v>
      </c>
      <c r="E66" s="187"/>
      <c r="F66" s="187"/>
      <c r="G66" s="187"/>
      <c r="H66" s="187"/>
      <c r="I66" s="187"/>
      <c r="J66" s="188">
        <f>J185</f>
        <v>0</v>
      </c>
      <c r="K66" s="128"/>
      <c r="L66" s="189"/>
      <c r="S66" s="10"/>
      <c r="T66" s="10"/>
      <c r="U66" s="10"/>
      <c r="V66" s="10"/>
      <c r="W66" s="10"/>
      <c r="X66" s="10"/>
      <c r="Y66" s="10"/>
      <c r="Z66" s="10"/>
      <c r="AA66" s="10"/>
      <c r="AB66" s="10"/>
      <c r="AC66" s="10"/>
      <c r="AD66" s="10"/>
      <c r="AE66" s="10"/>
    </row>
    <row r="67" spans="1:31" s="10" customFormat="1" ht="19.9" customHeight="1">
      <c r="A67" s="10"/>
      <c r="B67" s="185"/>
      <c r="C67" s="128"/>
      <c r="D67" s="186" t="s">
        <v>4186</v>
      </c>
      <c r="E67" s="187"/>
      <c r="F67" s="187"/>
      <c r="G67" s="187"/>
      <c r="H67" s="187"/>
      <c r="I67" s="187"/>
      <c r="J67" s="188">
        <f>J242</f>
        <v>0</v>
      </c>
      <c r="K67" s="128"/>
      <c r="L67" s="189"/>
      <c r="S67" s="10"/>
      <c r="T67" s="10"/>
      <c r="U67" s="10"/>
      <c r="V67" s="10"/>
      <c r="W67" s="10"/>
      <c r="X67" s="10"/>
      <c r="Y67" s="10"/>
      <c r="Z67" s="10"/>
      <c r="AA67" s="10"/>
      <c r="AB67" s="10"/>
      <c r="AC67" s="10"/>
      <c r="AD67" s="10"/>
      <c r="AE67" s="10"/>
    </row>
    <row r="68" spans="1:31" s="10" customFormat="1" ht="19.9" customHeight="1">
      <c r="A68" s="10"/>
      <c r="B68" s="185"/>
      <c r="C68" s="128"/>
      <c r="D68" s="186" t="s">
        <v>4187</v>
      </c>
      <c r="E68" s="187"/>
      <c r="F68" s="187"/>
      <c r="G68" s="187"/>
      <c r="H68" s="187"/>
      <c r="I68" s="187"/>
      <c r="J68" s="188">
        <f>J283</f>
        <v>0</v>
      </c>
      <c r="K68" s="128"/>
      <c r="L68" s="189"/>
      <c r="S68" s="10"/>
      <c r="T68" s="10"/>
      <c r="U68" s="10"/>
      <c r="V68" s="10"/>
      <c r="W68" s="10"/>
      <c r="X68" s="10"/>
      <c r="Y68" s="10"/>
      <c r="Z68" s="10"/>
      <c r="AA68" s="10"/>
      <c r="AB68" s="10"/>
      <c r="AC68" s="10"/>
      <c r="AD68" s="10"/>
      <c r="AE68" s="10"/>
    </row>
    <row r="69" spans="1:31" s="10" customFormat="1" ht="19.9" customHeight="1">
      <c r="A69" s="10"/>
      <c r="B69" s="185"/>
      <c r="C69" s="128"/>
      <c r="D69" s="186" t="s">
        <v>4188</v>
      </c>
      <c r="E69" s="187"/>
      <c r="F69" s="187"/>
      <c r="G69" s="187"/>
      <c r="H69" s="187"/>
      <c r="I69" s="187"/>
      <c r="J69" s="188">
        <f>J356</f>
        <v>0</v>
      </c>
      <c r="K69" s="128"/>
      <c r="L69" s="189"/>
      <c r="S69" s="10"/>
      <c r="T69" s="10"/>
      <c r="U69" s="10"/>
      <c r="V69" s="10"/>
      <c r="W69" s="10"/>
      <c r="X69" s="10"/>
      <c r="Y69" s="10"/>
      <c r="Z69" s="10"/>
      <c r="AA69" s="10"/>
      <c r="AB69" s="10"/>
      <c r="AC69" s="10"/>
      <c r="AD69" s="10"/>
      <c r="AE69" s="10"/>
    </row>
    <row r="70" spans="1:31" s="10" customFormat="1" ht="19.9" customHeight="1">
      <c r="A70" s="10"/>
      <c r="B70" s="185"/>
      <c r="C70" s="128"/>
      <c r="D70" s="186" t="s">
        <v>4189</v>
      </c>
      <c r="E70" s="187"/>
      <c r="F70" s="187"/>
      <c r="G70" s="187"/>
      <c r="H70" s="187"/>
      <c r="I70" s="187"/>
      <c r="J70" s="188">
        <f>J380</f>
        <v>0</v>
      </c>
      <c r="K70" s="128"/>
      <c r="L70" s="189"/>
      <c r="S70" s="10"/>
      <c r="T70" s="10"/>
      <c r="U70" s="10"/>
      <c r="V70" s="10"/>
      <c r="W70" s="10"/>
      <c r="X70" s="10"/>
      <c r="Y70" s="10"/>
      <c r="Z70" s="10"/>
      <c r="AA70" s="10"/>
      <c r="AB70" s="10"/>
      <c r="AC70" s="10"/>
      <c r="AD70" s="10"/>
      <c r="AE70" s="10"/>
    </row>
    <row r="71" spans="1:31" s="10" customFormat="1" ht="19.9" customHeight="1">
      <c r="A71" s="10"/>
      <c r="B71" s="185"/>
      <c r="C71" s="128"/>
      <c r="D71" s="186" t="s">
        <v>4190</v>
      </c>
      <c r="E71" s="187"/>
      <c r="F71" s="187"/>
      <c r="G71" s="187"/>
      <c r="H71" s="187"/>
      <c r="I71" s="187"/>
      <c r="J71" s="188">
        <f>J443</f>
        <v>0</v>
      </c>
      <c r="K71" s="128"/>
      <c r="L71" s="189"/>
      <c r="S71" s="10"/>
      <c r="T71" s="10"/>
      <c r="U71" s="10"/>
      <c r="V71" s="10"/>
      <c r="W71" s="10"/>
      <c r="X71" s="10"/>
      <c r="Y71" s="10"/>
      <c r="Z71" s="10"/>
      <c r="AA71" s="10"/>
      <c r="AB71" s="10"/>
      <c r="AC71" s="10"/>
      <c r="AD71" s="10"/>
      <c r="AE71" s="10"/>
    </row>
    <row r="72" spans="1:31" s="9" customFormat="1" ht="24.95" customHeight="1">
      <c r="A72" s="9"/>
      <c r="B72" s="179"/>
      <c r="C72" s="180"/>
      <c r="D72" s="181" t="s">
        <v>4191</v>
      </c>
      <c r="E72" s="182"/>
      <c r="F72" s="182"/>
      <c r="G72" s="182"/>
      <c r="H72" s="182"/>
      <c r="I72" s="182"/>
      <c r="J72" s="183">
        <f>J474</f>
        <v>0</v>
      </c>
      <c r="K72" s="180"/>
      <c r="L72" s="184"/>
      <c r="S72" s="9"/>
      <c r="T72" s="9"/>
      <c r="U72" s="9"/>
      <c r="V72" s="9"/>
      <c r="W72" s="9"/>
      <c r="X72" s="9"/>
      <c r="Y72" s="9"/>
      <c r="Z72" s="9"/>
      <c r="AA72" s="9"/>
      <c r="AB72" s="9"/>
      <c r="AC72" s="9"/>
      <c r="AD72" s="9"/>
      <c r="AE72" s="9"/>
    </row>
    <row r="73" spans="1:31" s="10" customFormat="1" ht="19.9" customHeight="1">
      <c r="A73" s="10"/>
      <c r="B73" s="185"/>
      <c r="C73" s="128"/>
      <c r="D73" s="186" t="s">
        <v>4192</v>
      </c>
      <c r="E73" s="187"/>
      <c r="F73" s="187"/>
      <c r="G73" s="187"/>
      <c r="H73" s="187"/>
      <c r="I73" s="187"/>
      <c r="J73" s="188">
        <f>J475</f>
        <v>0</v>
      </c>
      <c r="K73" s="128"/>
      <c r="L73" s="189"/>
      <c r="S73" s="10"/>
      <c r="T73" s="10"/>
      <c r="U73" s="10"/>
      <c r="V73" s="10"/>
      <c r="W73" s="10"/>
      <c r="X73" s="10"/>
      <c r="Y73" s="10"/>
      <c r="Z73" s="10"/>
      <c r="AA73" s="10"/>
      <c r="AB73" s="10"/>
      <c r="AC73" s="10"/>
      <c r="AD73" s="10"/>
      <c r="AE73" s="10"/>
    </row>
    <row r="74" spans="1:31" s="10" customFormat="1" ht="19.9" customHeight="1">
      <c r="A74" s="10"/>
      <c r="B74" s="185"/>
      <c r="C74" s="128"/>
      <c r="D74" s="186" t="s">
        <v>4193</v>
      </c>
      <c r="E74" s="187"/>
      <c r="F74" s="187"/>
      <c r="G74" s="187"/>
      <c r="H74" s="187"/>
      <c r="I74" s="187"/>
      <c r="J74" s="188">
        <f>J556</f>
        <v>0</v>
      </c>
      <c r="K74" s="128"/>
      <c r="L74" s="189"/>
      <c r="S74" s="10"/>
      <c r="T74" s="10"/>
      <c r="U74" s="10"/>
      <c r="V74" s="10"/>
      <c r="W74" s="10"/>
      <c r="X74" s="10"/>
      <c r="Y74" s="10"/>
      <c r="Z74" s="10"/>
      <c r="AA74" s="10"/>
      <c r="AB74" s="10"/>
      <c r="AC74" s="10"/>
      <c r="AD74" s="10"/>
      <c r="AE74" s="10"/>
    </row>
    <row r="75" spans="1:31" s="10" customFormat="1" ht="19.9" customHeight="1">
      <c r="A75" s="10"/>
      <c r="B75" s="185"/>
      <c r="C75" s="128"/>
      <c r="D75" s="186" t="s">
        <v>4194</v>
      </c>
      <c r="E75" s="187"/>
      <c r="F75" s="187"/>
      <c r="G75" s="187"/>
      <c r="H75" s="187"/>
      <c r="I75" s="187"/>
      <c r="J75" s="188">
        <f>J617</f>
        <v>0</v>
      </c>
      <c r="K75" s="128"/>
      <c r="L75" s="189"/>
      <c r="S75" s="10"/>
      <c r="T75" s="10"/>
      <c r="U75" s="10"/>
      <c r="V75" s="10"/>
      <c r="W75" s="10"/>
      <c r="X75" s="10"/>
      <c r="Y75" s="10"/>
      <c r="Z75" s="10"/>
      <c r="AA75" s="10"/>
      <c r="AB75" s="10"/>
      <c r="AC75" s="10"/>
      <c r="AD75" s="10"/>
      <c r="AE75" s="10"/>
    </row>
    <row r="76" spans="1:31" s="10" customFormat="1" ht="19.9" customHeight="1">
      <c r="A76" s="10"/>
      <c r="B76" s="185"/>
      <c r="C76" s="128"/>
      <c r="D76" s="186" t="s">
        <v>4195</v>
      </c>
      <c r="E76" s="187"/>
      <c r="F76" s="187"/>
      <c r="G76" s="187"/>
      <c r="H76" s="187"/>
      <c r="I76" s="187"/>
      <c r="J76" s="188">
        <f>J678</f>
        <v>0</v>
      </c>
      <c r="K76" s="128"/>
      <c r="L76" s="189"/>
      <c r="S76" s="10"/>
      <c r="T76" s="10"/>
      <c r="U76" s="10"/>
      <c r="V76" s="10"/>
      <c r="W76" s="10"/>
      <c r="X76" s="10"/>
      <c r="Y76" s="10"/>
      <c r="Z76" s="10"/>
      <c r="AA76" s="10"/>
      <c r="AB76" s="10"/>
      <c r="AC76" s="10"/>
      <c r="AD76" s="10"/>
      <c r="AE76" s="10"/>
    </row>
    <row r="77" spans="1:31" s="10" customFormat="1" ht="19.9" customHeight="1">
      <c r="A77" s="10"/>
      <c r="B77" s="185"/>
      <c r="C77" s="128"/>
      <c r="D77" s="186" t="s">
        <v>4196</v>
      </c>
      <c r="E77" s="187"/>
      <c r="F77" s="187"/>
      <c r="G77" s="187"/>
      <c r="H77" s="187"/>
      <c r="I77" s="187"/>
      <c r="J77" s="188">
        <f>J751</f>
        <v>0</v>
      </c>
      <c r="K77" s="128"/>
      <c r="L77" s="189"/>
      <c r="S77" s="10"/>
      <c r="T77" s="10"/>
      <c r="U77" s="10"/>
      <c r="V77" s="10"/>
      <c r="W77" s="10"/>
      <c r="X77" s="10"/>
      <c r="Y77" s="10"/>
      <c r="Z77" s="10"/>
      <c r="AA77" s="10"/>
      <c r="AB77" s="10"/>
      <c r="AC77" s="10"/>
      <c r="AD77" s="10"/>
      <c r="AE77" s="10"/>
    </row>
    <row r="78" spans="1:31" s="9" customFormat="1" ht="24.95" customHeight="1">
      <c r="A78" s="9"/>
      <c r="B78" s="179"/>
      <c r="C78" s="180"/>
      <c r="D78" s="181" t="s">
        <v>4197</v>
      </c>
      <c r="E78" s="182"/>
      <c r="F78" s="182"/>
      <c r="G78" s="182"/>
      <c r="H78" s="182"/>
      <c r="I78" s="182"/>
      <c r="J78" s="183">
        <f>J763</f>
        <v>0</v>
      </c>
      <c r="K78" s="180"/>
      <c r="L78" s="184"/>
      <c r="S78" s="9"/>
      <c r="T78" s="9"/>
      <c r="U78" s="9"/>
      <c r="V78" s="9"/>
      <c r="W78" s="9"/>
      <c r="X78" s="9"/>
      <c r="Y78" s="9"/>
      <c r="Z78" s="9"/>
      <c r="AA78" s="9"/>
      <c r="AB78" s="9"/>
      <c r="AC78" s="9"/>
      <c r="AD78" s="9"/>
      <c r="AE78" s="9"/>
    </row>
    <row r="79" spans="1:31" s="2" customFormat="1" ht="21.8"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6.95" customHeight="1">
      <c r="A80" s="41"/>
      <c r="B80" s="62"/>
      <c r="C80" s="63"/>
      <c r="D80" s="63"/>
      <c r="E80" s="63"/>
      <c r="F80" s="63"/>
      <c r="G80" s="63"/>
      <c r="H80" s="63"/>
      <c r="I80" s="63"/>
      <c r="J80" s="63"/>
      <c r="K80" s="63"/>
      <c r="L80" s="148"/>
      <c r="S80" s="41"/>
      <c r="T80" s="41"/>
      <c r="U80" s="41"/>
      <c r="V80" s="41"/>
      <c r="W80" s="41"/>
      <c r="X80" s="41"/>
      <c r="Y80" s="41"/>
      <c r="Z80" s="41"/>
      <c r="AA80" s="41"/>
      <c r="AB80" s="41"/>
      <c r="AC80" s="41"/>
      <c r="AD80" s="41"/>
      <c r="AE80" s="41"/>
    </row>
    <row r="84" spans="1:31" s="2" customFormat="1" ht="6.95" customHeight="1">
      <c r="A84" s="41"/>
      <c r="B84" s="64"/>
      <c r="C84" s="65"/>
      <c r="D84" s="65"/>
      <c r="E84" s="65"/>
      <c r="F84" s="65"/>
      <c r="G84" s="65"/>
      <c r="H84" s="65"/>
      <c r="I84" s="65"/>
      <c r="J84" s="65"/>
      <c r="K84" s="65"/>
      <c r="L84" s="148"/>
      <c r="S84" s="41"/>
      <c r="T84" s="41"/>
      <c r="U84" s="41"/>
      <c r="V84" s="41"/>
      <c r="W84" s="41"/>
      <c r="X84" s="41"/>
      <c r="Y84" s="41"/>
      <c r="Z84" s="41"/>
      <c r="AA84" s="41"/>
      <c r="AB84" s="41"/>
      <c r="AC84" s="41"/>
      <c r="AD84" s="41"/>
      <c r="AE84" s="41"/>
    </row>
    <row r="85" spans="1:31" s="2" customFormat="1" ht="24.95" customHeight="1">
      <c r="A85" s="41"/>
      <c r="B85" s="42"/>
      <c r="C85" s="26" t="s">
        <v>251</v>
      </c>
      <c r="D85" s="43"/>
      <c r="E85" s="43"/>
      <c r="F85" s="43"/>
      <c r="G85" s="43"/>
      <c r="H85" s="43"/>
      <c r="I85" s="43"/>
      <c r="J85" s="43"/>
      <c r="K85" s="43"/>
      <c r="L85" s="148"/>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12" customHeight="1">
      <c r="A87" s="41"/>
      <c r="B87" s="42"/>
      <c r="C87" s="35" t="s">
        <v>16</v>
      </c>
      <c r="D87" s="43"/>
      <c r="E87" s="43"/>
      <c r="F87" s="43"/>
      <c r="G87" s="43"/>
      <c r="H87" s="43"/>
      <c r="I87" s="43"/>
      <c r="J87" s="43"/>
      <c r="K87" s="43"/>
      <c r="L87" s="148"/>
      <c r="S87" s="41"/>
      <c r="T87" s="41"/>
      <c r="U87" s="41"/>
      <c r="V87" s="41"/>
      <c r="W87" s="41"/>
      <c r="X87" s="41"/>
      <c r="Y87" s="41"/>
      <c r="Z87" s="41"/>
      <c r="AA87" s="41"/>
      <c r="AB87" s="41"/>
      <c r="AC87" s="41"/>
      <c r="AD87" s="41"/>
      <c r="AE87" s="41"/>
    </row>
    <row r="88" spans="1:31" s="2" customFormat="1" ht="26.25" customHeight="1">
      <c r="A88" s="41"/>
      <c r="B88" s="42"/>
      <c r="C88" s="43"/>
      <c r="D88" s="43"/>
      <c r="E88" s="174" t="str">
        <f>E7</f>
        <v>STAVEBNÍ ÚPRAVY A NÁSTAVBA - KŘIMICKÁ 291/94, PLZEŇ 3 - SKVRŇANY</v>
      </c>
      <c r="F88" s="35"/>
      <c r="G88" s="35"/>
      <c r="H88" s="35"/>
      <c r="I88" s="43"/>
      <c r="J88" s="43"/>
      <c r="K88" s="43"/>
      <c r="L88" s="148"/>
      <c r="S88" s="41"/>
      <c r="T88" s="41"/>
      <c r="U88" s="41"/>
      <c r="V88" s="41"/>
      <c r="W88" s="41"/>
      <c r="X88" s="41"/>
      <c r="Y88" s="41"/>
      <c r="Z88" s="41"/>
      <c r="AA88" s="41"/>
      <c r="AB88" s="41"/>
      <c r="AC88" s="41"/>
      <c r="AD88" s="41"/>
      <c r="AE88" s="41"/>
    </row>
    <row r="89" spans="2:12" s="1" customFormat="1" ht="12" customHeight="1">
      <c r="B89" s="24"/>
      <c r="C89" s="35" t="s">
        <v>130</v>
      </c>
      <c r="D89" s="25"/>
      <c r="E89" s="25"/>
      <c r="F89" s="25"/>
      <c r="G89" s="25"/>
      <c r="H89" s="25"/>
      <c r="I89" s="25"/>
      <c r="J89" s="25"/>
      <c r="K89" s="25"/>
      <c r="L89" s="23"/>
    </row>
    <row r="90" spans="1:31" s="2" customFormat="1" ht="16.5" customHeight="1">
      <c r="A90" s="41"/>
      <c r="B90" s="42"/>
      <c r="C90" s="43"/>
      <c r="D90" s="43"/>
      <c r="E90" s="174" t="s">
        <v>3786</v>
      </c>
      <c r="F90" s="43"/>
      <c r="G90" s="43"/>
      <c r="H90" s="43"/>
      <c r="I90" s="43"/>
      <c r="J90" s="43"/>
      <c r="K90" s="43"/>
      <c r="L90" s="148"/>
      <c r="S90" s="41"/>
      <c r="T90" s="41"/>
      <c r="U90" s="41"/>
      <c r="V90" s="41"/>
      <c r="W90" s="41"/>
      <c r="X90" s="41"/>
      <c r="Y90" s="41"/>
      <c r="Z90" s="41"/>
      <c r="AA90" s="41"/>
      <c r="AB90" s="41"/>
      <c r="AC90" s="41"/>
      <c r="AD90" s="41"/>
      <c r="AE90" s="41"/>
    </row>
    <row r="91" spans="1:31" s="2" customFormat="1" ht="12" customHeight="1">
      <c r="A91" s="41"/>
      <c r="B91" s="42"/>
      <c r="C91" s="35" t="s">
        <v>3787</v>
      </c>
      <c r="D91" s="43"/>
      <c r="E91" s="43"/>
      <c r="F91" s="43"/>
      <c r="G91" s="43"/>
      <c r="H91" s="43"/>
      <c r="I91" s="43"/>
      <c r="J91" s="43"/>
      <c r="K91" s="43"/>
      <c r="L91" s="148"/>
      <c r="S91" s="41"/>
      <c r="T91" s="41"/>
      <c r="U91" s="41"/>
      <c r="V91" s="41"/>
      <c r="W91" s="41"/>
      <c r="X91" s="41"/>
      <c r="Y91" s="41"/>
      <c r="Z91" s="41"/>
      <c r="AA91" s="41"/>
      <c r="AB91" s="41"/>
      <c r="AC91" s="41"/>
      <c r="AD91" s="41"/>
      <c r="AE91" s="41"/>
    </row>
    <row r="92" spans="1:31" s="2" customFormat="1" ht="16.5" customHeight="1">
      <c r="A92" s="41"/>
      <c r="B92" s="42"/>
      <c r="C92" s="43"/>
      <c r="D92" s="43"/>
      <c r="E92" s="72" t="str">
        <f>E11</f>
        <v>D.1.4.c - Vzduchotechnika a chlazení</v>
      </c>
      <c r="F92" s="43"/>
      <c r="G92" s="43"/>
      <c r="H92" s="43"/>
      <c r="I92" s="43"/>
      <c r="J92" s="43"/>
      <c r="K92" s="43"/>
      <c r="L92" s="148"/>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43"/>
      <c r="J93" s="43"/>
      <c r="K93" s="43"/>
      <c r="L93" s="148"/>
      <c r="S93" s="41"/>
      <c r="T93" s="41"/>
      <c r="U93" s="41"/>
      <c r="V93" s="41"/>
      <c r="W93" s="41"/>
      <c r="X93" s="41"/>
      <c r="Y93" s="41"/>
      <c r="Z93" s="41"/>
      <c r="AA93" s="41"/>
      <c r="AB93" s="41"/>
      <c r="AC93" s="41"/>
      <c r="AD93" s="41"/>
      <c r="AE93" s="41"/>
    </row>
    <row r="94" spans="1:31" s="2" customFormat="1" ht="12" customHeight="1">
      <c r="A94" s="41"/>
      <c r="B94" s="42"/>
      <c r="C94" s="35" t="s">
        <v>21</v>
      </c>
      <c r="D94" s="43"/>
      <c r="E94" s="43"/>
      <c r="F94" s="30" t="str">
        <f>F14</f>
        <v>Křimická 291/94, 318 00 Plzeň 3 - Skvrňany</v>
      </c>
      <c r="G94" s="43"/>
      <c r="H94" s="43"/>
      <c r="I94" s="35" t="s">
        <v>23</v>
      </c>
      <c r="J94" s="75" t="str">
        <f>IF(J14="","",J14)</f>
        <v>16. 12. 2022</v>
      </c>
      <c r="K94" s="43"/>
      <c r="L94" s="148"/>
      <c r="S94" s="41"/>
      <c r="T94" s="41"/>
      <c r="U94" s="41"/>
      <c r="V94" s="41"/>
      <c r="W94" s="41"/>
      <c r="X94" s="41"/>
      <c r="Y94" s="41"/>
      <c r="Z94" s="41"/>
      <c r="AA94" s="41"/>
      <c r="AB94" s="41"/>
      <c r="AC94" s="41"/>
      <c r="AD94" s="41"/>
      <c r="AE94" s="41"/>
    </row>
    <row r="95" spans="1:31" s="2" customFormat="1" ht="6.95" customHeight="1">
      <c r="A95" s="41"/>
      <c r="B95" s="42"/>
      <c r="C95" s="43"/>
      <c r="D95" s="43"/>
      <c r="E95" s="43"/>
      <c r="F95" s="43"/>
      <c r="G95" s="43"/>
      <c r="H95" s="43"/>
      <c r="I95" s="43"/>
      <c r="J95" s="43"/>
      <c r="K95" s="43"/>
      <c r="L95" s="148"/>
      <c r="S95" s="41"/>
      <c r="T95" s="41"/>
      <c r="U95" s="41"/>
      <c r="V95" s="41"/>
      <c r="W95" s="41"/>
      <c r="X95" s="41"/>
      <c r="Y95" s="41"/>
      <c r="Z95" s="41"/>
      <c r="AA95" s="41"/>
      <c r="AB95" s="41"/>
      <c r="AC95" s="41"/>
      <c r="AD95" s="41"/>
      <c r="AE95" s="41"/>
    </row>
    <row r="96" spans="1:31" s="2" customFormat="1" ht="25.65" customHeight="1">
      <c r="A96" s="41"/>
      <c r="B96" s="42"/>
      <c r="C96" s="35" t="s">
        <v>25</v>
      </c>
      <c r="D96" s="43"/>
      <c r="E96" s="43"/>
      <c r="F96" s="30" t="str">
        <f>E17</f>
        <v>SOU stavební, Borská 2718/55, 301 00 Plzeň</v>
      </c>
      <c r="G96" s="43"/>
      <c r="H96" s="43"/>
      <c r="I96" s="35" t="s">
        <v>31</v>
      </c>
      <c r="J96" s="39" t="str">
        <f>E23</f>
        <v>ATELIER SOUKUP OPL ŠVEHLA s.r.o.</v>
      </c>
      <c r="K96" s="43"/>
      <c r="L96" s="148"/>
      <c r="S96" s="41"/>
      <c r="T96" s="41"/>
      <c r="U96" s="41"/>
      <c r="V96" s="41"/>
      <c r="W96" s="41"/>
      <c r="X96" s="41"/>
      <c r="Y96" s="41"/>
      <c r="Z96" s="41"/>
      <c r="AA96" s="41"/>
      <c r="AB96" s="41"/>
      <c r="AC96" s="41"/>
      <c r="AD96" s="41"/>
      <c r="AE96" s="41"/>
    </row>
    <row r="97" spans="1:31" s="2" customFormat="1" ht="15.15" customHeight="1">
      <c r="A97" s="41"/>
      <c r="B97" s="42"/>
      <c r="C97" s="35" t="s">
        <v>29</v>
      </c>
      <c r="D97" s="43"/>
      <c r="E97" s="43"/>
      <c r="F97" s="30" t="str">
        <f>IF(E20="","",E20)</f>
        <v>Vyplň údaj</v>
      </c>
      <c r="G97" s="43"/>
      <c r="H97" s="43"/>
      <c r="I97" s="35" t="s">
        <v>34</v>
      </c>
      <c r="J97" s="39" t="str">
        <f>E26</f>
        <v>Michal Jirka</v>
      </c>
      <c r="K97" s="43"/>
      <c r="L97" s="148"/>
      <c r="S97" s="41"/>
      <c r="T97" s="41"/>
      <c r="U97" s="41"/>
      <c r="V97" s="41"/>
      <c r="W97" s="41"/>
      <c r="X97" s="41"/>
      <c r="Y97" s="41"/>
      <c r="Z97" s="41"/>
      <c r="AA97" s="41"/>
      <c r="AB97" s="41"/>
      <c r="AC97" s="41"/>
      <c r="AD97" s="41"/>
      <c r="AE97" s="41"/>
    </row>
    <row r="98" spans="1:31" s="2" customFormat="1" ht="10.3" customHeight="1">
      <c r="A98" s="41"/>
      <c r="B98" s="42"/>
      <c r="C98" s="43"/>
      <c r="D98" s="43"/>
      <c r="E98" s="43"/>
      <c r="F98" s="43"/>
      <c r="G98" s="43"/>
      <c r="H98" s="43"/>
      <c r="I98" s="43"/>
      <c r="J98" s="43"/>
      <c r="K98" s="43"/>
      <c r="L98" s="148"/>
      <c r="S98" s="41"/>
      <c r="T98" s="41"/>
      <c r="U98" s="41"/>
      <c r="V98" s="41"/>
      <c r="W98" s="41"/>
      <c r="X98" s="41"/>
      <c r="Y98" s="41"/>
      <c r="Z98" s="41"/>
      <c r="AA98" s="41"/>
      <c r="AB98" s="41"/>
      <c r="AC98" s="41"/>
      <c r="AD98" s="41"/>
      <c r="AE98" s="41"/>
    </row>
    <row r="99" spans="1:31" s="11" customFormat="1" ht="29.25" customHeight="1">
      <c r="A99" s="190"/>
      <c r="B99" s="191"/>
      <c r="C99" s="192" t="s">
        <v>252</v>
      </c>
      <c r="D99" s="193" t="s">
        <v>57</v>
      </c>
      <c r="E99" s="193" t="s">
        <v>53</v>
      </c>
      <c r="F99" s="193" t="s">
        <v>54</v>
      </c>
      <c r="G99" s="193" t="s">
        <v>253</v>
      </c>
      <c r="H99" s="193" t="s">
        <v>254</v>
      </c>
      <c r="I99" s="193" t="s">
        <v>255</v>
      </c>
      <c r="J99" s="193" t="s">
        <v>209</v>
      </c>
      <c r="K99" s="194" t="s">
        <v>256</v>
      </c>
      <c r="L99" s="195"/>
      <c r="M99" s="95" t="s">
        <v>19</v>
      </c>
      <c r="N99" s="96" t="s">
        <v>42</v>
      </c>
      <c r="O99" s="96" t="s">
        <v>257</v>
      </c>
      <c r="P99" s="96" t="s">
        <v>258</v>
      </c>
      <c r="Q99" s="96" t="s">
        <v>259</v>
      </c>
      <c r="R99" s="96" t="s">
        <v>260</v>
      </c>
      <c r="S99" s="96" t="s">
        <v>261</v>
      </c>
      <c r="T99" s="97" t="s">
        <v>262</v>
      </c>
      <c r="U99" s="190"/>
      <c r="V99" s="190"/>
      <c r="W99" s="190"/>
      <c r="X99" s="190"/>
      <c r="Y99" s="190"/>
      <c r="Z99" s="190"/>
      <c r="AA99" s="190"/>
      <c r="AB99" s="190"/>
      <c r="AC99" s="190"/>
      <c r="AD99" s="190"/>
      <c r="AE99" s="190"/>
    </row>
    <row r="100" spans="1:63" s="2" customFormat="1" ht="22.8" customHeight="1">
      <c r="A100" s="41"/>
      <c r="B100" s="42"/>
      <c r="C100" s="102" t="s">
        <v>263</v>
      </c>
      <c r="D100" s="43"/>
      <c r="E100" s="43"/>
      <c r="F100" s="43"/>
      <c r="G100" s="43"/>
      <c r="H100" s="43"/>
      <c r="I100" s="43"/>
      <c r="J100" s="196">
        <f>BK100</f>
        <v>0</v>
      </c>
      <c r="K100" s="43"/>
      <c r="L100" s="47"/>
      <c r="M100" s="98"/>
      <c r="N100" s="197"/>
      <c r="O100" s="99"/>
      <c r="P100" s="198">
        <f>P101+P474+P763</f>
        <v>0</v>
      </c>
      <c r="Q100" s="99"/>
      <c r="R100" s="198">
        <f>R101+R474+R763</f>
        <v>0</v>
      </c>
      <c r="S100" s="99"/>
      <c r="T100" s="199">
        <f>T101+T474+T763</f>
        <v>0</v>
      </c>
      <c r="U100" s="41"/>
      <c r="V100" s="41"/>
      <c r="W100" s="41"/>
      <c r="X100" s="41"/>
      <c r="Y100" s="41"/>
      <c r="Z100" s="41"/>
      <c r="AA100" s="41"/>
      <c r="AB100" s="41"/>
      <c r="AC100" s="41"/>
      <c r="AD100" s="41"/>
      <c r="AE100" s="41"/>
      <c r="AT100" s="20" t="s">
        <v>71</v>
      </c>
      <c r="AU100" s="20" t="s">
        <v>210</v>
      </c>
      <c r="BK100" s="200">
        <f>BK101+BK474+BK763</f>
        <v>0</v>
      </c>
    </row>
    <row r="101" spans="1:63" s="12" customFormat="1" ht="25.9" customHeight="1">
      <c r="A101" s="12"/>
      <c r="B101" s="201"/>
      <c r="C101" s="202"/>
      <c r="D101" s="203" t="s">
        <v>71</v>
      </c>
      <c r="E101" s="204" t="s">
        <v>2688</v>
      </c>
      <c r="F101" s="204" t="s">
        <v>2055</v>
      </c>
      <c r="G101" s="202"/>
      <c r="H101" s="202"/>
      <c r="I101" s="205"/>
      <c r="J101" s="206">
        <f>BK101</f>
        <v>0</v>
      </c>
      <c r="K101" s="202"/>
      <c r="L101" s="207"/>
      <c r="M101" s="208"/>
      <c r="N101" s="209"/>
      <c r="O101" s="209"/>
      <c r="P101" s="210">
        <f>P102+P185+P242+P283+P356+P380+P443</f>
        <v>0</v>
      </c>
      <c r="Q101" s="209"/>
      <c r="R101" s="210">
        <f>R102+R185+R242+R283+R356+R380+R443</f>
        <v>0</v>
      </c>
      <c r="S101" s="209"/>
      <c r="T101" s="211">
        <f>T102+T185+T242+T283+T356+T380+T443</f>
        <v>0</v>
      </c>
      <c r="U101" s="12"/>
      <c r="V101" s="12"/>
      <c r="W101" s="12"/>
      <c r="X101" s="12"/>
      <c r="Y101" s="12"/>
      <c r="Z101" s="12"/>
      <c r="AA101" s="12"/>
      <c r="AB101" s="12"/>
      <c r="AC101" s="12"/>
      <c r="AD101" s="12"/>
      <c r="AE101" s="12"/>
      <c r="AR101" s="212" t="s">
        <v>80</v>
      </c>
      <c r="AT101" s="213" t="s">
        <v>71</v>
      </c>
      <c r="AU101" s="213" t="s">
        <v>72</v>
      </c>
      <c r="AY101" s="212" t="s">
        <v>266</v>
      </c>
      <c r="BK101" s="214">
        <f>BK102+BK185+BK242+BK283+BK356+BK380+BK443</f>
        <v>0</v>
      </c>
    </row>
    <row r="102" spans="1:63" s="12" customFormat="1" ht="22.8" customHeight="1">
      <c r="A102" s="12"/>
      <c r="B102" s="201"/>
      <c r="C102" s="202"/>
      <c r="D102" s="203" t="s">
        <v>71</v>
      </c>
      <c r="E102" s="215" t="s">
        <v>2710</v>
      </c>
      <c r="F102" s="215" t="s">
        <v>4198</v>
      </c>
      <c r="G102" s="202"/>
      <c r="H102" s="202"/>
      <c r="I102" s="205"/>
      <c r="J102" s="216">
        <f>BK102</f>
        <v>0</v>
      </c>
      <c r="K102" s="202"/>
      <c r="L102" s="207"/>
      <c r="M102" s="208"/>
      <c r="N102" s="209"/>
      <c r="O102" s="209"/>
      <c r="P102" s="210">
        <f>SUM(P103:P184)</f>
        <v>0</v>
      </c>
      <c r="Q102" s="209"/>
      <c r="R102" s="210">
        <f>SUM(R103:R184)</f>
        <v>0</v>
      </c>
      <c r="S102" s="209"/>
      <c r="T102" s="211">
        <f>SUM(T103:T184)</f>
        <v>0</v>
      </c>
      <c r="U102" s="12"/>
      <c r="V102" s="12"/>
      <c r="W102" s="12"/>
      <c r="X102" s="12"/>
      <c r="Y102" s="12"/>
      <c r="Z102" s="12"/>
      <c r="AA102" s="12"/>
      <c r="AB102" s="12"/>
      <c r="AC102" s="12"/>
      <c r="AD102" s="12"/>
      <c r="AE102" s="12"/>
      <c r="AR102" s="212" t="s">
        <v>80</v>
      </c>
      <c r="AT102" s="213" t="s">
        <v>71</v>
      </c>
      <c r="AU102" s="213" t="s">
        <v>80</v>
      </c>
      <c r="AY102" s="212" t="s">
        <v>266</v>
      </c>
      <c r="BK102" s="214">
        <f>SUM(BK103:BK184)</f>
        <v>0</v>
      </c>
    </row>
    <row r="103" spans="1:65" s="2" customFormat="1" ht="24.15" customHeight="1">
      <c r="A103" s="41"/>
      <c r="B103" s="42"/>
      <c r="C103" s="269" t="s">
        <v>80</v>
      </c>
      <c r="D103" s="269" t="s">
        <v>430</v>
      </c>
      <c r="E103" s="270" t="s">
        <v>4199</v>
      </c>
      <c r="F103" s="271" t="s">
        <v>4200</v>
      </c>
      <c r="G103" s="272" t="s">
        <v>3993</v>
      </c>
      <c r="H103" s="273">
        <v>1</v>
      </c>
      <c r="I103" s="274"/>
      <c r="J103" s="275">
        <f>ROUND(I103*H103,2)</f>
        <v>0</v>
      </c>
      <c r="K103" s="271" t="s">
        <v>520</v>
      </c>
      <c r="L103" s="276"/>
      <c r="M103" s="277" t="s">
        <v>19</v>
      </c>
      <c r="N103" s="278"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324</v>
      </c>
      <c r="AT103" s="228" t="s">
        <v>430</v>
      </c>
      <c r="AU103" s="228" t="s">
        <v>82</v>
      </c>
      <c r="AY103" s="20" t="s">
        <v>266</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273</v>
      </c>
      <c r="BM103" s="228" t="s">
        <v>82</v>
      </c>
    </row>
    <row r="104" spans="1:47" s="2" customFormat="1" ht="12">
      <c r="A104" s="41"/>
      <c r="B104" s="42"/>
      <c r="C104" s="43"/>
      <c r="D104" s="230" t="s">
        <v>275</v>
      </c>
      <c r="E104" s="43"/>
      <c r="F104" s="231" t="s">
        <v>4200</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275</v>
      </c>
      <c r="AU104" s="20" t="s">
        <v>82</v>
      </c>
    </row>
    <row r="105" spans="1:47" s="2" customFormat="1" ht="12">
      <c r="A105" s="41"/>
      <c r="B105" s="42"/>
      <c r="C105" s="43"/>
      <c r="D105" s="230" t="s">
        <v>890</v>
      </c>
      <c r="E105" s="43"/>
      <c r="F105" s="290" t="s">
        <v>4201</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890</v>
      </c>
      <c r="AU105" s="20" t="s">
        <v>82</v>
      </c>
    </row>
    <row r="106" spans="1:65" s="2" customFormat="1" ht="16.5" customHeight="1">
      <c r="A106" s="41"/>
      <c r="B106" s="42"/>
      <c r="C106" s="217" t="s">
        <v>82</v>
      </c>
      <c r="D106" s="217" t="s">
        <v>268</v>
      </c>
      <c r="E106" s="218" t="s">
        <v>4202</v>
      </c>
      <c r="F106" s="219" t="s">
        <v>4203</v>
      </c>
      <c r="G106" s="220" t="s">
        <v>3993</v>
      </c>
      <c r="H106" s="221">
        <v>1</v>
      </c>
      <c r="I106" s="222"/>
      <c r="J106" s="223">
        <f>ROUND(I106*H106,2)</f>
        <v>0</v>
      </c>
      <c r="K106" s="219" t="s">
        <v>272</v>
      </c>
      <c r="L106" s="47"/>
      <c r="M106" s="224" t="s">
        <v>19</v>
      </c>
      <c r="N106" s="225" t="s">
        <v>43</v>
      </c>
      <c r="O106" s="87"/>
      <c r="P106" s="226">
        <f>O106*H106</f>
        <v>0</v>
      </c>
      <c r="Q106" s="226">
        <v>0</v>
      </c>
      <c r="R106" s="226">
        <f>Q106*H106</f>
        <v>0</v>
      </c>
      <c r="S106" s="226">
        <v>0</v>
      </c>
      <c r="T106" s="227">
        <f>S106*H106</f>
        <v>0</v>
      </c>
      <c r="U106" s="41"/>
      <c r="V106" s="41"/>
      <c r="W106" s="41"/>
      <c r="X106" s="41"/>
      <c r="Y106" s="41"/>
      <c r="Z106" s="41"/>
      <c r="AA106" s="41"/>
      <c r="AB106" s="41"/>
      <c r="AC106" s="41"/>
      <c r="AD106" s="41"/>
      <c r="AE106" s="41"/>
      <c r="AR106" s="228" t="s">
        <v>273</v>
      </c>
      <c r="AT106" s="228" t="s">
        <v>268</v>
      </c>
      <c r="AU106" s="228" t="s">
        <v>82</v>
      </c>
      <c r="AY106" s="20" t="s">
        <v>266</v>
      </c>
      <c r="BE106" s="229">
        <f>IF(N106="základní",J106,0)</f>
        <v>0</v>
      </c>
      <c r="BF106" s="229">
        <f>IF(N106="snížená",J106,0)</f>
        <v>0</v>
      </c>
      <c r="BG106" s="229">
        <f>IF(N106="zákl. přenesená",J106,0)</f>
        <v>0</v>
      </c>
      <c r="BH106" s="229">
        <f>IF(N106="sníž. přenesená",J106,0)</f>
        <v>0</v>
      </c>
      <c r="BI106" s="229">
        <f>IF(N106="nulová",J106,0)</f>
        <v>0</v>
      </c>
      <c r="BJ106" s="20" t="s">
        <v>80</v>
      </c>
      <c r="BK106" s="229">
        <f>ROUND(I106*H106,2)</f>
        <v>0</v>
      </c>
      <c r="BL106" s="20" t="s">
        <v>273</v>
      </c>
      <c r="BM106" s="228" t="s">
        <v>273</v>
      </c>
    </row>
    <row r="107" spans="1:47" s="2" customFormat="1" ht="12">
      <c r="A107" s="41"/>
      <c r="B107" s="42"/>
      <c r="C107" s="43"/>
      <c r="D107" s="230" t="s">
        <v>275</v>
      </c>
      <c r="E107" s="43"/>
      <c r="F107" s="231" t="s">
        <v>4203</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275</v>
      </c>
      <c r="AU107" s="20" t="s">
        <v>82</v>
      </c>
    </row>
    <row r="108" spans="1:47" s="2" customFormat="1" ht="12">
      <c r="A108" s="41"/>
      <c r="B108" s="42"/>
      <c r="C108" s="43"/>
      <c r="D108" s="235" t="s">
        <v>277</v>
      </c>
      <c r="E108" s="43"/>
      <c r="F108" s="236" t="s">
        <v>4204</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277</v>
      </c>
      <c r="AU108" s="20" t="s">
        <v>82</v>
      </c>
    </row>
    <row r="109" spans="1:65" s="2" customFormat="1" ht="16.5" customHeight="1">
      <c r="A109" s="41"/>
      <c r="B109" s="42"/>
      <c r="C109" s="269" t="s">
        <v>291</v>
      </c>
      <c r="D109" s="269" t="s">
        <v>430</v>
      </c>
      <c r="E109" s="270" t="s">
        <v>4205</v>
      </c>
      <c r="F109" s="271" t="s">
        <v>4206</v>
      </c>
      <c r="G109" s="272" t="s">
        <v>3993</v>
      </c>
      <c r="H109" s="273">
        <v>2</v>
      </c>
      <c r="I109" s="274"/>
      <c r="J109" s="275">
        <f>ROUND(I109*H109,2)</f>
        <v>0</v>
      </c>
      <c r="K109" s="271" t="s">
        <v>520</v>
      </c>
      <c r="L109" s="276"/>
      <c r="M109" s="277" t="s">
        <v>19</v>
      </c>
      <c r="N109" s="278"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324</v>
      </c>
      <c r="AT109" s="228" t="s">
        <v>430</v>
      </c>
      <c r="AU109" s="228" t="s">
        <v>82</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310</v>
      </c>
    </row>
    <row r="110" spans="1:47" s="2" customFormat="1" ht="12">
      <c r="A110" s="41"/>
      <c r="B110" s="42"/>
      <c r="C110" s="43"/>
      <c r="D110" s="230" t="s">
        <v>275</v>
      </c>
      <c r="E110" s="43"/>
      <c r="F110" s="231" t="s">
        <v>4206</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82</v>
      </c>
    </row>
    <row r="111" spans="1:47" s="2" customFormat="1" ht="12">
      <c r="A111" s="41"/>
      <c r="B111" s="42"/>
      <c r="C111" s="43"/>
      <c r="D111" s="230" t="s">
        <v>890</v>
      </c>
      <c r="E111" s="43"/>
      <c r="F111" s="290" t="s">
        <v>4207</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890</v>
      </c>
      <c r="AU111" s="20" t="s">
        <v>82</v>
      </c>
    </row>
    <row r="112" spans="1:65" s="2" customFormat="1" ht="16.5" customHeight="1">
      <c r="A112" s="41"/>
      <c r="B112" s="42"/>
      <c r="C112" s="217" t="s">
        <v>273</v>
      </c>
      <c r="D112" s="217" t="s">
        <v>268</v>
      </c>
      <c r="E112" s="218" t="s">
        <v>4208</v>
      </c>
      <c r="F112" s="219" t="s">
        <v>4209</v>
      </c>
      <c r="G112" s="220" t="s">
        <v>3993</v>
      </c>
      <c r="H112" s="221">
        <v>2</v>
      </c>
      <c r="I112" s="222"/>
      <c r="J112" s="223">
        <f>ROUND(I112*H112,2)</f>
        <v>0</v>
      </c>
      <c r="K112" s="219" t="s">
        <v>520</v>
      </c>
      <c r="L112" s="47"/>
      <c r="M112" s="224" t="s">
        <v>19</v>
      </c>
      <c r="N112" s="225" t="s">
        <v>43</v>
      </c>
      <c r="O112" s="87"/>
      <c r="P112" s="226">
        <f>O112*H112</f>
        <v>0</v>
      </c>
      <c r="Q112" s="226">
        <v>0</v>
      </c>
      <c r="R112" s="226">
        <f>Q112*H112</f>
        <v>0</v>
      </c>
      <c r="S112" s="226">
        <v>0</v>
      </c>
      <c r="T112" s="227">
        <f>S112*H112</f>
        <v>0</v>
      </c>
      <c r="U112" s="41"/>
      <c r="V112" s="41"/>
      <c r="W112" s="41"/>
      <c r="X112" s="41"/>
      <c r="Y112" s="41"/>
      <c r="Z112" s="41"/>
      <c r="AA112" s="41"/>
      <c r="AB112" s="41"/>
      <c r="AC112" s="41"/>
      <c r="AD112" s="41"/>
      <c r="AE112" s="41"/>
      <c r="AR112" s="228" t="s">
        <v>273</v>
      </c>
      <c r="AT112" s="228" t="s">
        <v>268</v>
      </c>
      <c r="AU112" s="228" t="s">
        <v>82</v>
      </c>
      <c r="AY112" s="20" t="s">
        <v>266</v>
      </c>
      <c r="BE112" s="229">
        <f>IF(N112="základní",J112,0)</f>
        <v>0</v>
      </c>
      <c r="BF112" s="229">
        <f>IF(N112="snížená",J112,0)</f>
        <v>0</v>
      </c>
      <c r="BG112" s="229">
        <f>IF(N112="zákl. přenesená",J112,0)</f>
        <v>0</v>
      </c>
      <c r="BH112" s="229">
        <f>IF(N112="sníž. přenesená",J112,0)</f>
        <v>0</v>
      </c>
      <c r="BI112" s="229">
        <f>IF(N112="nulová",J112,0)</f>
        <v>0</v>
      </c>
      <c r="BJ112" s="20" t="s">
        <v>80</v>
      </c>
      <c r="BK112" s="229">
        <f>ROUND(I112*H112,2)</f>
        <v>0</v>
      </c>
      <c r="BL112" s="20" t="s">
        <v>273</v>
      </c>
      <c r="BM112" s="228" t="s">
        <v>324</v>
      </c>
    </row>
    <row r="113" spans="1:47" s="2" customFormat="1" ht="12">
      <c r="A113" s="41"/>
      <c r="B113" s="42"/>
      <c r="C113" s="43"/>
      <c r="D113" s="230" t="s">
        <v>275</v>
      </c>
      <c r="E113" s="43"/>
      <c r="F113" s="231" t="s">
        <v>4209</v>
      </c>
      <c r="G113" s="43"/>
      <c r="H113" s="43"/>
      <c r="I113" s="232"/>
      <c r="J113" s="43"/>
      <c r="K113" s="43"/>
      <c r="L113" s="47"/>
      <c r="M113" s="233"/>
      <c r="N113" s="234"/>
      <c r="O113" s="87"/>
      <c r="P113" s="87"/>
      <c r="Q113" s="87"/>
      <c r="R113" s="87"/>
      <c r="S113" s="87"/>
      <c r="T113" s="88"/>
      <c r="U113" s="41"/>
      <c r="V113" s="41"/>
      <c r="W113" s="41"/>
      <c r="X113" s="41"/>
      <c r="Y113" s="41"/>
      <c r="Z113" s="41"/>
      <c r="AA113" s="41"/>
      <c r="AB113" s="41"/>
      <c r="AC113" s="41"/>
      <c r="AD113" s="41"/>
      <c r="AE113" s="41"/>
      <c r="AT113" s="20" t="s">
        <v>275</v>
      </c>
      <c r="AU113" s="20" t="s">
        <v>82</v>
      </c>
    </row>
    <row r="114" spans="1:65" s="2" customFormat="1" ht="24.15" customHeight="1">
      <c r="A114" s="41"/>
      <c r="B114" s="42"/>
      <c r="C114" s="269" t="s">
        <v>304</v>
      </c>
      <c r="D114" s="269" t="s">
        <v>430</v>
      </c>
      <c r="E114" s="270" t="s">
        <v>4210</v>
      </c>
      <c r="F114" s="271" t="s">
        <v>4211</v>
      </c>
      <c r="G114" s="272" t="s">
        <v>3993</v>
      </c>
      <c r="H114" s="273">
        <v>1</v>
      </c>
      <c r="I114" s="274"/>
      <c r="J114" s="275">
        <f>ROUND(I114*H114,2)</f>
        <v>0</v>
      </c>
      <c r="K114" s="271" t="s">
        <v>520</v>
      </c>
      <c r="L114" s="276"/>
      <c r="M114" s="277" t="s">
        <v>19</v>
      </c>
      <c r="N114" s="278" t="s">
        <v>43</v>
      </c>
      <c r="O114" s="87"/>
      <c r="P114" s="226">
        <f>O114*H114</f>
        <v>0</v>
      </c>
      <c r="Q114" s="226">
        <v>0</v>
      </c>
      <c r="R114" s="226">
        <f>Q114*H114</f>
        <v>0</v>
      </c>
      <c r="S114" s="226">
        <v>0</v>
      </c>
      <c r="T114" s="227">
        <f>S114*H114</f>
        <v>0</v>
      </c>
      <c r="U114" s="41"/>
      <c r="V114" s="41"/>
      <c r="W114" s="41"/>
      <c r="X114" s="41"/>
      <c r="Y114" s="41"/>
      <c r="Z114" s="41"/>
      <c r="AA114" s="41"/>
      <c r="AB114" s="41"/>
      <c r="AC114" s="41"/>
      <c r="AD114" s="41"/>
      <c r="AE114" s="41"/>
      <c r="AR114" s="228" t="s">
        <v>324</v>
      </c>
      <c r="AT114" s="228" t="s">
        <v>430</v>
      </c>
      <c r="AU114" s="228" t="s">
        <v>82</v>
      </c>
      <c r="AY114" s="20" t="s">
        <v>266</v>
      </c>
      <c r="BE114" s="229">
        <f>IF(N114="základní",J114,0)</f>
        <v>0</v>
      </c>
      <c r="BF114" s="229">
        <f>IF(N114="snížená",J114,0)</f>
        <v>0</v>
      </c>
      <c r="BG114" s="229">
        <f>IF(N114="zákl. přenesená",J114,0)</f>
        <v>0</v>
      </c>
      <c r="BH114" s="229">
        <f>IF(N114="sníž. přenesená",J114,0)</f>
        <v>0</v>
      </c>
      <c r="BI114" s="229">
        <f>IF(N114="nulová",J114,0)</f>
        <v>0</v>
      </c>
      <c r="BJ114" s="20" t="s">
        <v>80</v>
      </c>
      <c r="BK114" s="229">
        <f>ROUND(I114*H114,2)</f>
        <v>0</v>
      </c>
      <c r="BL114" s="20" t="s">
        <v>273</v>
      </c>
      <c r="BM114" s="228" t="s">
        <v>338</v>
      </c>
    </row>
    <row r="115" spans="1:47" s="2" customFormat="1" ht="12">
      <c r="A115" s="41"/>
      <c r="B115" s="42"/>
      <c r="C115" s="43"/>
      <c r="D115" s="230" t="s">
        <v>275</v>
      </c>
      <c r="E115" s="43"/>
      <c r="F115" s="231" t="s">
        <v>4211</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275</v>
      </c>
      <c r="AU115" s="20" t="s">
        <v>82</v>
      </c>
    </row>
    <row r="116" spans="1:47" s="2" customFormat="1" ht="12">
      <c r="A116" s="41"/>
      <c r="B116" s="42"/>
      <c r="C116" s="43"/>
      <c r="D116" s="230" t="s">
        <v>890</v>
      </c>
      <c r="E116" s="43"/>
      <c r="F116" s="290" t="s">
        <v>4212</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890</v>
      </c>
      <c r="AU116" s="20" t="s">
        <v>82</v>
      </c>
    </row>
    <row r="117" spans="1:65" s="2" customFormat="1" ht="16.5" customHeight="1">
      <c r="A117" s="41"/>
      <c r="B117" s="42"/>
      <c r="C117" s="217" t="s">
        <v>310</v>
      </c>
      <c r="D117" s="217" t="s">
        <v>268</v>
      </c>
      <c r="E117" s="218" t="s">
        <v>4213</v>
      </c>
      <c r="F117" s="219" t="s">
        <v>4214</v>
      </c>
      <c r="G117" s="220" t="s">
        <v>3993</v>
      </c>
      <c r="H117" s="221">
        <v>1</v>
      </c>
      <c r="I117" s="222"/>
      <c r="J117" s="223">
        <f>ROUND(I117*H117,2)</f>
        <v>0</v>
      </c>
      <c r="K117" s="219" t="s">
        <v>272</v>
      </c>
      <c r="L117" s="47"/>
      <c r="M117" s="224" t="s">
        <v>19</v>
      </c>
      <c r="N117" s="225"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273</v>
      </c>
      <c r="AT117" s="228" t="s">
        <v>268</v>
      </c>
      <c r="AU117" s="228" t="s">
        <v>82</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355</v>
      </c>
    </row>
    <row r="118" spans="1:47" s="2" customFormat="1" ht="12">
      <c r="A118" s="41"/>
      <c r="B118" s="42"/>
      <c r="C118" s="43"/>
      <c r="D118" s="230" t="s">
        <v>275</v>
      </c>
      <c r="E118" s="43"/>
      <c r="F118" s="231" t="s">
        <v>4214</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82</v>
      </c>
    </row>
    <row r="119" spans="1:47" s="2" customFormat="1" ht="12">
      <c r="A119" s="41"/>
      <c r="B119" s="42"/>
      <c r="C119" s="43"/>
      <c r="D119" s="235" t="s">
        <v>277</v>
      </c>
      <c r="E119" s="43"/>
      <c r="F119" s="236" t="s">
        <v>4215</v>
      </c>
      <c r="G119" s="43"/>
      <c r="H119" s="43"/>
      <c r="I119" s="232"/>
      <c r="J119" s="43"/>
      <c r="K119" s="43"/>
      <c r="L119" s="47"/>
      <c r="M119" s="233"/>
      <c r="N119" s="234"/>
      <c r="O119" s="87"/>
      <c r="P119" s="87"/>
      <c r="Q119" s="87"/>
      <c r="R119" s="87"/>
      <c r="S119" s="87"/>
      <c r="T119" s="88"/>
      <c r="U119" s="41"/>
      <c r="V119" s="41"/>
      <c r="W119" s="41"/>
      <c r="X119" s="41"/>
      <c r="Y119" s="41"/>
      <c r="Z119" s="41"/>
      <c r="AA119" s="41"/>
      <c r="AB119" s="41"/>
      <c r="AC119" s="41"/>
      <c r="AD119" s="41"/>
      <c r="AE119" s="41"/>
      <c r="AT119" s="20" t="s">
        <v>277</v>
      </c>
      <c r="AU119" s="20" t="s">
        <v>82</v>
      </c>
    </row>
    <row r="120" spans="1:65" s="2" customFormat="1" ht="37.8" customHeight="1">
      <c r="A120" s="41"/>
      <c r="B120" s="42"/>
      <c r="C120" s="269" t="s">
        <v>316</v>
      </c>
      <c r="D120" s="269" t="s">
        <v>430</v>
      </c>
      <c r="E120" s="270" t="s">
        <v>4216</v>
      </c>
      <c r="F120" s="271" t="s">
        <v>4217</v>
      </c>
      <c r="G120" s="272" t="s">
        <v>3993</v>
      </c>
      <c r="H120" s="273">
        <v>1</v>
      </c>
      <c r="I120" s="274"/>
      <c r="J120" s="275">
        <f>ROUND(I120*H120,2)</f>
        <v>0</v>
      </c>
      <c r="K120" s="271" t="s">
        <v>520</v>
      </c>
      <c r="L120" s="276"/>
      <c r="M120" s="277" t="s">
        <v>19</v>
      </c>
      <c r="N120" s="278" t="s">
        <v>43</v>
      </c>
      <c r="O120" s="87"/>
      <c r="P120" s="226">
        <f>O120*H120</f>
        <v>0</v>
      </c>
      <c r="Q120" s="226">
        <v>0</v>
      </c>
      <c r="R120" s="226">
        <f>Q120*H120</f>
        <v>0</v>
      </c>
      <c r="S120" s="226">
        <v>0</v>
      </c>
      <c r="T120" s="227">
        <f>S120*H120</f>
        <v>0</v>
      </c>
      <c r="U120" s="41"/>
      <c r="V120" s="41"/>
      <c r="W120" s="41"/>
      <c r="X120" s="41"/>
      <c r="Y120" s="41"/>
      <c r="Z120" s="41"/>
      <c r="AA120" s="41"/>
      <c r="AB120" s="41"/>
      <c r="AC120" s="41"/>
      <c r="AD120" s="41"/>
      <c r="AE120" s="41"/>
      <c r="AR120" s="228" t="s">
        <v>324</v>
      </c>
      <c r="AT120" s="228" t="s">
        <v>430</v>
      </c>
      <c r="AU120" s="228" t="s">
        <v>82</v>
      </c>
      <c r="AY120" s="20" t="s">
        <v>266</v>
      </c>
      <c r="BE120" s="229">
        <f>IF(N120="základní",J120,0)</f>
        <v>0</v>
      </c>
      <c r="BF120" s="229">
        <f>IF(N120="snížená",J120,0)</f>
        <v>0</v>
      </c>
      <c r="BG120" s="229">
        <f>IF(N120="zákl. přenesená",J120,0)</f>
        <v>0</v>
      </c>
      <c r="BH120" s="229">
        <f>IF(N120="sníž. přenesená",J120,0)</f>
        <v>0</v>
      </c>
      <c r="BI120" s="229">
        <f>IF(N120="nulová",J120,0)</f>
        <v>0</v>
      </c>
      <c r="BJ120" s="20" t="s">
        <v>80</v>
      </c>
      <c r="BK120" s="229">
        <f>ROUND(I120*H120,2)</f>
        <v>0</v>
      </c>
      <c r="BL120" s="20" t="s">
        <v>273</v>
      </c>
      <c r="BM120" s="228" t="s">
        <v>376</v>
      </c>
    </row>
    <row r="121" spans="1:47" s="2" customFormat="1" ht="12">
      <c r="A121" s="41"/>
      <c r="B121" s="42"/>
      <c r="C121" s="43"/>
      <c r="D121" s="230" t="s">
        <v>275</v>
      </c>
      <c r="E121" s="43"/>
      <c r="F121" s="231" t="s">
        <v>4217</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275</v>
      </c>
      <c r="AU121" s="20" t="s">
        <v>82</v>
      </c>
    </row>
    <row r="122" spans="1:47" s="2" customFormat="1" ht="12">
      <c r="A122" s="41"/>
      <c r="B122" s="42"/>
      <c r="C122" s="43"/>
      <c r="D122" s="230" t="s">
        <v>890</v>
      </c>
      <c r="E122" s="43"/>
      <c r="F122" s="290" t="s">
        <v>4218</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890</v>
      </c>
      <c r="AU122" s="20" t="s">
        <v>82</v>
      </c>
    </row>
    <row r="123" spans="1:65" s="2" customFormat="1" ht="16.5" customHeight="1">
      <c r="A123" s="41"/>
      <c r="B123" s="42"/>
      <c r="C123" s="217" t="s">
        <v>324</v>
      </c>
      <c r="D123" s="217" t="s">
        <v>268</v>
      </c>
      <c r="E123" s="218" t="s">
        <v>4219</v>
      </c>
      <c r="F123" s="219" t="s">
        <v>4220</v>
      </c>
      <c r="G123" s="220" t="s">
        <v>3993</v>
      </c>
      <c r="H123" s="221">
        <v>1</v>
      </c>
      <c r="I123" s="222"/>
      <c r="J123" s="223">
        <f>ROUND(I123*H123,2)</f>
        <v>0</v>
      </c>
      <c r="K123" s="219" t="s">
        <v>272</v>
      </c>
      <c r="L123" s="47"/>
      <c r="M123" s="224" t="s">
        <v>19</v>
      </c>
      <c r="N123" s="225"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273</v>
      </c>
      <c r="AT123" s="228" t="s">
        <v>268</v>
      </c>
      <c r="AU123" s="228" t="s">
        <v>82</v>
      </c>
      <c r="AY123" s="20" t="s">
        <v>266</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273</v>
      </c>
      <c r="BM123" s="228" t="s">
        <v>396</v>
      </c>
    </row>
    <row r="124" spans="1:47" s="2" customFormat="1" ht="12">
      <c r="A124" s="41"/>
      <c r="B124" s="42"/>
      <c r="C124" s="43"/>
      <c r="D124" s="230" t="s">
        <v>275</v>
      </c>
      <c r="E124" s="43"/>
      <c r="F124" s="231" t="s">
        <v>4220</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275</v>
      </c>
      <c r="AU124" s="20" t="s">
        <v>82</v>
      </c>
    </row>
    <row r="125" spans="1:47" s="2" customFormat="1" ht="12">
      <c r="A125" s="41"/>
      <c r="B125" s="42"/>
      <c r="C125" s="43"/>
      <c r="D125" s="235" t="s">
        <v>277</v>
      </c>
      <c r="E125" s="43"/>
      <c r="F125" s="236" t="s">
        <v>4221</v>
      </c>
      <c r="G125" s="43"/>
      <c r="H125" s="43"/>
      <c r="I125" s="232"/>
      <c r="J125" s="43"/>
      <c r="K125" s="43"/>
      <c r="L125" s="47"/>
      <c r="M125" s="233"/>
      <c r="N125" s="234"/>
      <c r="O125" s="87"/>
      <c r="P125" s="87"/>
      <c r="Q125" s="87"/>
      <c r="R125" s="87"/>
      <c r="S125" s="87"/>
      <c r="T125" s="88"/>
      <c r="U125" s="41"/>
      <c r="V125" s="41"/>
      <c r="W125" s="41"/>
      <c r="X125" s="41"/>
      <c r="Y125" s="41"/>
      <c r="Z125" s="41"/>
      <c r="AA125" s="41"/>
      <c r="AB125" s="41"/>
      <c r="AC125" s="41"/>
      <c r="AD125" s="41"/>
      <c r="AE125" s="41"/>
      <c r="AT125" s="20" t="s">
        <v>277</v>
      </c>
      <c r="AU125" s="20" t="s">
        <v>82</v>
      </c>
    </row>
    <row r="126" spans="1:65" s="2" customFormat="1" ht="37.8" customHeight="1">
      <c r="A126" s="41"/>
      <c r="B126" s="42"/>
      <c r="C126" s="269" t="s">
        <v>332</v>
      </c>
      <c r="D126" s="269" t="s">
        <v>430</v>
      </c>
      <c r="E126" s="270" t="s">
        <v>4216</v>
      </c>
      <c r="F126" s="271" t="s">
        <v>4217</v>
      </c>
      <c r="G126" s="272" t="s">
        <v>3993</v>
      </c>
      <c r="H126" s="273">
        <v>1</v>
      </c>
      <c r="I126" s="274"/>
      <c r="J126" s="275">
        <f>ROUND(I126*H126,2)</f>
        <v>0</v>
      </c>
      <c r="K126" s="271" t="s">
        <v>520</v>
      </c>
      <c r="L126" s="276"/>
      <c r="M126" s="277" t="s">
        <v>19</v>
      </c>
      <c r="N126" s="278" t="s">
        <v>43</v>
      </c>
      <c r="O126" s="87"/>
      <c r="P126" s="226">
        <f>O126*H126</f>
        <v>0</v>
      </c>
      <c r="Q126" s="226">
        <v>0</v>
      </c>
      <c r="R126" s="226">
        <f>Q126*H126</f>
        <v>0</v>
      </c>
      <c r="S126" s="226">
        <v>0</v>
      </c>
      <c r="T126" s="227">
        <f>S126*H126</f>
        <v>0</v>
      </c>
      <c r="U126" s="41"/>
      <c r="V126" s="41"/>
      <c r="W126" s="41"/>
      <c r="X126" s="41"/>
      <c r="Y126" s="41"/>
      <c r="Z126" s="41"/>
      <c r="AA126" s="41"/>
      <c r="AB126" s="41"/>
      <c r="AC126" s="41"/>
      <c r="AD126" s="41"/>
      <c r="AE126" s="41"/>
      <c r="AR126" s="228" t="s">
        <v>324</v>
      </c>
      <c r="AT126" s="228" t="s">
        <v>430</v>
      </c>
      <c r="AU126" s="228" t="s">
        <v>82</v>
      </c>
      <c r="AY126" s="20" t="s">
        <v>266</v>
      </c>
      <c r="BE126" s="229">
        <f>IF(N126="základní",J126,0)</f>
        <v>0</v>
      </c>
      <c r="BF126" s="229">
        <f>IF(N126="snížená",J126,0)</f>
        <v>0</v>
      </c>
      <c r="BG126" s="229">
        <f>IF(N126="zákl. přenesená",J126,0)</f>
        <v>0</v>
      </c>
      <c r="BH126" s="229">
        <f>IF(N126="sníž. přenesená",J126,0)</f>
        <v>0</v>
      </c>
      <c r="BI126" s="229">
        <f>IF(N126="nulová",J126,0)</f>
        <v>0</v>
      </c>
      <c r="BJ126" s="20" t="s">
        <v>80</v>
      </c>
      <c r="BK126" s="229">
        <f>ROUND(I126*H126,2)</f>
        <v>0</v>
      </c>
      <c r="BL126" s="20" t="s">
        <v>273</v>
      </c>
      <c r="BM126" s="228" t="s">
        <v>412</v>
      </c>
    </row>
    <row r="127" spans="1:47" s="2" customFormat="1" ht="12">
      <c r="A127" s="41"/>
      <c r="B127" s="42"/>
      <c r="C127" s="43"/>
      <c r="D127" s="230" t="s">
        <v>275</v>
      </c>
      <c r="E127" s="43"/>
      <c r="F127" s="231" t="s">
        <v>4217</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275</v>
      </c>
      <c r="AU127" s="20" t="s">
        <v>82</v>
      </c>
    </row>
    <row r="128" spans="1:47" s="2" customFormat="1" ht="12">
      <c r="A128" s="41"/>
      <c r="B128" s="42"/>
      <c r="C128" s="43"/>
      <c r="D128" s="230" t="s">
        <v>890</v>
      </c>
      <c r="E128" s="43"/>
      <c r="F128" s="290" t="s">
        <v>4218</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890</v>
      </c>
      <c r="AU128" s="20" t="s">
        <v>82</v>
      </c>
    </row>
    <row r="129" spans="1:65" s="2" customFormat="1" ht="16.5" customHeight="1">
      <c r="A129" s="41"/>
      <c r="B129" s="42"/>
      <c r="C129" s="217" t="s">
        <v>338</v>
      </c>
      <c r="D129" s="217" t="s">
        <v>268</v>
      </c>
      <c r="E129" s="218" t="s">
        <v>4219</v>
      </c>
      <c r="F129" s="219" t="s">
        <v>4220</v>
      </c>
      <c r="G129" s="220" t="s">
        <v>3993</v>
      </c>
      <c r="H129" s="221">
        <v>1</v>
      </c>
      <c r="I129" s="222"/>
      <c r="J129" s="223">
        <f>ROUND(I129*H129,2)</f>
        <v>0</v>
      </c>
      <c r="K129" s="219" t="s">
        <v>272</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273</v>
      </c>
      <c r="AT129" s="228" t="s">
        <v>268</v>
      </c>
      <c r="AU129" s="228" t="s">
        <v>82</v>
      </c>
      <c r="AY129" s="20" t="s">
        <v>266</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273</v>
      </c>
      <c r="BM129" s="228" t="s">
        <v>429</v>
      </c>
    </row>
    <row r="130" spans="1:47" s="2" customFormat="1" ht="12">
      <c r="A130" s="41"/>
      <c r="B130" s="42"/>
      <c r="C130" s="43"/>
      <c r="D130" s="230" t="s">
        <v>275</v>
      </c>
      <c r="E130" s="43"/>
      <c r="F130" s="231" t="s">
        <v>4220</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275</v>
      </c>
      <c r="AU130" s="20" t="s">
        <v>82</v>
      </c>
    </row>
    <row r="131" spans="1:47" s="2" customFormat="1" ht="12">
      <c r="A131" s="41"/>
      <c r="B131" s="42"/>
      <c r="C131" s="43"/>
      <c r="D131" s="235" t="s">
        <v>277</v>
      </c>
      <c r="E131" s="43"/>
      <c r="F131" s="236" t="s">
        <v>4221</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277</v>
      </c>
      <c r="AU131" s="20" t="s">
        <v>82</v>
      </c>
    </row>
    <row r="132" spans="1:65" s="2" customFormat="1" ht="24.15" customHeight="1">
      <c r="A132" s="41"/>
      <c r="B132" s="42"/>
      <c r="C132" s="269" t="s">
        <v>346</v>
      </c>
      <c r="D132" s="269" t="s">
        <v>430</v>
      </c>
      <c r="E132" s="270" t="s">
        <v>4222</v>
      </c>
      <c r="F132" s="271" t="s">
        <v>4223</v>
      </c>
      <c r="G132" s="272" t="s">
        <v>3993</v>
      </c>
      <c r="H132" s="273">
        <v>1</v>
      </c>
      <c r="I132" s="274"/>
      <c r="J132" s="275">
        <f>ROUND(I132*H132,2)</f>
        <v>0</v>
      </c>
      <c r="K132" s="271" t="s">
        <v>520</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324</v>
      </c>
      <c r="AT132" s="228" t="s">
        <v>430</v>
      </c>
      <c r="AU132" s="228" t="s">
        <v>82</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441</v>
      </c>
    </row>
    <row r="133" spans="1:47" s="2" customFormat="1" ht="12">
      <c r="A133" s="41"/>
      <c r="B133" s="42"/>
      <c r="C133" s="43"/>
      <c r="D133" s="230" t="s">
        <v>275</v>
      </c>
      <c r="E133" s="43"/>
      <c r="F133" s="231" t="s">
        <v>4223</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82</v>
      </c>
    </row>
    <row r="134" spans="1:47" s="2" customFormat="1" ht="12">
      <c r="A134" s="41"/>
      <c r="B134" s="42"/>
      <c r="C134" s="43"/>
      <c r="D134" s="230" t="s">
        <v>890</v>
      </c>
      <c r="E134" s="43"/>
      <c r="F134" s="290" t="s">
        <v>4224</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890</v>
      </c>
      <c r="AU134" s="20" t="s">
        <v>82</v>
      </c>
    </row>
    <row r="135" spans="1:65" s="2" customFormat="1" ht="16.5" customHeight="1">
      <c r="A135" s="41"/>
      <c r="B135" s="42"/>
      <c r="C135" s="217" t="s">
        <v>355</v>
      </c>
      <c r="D135" s="217" t="s">
        <v>268</v>
      </c>
      <c r="E135" s="218" t="s">
        <v>4225</v>
      </c>
      <c r="F135" s="219" t="s">
        <v>4226</v>
      </c>
      <c r="G135" s="220" t="s">
        <v>3993</v>
      </c>
      <c r="H135" s="221">
        <v>1</v>
      </c>
      <c r="I135" s="222"/>
      <c r="J135" s="223">
        <f>ROUND(I135*H135,2)</f>
        <v>0</v>
      </c>
      <c r="K135" s="219" t="s">
        <v>272</v>
      </c>
      <c r="L135" s="47"/>
      <c r="M135" s="224" t="s">
        <v>19</v>
      </c>
      <c r="N135" s="225" t="s">
        <v>43</v>
      </c>
      <c r="O135" s="87"/>
      <c r="P135" s="226">
        <f>O135*H135</f>
        <v>0</v>
      </c>
      <c r="Q135" s="226">
        <v>0</v>
      </c>
      <c r="R135" s="226">
        <f>Q135*H135</f>
        <v>0</v>
      </c>
      <c r="S135" s="226">
        <v>0</v>
      </c>
      <c r="T135" s="227">
        <f>S135*H135</f>
        <v>0</v>
      </c>
      <c r="U135" s="41"/>
      <c r="V135" s="41"/>
      <c r="W135" s="41"/>
      <c r="X135" s="41"/>
      <c r="Y135" s="41"/>
      <c r="Z135" s="41"/>
      <c r="AA135" s="41"/>
      <c r="AB135" s="41"/>
      <c r="AC135" s="41"/>
      <c r="AD135" s="41"/>
      <c r="AE135" s="41"/>
      <c r="AR135" s="228" t="s">
        <v>273</v>
      </c>
      <c r="AT135" s="228" t="s">
        <v>268</v>
      </c>
      <c r="AU135" s="228" t="s">
        <v>82</v>
      </c>
      <c r="AY135" s="20" t="s">
        <v>266</v>
      </c>
      <c r="BE135" s="229">
        <f>IF(N135="základní",J135,0)</f>
        <v>0</v>
      </c>
      <c r="BF135" s="229">
        <f>IF(N135="snížená",J135,0)</f>
        <v>0</v>
      </c>
      <c r="BG135" s="229">
        <f>IF(N135="zákl. přenesená",J135,0)</f>
        <v>0</v>
      </c>
      <c r="BH135" s="229">
        <f>IF(N135="sníž. přenesená",J135,0)</f>
        <v>0</v>
      </c>
      <c r="BI135" s="229">
        <f>IF(N135="nulová",J135,0)</f>
        <v>0</v>
      </c>
      <c r="BJ135" s="20" t="s">
        <v>80</v>
      </c>
      <c r="BK135" s="229">
        <f>ROUND(I135*H135,2)</f>
        <v>0</v>
      </c>
      <c r="BL135" s="20" t="s">
        <v>273</v>
      </c>
      <c r="BM135" s="228" t="s">
        <v>457</v>
      </c>
    </row>
    <row r="136" spans="1:47" s="2" customFormat="1" ht="12">
      <c r="A136" s="41"/>
      <c r="B136" s="42"/>
      <c r="C136" s="43"/>
      <c r="D136" s="230" t="s">
        <v>275</v>
      </c>
      <c r="E136" s="43"/>
      <c r="F136" s="231" t="s">
        <v>4226</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275</v>
      </c>
      <c r="AU136" s="20" t="s">
        <v>82</v>
      </c>
    </row>
    <row r="137" spans="1:47" s="2" customFormat="1" ht="12">
      <c r="A137" s="41"/>
      <c r="B137" s="42"/>
      <c r="C137" s="43"/>
      <c r="D137" s="235" t="s">
        <v>277</v>
      </c>
      <c r="E137" s="43"/>
      <c r="F137" s="236" t="s">
        <v>4227</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277</v>
      </c>
      <c r="AU137" s="20" t="s">
        <v>82</v>
      </c>
    </row>
    <row r="138" spans="1:65" s="2" customFormat="1" ht="16.5" customHeight="1">
      <c r="A138" s="41"/>
      <c r="B138" s="42"/>
      <c r="C138" s="269" t="s">
        <v>365</v>
      </c>
      <c r="D138" s="269" t="s">
        <v>430</v>
      </c>
      <c r="E138" s="270" t="s">
        <v>4228</v>
      </c>
      <c r="F138" s="271" t="s">
        <v>4229</v>
      </c>
      <c r="G138" s="272" t="s">
        <v>3993</v>
      </c>
      <c r="H138" s="273">
        <v>2</v>
      </c>
      <c r="I138" s="274"/>
      <c r="J138" s="275">
        <f>ROUND(I138*H138,2)</f>
        <v>0</v>
      </c>
      <c r="K138" s="271" t="s">
        <v>520</v>
      </c>
      <c r="L138" s="276"/>
      <c r="M138" s="277" t="s">
        <v>19</v>
      </c>
      <c r="N138" s="278"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324</v>
      </c>
      <c r="AT138" s="228" t="s">
        <v>430</v>
      </c>
      <c r="AU138" s="228" t="s">
        <v>82</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471</v>
      </c>
    </row>
    <row r="139" spans="1:47" s="2" customFormat="1" ht="12">
      <c r="A139" s="41"/>
      <c r="B139" s="42"/>
      <c r="C139" s="43"/>
      <c r="D139" s="230" t="s">
        <v>275</v>
      </c>
      <c r="E139" s="43"/>
      <c r="F139" s="231" t="s">
        <v>4229</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82</v>
      </c>
    </row>
    <row r="140" spans="1:47" s="2" customFormat="1" ht="12">
      <c r="A140" s="41"/>
      <c r="B140" s="42"/>
      <c r="C140" s="43"/>
      <c r="D140" s="230" t="s">
        <v>890</v>
      </c>
      <c r="E140" s="43"/>
      <c r="F140" s="290" t="s">
        <v>4230</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890</v>
      </c>
      <c r="AU140" s="20" t="s">
        <v>82</v>
      </c>
    </row>
    <row r="141" spans="1:65" s="2" customFormat="1" ht="16.5" customHeight="1">
      <c r="A141" s="41"/>
      <c r="B141" s="42"/>
      <c r="C141" s="217" t="s">
        <v>376</v>
      </c>
      <c r="D141" s="217" t="s">
        <v>268</v>
      </c>
      <c r="E141" s="218" t="s">
        <v>4231</v>
      </c>
      <c r="F141" s="219" t="s">
        <v>4226</v>
      </c>
      <c r="G141" s="220" t="s">
        <v>3993</v>
      </c>
      <c r="H141" s="221">
        <v>2</v>
      </c>
      <c r="I141" s="222"/>
      <c r="J141" s="223">
        <f>ROUND(I141*H141,2)</f>
        <v>0</v>
      </c>
      <c r="K141" s="219" t="s">
        <v>272</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273</v>
      </c>
      <c r="AT141" s="228" t="s">
        <v>268</v>
      </c>
      <c r="AU141" s="228" t="s">
        <v>82</v>
      </c>
      <c r="AY141" s="20" t="s">
        <v>266</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273</v>
      </c>
      <c r="BM141" s="228" t="s">
        <v>484</v>
      </c>
    </row>
    <row r="142" spans="1:47" s="2" customFormat="1" ht="12">
      <c r="A142" s="41"/>
      <c r="B142" s="42"/>
      <c r="C142" s="43"/>
      <c r="D142" s="230" t="s">
        <v>275</v>
      </c>
      <c r="E142" s="43"/>
      <c r="F142" s="231" t="s">
        <v>4226</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275</v>
      </c>
      <c r="AU142" s="20" t="s">
        <v>82</v>
      </c>
    </row>
    <row r="143" spans="1:47" s="2" customFormat="1" ht="12">
      <c r="A143" s="41"/>
      <c r="B143" s="42"/>
      <c r="C143" s="43"/>
      <c r="D143" s="235" t="s">
        <v>277</v>
      </c>
      <c r="E143" s="43"/>
      <c r="F143" s="236" t="s">
        <v>4232</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277</v>
      </c>
      <c r="AU143" s="20" t="s">
        <v>82</v>
      </c>
    </row>
    <row r="144" spans="1:65" s="2" customFormat="1" ht="16.5" customHeight="1">
      <c r="A144" s="41"/>
      <c r="B144" s="42"/>
      <c r="C144" s="269" t="s">
        <v>8</v>
      </c>
      <c r="D144" s="269" t="s">
        <v>430</v>
      </c>
      <c r="E144" s="270" t="s">
        <v>4233</v>
      </c>
      <c r="F144" s="271" t="s">
        <v>4234</v>
      </c>
      <c r="G144" s="272" t="s">
        <v>3993</v>
      </c>
      <c r="H144" s="273">
        <v>1</v>
      </c>
      <c r="I144" s="274"/>
      <c r="J144" s="275">
        <f>ROUND(I144*H144,2)</f>
        <v>0</v>
      </c>
      <c r="K144" s="271" t="s">
        <v>520</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324</v>
      </c>
      <c r="AT144" s="228" t="s">
        <v>430</v>
      </c>
      <c r="AU144" s="228" t="s">
        <v>82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207</v>
      </c>
    </row>
    <row r="145" spans="1:47" s="2" customFormat="1" ht="12">
      <c r="A145" s="41"/>
      <c r="B145" s="42"/>
      <c r="C145" s="43"/>
      <c r="D145" s="230" t="s">
        <v>275</v>
      </c>
      <c r="E145" s="43"/>
      <c r="F145" s="231" t="s">
        <v>4234</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82</v>
      </c>
    </row>
    <row r="146" spans="1:65" s="2" customFormat="1" ht="16.5" customHeight="1">
      <c r="A146" s="41"/>
      <c r="B146" s="42"/>
      <c r="C146" s="217" t="s">
        <v>396</v>
      </c>
      <c r="D146" s="217" t="s">
        <v>268</v>
      </c>
      <c r="E146" s="218" t="s">
        <v>4235</v>
      </c>
      <c r="F146" s="219" t="s">
        <v>4236</v>
      </c>
      <c r="G146" s="220" t="s">
        <v>3993</v>
      </c>
      <c r="H146" s="221">
        <v>1</v>
      </c>
      <c r="I146" s="222"/>
      <c r="J146" s="223">
        <f>ROUND(I146*H146,2)</f>
        <v>0</v>
      </c>
      <c r="K146" s="219" t="s">
        <v>272</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517</v>
      </c>
    </row>
    <row r="147" spans="1:47" s="2" customFormat="1" ht="12">
      <c r="A147" s="41"/>
      <c r="B147" s="42"/>
      <c r="C147" s="43"/>
      <c r="D147" s="230" t="s">
        <v>275</v>
      </c>
      <c r="E147" s="43"/>
      <c r="F147" s="231" t="s">
        <v>4236</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82</v>
      </c>
    </row>
    <row r="148" spans="1:47" s="2" customFormat="1" ht="12">
      <c r="A148" s="41"/>
      <c r="B148" s="42"/>
      <c r="C148" s="43"/>
      <c r="D148" s="235" t="s">
        <v>277</v>
      </c>
      <c r="E148" s="43"/>
      <c r="F148" s="236" t="s">
        <v>4237</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277</v>
      </c>
      <c r="AU148" s="20" t="s">
        <v>82</v>
      </c>
    </row>
    <row r="149" spans="1:65" s="2" customFormat="1" ht="16.5" customHeight="1">
      <c r="A149" s="41"/>
      <c r="B149" s="42"/>
      <c r="C149" s="269" t="s">
        <v>404</v>
      </c>
      <c r="D149" s="269" t="s">
        <v>430</v>
      </c>
      <c r="E149" s="270" t="s">
        <v>4238</v>
      </c>
      <c r="F149" s="271" t="s">
        <v>4239</v>
      </c>
      <c r="G149" s="272" t="s">
        <v>3993</v>
      </c>
      <c r="H149" s="273">
        <v>1</v>
      </c>
      <c r="I149" s="274"/>
      <c r="J149" s="275">
        <f>ROUND(I149*H149,2)</f>
        <v>0</v>
      </c>
      <c r="K149" s="271" t="s">
        <v>520</v>
      </c>
      <c r="L149" s="276"/>
      <c r="M149" s="277" t="s">
        <v>19</v>
      </c>
      <c r="N149" s="278"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324</v>
      </c>
      <c r="AT149" s="228" t="s">
        <v>430</v>
      </c>
      <c r="AU149" s="228" t="s">
        <v>82</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527</v>
      </c>
    </row>
    <row r="150" spans="1:47" s="2" customFormat="1" ht="12">
      <c r="A150" s="41"/>
      <c r="B150" s="42"/>
      <c r="C150" s="43"/>
      <c r="D150" s="230" t="s">
        <v>275</v>
      </c>
      <c r="E150" s="43"/>
      <c r="F150" s="231" t="s">
        <v>4239</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82</v>
      </c>
    </row>
    <row r="151" spans="1:65" s="2" customFormat="1" ht="16.5" customHeight="1">
      <c r="A151" s="41"/>
      <c r="B151" s="42"/>
      <c r="C151" s="217" t="s">
        <v>412</v>
      </c>
      <c r="D151" s="217" t="s">
        <v>268</v>
      </c>
      <c r="E151" s="218" t="s">
        <v>4240</v>
      </c>
      <c r="F151" s="219" t="s">
        <v>4241</v>
      </c>
      <c r="G151" s="220" t="s">
        <v>3993</v>
      </c>
      <c r="H151" s="221">
        <v>1</v>
      </c>
      <c r="I151" s="222"/>
      <c r="J151" s="223">
        <f>ROUND(I151*H151,2)</f>
        <v>0</v>
      </c>
      <c r="K151" s="219" t="s">
        <v>272</v>
      </c>
      <c r="L151" s="47"/>
      <c r="M151" s="224" t="s">
        <v>19</v>
      </c>
      <c r="N151" s="225" t="s">
        <v>43</v>
      </c>
      <c r="O151" s="87"/>
      <c r="P151" s="226">
        <f>O151*H151</f>
        <v>0</v>
      </c>
      <c r="Q151" s="226">
        <v>0</v>
      </c>
      <c r="R151" s="226">
        <f>Q151*H151</f>
        <v>0</v>
      </c>
      <c r="S151" s="226">
        <v>0</v>
      </c>
      <c r="T151" s="227">
        <f>S151*H151</f>
        <v>0</v>
      </c>
      <c r="U151" s="41"/>
      <c r="V151" s="41"/>
      <c r="W151" s="41"/>
      <c r="X151" s="41"/>
      <c r="Y151" s="41"/>
      <c r="Z151" s="41"/>
      <c r="AA151" s="41"/>
      <c r="AB151" s="41"/>
      <c r="AC151" s="41"/>
      <c r="AD151" s="41"/>
      <c r="AE151" s="41"/>
      <c r="AR151" s="228" t="s">
        <v>273</v>
      </c>
      <c r="AT151" s="228" t="s">
        <v>268</v>
      </c>
      <c r="AU151" s="228" t="s">
        <v>82</v>
      </c>
      <c r="AY151" s="20" t="s">
        <v>266</v>
      </c>
      <c r="BE151" s="229">
        <f>IF(N151="základní",J151,0)</f>
        <v>0</v>
      </c>
      <c r="BF151" s="229">
        <f>IF(N151="snížená",J151,0)</f>
        <v>0</v>
      </c>
      <c r="BG151" s="229">
        <f>IF(N151="zákl. přenesená",J151,0)</f>
        <v>0</v>
      </c>
      <c r="BH151" s="229">
        <f>IF(N151="sníž. přenesená",J151,0)</f>
        <v>0</v>
      </c>
      <c r="BI151" s="229">
        <f>IF(N151="nulová",J151,0)</f>
        <v>0</v>
      </c>
      <c r="BJ151" s="20" t="s">
        <v>80</v>
      </c>
      <c r="BK151" s="229">
        <f>ROUND(I151*H151,2)</f>
        <v>0</v>
      </c>
      <c r="BL151" s="20" t="s">
        <v>273</v>
      </c>
      <c r="BM151" s="228" t="s">
        <v>541</v>
      </c>
    </row>
    <row r="152" spans="1:47" s="2" customFormat="1" ht="12">
      <c r="A152" s="41"/>
      <c r="B152" s="42"/>
      <c r="C152" s="43"/>
      <c r="D152" s="230" t="s">
        <v>275</v>
      </c>
      <c r="E152" s="43"/>
      <c r="F152" s="231" t="s">
        <v>4241</v>
      </c>
      <c r="G152" s="43"/>
      <c r="H152" s="43"/>
      <c r="I152" s="232"/>
      <c r="J152" s="43"/>
      <c r="K152" s="43"/>
      <c r="L152" s="47"/>
      <c r="M152" s="233"/>
      <c r="N152" s="234"/>
      <c r="O152" s="87"/>
      <c r="P152" s="87"/>
      <c r="Q152" s="87"/>
      <c r="R152" s="87"/>
      <c r="S152" s="87"/>
      <c r="T152" s="88"/>
      <c r="U152" s="41"/>
      <c r="V152" s="41"/>
      <c r="W152" s="41"/>
      <c r="X152" s="41"/>
      <c r="Y152" s="41"/>
      <c r="Z152" s="41"/>
      <c r="AA152" s="41"/>
      <c r="AB152" s="41"/>
      <c r="AC152" s="41"/>
      <c r="AD152" s="41"/>
      <c r="AE152" s="41"/>
      <c r="AT152" s="20" t="s">
        <v>275</v>
      </c>
      <c r="AU152" s="20" t="s">
        <v>82</v>
      </c>
    </row>
    <row r="153" spans="1:47" s="2" customFormat="1" ht="12">
      <c r="A153" s="41"/>
      <c r="B153" s="42"/>
      <c r="C153" s="43"/>
      <c r="D153" s="235" t="s">
        <v>277</v>
      </c>
      <c r="E153" s="43"/>
      <c r="F153" s="236" t="s">
        <v>4242</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277</v>
      </c>
      <c r="AU153" s="20" t="s">
        <v>82</v>
      </c>
    </row>
    <row r="154" spans="1:65" s="2" customFormat="1" ht="16.5" customHeight="1">
      <c r="A154" s="41"/>
      <c r="B154" s="42"/>
      <c r="C154" s="269" t="s">
        <v>420</v>
      </c>
      <c r="D154" s="269" t="s">
        <v>430</v>
      </c>
      <c r="E154" s="270" t="s">
        <v>4243</v>
      </c>
      <c r="F154" s="271" t="s">
        <v>4244</v>
      </c>
      <c r="G154" s="272" t="s">
        <v>3993</v>
      </c>
      <c r="H154" s="273">
        <v>1</v>
      </c>
      <c r="I154" s="274"/>
      <c r="J154" s="275">
        <f>ROUND(I154*H154,2)</f>
        <v>0</v>
      </c>
      <c r="K154" s="271" t="s">
        <v>520</v>
      </c>
      <c r="L154" s="276"/>
      <c r="M154" s="277" t="s">
        <v>19</v>
      </c>
      <c r="N154" s="278"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324</v>
      </c>
      <c r="AT154" s="228" t="s">
        <v>430</v>
      </c>
      <c r="AU154" s="228" t="s">
        <v>82</v>
      </c>
      <c r="AY154" s="20" t="s">
        <v>266</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273</v>
      </c>
      <c r="BM154" s="228" t="s">
        <v>556</v>
      </c>
    </row>
    <row r="155" spans="1:47" s="2" customFormat="1" ht="12">
      <c r="A155" s="41"/>
      <c r="B155" s="42"/>
      <c r="C155" s="43"/>
      <c r="D155" s="230" t="s">
        <v>275</v>
      </c>
      <c r="E155" s="43"/>
      <c r="F155" s="231" t="s">
        <v>4244</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275</v>
      </c>
      <c r="AU155" s="20" t="s">
        <v>82</v>
      </c>
    </row>
    <row r="156" spans="1:65" s="2" customFormat="1" ht="16.5" customHeight="1">
      <c r="A156" s="41"/>
      <c r="B156" s="42"/>
      <c r="C156" s="217" t="s">
        <v>429</v>
      </c>
      <c r="D156" s="217" t="s">
        <v>268</v>
      </c>
      <c r="E156" s="218" t="s">
        <v>4245</v>
      </c>
      <c r="F156" s="219" t="s">
        <v>4241</v>
      </c>
      <c r="G156" s="220" t="s">
        <v>3993</v>
      </c>
      <c r="H156" s="221">
        <v>1</v>
      </c>
      <c r="I156" s="222"/>
      <c r="J156" s="223">
        <f>ROUND(I156*H156,2)</f>
        <v>0</v>
      </c>
      <c r="K156" s="219" t="s">
        <v>272</v>
      </c>
      <c r="L156" s="47"/>
      <c r="M156" s="224" t="s">
        <v>19</v>
      </c>
      <c r="N156" s="225" t="s">
        <v>43</v>
      </c>
      <c r="O156" s="87"/>
      <c r="P156" s="226">
        <f>O156*H156</f>
        <v>0</v>
      </c>
      <c r="Q156" s="226">
        <v>0</v>
      </c>
      <c r="R156" s="226">
        <f>Q156*H156</f>
        <v>0</v>
      </c>
      <c r="S156" s="226">
        <v>0</v>
      </c>
      <c r="T156" s="227">
        <f>S156*H156</f>
        <v>0</v>
      </c>
      <c r="U156" s="41"/>
      <c r="V156" s="41"/>
      <c r="W156" s="41"/>
      <c r="X156" s="41"/>
      <c r="Y156" s="41"/>
      <c r="Z156" s="41"/>
      <c r="AA156" s="41"/>
      <c r="AB156" s="41"/>
      <c r="AC156" s="41"/>
      <c r="AD156" s="41"/>
      <c r="AE156" s="41"/>
      <c r="AR156" s="228" t="s">
        <v>273</v>
      </c>
      <c r="AT156" s="228" t="s">
        <v>268</v>
      </c>
      <c r="AU156" s="228" t="s">
        <v>82</v>
      </c>
      <c r="AY156" s="20" t="s">
        <v>266</v>
      </c>
      <c r="BE156" s="229">
        <f>IF(N156="základní",J156,0)</f>
        <v>0</v>
      </c>
      <c r="BF156" s="229">
        <f>IF(N156="snížená",J156,0)</f>
        <v>0</v>
      </c>
      <c r="BG156" s="229">
        <f>IF(N156="zákl. přenesená",J156,0)</f>
        <v>0</v>
      </c>
      <c r="BH156" s="229">
        <f>IF(N156="sníž. přenesená",J156,0)</f>
        <v>0</v>
      </c>
      <c r="BI156" s="229">
        <f>IF(N156="nulová",J156,0)</f>
        <v>0</v>
      </c>
      <c r="BJ156" s="20" t="s">
        <v>80</v>
      </c>
      <c r="BK156" s="229">
        <f>ROUND(I156*H156,2)</f>
        <v>0</v>
      </c>
      <c r="BL156" s="20" t="s">
        <v>273</v>
      </c>
      <c r="BM156" s="228" t="s">
        <v>569</v>
      </c>
    </row>
    <row r="157" spans="1:47" s="2" customFormat="1" ht="12">
      <c r="A157" s="41"/>
      <c r="B157" s="42"/>
      <c r="C157" s="43"/>
      <c r="D157" s="230" t="s">
        <v>275</v>
      </c>
      <c r="E157" s="43"/>
      <c r="F157" s="231" t="s">
        <v>4241</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275</v>
      </c>
      <c r="AU157" s="20" t="s">
        <v>82</v>
      </c>
    </row>
    <row r="158" spans="1:47" s="2" customFormat="1" ht="12">
      <c r="A158" s="41"/>
      <c r="B158" s="42"/>
      <c r="C158" s="43"/>
      <c r="D158" s="235" t="s">
        <v>277</v>
      </c>
      <c r="E158" s="43"/>
      <c r="F158" s="236" t="s">
        <v>4246</v>
      </c>
      <c r="G158" s="43"/>
      <c r="H158" s="43"/>
      <c r="I158" s="232"/>
      <c r="J158" s="43"/>
      <c r="K158" s="43"/>
      <c r="L158" s="47"/>
      <c r="M158" s="233"/>
      <c r="N158" s="234"/>
      <c r="O158" s="87"/>
      <c r="P158" s="87"/>
      <c r="Q158" s="87"/>
      <c r="R158" s="87"/>
      <c r="S158" s="87"/>
      <c r="T158" s="88"/>
      <c r="U158" s="41"/>
      <c r="V158" s="41"/>
      <c r="W158" s="41"/>
      <c r="X158" s="41"/>
      <c r="Y158" s="41"/>
      <c r="Z158" s="41"/>
      <c r="AA158" s="41"/>
      <c r="AB158" s="41"/>
      <c r="AC158" s="41"/>
      <c r="AD158" s="41"/>
      <c r="AE158" s="41"/>
      <c r="AT158" s="20" t="s">
        <v>277</v>
      </c>
      <c r="AU158" s="20" t="s">
        <v>82</v>
      </c>
    </row>
    <row r="159" spans="1:65" s="2" customFormat="1" ht="16.5" customHeight="1">
      <c r="A159" s="41"/>
      <c r="B159" s="42"/>
      <c r="C159" s="269" t="s">
        <v>7</v>
      </c>
      <c r="D159" s="269" t="s">
        <v>430</v>
      </c>
      <c r="E159" s="270" t="s">
        <v>4247</v>
      </c>
      <c r="F159" s="271" t="s">
        <v>4248</v>
      </c>
      <c r="G159" s="272" t="s">
        <v>423</v>
      </c>
      <c r="H159" s="273">
        <v>2</v>
      </c>
      <c r="I159" s="274"/>
      <c r="J159" s="275">
        <f>ROUND(I159*H159,2)</f>
        <v>0</v>
      </c>
      <c r="K159" s="271" t="s">
        <v>520</v>
      </c>
      <c r="L159" s="276"/>
      <c r="M159" s="277" t="s">
        <v>19</v>
      </c>
      <c r="N159" s="278" t="s">
        <v>43</v>
      </c>
      <c r="O159" s="87"/>
      <c r="P159" s="226">
        <f>O159*H159</f>
        <v>0</v>
      </c>
      <c r="Q159" s="226">
        <v>0</v>
      </c>
      <c r="R159" s="226">
        <f>Q159*H159</f>
        <v>0</v>
      </c>
      <c r="S159" s="226">
        <v>0</v>
      </c>
      <c r="T159" s="227">
        <f>S159*H159</f>
        <v>0</v>
      </c>
      <c r="U159" s="41"/>
      <c r="V159" s="41"/>
      <c r="W159" s="41"/>
      <c r="X159" s="41"/>
      <c r="Y159" s="41"/>
      <c r="Z159" s="41"/>
      <c r="AA159" s="41"/>
      <c r="AB159" s="41"/>
      <c r="AC159" s="41"/>
      <c r="AD159" s="41"/>
      <c r="AE159" s="41"/>
      <c r="AR159" s="228" t="s">
        <v>324</v>
      </c>
      <c r="AT159" s="228" t="s">
        <v>430</v>
      </c>
      <c r="AU159" s="228" t="s">
        <v>82</v>
      </c>
      <c r="AY159" s="20" t="s">
        <v>266</v>
      </c>
      <c r="BE159" s="229">
        <f>IF(N159="základní",J159,0)</f>
        <v>0</v>
      </c>
      <c r="BF159" s="229">
        <f>IF(N159="snížená",J159,0)</f>
        <v>0</v>
      </c>
      <c r="BG159" s="229">
        <f>IF(N159="zákl. přenesená",J159,0)</f>
        <v>0</v>
      </c>
      <c r="BH159" s="229">
        <f>IF(N159="sníž. přenesená",J159,0)</f>
        <v>0</v>
      </c>
      <c r="BI159" s="229">
        <f>IF(N159="nulová",J159,0)</f>
        <v>0</v>
      </c>
      <c r="BJ159" s="20" t="s">
        <v>80</v>
      </c>
      <c r="BK159" s="229">
        <f>ROUND(I159*H159,2)</f>
        <v>0</v>
      </c>
      <c r="BL159" s="20" t="s">
        <v>273</v>
      </c>
      <c r="BM159" s="228" t="s">
        <v>578</v>
      </c>
    </row>
    <row r="160" spans="1:47" s="2" customFormat="1" ht="12">
      <c r="A160" s="41"/>
      <c r="B160" s="42"/>
      <c r="C160" s="43"/>
      <c r="D160" s="230" t="s">
        <v>275</v>
      </c>
      <c r="E160" s="43"/>
      <c r="F160" s="231" t="s">
        <v>4248</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275</v>
      </c>
      <c r="AU160" s="20" t="s">
        <v>82</v>
      </c>
    </row>
    <row r="161" spans="1:65" s="2" customFormat="1" ht="16.5" customHeight="1">
      <c r="A161" s="41"/>
      <c r="B161" s="42"/>
      <c r="C161" s="217" t="s">
        <v>441</v>
      </c>
      <c r="D161" s="217" t="s">
        <v>268</v>
      </c>
      <c r="E161" s="218" t="s">
        <v>4249</v>
      </c>
      <c r="F161" s="219" t="s">
        <v>4250</v>
      </c>
      <c r="G161" s="220" t="s">
        <v>423</v>
      </c>
      <c r="H161" s="221">
        <v>2</v>
      </c>
      <c r="I161" s="222"/>
      <c r="J161" s="223">
        <f>ROUND(I161*H161,2)</f>
        <v>0</v>
      </c>
      <c r="K161" s="219" t="s">
        <v>272</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273</v>
      </c>
      <c r="AT161" s="228" t="s">
        <v>268</v>
      </c>
      <c r="AU161" s="228" t="s">
        <v>82</v>
      </c>
      <c r="AY161" s="20" t="s">
        <v>266</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273</v>
      </c>
      <c r="BM161" s="228" t="s">
        <v>590</v>
      </c>
    </row>
    <row r="162" spans="1:47" s="2" customFormat="1" ht="12">
      <c r="A162" s="41"/>
      <c r="B162" s="42"/>
      <c r="C162" s="43"/>
      <c r="D162" s="230" t="s">
        <v>275</v>
      </c>
      <c r="E162" s="43"/>
      <c r="F162" s="231" t="s">
        <v>4250</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275</v>
      </c>
      <c r="AU162" s="20" t="s">
        <v>82</v>
      </c>
    </row>
    <row r="163" spans="1:47" s="2" customFormat="1" ht="12">
      <c r="A163" s="41"/>
      <c r="B163" s="42"/>
      <c r="C163" s="43"/>
      <c r="D163" s="235" t="s">
        <v>277</v>
      </c>
      <c r="E163" s="43"/>
      <c r="F163" s="236" t="s">
        <v>4251</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277</v>
      </c>
      <c r="AU163" s="20" t="s">
        <v>82</v>
      </c>
    </row>
    <row r="164" spans="1:65" s="2" customFormat="1" ht="24.15" customHeight="1">
      <c r="A164" s="41"/>
      <c r="B164" s="42"/>
      <c r="C164" s="269" t="s">
        <v>449</v>
      </c>
      <c r="D164" s="269" t="s">
        <v>430</v>
      </c>
      <c r="E164" s="270" t="s">
        <v>4252</v>
      </c>
      <c r="F164" s="271" t="s">
        <v>4253</v>
      </c>
      <c r="G164" s="272" t="s">
        <v>271</v>
      </c>
      <c r="H164" s="273">
        <v>3</v>
      </c>
      <c r="I164" s="274"/>
      <c r="J164" s="275">
        <f>ROUND(I164*H164,2)</f>
        <v>0</v>
      </c>
      <c r="K164" s="271" t="s">
        <v>520</v>
      </c>
      <c r="L164" s="276"/>
      <c r="M164" s="277" t="s">
        <v>19</v>
      </c>
      <c r="N164" s="278"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324</v>
      </c>
      <c r="AT164" s="228" t="s">
        <v>430</v>
      </c>
      <c r="AU164" s="228" t="s">
        <v>82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605</v>
      </c>
    </row>
    <row r="165" spans="1:47" s="2" customFormat="1" ht="12">
      <c r="A165" s="41"/>
      <c r="B165" s="42"/>
      <c r="C165" s="43"/>
      <c r="D165" s="230" t="s">
        <v>275</v>
      </c>
      <c r="E165" s="43"/>
      <c r="F165" s="231" t="s">
        <v>4253</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82</v>
      </c>
    </row>
    <row r="166" spans="1:65" s="2" customFormat="1" ht="16.5" customHeight="1">
      <c r="A166" s="41"/>
      <c r="B166" s="42"/>
      <c r="C166" s="217" t="s">
        <v>457</v>
      </c>
      <c r="D166" s="217" t="s">
        <v>268</v>
      </c>
      <c r="E166" s="218" t="s">
        <v>4254</v>
      </c>
      <c r="F166" s="219" t="s">
        <v>4255</v>
      </c>
      <c r="G166" s="220" t="s">
        <v>271</v>
      </c>
      <c r="H166" s="221">
        <v>3</v>
      </c>
      <c r="I166" s="222"/>
      <c r="J166" s="223">
        <f>ROUND(I166*H166,2)</f>
        <v>0</v>
      </c>
      <c r="K166" s="219" t="s">
        <v>272</v>
      </c>
      <c r="L166" s="47"/>
      <c r="M166" s="224" t="s">
        <v>19</v>
      </c>
      <c r="N166" s="225"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273</v>
      </c>
      <c r="AT166" s="228" t="s">
        <v>268</v>
      </c>
      <c r="AU166" s="228" t="s">
        <v>82</v>
      </c>
      <c r="AY166" s="20" t="s">
        <v>266</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273</v>
      </c>
      <c r="BM166" s="228" t="s">
        <v>625</v>
      </c>
    </row>
    <row r="167" spans="1:47" s="2" customFormat="1" ht="12">
      <c r="A167" s="41"/>
      <c r="B167" s="42"/>
      <c r="C167" s="43"/>
      <c r="D167" s="230" t="s">
        <v>275</v>
      </c>
      <c r="E167" s="43"/>
      <c r="F167" s="231" t="s">
        <v>4255</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275</v>
      </c>
      <c r="AU167" s="20" t="s">
        <v>82</v>
      </c>
    </row>
    <row r="168" spans="1:47" s="2" customFormat="1" ht="12">
      <c r="A168" s="41"/>
      <c r="B168" s="42"/>
      <c r="C168" s="43"/>
      <c r="D168" s="235" t="s">
        <v>277</v>
      </c>
      <c r="E168" s="43"/>
      <c r="F168" s="236" t="s">
        <v>4256</v>
      </c>
      <c r="G168" s="43"/>
      <c r="H168" s="43"/>
      <c r="I168" s="232"/>
      <c r="J168" s="43"/>
      <c r="K168" s="43"/>
      <c r="L168" s="47"/>
      <c r="M168" s="233"/>
      <c r="N168" s="234"/>
      <c r="O168" s="87"/>
      <c r="P168" s="87"/>
      <c r="Q168" s="87"/>
      <c r="R168" s="87"/>
      <c r="S168" s="87"/>
      <c r="T168" s="88"/>
      <c r="U168" s="41"/>
      <c r="V168" s="41"/>
      <c r="W168" s="41"/>
      <c r="X168" s="41"/>
      <c r="Y168" s="41"/>
      <c r="Z168" s="41"/>
      <c r="AA168" s="41"/>
      <c r="AB168" s="41"/>
      <c r="AC168" s="41"/>
      <c r="AD168" s="41"/>
      <c r="AE168" s="41"/>
      <c r="AT168" s="20" t="s">
        <v>277</v>
      </c>
      <c r="AU168" s="20" t="s">
        <v>82</v>
      </c>
    </row>
    <row r="169" spans="1:65" s="2" customFormat="1" ht="24.15" customHeight="1">
      <c r="A169" s="41"/>
      <c r="B169" s="42"/>
      <c r="C169" s="269" t="s">
        <v>464</v>
      </c>
      <c r="D169" s="269" t="s">
        <v>430</v>
      </c>
      <c r="E169" s="270" t="s">
        <v>4257</v>
      </c>
      <c r="F169" s="271" t="s">
        <v>4258</v>
      </c>
      <c r="G169" s="272" t="s">
        <v>271</v>
      </c>
      <c r="H169" s="273">
        <v>22</v>
      </c>
      <c r="I169" s="274"/>
      <c r="J169" s="275">
        <f>ROUND(I169*H169,2)</f>
        <v>0</v>
      </c>
      <c r="K169" s="271" t="s">
        <v>520</v>
      </c>
      <c r="L169" s="276"/>
      <c r="M169" s="277" t="s">
        <v>19</v>
      </c>
      <c r="N169" s="278" t="s">
        <v>43</v>
      </c>
      <c r="O169" s="87"/>
      <c r="P169" s="226">
        <f>O169*H169</f>
        <v>0</v>
      </c>
      <c r="Q169" s="226">
        <v>0</v>
      </c>
      <c r="R169" s="226">
        <f>Q169*H169</f>
        <v>0</v>
      </c>
      <c r="S169" s="226">
        <v>0</v>
      </c>
      <c r="T169" s="227">
        <f>S169*H169</f>
        <v>0</v>
      </c>
      <c r="U169" s="41"/>
      <c r="V169" s="41"/>
      <c r="W169" s="41"/>
      <c r="X169" s="41"/>
      <c r="Y169" s="41"/>
      <c r="Z169" s="41"/>
      <c r="AA169" s="41"/>
      <c r="AB169" s="41"/>
      <c r="AC169" s="41"/>
      <c r="AD169" s="41"/>
      <c r="AE169" s="41"/>
      <c r="AR169" s="228" t="s">
        <v>324</v>
      </c>
      <c r="AT169" s="228" t="s">
        <v>430</v>
      </c>
      <c r="AU169" s="228" t="s">
        <v>82</v>
      </c>
      <c r="AY169" s="20" t="s">
        <v>266</v>
      </c>
      <c r="BE169" s="229">
        <f>IF(N169="základní",J169,0)</f>
        <v>0</v>
      </c>
      <c r="BF169" s="229">
        <f>IF(N169="snížená",J169,0)</f>
        <v>0</v>
      </c>
      <c r="BG169" s="229">
        <f>IF(N169="zákl. přenesená",J169,0)</f>
        <v>0</v>
      </c>
      <c r="BH169" s="229">
        <f>IF(N169="sníž. přenesená",J169,0)</f>
        <v>0</v>
      </c>
      <c r="BI169" s="229">
        <f>IF(N169="nulová",J169,0)</f>
        <v>0</v>
      </c>
      <c r="BJ169" s="20" t="s">
        <v>80</v>
      </c>
      <c r="BK169" s="229">
        <f>ROUND(I169*H169,2)</f>
        <v>0</v>
      </c>
      <c r="BL169" s="20" t="s">
        <v>273</v>
      </c>
      <c r="BM169" s="228" t="s">
        <v>652</v>
      </c>
    </row>
    <row r="170" spans="1:47" s="2" customFormat="1" ht="12">
      <c r="A170" s="41"/>
      <c r="B170" s="42"/>
      <c r="C170" s="43"/>
      <c r="D170" s="230" t="s">
        <v>275</v>
      </c>
      <c r="E170" s="43"/>
      <c r="F170" s="231" t="s">
        <v>4258</v>
      </c>
      <c r="G170" s="43"/>
      <c r="H170" s="43"/>
      <c r="I170" s="232"/>
      <c r="J170" s="43"/>
      <c r="K170" s="43"/>
      <c r="L170" s="47"/>
      <c r="M170" s="233"/>
      <c r="N170" s="234"/>
      <c r="O170" s="87"/>
      <c r="P170" s="87"/>
      <c r="Q170" s="87"/>
      <c r="R170" s="87"/>
      <c r="S170" s="87"/>
      <c r="T170" s="88"/>
      <c r="U170" s="41"/>
      <c r="V170" s="41"/>
      <c r="W170" s="41"/>
      <c r="X170" s="41"/>
      <c r="Y170" s="41"/>
      <c r="Z170" s="41"/>
      <c r="AA170" s="41"/>
      <c r="AB170" s="41"/>
      <c r="AC170" s="41"/>
      <c r="AD170" s="41"/>
      <c r="AE170" s="41"/>
      <c r="AT170" s="20" t="s">
        <v>275</v>
      </c>
      <c r="AU170" s="20" t="s">
        <v>82</v>
      </c>
    </row>
    <row r="171" spans="1:65" s="2" customFormat="1" ht="16.5" customHeight="1">
      <c r="A171" s="41"/>
      <c r="B171" s="42"/>
      <c r="C171" s="217" t="s">
        <v>471</v>
      </c>
      <c r="D171" s="217" t="s">
        <v>268</v>
      </c>
      <c r="E171" s="218" t="s">
        <v>4259</v>
      </c>
      <c r="F171" s="219" t="s">
        <v>4260</v>
      </c>
      <c r="G171" s="220" t="s">
        <v>271</v>
      </c>
      <c r="H171" s="221">
        <v>22</v>
      </c>
      <c r="I171" s="222"/>
      <c r="J171" s="223">
        <f>ROUND(I171*H171,2)</f>
        <v>0</v>
      </c>
      <c r="K171" s="219" t="s">
        <v>272</v>
      </c>
      <c r="L171" s="47"/>
      <c r="M171" s="224" t="s">
        <v>19</v>
      </c>
      <c r="N171" s="225" t="s">
        <v>43</v>
      </c>
      <c r="O171" s="87"/>
      <c r="P171" s="226">
        <f>O171*H171</f>
        <v>0</v>
      </c>
      <c r="Q171" s="226">
        <v>0</v>
      </c>
      <c r="R171" s="226">
        <f>Q171*H171</f>
        <v>0</v>
      </c>
      <c r="S171" s="226">
        <v>0</v>
      </c>
      <c r="T171" s="227">
        <f>S171*H171</f>
        <v>0</v>
      </c>
      <c r="U171" s="41"/>
      <c r="V171" s="41"/>
      <c r="W171" s="41"/>
      <c r="X171" s="41"/>
      <c r="Y171" s="41"/>
      <c r="Z171" s="41"/>
      <c r="AA171" s="41"/>
      <c r="AB171" s="41"/>
      <c r="AC171" s="41"/>
      <c r="AD171" s="41"/>
      <c r="AE171" s="41"/>
      <c r="AR171" s="228" t="s">
        <v>273</v>
      </c>
      <c r="AT171" s="228" t="s">
        <v>268</v>
      </c>
      <c r="AU171" s="228" t="s">
        <v>82</v>
      </c>
      <c r="AY171" s="20" t="s">
        <v>266</v>
      </c>
      <c r="BE171" s="229">
        <f>IF(N171="základní",J171,0)</f>
        <v>0</v>
      </c>
      <c r="BF171" s="229">
        <f>IF(N171="snížená",J171,0)</f>
        <v>0</v>
      </c>
      <c r="BG171" s="229">
        <f>IF(N171="zákl. přenesená",J171,0)</f>
        <v>0</v>
      </c>
      <c r="BH171" s="229">
        <f>IF(N171="sníž. přenesená",J171,0)</f>
        <v>0</v>
      </c>
      <c r="BI171" s="229">
        <f>IF(N171="nulová",J171,0)</f>
        <v>0</v>
      </c>
      <c r="BJ171" s="20" t="s">
        <v>80</v>
      </c>
      <c r="BK171" s="229">
        <f>ROUND(I171*H171,2)</f>
        <v>0</v>
      </c>
      <c r="BL171" s="20" t="s">
        <v>273</v>
      </c>
      <c r="BM171" s="228" t="s">
        <v>664</v>
      </c>
    </row>
    <row r="172" spans="1:47" s="2" customFormat="1" ht="12">
      <c r="A172" s="41"/>
      <c r="B172" s="42"/>
      <c r="C172" s="43"/>
      <c r="D172" s="230" t="s">
        <v>275</v>
      </c>
      <c r="E172" s="43"/>
      <c r="F172" s="231" t="s">
        <v>4260</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275</v>
      </c>
      <c r="AU172" s="20" t="s">
        <v>82</v>
      </c>
    </row>
    <row r="173" spans="1:47" s="2" customFormat="1" ht="12">
      <c r="A173" s="41"/>
      <c r="B173" s="42"/>
      <c r="C173" s="43"/>
      <c r="D173" s="235" t="s">
        <v>277</v>
      </c>
      <c r="E173" s="43"/>
      <c r="F173" s="236" t="s">
        <v>4261</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277</v>
      </c>
      <c r="AU173" s="20" t="s">
        <v>82</v>
      </c>
    </row>
    <row r="174" spans="1:65" s="2" customFormat="1" ht="21.75" customHeight="1">
      <c r="A174" s="41"/>
      <c r="B174" s="42"/>
      <c r="C174" s="269" t="s">
        <v>478</v>
      </c>
      <c r="D174" s="269" t="s">
        <v>430</v>
      </c>
      <c r="E174" s="270" t="s">
        <v>4262</v>
      </c>
      <c r="F174" s="271" t="s">
        <v>4263</v>
      </c>
      <c r="G174" s="272" t="s">
        <v>271</v>
      </c>
      <c r="H174" s="273">
        <v>10</v>
      </c>
      <c r="I174" s="274"/>
      <c r="J174" s="275">
        <f>ROUND(I174*H174,2)</f>
        <v>0</v>
      </c>
      <c r="K174" s="271" t="s">
        <v>520</v>
      </c>
      <c r="L174" s="276"/>
      <c r="M174" s="277" t="s">
        <v>19</v>
      </c>
      <c r="N174" s="278"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324</v>
      </c>
      <c r="AT174" s="228" t="s">
        <v>430</v>
      </c>
      <c r="AU174" s="228" t="s">
        <v>82</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676</v>
      </c>
    </row>
    <row r="175" spans="1:47" s="2" customFormat="1" ht="12">
      <c r="A175" s="41"/>
      <c r="B175" s="42"/>
      <c r="C175" s="43"/>
      <c r="D175" s="230" t="s">
        <v>275</v>
      </c>
      <c r="E175" s="43"/>
      <c r="F175" s="231" t="s">
        <v>4263</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82</v>
      </c>
    </row>
    <row r="176" spans="1:47" s="2" customFormat="1" ht="12">
      <c r="A176" s="41"/>
      <c r="B176" s="42"/>
      <c r="C176" s="43"/>
      <c r="D176" s="230" t="s">
        <v>890</v>
      </c>
      <c r="E176" s="43"/>
      <c r="F176" s="290" t="s">
        <v>4264</v>
      </c>
      <c r="G176" s="43"/>
      <c r="H176" s="43"/>
      <c r="I176" s="232"/>
      <c r="J176" s="43"/>
      <c r="K176" s="43"/>
      <c r="L176" s="47"/>
      <c r="M176" s="233"/>
      <c r="N176" s="234"/>
      <c r="O176" s="87"/>
      <c r="P176" s="87"/>
      <c r="Q176" s="87"/>
      <c r="R176" s="87"/>
      <c r="S176" s="87"/>
      <c r="T176" s="88"/>
      <c r="U176" s="41"/>
      <c r="V176" s="41"/>
      <c r="W176" s="41"/>
      <c r="X176" s="41"/>
      <c r="Y176" s="41"/>
      <c r="Z176" s="41"/>
      <c r="AA176" s="41"/>
      <c r="AB176" s="41"/>
      <c r="AC176" s="41"/>
      <c r="AD176" s="41"/>
      <c r="AE176" s="41"/>
      <c r="AT176" s="20" t="s">
        <v>890</v>
      </c>
      <c r="AU176" s="20" t="s">
        <v>82</v>
      </c>
    </row>
    <row r="177" spans="1:65" s="2" customFormat="1" ht="16.5" customHeight="1">
      <c r="A177" s="41"/>
      <c r="B177" s="42"/>
      <c r="C177" s="217" t="s">
        <v>484</v>
      </c>
      <c r="D177" s="217" t="s">
        <v>268</v>
      </c>
      <c r="E177" s="218" t="s">
        <v>4265</v>
      </c>
      <c r="F177" s="219" t="s">
        <v>4266</v>
      </c>
      <c r="G177" s="220" t="s">
        <v>271</v>
      </c>
      <c r="H177" s="221">
        <v>10</v>
      </c>
      <c r="I177" s="222"/>
      <c r="J177" s="223">
        <f>ROUND(I177*H177,2)</f>
        <v>0</v>
      </c>
      <c r="K177" s="219" t="s">
        <v>272</v>
      </c>
      <c r="L177" s="47"/>
      <c r="M177" s="224" t="s">
        <v>19</v>
      </c>
      <c r="N177" s="225" t="s">
        <v>43</v>
      </c>
      <c r="O177" s="87"/>
      <c r="P177" s="226">
        <f>O177*H177</f>
        <v>0</v>
      </c>
      <c r="Q177" s="226">
        <v>0</v>
      </c>
      <c r="R177" s="226">
        <f>Q177*H177</f>
        <v>0</v>
      </c>
      <c r="S177" s="226">
        <v>0</v>
      </c>
      <c r="T177" s="227">
        <f>S177*H177</f>
        <v>0</v>
      </c>
      <c r="U177" s="41"/>
      <c r="V177" s="41"/>
      <c r="W177" s="41"/>
      <c r="X177" s="41"/>
      <c r="Y177" s="41"/>
      <c r="Z177" s="41"/>
      <c r="AA177" s="41"/>
      <c r="AB177" s="41"/>
      <c r="AC177" s="41"/>
      <c r="AD177" s="41"/>
      <c r="AE177" s="41"/>
      <c r="AR177" s="228" t="s">
        <v>273</v>
      </c>
      <c r="AT177" s="228" t="s">
        <v>268</v>
      </c>
      <c r="AU177" s="228" t="s">
        <v>82</v>
      </c>
      <c r="AY177" s="20" t="s">
        <v>266</v>
      </c>
      <c r="BE177" s="229">
        <f>IF(N177="základní",J177,0)</f>
        <v>0</v>
      </c>
      <c r="BF177" s="229">
        <f>IF(N177="snížená",J177,0)</f>
        <v>0</v>
      </c>
      <c r="BG177" s="229">
        <f>IF(N177="zákl. přenesená",J177,0)</f>
        <v>0</v>
      </c>
      <c r="BH177" s="229">
        <f>IF(N177="sníž. přenesená",J177,0)</f>
        <v>0</v>
      </c>
      <c r="BI177" s="229">
        <f>IF(N177="nulová",J177,0)</f>
        <v>0</v>
      </c>
      <c r="BJ177" s="20" t="s">
        <v>80</v>
      </c>
      <c r="BK177" s="229">
        <f>ROUND(I177*H177,2)</f>
        <v>0</v>
      </c>
      <c r="BL177" s="20" t="s">
        <v>273</v>
      </c>
      <c r="BM177" s="228" t="s">
        <v>753</v>
      </c>
    </row>
    <row r="178" spans="1:47" s="2" customFormat="1" ht="12">
      <c r="A178" s="41"/>
      <c r="B178" s="42"/>
      <c r="C178" s="43"/>
      <c r="D178" s="230" t="s">
        <v>275</v>
      </c>
      <c r="E178" s="43"/>
      <c r="F178" s="231" t="s">
        <v>4266</v>
      </c>
      <c r="G178" s="43"/>
      <c r="H178" s="43"/>
      <c r="I178" s="232"/>
      <c r="J178" s="43"/>
      <c r="K178" s="43"/>
      <c r="L178" s="47"/>
      <c r="M178" s="233"/>
      <c r="N178" s="234"/>
      <c r="O178" s="87"/>
      <c r="P178" s="87"/>
      <c r="Q178" s="87"/>
      <c r="R178" s="87"/>
      <c r="S178" s="87"/>
      <c r="T178" s="88"/>
      <c r="U178" s="41"/>
      <c r="V178" s="41"/>
      <c r="W178" s="41"/>
      <c r="X178" s="41"/>
      <c r="Y178" s="41"/>
      <c r="Z178" s="41"/>
      <c r="AA178" s="41"/>
      <c r="AB178" s="41"/>
      <c r="AC178" s="41"/>
      <c r="AD178" s="41"/>
      <c r="AE178" s="41"/>
      <c r="AT178" s="20" t="s">
        <v>275</v>
      </c>
      <c r="AU178" s="20" t="s">
        <v>82</v>
      </c>
    </row>
    <row r="179" spans="1:47" s="2" customFormat="1" ht="12">
      <c r="A179" s="41"/>
      <c r="B179" s="42"/>
      <c r="C179" s="43"/>
      <c r="D179" s="235" t="s">
        <v>277</v>
      </c>
      <c r="E179" s="43"/>
      <c r="F179" s="236" t="s">
        <v>4267</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277</v>
      </c>
      <c r="AU179" s="20" t="s">
        <v>82</v>
      </c>
    </row>
    <row r="180" spans="1:65" s="2" customFormat="1" ht="16.5" customHeight="1">
      <c r="A180" s="41"/>
      <c r="B180" s="42"/>
      <c r="C180" s="269" t="s">
        <v>493</v>
      </c>
      <c r="D180" s="269" t="s">
        <v>430</v>
      </c>
      <c r="E180" s="270" t="s">
        <v>4268</v>
      </c>
      <c r="F180" s="271" t="s">
        <v>4269</v>
      </c>
      <c r="G180" s="272" t="s">
        <v>271</v>
      </c>
      <c r="H180" s="273">
        <v>12</v>
      </c>
      <c r="I180" s="274"/>
      <c r="J180" s="275">
        <f>ROUND(I180*H180,2)</f>
        <v>0</v>
      </c>
      <c r="K180" s="271" t="s">
        <v>520</v>
      </c>
      <c r="L180" s="276"/>
      <c r="M180" s="277" t="s">
        <v>19</v>
      </c>
      <c r="N180" s="278"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324</v>
      </c>
      <c r="AT180" s="228" t="s">
        <v>430</v>
      </c>
      <c r="AU180" s="228" t="s">
        <v>82</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766</v>
      </c>
    </row>
    <row r="181" spans="1:47" s="2" customFormat="1" ht="12">
      <c r="A181" s="41"/>
      <c r="B181" s="42"/>
      <c r="C181" s="43"/>
      <c r="D181" s="230" t="s">
        <v>275</v>
      </c>
      <c r="E181" s="43"/>
      <c r="F181" s="231" t="s">
        <v>4269</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82</v>
      </c>
    </row>
    <row r="182" spans="1:47" s="2" customFormat="1" ht="12">
      <c r="A182" s="41"/>
      <c r="B182" s="42"/>
      <c r="C182" s="43"/>
      <c r="D182" s="230" t="s">
        <v>890</v>
      </c>
      <c r="E182" s="43"/>
      <c r="F182" s="290" t="s">
        <v>4270</v>
      </c>
      <c r="G182" s="43"/>
      <c r="H182" s="43"/>
      <c r="I182" s="232"/>
      <c r="J182" s="43"/>
      <c r="K182" s="43"/>
      <c r="L182" s="47"/>
      <c r="M182" s="233"/>
      <c r="N182" s="234"/>
      <c r="O182" s="87"/>
      <c r="P182" s="87"/>
      <c r="Q182" s="87"/>
      <c r="R182" s="87"/>
      <c r="S182" s="87"/>
      <c r="T182" s="88"/>
      <c r="U182" s="41"/>
      <c r="V182" s="41"/>
      <c r="W182" s="41"/>
      <c r="X182" s="41"/>
      <c r="Y182" s="41"/>
      <c r="Z182" s="41"/>
      <c r="AA182" s="41"/>
      <c r="AB182" s="41"/>
      <c r="AC182" s="41"/>
      <c r="AD182" s="41"/>
      <c r="AE182" s="41"/>
      <c r="AT182" s="20" t="s">
        <v>890</v>
      </c>
      <c r="AU182" s="20" t="s">
        <v>82</v>
      </c>
    </row>
    <row r="183" spans="1:65" s="2" customFormat="1" ht="16.5" customHeight="1">
      <c r="A183" s="41"/>
      <c r="B183" s="42"/>
      <c r="C183" s="217" t="s">
        <v>207</v>
      </c>
      <c r="D183" s="217" t="s">
        <v>268</v>
      </c>
      <c r="E183" s="218" t="s">
        <v>4271</v>
      </c>
      <c r="F183" s="219" t="s">
        <v>4272</v>
      </c>
      <c r="G183" s="220" t="s">
        <v>271</v>
      </c>
      <c r="H183" s="221">
        <v>12</v>
      </c>
      <c r="I183" s="222"/>
      <c r="J183" s="223">
        <f>ROUND(I183*H183,2)</f>
        <v>0</v>
      </c>
      <c r="K183" s="219" t="s">
        <v>520</v>
      </c>
      <c r="L183" s="47"/>
      <c r="M183" s="224" t="s">
        <v>19</v>
      </c>
      <c r="N183" s="225" t="s">
        <v>43</v>
      </c>
      <c r="O183" s="87"/>
      <c r="P183" s="226">
        <f>O183*H183</f>
        <v>0</v>
      </c>
      <c r="Q183" s="226">
        <v>0</v>
      </c>
      <c r="R183" s="226">
        <f>Q183*H183</f>
        <v>0</v>
      </c>
      <c r="S183" s="226">
        <v>0</v>
      </c>
      <c r="T183" s="227">
        <f>S183*H183</f>
        <v>0</v>
      </c>
      <c r="U183" s="41"/>
      <c r="V183" s="41"/>
      <c r="W183" s="41"/>
      <c r="X183" s="41"/>
      <c r="Y183" s="41"/>
      <c r="Z183" s="41"/>
      <c r="AA183" s="41"/>
      <c r="AB183" s="41"/>
      <c r="AC183" s="41"/>
      <c r="AD183" s="41"/>
      <c r="AE183" s="41"/>
      <c r="AR183" s="228" t="s">
        <v>273</v>
      </c>
      <c r="AT183" s="228" t="s">
        <v>268</v>
      </c>
      <c r="AU183" s="228" t="s">
        <v>82</v>
      </c>
      <c r="AY183" s="20" t="s">
        <v>266</v>
      </c>
      <c r="BE183" s="229">
        <f>IF(N183="základní",J183,0)</f>
        <v>0</v>
      </c>
      <c r="BF183" s="229">
        <f>IF(N183="snížená",J183,0)</f>
        <v>0</v>
      </c>
      <c r="BG183" s="229">
        <f>IF(N183="zákl. přenesená",J183,0)</f>
        <v>0</v>
      </c>
      <c r="BH183" s="229">
        <f>IF(N183="sníž. přenesená",J183,0)</f>
        <v>0</v>
      </c>
      <c r="BI183" s="229">
        <f>IF(N183="nulová",J183,0)</f>
        <v>0</v>
      </c>
      <c r="BJ183" s="20" t="s">
        <v>80</v>
      </c>
      <c r="BK183" s="229">
        <f>ROUND(I183*H183,2)</f>
        <v>0</v>
      </c>
      <c r="BL183" s="20" t="s">
        <v>273</v>
      </c>
      <c r="BM183" s="228" t="s">
        <v>805</v>
      </c>
    </row>
    <row r="184" spans="1:47" s="2" customFormat="1" ht="12">
      <c r="A184" s="41"/>
      <c r="B184" s="42"/>
      <c r="C184" s="43"/>
      <c r="D184" s="230" t="s">
        <v>275</v>
      </c>
      <c r="E184" s="43"/>
      <c r="F184" s="231" t="s">
        <v>4272</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275</v>
      </c>
      <c r="AU184" s="20" t="s">
        <v>82</v>
      </c>
    </row>
    <row r="185" spans="1:63" s="12" customFormat="1" ht="22.8" customHeight="1">
      <c r="A185" s="12"/>
      <c r="B185" s="201"/>
      <c r="C185" s="202"/>
      <c r="D185" s="203" t="s">
        <v>71</v>
      </c>
      <c r="E185" s="215" t="s">
        <v>2670</v>
      </c>
      <c r="F185" s="215" t="s">
        <v>4273</v>
      </c>
      <c r="G185" s="202"/>
      <c r="H185" s="202"/>
      <c r="I185" s="205"/>
      <c r="J185" s="216">
        <f>BK185</f>
        <v>0</v>
      </c>
      <c r="K185" s="202"/>
      <c r="L185" s="207"/>
      <c r="M185" s="208"/>
      <c r="N185" s="209"/>
      <c r="O185" s="209"/>
      <c r="P185" s="210">
        <f>SUM(P186:P241)</f>
        <v>0</v>
      </c>
      <c r="Q185" s="209"/>
      <c r="R185" s="210">
        <f>SUM(R186:R241)</f>
        <v>0</v>
      </c>
      <c r="S185" s="209"/>
      <c r="T185" s="211">
        <f>SUM(T186:T241)</f>
        <v>0</v>
      </c>
      <c r="U185" s="12"/>
      <c r="V185" s="12"/>
      <c r="W185" s="12"/>
      <c r="X185" s="12"/>
      <c r="Y185" s="12"/>
      <c r="Z185" s="12"/>
      <c r="AA185" s="12"/>
      <c r="AB185" s="12"/>
      <c r="AC185" s="12"/>
      <c r="AD185" s="12"/>
      <c r="AE185" s="12"/>
      <c r="AR185" s="212" t="s">
        <v>80</v>
      </c>
      <c r="AT185" s="213" t="s">
        <v>71</v>
      </c>
      <c r="AU185" s="213" t="s">
        <v>80</v>
      </c>
      <c r="AY185" s="212" t="s">
        <v>266</v>
      </c>
      <c r="BK185" s="214">
        <f>SUM(BK186:BK241)</f>
        <v>0</v>
      </c>
    </row>
    <row r="186" spans="1:65" s="2" customFormat="1" ht="24.15" customHeight="1">
      <c r="A186" s="41"/>
      <c r="B186" s="42"/>
      <c r="C186" s="269" t="s">
        <v>508</v>
      </c>
      <c r="D186" s="269" t="s">
        <v>430</v>
      </c>
      <c r="E186" s="270" t="s">
        <v>4274</v>
      </c>
      <c r="F186" s="271" t="s">
        <v>4275</v>
      </c>
      <c r="G186" s="272" t="s">
        <v>3993</v>
      </c>
      <c r="H186" s="273">
        <v>1</v>
      </c>
      <c r="I186" s="274"/>
      <c r="J186" s="275">
        <f>ROUND(I186*H186,2)</f>
        <v>0</v>
      </c>
      <c r="K186" s="271" t="s">
        <v>520</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324</v>
      </c>
      <c r="AT186" s="228" t="s">
        <v>430</v>
      </c>
      <c r="AU186" s="228" t="s">
        <v>82</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803</v>
      </c>
    </row>
    <row r="187" spans="1:47" s="2" customFormat="1" ht="12">
      <c r="A187" s="41"/>
      <c r="B187" s="42"/>
      <c r="C187" s="43"/>
      <c r="D187" s="230" t="s">
        <v>275</v>
      </c>
      <c r="E187" s="43"/>
      <c r="F187" s="231" t="s">
        <v>4275</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82</v>
      </c>
    </row>
    <row r="188" spans="1:47" s="2" customFormat="1" ht="12">
      <c r="A188" s="41"/>
      <c r="B188" s="42"/>
      <c r="C188" s="43"/>
      <c r="D188" s="230" t="s">
        <v>890</v>
      </c>
      <c r="E188" s="43"/>
      <c r="F188" s="290" t="s">
        <v>4201</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890</v>
      </c>
      <c r="AU188" s="20" t="s">
        <v>82</v>
      </c>
    </row>
    <row r="189" spans="1:65" s="2" customFormat="1" ht="16.5" customHeight="1">
      <c r="A189" s="41"/>
      <c r="B189" s="42"/>
      <c r="C189" s="217" t="s">
        <v>517</v>
      </c>
      <c r="D189" s="217" t="s">
        <v>268</v>
      </c>
      <c r="E189" s="218" t="s">
        <v>4202</v>
      </c>
      <c r="F189" s="219" t="s">
        <v>4203</v>
      </c>
      <c r="G189" s="220" t="s">
        <v>3993</v>
      </c>
      <c r="H189" s="221">
        <v>1</v>
      </c>
      <c r="I189" s="222"/>
      <c r="J189" s="223">
        <f>ROUND(I189*H189,2)</f>
        <v>0</v>
      </c>
      <c r="K189" s="219" t="s">
        <v>272</v>
      </c>
      <c r="L189" s="47"/>
      <c r="M189" s="224" t="s">
        <v>19</v>
      </c>
      <c r="N189" s="225" t="s">
        <v>43</v>
      </c>
      <c r="O189" s="87"/>
      <c r="P189" s="226">
        <f>O189*H189</f>
        <v>0</v>
      </c>
      <c r="Q189" s="226">
        <v>0</v>
      </c>
      <c r="R189" s="226">
        <f>Q189*H189</f>
        <v>0</v>
      </c>
      <c r="S189" s="226">
        <v>0</v>
      </c>
      <c r="T189" s="227">
        <f>S189*H189</f>
        <v>0</v>
      </c>
      <c r="U189" s="41"/>
      <c r="V189" s="41"/>
      <c r="W189" s="41"/>
      <c r="X189" s="41"/>
      <c r="Y189" s="41"/>
      <c r="Z189" s="41"/>
      <c r="AA189" s="41"/>
      <c r="AB189" s="41"/>
      <c r="AC189" s="41"/>
      <c r="AD189" s="41"/>
      <c r="AE189" s="41"/>
      <c r="AR189" s="228" t="s">
        <v>273</v>
      </c>
      <c r="AT189" s="228" t="s">
        <v>268</v>
      </c>
      <c r="AU189" s="228" t="s">
        <v>82</v>
      </c>
      <c r="AY189" s="20" t="s">
        <v>266</v>
      </c>
      <c r="BE189" s="229">
        <f>IF(N189="základní",J189,0)</f>
        <v>0</v>
      </c>
      <c r="BF189" s="229">
        <f>IF(N189="snížená",J189,0)</f>
        <v>0</v>
      </c>
      <c r="BG189" s="229">
        <f>IF(N189="zákl. přenesená",J189,0)</f>
        <v>0</v>
      </c>
      <c r="BH189" s="229">
        <f>IF(N189="sníž. přenesená",J189,0)</f>
        <v>0</v>
      </c>
      <c r="BI189" s="229">
        <f>IF(N189="nulová",J189,0)</f>
        <v>0</v>
      </c>
      <c r="BJ189" s="20" t="s">
        <v>80</v>
      </c>
      <c r="BK189" s="229">
        <f>ROUND(I189*H189,2)</f>
        <v>0</v>
      </c>
      <c r="BL189" s="20" t="s">
        <v>273</v>
      </c>
      <c r="BM189" s="228" t="s">
        <v>830</v>
      </c>
    </row>
    <row r="190" spans="1:47" s="2" customFormat="1" ht="12">
      <c r="A190" s="41"/>
      <c r="B190" s="42"/>
      <c r="C190" s="43"/>
      <c r="D190" s="230" t="s">
        <v>275</v>
      </c>
      <c r="E190" s="43"/>
      <c r="F190" s="231" t="s">
        <v>4203</v>
      </c>
      <c r="G190" s="43"/>
      <c r="H190" s="43"/>
      <c r="I190" s="232"/>
      <c r="J190" s="43"/>
      <c r="K190" s="43"/>
      <c r="L190" s="47"/>
      <c r="M190" s="233"/>
      <c r="N190" s="234"/>
      <c r="O190" s="87"/>
      <c r="P190" s="87"/>
      <c r="Q190" s="87"/>
      <c r="R190" s="87"/>
      <c r="S190" s="87"/>
      <c r="T190" s="88"/>
      <c r="U190" s="41"/>
      <c r="V190" s="41"/>
      <c r="W190" s="41"/>
      <c r="X190" s="41"/>
      <c r="Y190" s="41"/>
      <c r="Z190" s="41"/>
      <c r="AA190" s="41"/>
      <c r="AB190" s="41"/>
      <c r="AC190" s="41"/>
      <c r="AD190" s="41"/>
      <c r="AE190" s="41"/>
      <c r="AT190" s="20" t="s">
        <v>275</v>
      </c>
      <c r="AU190" s="20" t="s">
        <v>82</v>
      </c>
    </row>
    <row r="191" spans="1:47" s="2" customFormat="1" ht="12">
      <c r="A191" s="41"/>
      <c r="B191" s="42"/>
      <c r="C191" s="43"/>
      <c r="D191" s="235" t="s">
        <v>277</v>
      </c>
      <c r="E191" s="43"/>
      <c r="F191" s="236" t="s">
        <v>4204</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277</v>
      </c>
      <c r="AU191" s="20" t="s">
        <v>82</v>
      </c>
    </row>
    <row r="192" spans="1:65" s="2" customFormat="1" ht="16.5" customHeight="1">
      <c r="A192" s="41"/>
      <c r="B192" s="42"/>
      <c r="C192" s="269" t="s">
        <v>522</v>
      </c>
      <c r="D192" s="269" t="s">
        <v>430</v>
      </c>
      <c r="E192" s="270" t="s">
        <v>4276</v>
      </c>
      <c r="F192" s="271" t="s">
        <v>4277</v>
      </c>
      <c r="G192" s="272" t="s">
        <v>3993</v>
      </c>
      <c r="H192" s="273">
        <v>2</v>
      </c>
      <c r="I192" s="274"/>
      <c r="J192" s="275">
        <f>ROUND(I192*H192,2)</f>
        <v>0</v>
      </c>
      <c r="K192" s="271" t="s">
        <v>520</v>
      </c>
      <c r="L192" s="276"/>
      <c r="M192" s="277" t="s">
        <v>19</v>
      </c>
      <c r="N192" s="278"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324</v>
      </c>
      <c r="AT192" s="228" t="s">
        <v>430</v>
      </c>
      <c r="AU192" s="228" t="s">
        <v>82</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847</v>
      </c>
    </row>
    <row r="193" spans="1:47" s="2" customFormat="1" ht="12">
      <c r="A193" s="41"/>
      <c r="B193" s="42"/>
      <c r="C193" s="43"/>
      <c r="D193" s="230" t="s">
        <v>275</v>
      </c>
      <c r="E193" s="43"/>
      <c r="F193" s="231" t="s">
        <v>4277</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82</v>
      </c>
    </row>
    <row r="194" spans="1:47" s="2" customFormat="1" ht="12">
      <c r="A194" s="41"/>
      <c r="B194" s="42"/>
      <c r="C194" s="43"/>
      <c r="D194" s="230" t="s">
        <v>890</v>
      </c>
      <c r="E194" s="43"/>
      <c r="F194" s="290" t="s">
        <v>4207</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890</v>
      </c>
      <c r="AU194" s="20" t="s">
        <v>82</v>
      </c>
    </row>
    <row r="195" spans="1:65" s="2" customFormat="1" ht="16.5" customHeight="1">
      <c r="A195" s="41"/>
      <c r="B195" s="42"/>
      <c r="C195" s="217" t="s">
        <v>527</v>
      </c>
      <c r="D195" s="217" t="s">
        <v>268</v>
      </c>
      <c r="E195" s="218" t="s">
        <v>4208</v>
      </c>
      <c r="F195" s="219" t="s">
        <v>4209</v>
      </c>
      <c r="G195" s="220" t="s">
        <v>3993</v>
      </c>
      <c r="H195" s="221">
        <v>2</v>
      </c>
      <c r="I195" s="222"/>
      <c r="J195" s="223">
        <f>ROUND(I195*H195,2)</f>
        <v>0</v>
      </c>
      <c r="K195" s="219" t="s">
        <v>520</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82</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857</v>
      </c>
    </row>
    <row r="196" spans="1:47" s="2" customFormat="1" ht="12">
      <c r="A196" s="41"/>
      <c r="B196" s="42"/>
      <c r="C196" s="43"/>
      <c r="D196" s="230" t="s">
        <v>275</v>
      </c>
      <c r="E196" s="43"/>
      <c r="F196" s="231" t="s">
        <v>4209</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82</v>
      </c>
    </row>
    <row r="197" spans="1:65" s="2" customFormat="1" ht="24.15" customHeight="1">
      <c r="A197" s="41"/>
      <c r="B197" s="42"/>
      <c r="C197" s="269" t="s">
        <v>159</v>
      </c>
      <c r="D197" s="269" t="s">
        <v>430</v>
      </c>
      <c r="E197" s="270" t="s">
        <v>4278</v>
      </c>
      <c r="F197" s="271" t="s">
        <v>4279</v>
      </c>
      <c r="G197" s="272" t="s">
        <v>3993</v>
      </c>
      <c r="H197" s="273">
        <v>1</v>
      </c>
      <c r="I197" s="274"/>
      <c r="J197" s="275">
        <f>ROUND(I197*H197,2)</f>
        <v>0</v>
      </c>
      <c r="K197" s="271" t="s">
        <v>520</v>
      </c>
      <c r="L197" s="276"/>
      <c r="M197" s="277" t="s">
        <v>19</v>
      </c>
      <c r="N197" s="278" t="s">
        <v>43</v>
      </c>
      <c r="O197" s="87"/>
      <c r="P197" s="226">
        <f>O197*H197</f>
        <v>0</v>
      </c>
      <c r="Q197" s="226">
        <v>0</v>
      </c>
      <c r="R197" s="226">
        <f>Q197*H197</f>
        <v>0</v>
      </c>
      <c r="S197" s="226">
        <v>0</v>
      </c>
      <c r="T197" s="227">
        <f>S197*H197</f>
        <v>0</v>
      </c>
      <c r="U197" s="41"/>
      <c r="V197" s="41"/>
      <c r="W197" s="41"/>
      <c r="X197" s="41"/>
      <c r="Y197" s="41"/>
      <c r="Z197" s="41"/>
      <c r="AA197" s="41"/>
      <c r="AB197" s="41"/>
      <c r="AC197" s="41"/>
      <c r="AD197" s="41"/>
      <c r="AE197" s="41"/>
      <c r="AR197" s="228" t="s">
        <v>324</v>
      </c>
      <c r="AT197" s="228" t="s">
        <v>430</v>
      </c>
      <c r="AU197" s="228" t="s">
        <v>82</v>
      </c>
      <c r="AY197" s="20" t="s">
        <v>266</v>
      </c>
      <c r="BE197" s="229">
        <f>IF(N197="základní",J197,0)</f>
        <v>0</v>
      </c>
      <c r="BF197" s="229">
        <f>IF(N197="snížená",J197,0)</f>
        <v>0</v>
      </c>
      <c r="BG197" s="229">
        <f>IF(N197="zákl. přenesená",J197,0)</f>
        <v>0</v>
      </c>
      <c r="BH197" s="229">
        <f>IF(N197="sníž. přenesená",J197,0)</f>
        <v>0</v>
      </c>
      <c r="BI197" s="229">
        <f>IF(N197="nulová",J197,0)</f>
        <v>0</v>
      </c>
      <c r="BJ197" s="20" t="s">
        <v>80</v>
      </c>
      <c r="BK197" s="229">
        <f>ROUND(I197*H197,2)</f>
        <v>0</v>
      </c>
      <c r="BL197" s="20" t="s">
        <v>273</v>
      </c>
      <c r="BM197" s="228" t="s">
        <v>872</v>
      </c>
    </row>
    <row r="198" spans="1:47" s="2" customFormat="1" ht="12">
      <c r="A198" s="41"/>
      <c r="B198" s="42"/>
      <c r="C198" s="43"/>
      <c r="D198" s="230" t="s">
        <v>275</v>
      </c>
      <c r="E198" s="43"/>
      <c r="F198" s="231" t="s">
        <v>4279</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275</v>
      </c>
      <c r="AU198" s="20" t="s">
        <v>82</v>
      </c>
    </row>
    <row r="199" spans="1:47" s="2" customFormat="1" ht="12">
      <c r="A199" s="41"/>
      <c r="B199" s="42"/>
      <c r="C199" s="43"/>
      <c r="D199" s="230" t="s">
        <v>890</v>
      </c>
      <c r="E199" s="43"/>
      <c r="F199" s="290" t="s">
        <v>4280</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890</v>
      </c>
      <c r="AU199" s="20" t="s">
        <v>82</v>
      </c>
    </row>
    <row r="200" spans="1:65" s="2" customFormat="1" ht="16.5" customHeight="1">
      <c r="A200" s="41"/>
      <c r="B200" s="42"/>
      <c r="C200" s="217" t="s">
        <v>541</v>
      </c>
      <c r="D200" s="217" t="s">
        <v>268</v>
      </c>
      <c r="E200" s="218" t="s">
        <v>2064</v>
      </c>
      <c r="F200" s="219" t="s">
        <v>4281</v>
      </c>
      <c r="G200" s="220" t="s">
        <v>3993</v>
      </c>
      <c r="H200" s="221">
        <v>1</v>
      </c>
      <c r="I200" s="222"/>
      <c r="J200" s="223">
        <f>ROUND(I200*H200,2)</f>
        <v>0</v>
      </c>
      <c r="K200" s="219" t="s">
        <v>272</v>
      </c>
      <c r="L200" s="47"/>
      <c r="M200" s="224" t="s">
        <v>19</v>
      </c>
      <c r="N200" s="225"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273</v>
      </c>
      <c r="AT200" s="228" t="s">
        <v>268</v>
      </c>
      <c r="AU200" s="228" t="s">
        <v>82</v>
      </c>
      <c r="AY200" s="20" t="s">
        <v>266</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273</v>
      </c>
      <c r="BM200" s="228" t="s">
        <v>884</v>
      </c>
    </row>
    <row r="201" spans="1:47" s="2" customFormat="1" ht="12">
      <c r="A201" s="41"/>
      <c r="B201" s="42"/>
      <c r="C201" s="43"/>
      <c r="D201" s="230" t="s">
        <v>275</v>
      </c>
      <c r="E201" s="43"/>
      <c r="F201" s="231" t="s">
        <v>4281</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275</v>
      </c>
      <c r="AU201" s="20" t="s">
        <v>82</v>
      </c>
    </row>
    <row r="202" spans="1:47" s="2" customFormat="1" ht="12">
      <c r="A202" s="41"/>
      <c r="B202" s="42"/>
      <c r="C202" s="43"/>
      <c r="D202" s="235" t="s">
        <v>277</v>
      </c>
      <c r="E202" s="43"/>
      <c r="F202" s="236" t="s">
        <v>2068</v>
      </c>
      <c r="G202" s="43"/>
      <c r="H202" s="43"/>
      <c r="I202" s="232"/>
      <c r="J202" s="43"/>
      <c r="K202" s="43"/>
      <c r="L202" s="47"/>
      <c r="M202" s="233"/>
      <c r="N202" s="234"/>
      <c r="O202" s="87"/>
      <c r="P202" s="87"/>
      <c r="Q202" s="87"/>
      <c r="R202" s="87"/>
      <c r="S202" s="87"/>
      <c r="T202" s="88"/>
      <c r="U202" s="41"/>
      <c r="V202" s="41"/>
      <c r="W202" s="41"/>
      <c r="X202" s="41"/>
      <c r="Y202" s="41"/>
      <c r="Z202" s="41"/>
      <c r="AA202" s="41"/>
      <c r="AB202" s="41"/>
      <c r="AC202" s="41"/>
      <c r="AD202" s="41"/>
      <c r="AE202" s="41"/>
      <c r="AT202" s="20" t="s">
        <v>277</v>
      </c>
      <c r="AU202" s="20" t="s">
        <v>82</v>
      </c>
    </row>
    <row r="203" spans="1:65" s="2" customFormat="1" ht="24.15" customHeight="1">
      <c r="A203" s="41"/>
      <c r="B203" s="42"/>
      <c r="C203" s="269" t="s">
        <v>547</v>
      </c>
      <c r="D203" s="269" t="s">
        <v>430</v>
      </c>
      <c r="E203" s="270" t="s">
        <v>4282</v>
      </c>
      <c r="F203" s="271" t="s">
        <v>4283</v>
      </c>
      <c r="G203" s="272" t="s">
        <v>3993</v>
      </c>
      <c r="H203" s="273">
        <v>1</v>
      </c>
      <c r="I203" s="274"/>
      <c r="J203" s="275">
        <f>ROUND(I203*H203,2)</f>
        <v>0</v>
      </c>
      <c r="K203" s="271" t="s">
        <v>520</v>
      </c>
      <c r="L203" s="276"/>
      <c r="M203" s="277" t="s">
        <v>19</v>
      </c>
      <c r="N203" s="278" t="s">
        <v>43</v>
      </c>
      <c r="O203" s="87"/>
      <c r="P203" s="226">
        <f>O203*H203</f>
        <v>0</v>
      </c>
      <c r="Q203" s="226">
        <v>0</v>
      </c>
      <c r="R203" s="226">
        <f>Q203*H203</f>
        <v>0</v>
      </c>
      <c r="S203" s="226">
        <v>0</v>
      </c>
      <c r="T203" s="227">
        <f>S203*H203</f>
        <v>0</v>
      </c>
      <c r="U203" s="41"/>
      <c r="V203" s="41"/>
      <c r="W203" s="41"/>
      <c r="X203" s="41"/>
      <c r="Y203" s="41"/>
      <c r="Z203" s="41"/>
      <c r="AA203" s="41"/>
      <c r="AB203" s="41"/>
      <c r="AC203" s="41"/>
      <c r="AD203" s="41"/>
      <c r="AE203" s="41"/>
      <c r="AR203" s="228" t="s">
        <v>324</v>
      </c>
      <c r="AT203" s="228" t="s">
        <v>430</v>
      </c>
      <c r="AU203" s="228" t="s">
        <v>82</v>
      </c>
      <c r="AY203" s="20" t="s">
        <v>266</v>
      </c>
      <c r="BE203" s="229">
        <f>IF(N203="základní",J203,0)</f>
        <v>0</v>
      </c>
      <c r="BF203" s="229">
        <f>IF(N203="snížená",J203,0)</f>
        <v>0</v>
      </c>
      <c r="BG203" s="229">
        <f>IF(N203="zákl. přenesená",J203,0)</f>
        <v>0</v>
      </c>
      <c r="BH203" s="229">
        <f>IF(N203="sníž. přenesená",J203,0)</f>
        <v>0</v>
      </c>
      <c r="BI203" s="229">
        <f>IF(N203="nulová",J203,0)</f>
        <v>0</v>
      </c>
      <c r="BJ203" s="20" t="s">
        <v>80</v>
      </c>
      <c r="BK203" s="229">
        <f>ROUND(I203*H203,2)</f>
        <v>0</v>
      </c>
      <c r="BL203" s="20" t="s">
        <v>273</v>
      </c>
      <c r="BM203" s="228" t="s">
        <v>899</v>
      </c>
    </row>
    <row r="204" spans="1:47" s="2" customFormat="1" ht="12">
      <c r="A204" s="41"/>
      <c r="B204" s="42"/>
      <c r="C204" s="43"/>
      <c r="D204" s="230" t="s">
        <v>275</v>
      </c>
      <c r="E204" s="43"/>
      <c r="F204" s="231" t="s">
        <v>4283</v>
      </c>
      <c r="G204" s="43"/>
      <c r="H204" s="43"/>
      <c r="I204" s="232"/>
      <c r="J204" s="43"/>
      <c r="K204" s="43"/>
      <c r="L204" s="47"/>
      <c r="M204" s="233"/>
      <c r="N204" s="234"/>
      <c r="O204" s="87"/>
      <c r="P204" s="87"/>
      <c r="Q204" s="87"/>
      <c r="R204" s="87"/>
      <c r="S204" s="87"/>
      <c r="T204" s="88"/>
      <c r="U204" s="41"/>
      <c r="V204" s="41"/>
      <c r="W204" s="41"/>
      <c r="X204" s="41"/>
      <c r="Y204" s="41"/>
      <c r="Z204" s="41"/>
      <c r="AA204" s="41"/>
      <c r="AB204" s="41"/>
      <c r="AC204" s="41"/>
      <c r="AD204" s="41"/>
      <c r="AE204" s="41"/>
      <c r="AT204" s="20" t="s">
        <v>275</v>
      </c>
      <c r="AU204" s="20" t="s">
        <v>82</v>
      </c>
    </row>
    <row r="205" spans="1:47" s="2" customFormat="1" ht="12">
      <c r="A205" s="41"/>
      <c r="B205" s="42"/>
      <c r="C205" s="43"/>
      <c r="D205" s="230" t="s">
        <v>890</v>
      </c>
      <c r="E205" s="43"/>
      <c r="F205" s="290" t="s">
        <v>4212</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890</v>
      </c>
      <c r="AU205" s="20" t="s">
        <v>82</v>
      </c>
    </row>
    <row r="206" spans="1:65" s="2" customFormat="1" ht="16.5" customHeight="1">
      <c r="A206" s="41"/>
      <c r="B206" s="42"/>
      <c r="C206" s="217" t="s">
        <v>556</v>
      </c>
      <c r="D206" s="217" t="s">
        <v>268</v>
      </c>
      <c r="E206" s="218" t="s">
        <v>4213</v>
      </c>
      <c r="F206" s="219" t="s">
        <v>4214</v>
      </c>
      <c r="G206" s="220" t="s">
        <v>3993</v>
      </c>
      <c r="H206" s="221">
        <v>1</v>
      </c>
      <c r="I206" s="222"/>
      <c r="J206" s="223">
        <f>ROUND(I206*H206,2)</f>
        <v>0</v>
      </c>
      <c r="K206" s="219" t="s">
        <v>272</v>
      </c>
      <c r="L206" s="47"/>
      <c r="M206" s="224" t="s">
        <v>19</v>
      </c>
      <c r="N206" s="225" t="s">
        <v>43</v>
      </c>
      <c r="O206" s="87"/>
      <c r="P206" s="226">
        <f>O206*H206</f>
        <v>0</v>
      </c>
      <c r="Q206" s="226">
        <v>0</v>
      </c>
      <c r="R206" s="226">
        <f>Q206*H206</f>
        <v>0</v>
      </c>
      <c r="S206" s="226">
        <v>0</v>
      </c>
      <c r="T206" s="227">
        <f>S206*H206</f>
        <v>0</v>
      </c>
      <c r="U206" s="41"/>
      <c r="V206" s="41"/>
      <c r="W206" s="41"/>
      <c r="X206" s="41"/>
      <c r="Y206" s="41"/>
      <c r="Z206" s="41"/>
      <c r="AA206" s="41"/>
      <c r="AB206" s="41"/>
      <c r="AC206" s="41"/>
      <c r="AD206" s="41"/>
      <c r="AE206" s="41"/>
      <c r="AR206" s="228" t="s">
        <v>273</v>
      </c>
      <c r="AT206" s="228" t="s">
        <v>268</v>
      </c>
      <c r="AU206" s="228" t="s">
        <v>82</v>
      </c>
      <c r="AY206" s="20" t="s">
        <v>266</v>
      </c>
      <c r="BE206" s="229">
        <f>IF(N206="základní",J206,0)</f>
        <v>0</v>
      </c>
      <c r="BF206" s="229">
        <f>IF(N206="snížená",J206,0)</f>
        <v>0</v>
      </c>
      <c r="BG206" s="229">
        <f>IF(N206="zákl. přenesená",J206,0)</f>
        <v>0</v>
      </c>
      <c r="BH206" s="229">
        <f>IF(N206="sníž. přenesená",J206,0)</f>
        <v>0</v>
      </c>
      <c r="BI206" s="229">
        <f>IF(N206="nulová",J206,0)</f>
        <v>0</v>
      </c>
      <c r="BJ206" s="20" t="s">
        <v>80</v>
      </c>
      <c r="BK206" s="229">
        <f>ROUND(I206*H206,2)</f>
        <v>0</v>
      </c>
      <c r="BL206" s="20" t="s">
        <v>273</v>
      </c>
      <c r="BM206" s="228" t="s">
        <v>912</v>
      </c>
    </row>
    <row r="207" spans="1:47" s="2" customFormat="1" ht="12">
      <c r="A207" s="41"/>
      <c r="B207" s="42"/>
      <c r="C207" s="43"/>
      <c r="D207" s="230" t="s">
        <v>275</v>
      </c>
      <c r="E207" s="43"/>
      <c r="F207" s="231" t="s">
        <v>4214</v>
      </c>
      <c r="G207" s="43"/>
      <c r="H207" s="43"/>
      <c r="I207" s="232"/>
      <c r="J207" s="43"/>
      <c r="K207" s="43"/>
      <c r="L207" s="47"/>
      <c r="M207" s="233"/>
      <c r="N207" s="234"/>
      <c r="O207" s="87"/>
      <c r="P207" s="87"/>
      <c r="Q207" s="87"/>
      <c r="R207" s="87"/>
      <c r="S207" s="87"/>
      <c r="T207" s="88"/>
      <c r="U207" s="41"/>
      <c r="V207" s="41"/>
      <c r="W207" s="41"/>
      <c r="X207" s="41"/>
      <c r="Y207" s="41"/>
      <c r="Z207" s="41"/>
      <c r="AA207" s="41"/>
      <c r="AB207" s="41"/>
      <c r="AC207" s="41"/>
      <c r="AD207" s="41"/>
      <c r="AE207" s="41"/>
      <c r="AT207" s="20" t="s">
        <v>275</v>
      </c>
      <c r="AU207" s="20" t="s">
        <v>82</v>
      </c>
    </row>
    <row r="208" spans="1:47" s="2" customFormat="1" ht="12">
      <c r="A208" s="41"/>
      <c r="B208" s="42"/>
      <c r="C208" s="43"/>
      <c r="D208" s="235" t="s">
        <v>277</v>
      </c>
      <c r="E208" s="43"/>
      <c r="F208" s="236" t="s">
        <v>4215</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277</v>
      </c>
      <c r="AU208" s="20" t="s">
        <v>82</v>
      </c>
    </row>
    <row r="209" spans="1:65" s="2" customFormat="1" ht="24.15" customHeight="1">
      <c r="A209" s="41"/>
      <c r="B209" s="42"/>
      <c r="C209" s="269" t="s">
        <v>565</v>
      </c>
      <c r="D209" s="269" t="s">
        <v>430</v>
      </c>
      <c r="E209" s="270" t="s">
        <v>4284</v>
      </c>
      <c r="F209" s="271" t="s">
        <v>4285</v>
      </c>
      <c r="G209" s="272" t="s">
        <v>3993</v>
      </c>
      <c r="H209" s="273">
        <v>1</v>
      </c>
      <c r="I209" s="274"/>
      <c r="J209" s="275">
        <f>ROUND(I209*H209,2)</f>
        <v>0</v>
      </c>
      <c r="K209" s="271" t="s">
        <v>520</v>
      </c>
      <c r="L209" s="276"/>
      <c r="M209" s="277" t="s">
        <v>19</v>
      </c>
      <c r="N209" s="278"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324</v>
      </c>
      <c r="AT209" s="228" t="s">
        <v>430</v>
      </c>
      <c r="AU209" s="228" t="s">
        <v>82</v>
      </c>
      <c r="AY209" s="20" t="s">
        <v>266</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273</v>
      </c>
      <c r="BM209" s="228" t="s">
        <v>925</v>
      </c>
    </row>
    <row r="210" spans="1:47" s="2" customFormat="1" ht="12">
      <c r="A210" s="41"/>
      <c r="B210" s="42"/>
      <c r="C210" s="43"/>
      <c r="D210" s="230" t="s">
        <v>275</v>
      </c>
      <c r="E210" s="43"/>
      <c r="F210" s="231" t="s">
        <v>4285</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275</v>
      </c>
      <c r="AU210" s="20" t="s">
        <v>82</v>
      </c>
    </row>
    <row r="211" spans="1:47" s="2" customFormat="1" ht="12">
      <c r="A211" s="41"/>
      <c r="B211" s="42"/>
      <c r="C211" s="43"/>
      <c r="D211" s="230" t="s">
        <v>890</v>
      </c>
      <c r="E211" s="43"/>
      <c r="F211" s="290" t="s">
        <v>4286</v>
      </c>
      <c r="G211" s="43"/>
      <c r="H211" s="43"/>
      <c r="I211" s="232"/>
      <c r="J211" s="43"/>
      <c r="K211" s="43"/>
      <c r="L211" s="47"/>
      <c r="M211" s="233"/>
      <c r="N211" s="234"/>
      <c r="O211" s="87"/>
      <c r="P211" s="87"/>
      <c r="Q211" s="87"/>
      <c r="R211" s="87"/>
      <c r="S211" s="87"/>
      <c r="T211" s="88"/>
      <c r="U211" s="41"/>
      <c r="V211" s="41"/>
      <c r="W211" s="41"/>
      <c r="X211" s="41"/>
      <c r="Y211" s="41"/>
      <c r="Z211" s="41"/>
      <c r="AA211" s="41"/>
      <c r="AB211" s="41"/>
      <c r="AC211" s="41"/>
      <c r="AD211" s="41"/>
      <c r="AE211" s="41"/>
      <c r="AT211" s="20" t="s">
        <v>890</v>
      </c>
      <c r="AU211" s="20" t="s">
        <v>82</v>
      </c>
    </row>
    <row r="212" spans="1:65" s="2" customFormat="1" ht="16.5" customHeight="1">
      <c r="A212" s="41"/>
      <c r="B212" s="42"/>
      <c r="C212" s="217" t="s">
        <v>569</v>
      </c>
      <c r="D212" s="217" t="s">
        <v>268</v>
      </c>
      <c r="E212" s="218" t="s">
        <v>4287</v>
      </c>
      <c r="F212" s="219" t="s">
        <v>4214</v>
      </c>
      <c r="G212" s="220" t="s">
        <v>3993</v>
      </c>
      <c r="H212" s="221">
        <v>1</v>
      </c>
      <c r="I212" s="222"/>
      <c r="J212" s="223">
        <f>ROUND(I212*H212,2)</f>
        <v>0</v>
      </c>
      <c r="K212" s="219" t="s">
        <v>272</v>
      </c>
      <c r="L212" s="47"/>
      <c r="M212" s="224" t="s">
        <v>19</v>
      </c>
      <c r="N212" s="225" t="s">
        <v>43</v>
      </c>
      <c r="O212" s="87"/>
      <c r="P212" s="226">
        <f>O212*H212</f>
        <v>0</v>
      </c>
      <c r="Q212" s="226">
        <v>0</v>
      </c>
      <c r="R212" s="226">
        <f>Q212*H212</f>
        <v>0</v>
      </c>
      <c r="S212" s="226">
        <v>0</v>
      </c>
      <c r="T212" s="227">
        <f>S212*H212</f>
        <v>0</v>
      </c>
      <c r="U212" s="41"/>
      <c r="V212" s="41"/>
      <c r="W212" s="41"/>
      <c r="X212" s="41"/>
      <c r="Y212" s="41"/>
      <c r="Z212" s="41"/>
      <c r="AA212" s="41"/>
      <c r="AB212" s="41"/>
      <c r="AC212" s="41"/>
      <c r="AD212" s="41"/>
      <c r="AE212" s="41"/>
      <c r="AR212" s="228" t="s">
        <v>273</v>
      </c>
      <c r="AT212" s="228" t="s">
        <v>268</v>
      </c>
      <c r="AU212" s="228" t="s">
        <v>82</v>
      </c>
      <c r="AY212" s="20" t="s">
        <v>266</v>
      </c>
      <c r="BE212" s="229">
        <f>IF(N212="základní",J212,0)</f>
        <v>0</v>
      </c>
      <c r="BF212" s="229">
        <f>IF(N212="snížená",J212,0)</f>
        <v>0</v>
      </c>
      <c r="BG212" s="229">
        <f>IF(N212="zákl. přenesená",J212,0)</f>
        <v>0</v>
      </c>
      <c r="BH212" s="229">
        <f>IF(N212="sníž. přenesená",J212,0)</f>
        <v>0</v>
      </c>
      <c r="BI212" s="229">
        <f>IF(N212="nulová",J212,0)</f>
        <v>0</v>
      </c>
      <c r="BJ212" s="20" t="s">
        <v>80</v>
      </c>
      <c r="BK212" s="229">
        <f>ROUND(I212*H212,2)</f>
        <v>0</v>
      </c>
      <c r="BL212" s="20" t="s">
        <v>273</v>
      </c>
      <c r="BM212" s="228" t="s">
        <v>936</v>
      </c>
    </row>
    <row r="213" spans="1:47" s="2" customFormat="1" ht="12">
      <c r="A213" s="41"/>
      <c r="B213" s="42"/>
      <c r="C213" s="43"/>
      <c r="D213" s="230" t="s">
        <v>275</v>
      </c>
      <c r="E213" s="43"/>
      <c r="F213" s="231" t="s">
        <v>4214</v>
      </c>
      <c r="G213" s="43"/>
      <c r="H213" s="43"/>
      <c r="I213" s="232"/>
      <c r="J213" s="43"/>
      <c r="K213" s="43"/>
      <c r="L213" s="47"/>
      <c r="M213" s="233"/>
      <c r="N213" s="234"/>
      <c r="O213" s="87"/>
      <c r="P213" s="87"/>
      <c r="Q213" s="87"/>
      <c r="R213" s="87"/>
      <c r="S213" s="87"/>
      <c r="T213" s="88"/>
      <c r="U213" s="41"/>
      <c r="V213" s="41"/>
      <c r="W213" s="41"/>
      <c r="X213" s="41"/>
      <c r="Y213" s="41"/>
      <c r="Z213" s="41"/>
      <c r="AA213" s="41"/>
      <c r="AB213" s="41"/>
      <c r="AC213" s="41"/>
      <c r="AD213" s="41"/>
      <c r="AE213" s="41"/>
      <c r="AT213" s="20" t="s">
        <v>275</v>
      </c>
      <c r="AU213" s="20" t="s">
        <v>82</v>
      </c>
    </row>
    <row r="214" spans="1:47" s="2" customFormat="1" ht="12">
      <c r="A214" s="41"/>
      <c r="B214" s="42"/>
      <c r="C214" s="43"/>
      <c r="D214" s="235" t="s">
        <v>277</v>
      </c>
      <c r="E214" s="43"/>
      <c r="F214" s="236" t="s">
        <v>4288</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277</v>
      </c>
      <c r="AU214" s="20" t="s">
        <v>82</v>
      </c>
    </row>
    <row r="215" spans="1:65" s="2" customFormat="1" ht="16.5" customHeight="1">
      <c r="A215" s="41"/>
      <c r="B215" s="42"/>
      <c r="C215" s="269" t="s">
        <v>573</v>
      </c>
      <c r="D215" s="269" t="s">
        <v>430</v>
      </c>
      <c r="E215" s="270" t="s">
        <v>4289</v>
      </c>
      <c r="F215" s="271" t="s">
        <v>4290</v>
      </c>
      <c r="G215" s="272" t="s">
        <v>3993</v>
      </c>
      <c r="H215" s="273">
        <v>2</v>
      </c>
      <c r="I215" s="274"/>
      <c r="J215" s="275">
        <f>ROUND(I215*H215,2)</f>
        <v>0</v>
      </c>
      <c r="K215" s="271" t="s">
        <v>520</v>
      </c>
      <c r="L215" s="276"/>
      <c r="M215" s="277" t="s">
        <v>19</v>
      </c>
      <c r="N215" s="278" t="s">
        <v>43</v>
      </c>
      <c r="O215" s="87"/>
      <c r="P215" s="226">
        <f>O215*H215</f>
        <v>0</v>
      </c>
      <c r="Q215" s="226">
        <v>0</v>
      </c>
      <c r="R215" s="226">
        <f>Q215*H215</f>
        <v>0</v>
      </c>
      <c r="S215" s="226">
        <v>0</v>
      </c>
      <c r="T215" s="227">
        <f>S215*H215</f>
        <v>0</v>
      </c>
      <c r="U215" s="41"/>
      <c r="V215" s="41"/>
      <c r="W215" s="41"/>
      <c r="X215" s="41"/>
      <c r="Y215" s="41"/>
      <c r="Z215" s="41"/>
      <c r="AA215" s="41"/>
      <c r="AB215" s="41"/>
      <c r="AC215" s="41"/>
      <c r="AD215" s="41"/>
      <c r="AE215" s="41"/>
      <c r="AR215" s="228" t="s">
        <v>324</v>
      </c>
      <c r="AT215" s="228" t="s">
        <v>430</v>
      </c>
      <c r="AU215" s="228" t="s">
        <v>82</v>
      </c>
      <c r="AY215" s="20" t="s">
        <v>266</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273</v>
      </c>
      <c r="BM215" s="228" t="s">
        <v>954</v>
      </c>
    </row>
    <row r="216" spans="1:47" s="2" customFormat="1" ht="12">
      <c r="A216" s="41"/>
      <c r="B216" s="42"/>
      <c r="C216" s="43"/>
      <c r="D216" s="230" t="s">
        <v>275</v>
      </c>
      <c r="E216" s="43"/>
      <c r="F216" s="231" t="s">
        <v>4290</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275</v>
      </c>
      <c r="AU216" s="20" t="s">
        <v>82</v>
      </c>
    </row>
    <row r="217" spans="1:47" s="2" customFormat="1" ht="12">
      <c r="A217" s="41"/>
      <c r="B217" s="42"/>
      <c r="C217" s="43"/>
      <c r="D217" s="230" t="s">
        <v>890</v>
      </c>
      <c r="E217" s="43"/>
      <c r="F217" s="290" t="s">
        <v>4230</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890</v>
      </c>
      <c r="AU217" s="20" t="s">
        <v>82</v>
      </c>
    </row>
    <row r="218" spans="1:65" s="2" customFormat="1" ht="16.5" customHeight="1">
      <c r="A218" s="41"/>
      <c r="B218" s="42"/>
      <c r="C218" s="217" t="s">
        <v>578</v>
      </c>
      <c r="D218" s="217" t="s">
        <v>268</v>
      </c>
      <c r="E218" s="218" t="s">
        <v>4231</v>
      </c>
      <c r="F218" s="219" t="s">
        <v>4226</v>
      </c>
      <c r="G218" s="220" t="s">
        <v>3993</v>
      </c>
      <c r="H218" s="221">
        <v>2</v>
      </c>
      <c r="I218" s="222"/>
      <c r="J218" s="223">
        <f>ROUND(I218*H218,2)</f>
        <v>0</v>
      </c>
      <c r="K218" s="219" t="s">
        <v>272</v>
      </c>
      <c r="L218" s="47"/>
      <c r="M218" s="224" t="s">
        <v>19</v>
      </c>
      <c r="N218" s="225"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273</v>
      </c>
      <c r="AT218" s="228" t="s">
        <v>268</v>
      </c>
      <c r="AU218" s="228" t="s">
        <v>82</v>
      </c>
      <c r="AY218" s="20" t="s">
        <v>266</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273</v>
      </c>
      <c r="BM218" s="228" t="s">
        <v>972</v>
      </c>
    </row>
    <row r="219" spans="1:47" s="2" customFormat="1" ht="12">
      <c r="A219" s="41"/>
      <c r="B219" s="42"/>
      <c r="C219" s="43"/>
      <c r="D219" s="230" t="s">
        <v>275</v>
      </c>
      <c r="E219" s="43"/>
      <c r="F219" s="231" t="s">
        <v>4226</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275</v>
      </c>
      <c r="AU219" s="20" t="s">
        <v>82</v>
      </c>
    </row>
    <row r="220" spans="1:47" s="2" customFormat="1" ht="12">
      <c r="A220" s="41"/>
      <c r="B220" s="42"/>
      <c r="C220" s="43"/>
      <c r="D220" s="235" t="s">
        <v>277</v>
      </c>
      <c r="E220" s="43"/>
      <c r="F220" s="236" t="s">
        <v>4232</v>
      </c>
      <c r="G220" s="43"/>
      <c r="H220" s="43"/>
      <c r="I220" s="232"/>
      <c r="J220" s="43"/>
      <c r="K220" s="43"/>
      <c r="L220" s="47"/>
      <c r="M220" s="233"/>
      <c r="N220" s="234"/>
      <c r="O220" s="87"/>
      <c r="P220" s="87"/>
      <c r="Q220" s="87"/>
      <c r="R220" s="87"/>
      <c r="S220" s="87"/>
      <c r="T220" s="88"/>
      <c r="U220" s="41"/>
      <c r="V220" s="41"/>
      <c r="W220" s="41"/>
      <c r="X220" s="41"/>
      <c r="Y220" s="41"/>
      <c r="Z220" s="41"/>
      <c r="AA220" s="41"/>
      <c r="AB220" s="41"/>
      <c r="AC220" s="41"/>
      <c r="AD220" s="41"/>
      <c r="AE220" s="41"/>
      <c r="AT220" s="20" t="s">
        <v>277</v>
      </c>
      <c r="AU220" s="20" t="s">
        <v>82</v>
      </c>
    </row>
    <row r="221" spans="1:65" s="2" customFormat="1" ht="16.5" customHeight="1">
      <c r="A221" s="41"/>
      <c r="B221" s="42"/>
      <c r="C221" s="269" t="s">
        <v>584</v>
      </c>
      <c r="D221" s="269" t="s">
        <v>430</v>
      </c>
      <c r="E221" s="270" t="s">
        <v>4291</v>
      </c>
      <c r="F221" s="271" t="s">
        <v>4292</v>
      </c>
      <c r="G221" s="272" t="s">
        <v>3993</v>
      </c>
      <c r="H221" s="273">
        <v>1</v>
      </c>
      <c r="I221" s="274"/>
      <c r="J221" s="275">
        <f>ROUND(I221*H221,2)</f>
        <v>0</v>
      </c>
      <c r="K221" s="271" t="s">
        <v>520</v>
      </c>
      <c r="L221" s="276"/>
      <c r="M221" s="277" t="s">
        <v>19</v>
      </c>
      <c r="N221" s="278" t="s">
        <v>43</v>
      </c>
      <c r="O221" s="87"/>
      <c r="P221" s="226">
        <f>O221*H221</f>
        <v>0</v>
      </c>
      <c r="Q221" s="226">
        <v>0</v>
      </c>
      <c r="R221" s="226">
        <f>Q221*H221</f>
        <v>0</v>
      </c>
      <c r="S221" s="226">
        <v>0</v>
      </c>
      <c r="T221" s="227">
        <f>S221*H221</f>
        <v>0</v>
      </c>
      <c r="U221" s="41"/>
      <c r="V221" s="41"/>
      <c r="W221" s="41"/>
      <c r="X221" s="41"/>
      <c r="Y221" s="41"/>
      <c r="Z221" s="41"/>
      <c r="AA221" s="41"/>
      <c r="AB221" s="41"/>
      <c r="AC221" s="41"/>
      <c r="AD221" s="41"/>
      <c r="AE221" s="41"/>
      <c r="AR221" s="228" t="s">
        <v>324</v>
      </c>
      <c r="AT221" s="228" t="s">
        <v>430</v>
      </c>
      <c r="AU221" s="228" t="s">
        <v>82</v>
      </c>
      <c r="AY221" s="20" t="s">
        <v>266</v>
      </c>
      <c r="BE221" s="229">
        <f>IF(N221="základní",J221,0)</f>
        <v>0</v>
      </c>
      <c r="BF221" s="229">
        <f>IF(N221="snížená",J221,0)</f>
        <v>0</v>
      </c>
      <c r="BG221" s="229">
        <f>IF(N221="zákl. přenesená",J221,0)</f>
        <v>0</v>
      </c>
      <c r="BH221" s="229">
        <f>IF(N221="sníž. přenesená",J221,0)</f>
        <v>0</v>
      </c>
      <c r="BI221" s="229">
        <f>IF(N221="nulová",J221,0)</f>
        <v>0</v>
      </c>
      <c r="BJ221" s="20" t="s">
        <v>80</v>
      </c>
      <c r="BK221" s="229">
        <f>ROUND(I221*H221,2)</f>
        <v>0</v>
      </c>
      <c r="BL221" s="20" t="s">
        <v>273</v>
      </c>
      <c r="BM221" s="228" t="s">
        <v>982</v>
      </c>
    </row>
    <row r="222" spans="1:47" s="2" customFormat="1" ht="12">
      <c r="A222" s="41"/>
      <c r="B222" s="42"/>
      <c r="C222" s="43"/>
      <c r="D222" s="230" t="s">
        <v>275</v>
      </c>
      <c r="E222" s="43"/>
      <c r="F222" s="231" t="s">
        <v>4292</v>
      </c>
      <c r="G222" s="43"/>
      <c r="H222" s="43"/>
      <c r="I222" s="232"/>
      <c r="J222" s="43"/>
      <c r="K222" s="43"/>
      <c r="L222" s="47"/>
      <c r="M222" s="233"/>
      <c r="N222" s="234"/>
      <c r="O222" s="87"/>
      <c r="P222" s="87"/>
      <c r="Q222" s="87"/>
      <c r="R222" s="87"/>
      <c r="S222" s="87"/>
      <c r="T222" s="88"/>
      <c r="U222" s="41"/>
      <c r="V222" s="41"/>
      <c r="W222" s="41"/>
      <c r="X222" s="41"/>
      <c r="Y222" s="41"/>
      <c r="Z222" s="41"/>
      <c r="AA222" s="41"/>
      <c r="AB222" s="41"/>
      <c r="AC222" s="41"/>
      <c r="AD222" s="41"/>
      <c r="AE222" s="41"/>
      <c r="AT222" s="20" t="s">
        <v>275</v>
      </c>
      <c r="AU222" s="20" t="s">
        <v>82</v>
      </c>
    </row>
    <row r="223" spans="1:65" s="2" customFormat="1" ht="16.5" customHeight="1">
      <c r="A223" s="41"/>
      <c r="B223" s="42"/>
      <c r="C223" s="217" t="s">
        <v>590</v>
      </c>
      <c r="D223" s="217" t="s">
        <v>268</v>
      </c>
      <c r="E223" s="218" t="s">
        <v>4245</v>
      </c>
      <c r="F223" s="219" t="s">
        <v>4241</v>
      </c>
      <c r="G223" s="220" t="s">
        <v>3993</v>
      </c>
      <c r="H223" s="221">
        <v>1</v>
      </c>
      <c r="I223" s="222"/>
      <c r="J223" s="223">
        <f>ROUND(I223*H223,2)</f>
        <v>0</v>
      </c>
      <c r="K223" s="219" t="s">
        <v>272</v>
      </c>
      <c r="L223" s="47"/>
      <c r="M223" s="224" t="s">
        <v>19</v>
      </c>
      <c r="N223" s="225" t="s">
        <v>43</v>
      </c>
      <c r="O223" s="87"/>
      <c r="P223" s="226">
        <f>O223*H223</f>
        <v>0</v>
      </c>
      <c r="Q223" s="226">
        <v>0</v>
      </c>
      <c r="R223" s="226">
        <f>Q223*H223</f>
        <v>0</v>
      </c>
      <c r="S223" s="226">
        <v>0</v>
      </c>
      <c r="T223" s="227">
        <f>S223*H223</f>
        <v>0</v>
      </c>
      <c r="U223" s="41"/>
      <c r="V223" s="41"/>
      <c r="W223" s="41"/>
      <c r="X223" s="41"/>
      <c r="Y223" s="41"/>
      <c r="Z223" s="41"/>
      <c r="AA223" s="41"/>
      <c r="AB223" s="41"/>
      <c r="AC223" s="41"/>
      <c r="AD223" s="41"/>
      <c r="AE223" s="41"/>
      <c r="AR223" s="228" t="s">
        <v>273</v>
      </c>
      <c r="AT223" s="228" t="s">
        <v>268</v>
      </c>
      <c r="AU223" s="228" t="s">
        <v>82</v>
      </c>
      <c r="AY223" s="20" t="s">
        <v>266</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273</v>
      </c>
      <c r="BM223" s="228" t="s">
        <v>994</v>
      </c>
    </row>
    <row r="224" spans="1:47" s="2" customFormat="1" ht="12">
      <c r="A224" s="41"/>
      <c r="B224" s="42"/>
      <c r="C224" s="43"/>
      <c r="D224" s="230" t="s">
        <v>275</v>
      </c>
      <c r="E224" s="43"/>
      <c r="F224" s="231" t="s">
        <v>4241</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275</v>
      </c>
      <c r="AU224" s="20" t="s">
        <v>82</v>
      </c>
    </row>
    <row r="225" spans="1:47" s="2" customFormat="1" ht="12">
      <c r="A225" s="41"/>
      <c r="B225" s="42"/>
      <c r="C225" s="43"/>
      <c r="D225" s="235" t="s">
        <v>277</v>
      </c>
      <c r="E225" s="43"/>
      <c r="F225" s="236" t="s">
        <v>4246</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277</v>
      </c>
      <c r="AU225" s="20" t="s">
        <v>82</v>
      </c>
    </row>
    <row r="226" spans="1:65" s="2" customFormat="1" ht="16.5" customHeight="1">
      <c r="A226" s="41"/>
      <c r="B226" s="42"/>
      <c r="C226" s="269" t="s">
        <v>597</v>
      </c>
      <c r="D226" s="269" t="s">
        <v>430</v>
      </c>
      <c r="E226" s="270" t="s">
        <v>4293</v>
      </c>
      <c r="F226" s="271" t="s">
        <v>4294</v>
      </c>
      <c r="G226" s="272" t="s">
        <v>423</v>
      </c>
      <c r="H226" s="273">
        <v>8</v>
      </c>
      <c r="I226" s="274"/>
      <c r="J226" s="275">
        <f>ROUND(I226*H226,2)</f>
        <v>0</v>
      </c>
      <c r="K226" s="271" t="s">
        <v>520</v>
      </c>
      <c r="L226" s="276"/>
      <c r="M226" s="277" t="s">
        <v>19</v>
      </c>
      <c r="N226" s="278"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324</v>
      </c>
      <c r="AT226" s="228" t="s">
        <v>430</v>
      </c>
      <c r="AU226" s="228" t="s">
        <v>82</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1007</v>
      </c>
    </row>
    <row r="227" spans="1:47" s="2" customFormat="1" ht="12">
      <c r="A227" s="41"/>
      <c r="B227" s="42"/>
      <c r="C227" s="43"/>
      <c r="D227" s="230" t="s">
        <v>275</v>
      </c>
      <c r="E227" s="43"/>
      <c r="F227" s="231" t="s">
        <v>4294</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82</v>
      </c>
    </row>
    <row r="228" spans="1:65" s="2" customFormat="1" ht="16.5" customHeight="1">
      <c r="A228" s="41"/>
      <c r="B228" s="42"/>
      <c r="C228" s="217" t="s">
        <v>605</v>
      </c>
      <c r="D228" s="217" t="s">
        <v>268</v>
      </c>
      <c r="E228" s="218" t="s">
        <v>4249</v>
      </c>
      <c r="F228" s="219" t="s">
        <v>4250</v>
      </c>
      <c r="G228" s="220" t="s">
        <v>423</v>
      </c>
      <c r="H228" s="221">
        <v>8</v>
      </c>
      <c r="I228" s="222"/>
      <c r="J228" s="223">
        <f>ROUND(I228*H228,2)</f>
        <v>0</v>
      </c>
      <c r="K228" s="219" t="s">
        <v>272</v>
      </c>
      <c r="L228" s="47"/>
      <c r="M228" s="224" t="s">
        <v>19</v>
      </c>
      <c r="N228" s="225" t="s">
        <v>43</v>
      </c>
      <c r="O228" s="87"/>
      <c r="P228" s="226">
        <f>O228*H228</f>
        <v>0</v>
      </c>
      <c r="Q228" s="226">
        <v>0</v>
      </c>
      <c r="R228" s="226">
        <f>Q228*H228</f>
        <v>0</v>
      </c>
      <c r="S228" s="226">
        <v>0</v>
      </c>
      <c r="T228" s="227">
        <f>S228*H228</f>
        <v>0</v>
      </c>
      <c r="U228" s="41"/>
      <c r="V228" s="41"/>
      <c r="W228" s="41"/>
      <c r="X228" s="41"/>
      <c r="Y228" s="41"/>
      <c r="Z228" s="41"/>
      <c r="AA228" s="41"/>
      <c r="AB228" s="41"/>
      <c r="AC228" s="41"/>
      <c r="AD228" s="41"/>
      <c r="AE228" s="41"/>
      <c r="AR228" s="228" t="s">
        <v>273</v>
      </c>
      <c r="AT228" s="228" t="s">
        <v>268</v>
      </c>
      <c r="AU228" s="228" t="s">
        <v>82</v>
      </c>
      <c r="AY228" s="20" t="s">
        <v>266</v>
      </c>
      <c r="BE228" s="229">
        <f>IF(N228="základní",J228,0)</f>
        <v>0</v>
      </c>
      <c r="BF228" s="229">
        <f>IF(N228="snížená",J228,0)</f>
        <v>0</v>
      </c>
      <c r="BG228" s="229">
        <f>IF(N228="zákl. přenesená",J228,0)</f>
        <v>0</v>
      </c>
      <c r="BH228" s="229">
        <f>IF(N228="sníž. přenesená",J228,0)</f>
        <v>0</v>
      </c>
      <c r="BI228" s="229">
        <f>IF(N228="nulová",J228,0)</f>
        <v>0</v>
      </c>
      <c r="BJ228" s="20" t="s">
        <v>80</v>
      </c>
      <c r="BK228" s="229">
        <f>ROUND(I228*H228,2)</f>
        <v>0</v>
      </c>
      <c r="BL228" s="20" t="s">
        <v>273</v>
      </c>
      <c r="BM228" s="228" t="s">
        <v>1020</v>
      </c>
    </row>
    <row r="229" spans="1:47" s="2" customFormat="1" ht="12">
      <c r="A229" s="41"/>
      <c r="B229" s="42"/>
      <c r="C229" s="43"/>
      <c r="D229" s="230" t="s">
        <v>275</v>
      </c>
      <c r="E229" s="43"/>
      <c r="F229" s="231" t="s">
        <v>4250</v>
      </c>
      <c r="G229" s="43"/>
      <c r="H229" s="43"/>
      <c r="I229" s="232"/>
      <c r="J229" s="43"/>
      <c r="K229" s="43"/>
      <c r="L229" s="47"/>
      <c r="M229" s="233"/>
      <c r="N229" s="234"/>
      <c r="O229" s="87"/>
      <c r="P229" s="87"/>
      <c r="Q229" s="87"/>
      <c r="R229" s="87"/>
      <c r="S229" s="87"/>
      <c r="T229" s="88"/>
      <c r="U229" s="41"/>
      <c r="V229" s="41"/>
      <c r="W229" s="41"/>
      <c r="X229" s="41"/>
      <c r="Y229" s="41"/>
      <c r="Z229" s="41"/>
      <c r="AA229" s="41"/>
      <c r="AB229" s="41"/>
      <c r="AC229" s="41"/>
      <c r="AD229" s="41"/>
      <c r="AE229" s="41"/>
      <c r="AT229" s="20" t="s">
        <v>275</v>
      </c>
      <c r="AU229" s="20" t="s">
        <v>82</v>
      </c>
    </row>
    <row r="230" spans="1:47" s="2" customFormat="1" ht="12">
      <c r="A230" s="41"/>
      <c r="B230" s="42"/>
      <c r="C230" s="43"/>
      <c r="D230" s="235" t="s">
        <v>277</v>
      </c>
      <c r="E230" s="43"/>
      <c r="F230" s="236" t="s">
        <v>4251</v>
      </c>
      <c r="G230" s="43"/>
      <c r="H230" s="43"/>
      <c r="I230" s="232"/>
      <c r="J230" s="43"/>
      <c r="K230" s="43"/>
      <c r="L230" s="47"/>
      <c r="M230" s="233"/>
      <c r="N230" s="234"/>
      <c r="O230" s="87"/>
      <c r="P230" s="87"/>
      <c r="Q230" s="87"/>
      <c r="R230" s="87"/>
      <c r="S230" s="87"/>
      <c r="T230" s="88"/>
      <c r="U230" s="41"/>
      <c r="V230" s="41"/>
      <c r="W230" s="41"/>
      <c r="X230" s="41"/>
      <c r="Y230" s="41"/>
      <c r="Z230" s="41"/>
      <c r="AA230" s="41"/>
      <c r="AB230" s="41"/>
      <c r="AC230" s="41"/>
      <c r="AD230" s="41"/>
      <c r="AE230" s="41"/>
      <c r="AT230" s="20" t="s">
        <v>277</v>
      </c>
      <c r="AU230" s="20" t="s">
        <v>82</v>
      </c>
    </row>
    <row r="231" spans="1:65" s="2" customFormat="1" ht="21.75" customHeight="1">
      <c r="A231" s="41"/>
      <c r="B231" s="42"/>
      <c r="C231" s="269" t="s">
        <v>619</v>
      </c>
      <c r="D231" s="269" t="s">
        <v>430</v>
      </c>
      <c r="E231" s="270" t="s">
        <v>4295</v>
      </c>
      <c r="F231" s="271" t="s">
        <v>4296</v>
      </c>
      <c r="G231" s="272" t="s">
        <v>271</v>
      </c>
      <c r="H231" s="273">
        <v>1</v>
      </c>
      <c r="I231" s="274"/>
      <c r="J231" s="275">
        <f>ROUND(I231*H231,2)</f>
        <v>0</v>
      </c>
      <c r="K231" s="271" t="s">
        <v>520</v>
      </c>
      <c r="L231" s="276"/>
      <c r="M231" s="277" t="s">
        <v>19</v>
      </c>
      <c r="N231" s="278" t="s">
        <v>43</v>
      </c>
      <c r="O231" s="87"/>
      <c r="P231" s="226">
        <f>O231*H231</f>
        <v>0</v>
      </c>
      <c r="Q231" s="226">
        <v>0</v>
      </c>
      <c r="R231" s="226">
        <f>Q231*H231</f>
        <v>0</v>
      </c>
      <c r="S231" s="226">
        <v>0</v>
      </c>
      <c r="T231" s="227">
        <f>S231*H231</f>
        <v>0</v>
      </c>
      <c r="U231" s="41"/>
      <c r="V231" s="41"/>
      <c r="W231" s="41"/>
      <c r="X231" s="41"/>
      <c r="Y231" s="41"/>
      <c r="Z231" s="41"/>
      <c r="AA231" s="41"/>
      <c r="AB231" s="41"/>
      <c r="AC231" s="41"/>
      <c r="AD231" s="41"/>
      <c r="AE231" s="41"/>
      <c r="AR231" s="228" t="s">
        <v>324</v>
      </c>
      <c r="AT231" s="228" t="s">
        <v>430</v>
      </c>
      <c r="AU231" s="228" t="s">
        <v>82</v>
      </c>
      <c r="AY231" s="20" t="s">
        <v>266</v>
      </c>
      <c r="BE231" s="229">
        <f>IF(N231="základní",J231,0)</f>
        <v>0</v>
      </c>
      <c r="BF231" s="229">
        <f>IF(N231="snížená",J231,0)</f>
        <v>0</v>
      </c>
      <c r="BG231" s="229">
        <f>IF(N231="zákl. přenesená",J231,0)</f>
        <v>0</v>
      </c>
      <c r="BH231" s="229">
        <f>IF(N231="sníž. přenesená",J231,0)</f>
        <v>0</v>
      </c>
      <c r="BI231" s="229">
        <f>IF(N231="nulová",J231,0)</f>
        <v>0</v>
      </c>
      <c r="BJ231" s="20" t="s">
        <v>80</v>
      </c>
      <c r="BK231" s="229">
        <f>ROUND(I231*H231,2)</f>
        <v>0</v>
      </c>
      <c r="BL231" s="20" t="s">
        <v>273</v>
      </c>
      <c r="BM231" s="228" t="s">
        <v>1040</v>
      </c>
    </row>
    <row r="232" spans="1:47" s="2" customFormat="1" ht="12">
      <c r="A232" s="41"/>
      <c r="B232" s="42"/>
      <c r="C232" s="43"/>
      <c r="D232" s="230" t="s">
        <v>275</v>
      </c>
      <c r="E232" s="43"/>
      <c r="F232" s="231" t="s">
        <v>4296</v>
      </c>
      <c r="G232" s="43"/>
      <c r="H232" s="43"/>
      <c r="I232" s="232"/>
      <c r="J232" s="43"/>
      <c r="K232" s="43"/>
      <c r="L232" s="47"/>
      <c r="M232" s="233"/>
      <c r="N232" s="234"/>
      <c r="O232" s="87"/>
      <c r="P232" s="87"/>
      <c r="Q232" s="87"/>
      <c r="R232" s="87"/>
      <c r="S232" s="87"/>
      <c r="T232" s="88"/>
      <c r="U232" s="41"/>
      <c r="V232" s="41"/>
      <c r="W232" s="41"/>
      <c r="X232" s="41"/>
      <c r="Y232" s="41"/>
      <c r="Z232" s="41"/>
      <c r="AA232" s="41"/>
      <c r="AB232" s="41"/>
      <c r="AC232" s="41"/>
      <c r="AD232" s="41"/>
      <c r="AE232" s="41"/>
      <c r="AT232" s="20" t="s">
        <v>275</v>
      </c>
      <c r="AU232" s="20" t="s">
        <v>82</v>
      </c>
    </row>
    <row r="233" spans="1:65" s="2" customFormat="1" ht="16.5" customHeight="1">
      <c r="A233" s="41"/>
      <c r="B233" s="42"/>
      <c r="C233" s="217" t="s">
        <v>625</v>
      </c>
      <c r="D233" s="217" t="s">
        <v>268</v>
      </c>
      <c r="E233" s="218" t="s">
        <v>4254</v>
      </c>
      <c r="F233" s="219" t="s">
        <v>4255</v>
      </c>
      <c r="G233" s="220" t="s">
        <v>271</v>
      </c>
      <c r="H233" s="221">
        <v>1</v>
      </c>
      <c r="I233" s="222"/>
      <c r="J233" s="223">
        <f>ROUND(I233*H233,2)</f>
        <v>0</v>
      </c>
      <c r="K233" s="219" t="s">
        <v>272</v>
      </c>
      <c r="L233" s="47"/>
      <c r="M233" s="224" t="s">
        <v>19</v>
      </c>
      <c r="N233" s="225" t="s">
        <v>43</v>
      </c>
      <c r="O233" s="87"/>
      <c r="P233" s="226">
        <f>O233*H233</f>
        <v>0</v>
      </c>
      <c r="Q233" s="226">
        <v>0</v>
      </c>
      <c r="R233" s="226">
        <f>Q233*H233</f>
        <v>0</v>
      </c>
      <c r="S233" s="226">
        <v>0</v>
      </c>
      <c r="T233" s="227">
        <f>S233*H233</f>
        <v>0</v>
      </c>
      <c r="U233" s="41"/>
      <c r="V233" s="41"/>
      <c r="W233" s="41"/>
      <c r="X233" s="41"/>
      <c r="Y233" s="41"/>
      <c r="Z233" s="41"/>
      <c r="AA233" s="41"/>
      <c r="AB233" s="41"/>
      <c r="AC233" s="41"/>
      <c r="AD233" s="41"/>
      <c r="AE233" s="41"/>
      <c r="AR233" s="228" t="s">
        <v>273</v>
      </c>
      <c r="AT233" s="228" t="s">
        <v>268</v>
      </c>
      <c r="AU233" s="228" t="s">
        <v>82</v>
      </c>
      <c r="AY233" s="20" t="s">
        <v>266</v>
      </c>
      <c r="BE233" s="229">
        <f>IF(N233="základní",J233,0)</f>
        <v>0</v>
      </c>
      <c r="BF233" s="229">
        <f>IF(N233="snížená",J233,0)</f>
        <v>0</v>
      </c>
      <c r="BG233" s="229">
        <f>IF(N233="zákl. přenesená",J233,0)</f>
        <v>0</v>
      </c>
      <c r="BH233" s="229">
        <f>IF(N233="sníž. přenesená",J233,0)</f>
        <v>0</v>
      </c>
      <c r="BI233" s="229">
        <f>IF(N233="nulová",J233,0)</f>
        <v>0</v>
      </c>
      <c r="BJ233" s="20" t="s">
        <v>80</v>
      </c>
      <c r="BK233" s="229">
        <f>ROUND(I233*H233,2)</f>
        <v>0</v>
      </c>
      <c r="BL233" s="20" t="s">
        <v>273</v>
      </c>
      <c r="BM233" s="228" t="s">
        <v>1064</v>
      </c>
    </row>
    <row r="234" spans="1:47" s="2" customFormat="1" ht="12">
      <c r="A234" s="41"/>
      <c r="B234" s="42"/>
      <c r="C234" s="43"/>
      <c r="D234" s="230" t="s">
        <v>275</v>
      </c>
      <c r="E234" s="43"/>
      <c r="F234" s="231" t="s">
        <v>4255</v>
      </c>
      <c r="G234" s="43"/>
      <c r="H234" s="43"/>
      <c r="I234" s="232"/>
      <c r="J234" s="43"/>
      <c r="K234" s="43"/>
      <c r="L234" s="47"/>
      <c r="M234" s="233"/>
      <c r="N234" s="234"/>
      <c r="O234" s="87"/>
      <c r="P234" s="87"/>
      <c r="Q234" s="87"/>
      <c r="R234" s="87"/>
      <c r="S234" s="87"/>
      <c r="T234" s="88"/>
      <c r="U234" s="41"/>
      <c r="V234" s="41"/>
      <c r="W234" s="41"/>
      <c r="X234" s="41"/>
      <c r="Y234" s="41"/>
      <c r="Z234" s="41"/>
      <c r="AA234" s="41"/>
      <c r="AB234" s="41"/>
      <c r="AC234" s="41"/>
      <c r="AD234" s="41"/>
      <c r="AE234" s="41"/>
      <c r="AT234" s="20" t="s">
        <v>275</v>
      </c>
      <c r="AU234" s="20" t="s">
        <v>82</v>
      </c>
    </row>
    <row r="235" spans="1:47" s="2" customFormat="1" ht="12">
      <c r="A235" s="41"/>
      <c r="B235" s="42"/>
      <c r="C235" s="43"/>
      <c r="D235" s="235" t="s">
        <v>277</v>
      </c>
      <c r="E235" s="43"/>
      <c r="F235" s="236" t="s">
        <v>4256</v>
      </c>
      <c r="G235" s="43"/>
      <c r="H235" s="43"/>
      <c r="I235" s="232"/>
      <c r="J235" s="43"/>
      <c r="K235" s="43"/>
      <c r="L235" s="47"/>
      <c r="M235" s="233"/>
      <c r="N235" s="234"/>
      <c r="O235" s="87"/>
      <c r="P235" s="87"/>
      <c r="Q235" s="87"/>
      <c r="R235" s="87"/>
      <c r="S235" s="87"/>
      <c r="T235" s="88"/>
      <c r="U235" s="41"/>
      <c r="V235" s="41"/>
      <c r="W235" s="41"/>
      <c r="X235" s="41"/>
      <c r="Y235" s="41"/>
      <c r="Z235" s="41"/>
      <c r="AA235" s="41"/>
      <c r="AB235" s="41"/>
      <c r="AC235" s="41"/>
      <c r="AD235" s="41"/>
      <c r="AE235" s="41"/>
      <c r="AT235" s="20" t="s">
        <v>277</v>
      </c>
      <c r="AU235" s="20" t="s">
        <v>82</v>
      </c>
    </row>
    <row r="236" spans="1:65" s="2" customFormat="1" ht="21.75" customHeight="1">
      <c r="A236" s="41"/>
      <c r="B236" s="42"/>
      <c r="C236" s="269" t="s">
        <v>635</v>
      </c>
      <c r="D236" s="269" t="s">
        <v>430</v>
      </c>
      <c r="E236" s="270" t="s">
        <v>4262</v>
      </c>
      <c r="F236" s="271" t="s">
        <v>4263</v>
      </c>
      <c r="G236" s="272" t="s">
        <v>271</v>
      </c>
      <c r="H236" s="273">
        <v>1</v>
      </c>
      <c r="I236" s="274"/>
      <c r="J236" s="275">
        <f>ROUND(I236*H236,2)</f>
        <v>0</v>
      </c>
      <c r="K236" s="271" t="s">
        <v>520</v>
      </c>
      <c r="L236" s="276"/>
      <c r="M236" s="277" t="s">
        <v>19</v>
      </c>
      <c r="N236" s="278"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324</v>
      </c>
      <c r="AT236" s="228" t="s">
        <v>430</v>
      </c>
      <c r="AU236" s="228" t="s">
        <v>82</v>
      </c>
      <c r="AY236" s="20" t="s">
        <v>266</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273</v>
      </c>
      <c r="BM236" s="228" t="s">
        <v>1076</v>
      </c>
    </row>
    <row r="237" spans="1:47" s="2" customFormat="1" ht="12">
      <c r="A237" s="41"/>
      <c r="B237" s="42"/>
      <c r="C237" s="43"/>
      <c r="D237" s="230" t="s">
        <v>275</v>
      </c>
      <c r="E237" s="43"/>
      <c r="F237" s="231" t="s">
        <v>4263</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275</v>
      </c>
      <c r="AU237" s="20" t="s">
        <v>82</v>
      </c>
    </row>
    <row r="238" spans="1:47" s="2" customFormat="1" ht="12">
      <c r="A238" s="41"/>
      <c r="B238" s="42"/>
      <c r="C238" s="43"/>
      <c r="D238" s="230" t="s">
        <v>890</v>
      </c>
      <c r="E238" s="43"/>
      <c r="F238" s="290" t="s">
        <v>4264</v>
      </c>
      <c r="G238" s="43"/>
      <c r="H238" s="43"/>
      <c r="I238" s="232"/>
      <c r="J238" s="43"/>
      <c r="K238" s="43"/>
      <c r="L238" s="47"/>
      <c r="M238" s="233"/>
      <c r="N238" s="234"/>
      <c r="O238" s="87"/>
      <c r="P238" s="87"/>
      <c r="Q238" s="87"/>
      <c r="R238" s="87"/>
      <c r="S238" s="87"/>
      <c r="T238" s="88"/>
      <c r="U238" s="41"/>
      <c r="V238" s="41"/>
      <c r="W238" s="41"/>
      <c r="X238" s="41"/>
      <c r="Y238" s="41"/>
      <c r="Z238" s="41"/>
      <c r="AA238" s="41"/>
      <c r="AB238" s="41"/>
      <c r="AC238" s="41"/>
      <c r="AD238" s="41"/>
      <c r="AE238" s="41"/>
      <c r="AT238" s="20" t="s">
        <v>890</v>
      </c>
      <c r="AU238" s="20" t="s">
        <v>82</v>
      </c>
    </row>
    <row r="239" spans="1:65" s="2" customFormat="1" ht="16.5" customHeight="1">
      <c r="A239" s="41"/>
      <c r="B239" s="42"/>
      <c r="C239" s="217" t="s">
        <v>652</v>
      </c>
      <c r="D239" s="217" t="s">
        <v>268</v>
      </c>
      <c r="E239" s="218" t="s">
        <v>4265</v>
      </c>
      <c r="F239" s="219" t="s">
        <v>4266</v>
      </c>
      <c r="G239" s="220" t="s">
        <v>271</v>
      </c>
      <c r="H239" s="221">
        <v>1</v>
      </c>
      <c r="I239" s="222"/>
      <c r="J239" s="223">
        <f>ROUND(I239*H239,2)</f>
        <v>0</v>
      </c>
      <c r="K239" s="219" t="s">
        <v>272</v>
      </c>
      <c r="L239" s="47"/>
      <c r="M239" s="224" t="s">
        <v>19</v>
      </c>
      <c r="N239" s="225" t="s">
        <v>43</v>
      </c>
      <c r="O239" s="87"/>
      <c r="P239" s="226">
        <f>O239*H239</f>
        <v>0</v>
      </c>
      <c r="Q239" s="226">
        <v>0</v>
      </c>
      <c r="R239" s="226">
        <f>Q239*H239</f>
        <v>0</v>
      </c>
      <c r="S239" s="226">
        <v>0</v>
      </c>
      <c r="T239" s="227">
        <f>S239*H239</f>
        <v>0</v>
      </c>
      <c r="U239" s="41"/>
      <c r="V239" s="41"/>
      <c r="W239" s="41"/>
      <c r="X239" s="41"/>
      <c r="Y239" s="41"/>
      <c r="Z239" s="41"/>
      <c r="AA239" s="41"/>
      <c r="AB239" s="41"/>
      <c r="AC239" s="41"/>
      <c r="AD239" s="41"/>
      <c r="AE239" s="41"/>
      <c r="AR239" s="228" t="s">
        <v>273</v>
      </c>
      <c r="AT239" s="228" t="s">
        <v>268</v>
      </c>
      <c r="AU239" s="228" t="s">
        <v>82</v>
      </c>
      <c r="AY239" s="20" t="s">
        <v>266</v>
      </c>
      <c r="BE239" s="229">
        <f>IF(N239="základní",J239,0)</f>
        <v>0</v>
      </c>
      <c r="BF239" s="229">
        <f>IF(N239="snížená",J239,0)</f>
        <v>0</v>
      </c>
      <c r="BG239" s="229">
        <f>IF(N239="zákl. přenesená",J239,0)</f>
        <v>0</v>
      </c>
      <c r="BH239" s="229">
        <f>IF(N239="sníž. přenesená",J239,0)</f>
        <v>0</v>
      </c>
      <c r="BI239" s="229">
        <f>IF(N239="nulová",J239,0)</f>
        <v>0</v>
      </c>
      <c r="BJ239" s="20" t="s">
        <v>80</v>
      </c>
      <c r="BK239" s="229">
        <f>ROUND(I239*H239,2)</f>
        <v>0</v>
      </c>
      <c r="BL239" s="20" t="s">
        <v>273</v>
      </c>
      <c r="BM239" s="228" t="s">
        <v>1097</v>
      </c>
    </row>
    <row r="240" spans="1:47" s="2" customFormat="1" ht="12">
      <c r="A240" s="41"/>
      <c r="B240" s="42"/>
      <c r="C240" s="43"/>
      <c r="D240" s="230" t="s">
        <v>275</v>
      </c>
      <c r="E240" s="43"/>
      <c r="F240" s="231" t="s">
        <v>4266</v>
      </c>
      <c r="G240" s="43"/>
      <c r="H240" s="43"/>
      <c r="I240" s="232"/>
      <c r="J240" s="43"/>
      <c r="K240" s="43"/>
      <c r="L240" s="47"/>
      <c r="M240" s="233"/>
      <c r="N240" s="234"/>
      <c r="O240" s="87"/>
      <c r="P240" s="87"/>
      <c r="Q240" s="87"/>
      <c r="R240" s="87"/>
      <c r="S240" s="87"/>
      <c r="T240" s="88"/>
      <c r="U240" s="41"/>
      <c r="V240" s="41"/>
      <c r="W240" s="41"/>
      <c r="X240" s="41"/>
      <c r="Y240" s="41"/>
      <c r="Z240" s="41"/>
      <c r="AA240" s="41"/>
      <c r="AB240" s="41"/>
      <c r="AC240" s="41"/>
      <c r="AD240" s="41"/>
      <c r="AE240" s="41"/>
      <c r="AT240" s="20" t="s">
        <v>275</v>
      </c>
      <c r="AU240" s="20" t="s">
        <v>82</v>
      </c>
    </row>
    <row r="241" spans="1:47" s="2" customFormat="1" ht="12">
      <c r="A241" s="41"/>
      <c r="B241" s="42"/>
      <c r="C241" s="43"/>
      <c r="D241" s="235" t="s">
        <v>277</v>
      </c>
      <c r="E241" s="43"/>
      <c r="F241" s="236" t="s">
        <v>4267</v>
      </c>
      <c r="G241" s="43"/>
      <c r="H241" s="43"/>
      <c r="I241" s="232"/>
      <c r="J241" s="43"/>
      <c r="K241" s="43"/>
      <c r="L241" s="47"/>
      <c r="M241" s="233"/>
      <c r="N241" s="234"/>
      <c r="O241" s="87"/>
      <c r="P241" s="87"/>
      <c r="Q241" s="87"/>
      <c r="R241" s="87"/>
      <c r="S241" s="87"/>
      <c r="T241" s="88"/>
      <c r="U241" s="41"/>
      <c r="V241" s="41"/>
      <c r="W241" s="41"/>
      <c r="X241" s="41"/>
      <c r="Y241" s="41"/>
      <c r="Z241" s="41"/>
      <c r="AA241" s="41"/>
      <c r="AB241" s="41"/>
      <c r="AC241" s="41"/>
      <c r="AD241" s="41"/>
      <c r="AE241" s="41"/>
      <c r="AT241" s="20" t="s">
        <v>277</v>
      </c>
      <c r="AU241" s="20" t="s">
        <v>82</v>
      </c>
    </row>
    <row r="242" spans="1:63" s="12" customFormat="1" ht="22.8" customHeight="1">
      <c r="A242" s="12"/>
      <c r="B242" s="201"/>
      <c r="C242" s="202"/>
      <c r="D242" s="203" t="s">
        <v>71</v>
      </c>
      <c r="E242" s="215" t="s">
        <v>2720</v>
      </c>
      <c r="F242" s="215" t="s">
        <v>4297</v>
      </c>
      <c r="G242" s="202"/>
      <c r="H242" s="202"/>
      <c r="I242" s="205"/>
      <c r="J242" s="216">
        <f>BK242</f>
        <v>0</v>
      </c>
      <c r="K242" s="202"/>
      <c r="L242" s="207"/>
      <c r="M242" s="208"/>
      <c r="N242" s="209"/>
      <c r="O242" s="209"/>
      <c r="P242" s="210">
        <f>SUM(P243:P282)</f>
        <v>0</v>
      </c>
      <c r="Q242" s="209"/>
      <c r="R242" s="210">
        <f>SUM(R243:R282)</f>
        <v>0</v>
      </c>
      <c r="S242" s="209"/>
      <c r="T242" s="211">
        <f>SUM(T243:T282)</f>
        <v>0</v>
      </c>
      <c r="U242" s="12"/>
      <c r="V242" s="12"/>
      <c r="W242" s="12"/>
      <c r="X242" s="12"/>
      <c r="Y242" s="12"/>
      <c r="Z242" s="12"/>
      <c r="AA242" s="12"/>
      <c r="AB242" s="12"/>
      <c r="AC242" s="12"/>
      <c r="AD242" s="12"/>
      <c r="AE242" s="12"/>
      <c r="AR242" s="212" t="s">
        <v>80</v>
      </c>
      <c r="AT242" s="213" t="s">
        <v>71</v>
      </c>
      <c r="AU242" s="213" t="s">
        <v>80</v>
      </c>
      <c r="AY242" s="212" t="s">
        <v>266</v>
      </c>
      <c r="BK242" s="214">
        <f>SUM(BK243:BK282)</f>
        <v>0</v>
      </c>
    </row>
    <row r="243" spans="1:65" s="2" customFormat="1" ht="24.15" customHeight="1">
      <c r="A243" s="41"/>
      <c r="B243" s="42"/>
      <c r="C243" s="269" t="s">
        <v>658</v>
      </c>
      <c r="D243" s="269" t="s">
        <v>430</v>
      </c>
      <c r="E243" s="270" t="s">
        <v>4298</v>
      </c>
      <c r="F243" s="271" t="s">
        <v>4299</v>
      </c>
      <c r="G243" s="272" t="s">
        <v>3993</v>
      </c>
      <c r="H243" s="273">
        <v>1</v>
      </c>
      <c r="I243" s="274"/>
      <c r="J243" s="275">
        <f>ROUND(I243*H243,2)</f>
        <v>0</v>
      </c>
      <c r="K243" s="271" t="s">
        <v>520</v>
      </c>
      <c r="L243" s="276"/>
      <c r="M243" s="277" t="s">
        <v>19</v>
      </c>
      <c r="N243" s="278" t="s">
        <v>43</v>
      </c>
      <c r="O243" s="87"/>
      <c r="P243" s="226">
        <f>O243*H243</f>
        <v>0</v>
      </c>
      <c r="Q243" s="226">
        <v>0</v>
      </c>
      <c r="R243" s="226">
        <f>Q243*H243</f>
        <v>0</v>
      </c>
      <c r="S243" s="226">
        <v>0</v>
      </c>
      <c r="T243" s="227">
        <f>S243*H243</f>
        <v>0</v>
      </c>
      <c r="U243" s="41"/>
      <c r="V243" s="41"/>
      <c r="W243" s="41"/>
      <c r="X243" s="41"/>
      <c r="Y243" s="41"/>
      <c r="Z243" s="41"/>
      <c r="AA243" s="41"/>
      <c r="AB243" s="41"/>
      <c r="AC243" s="41"/>
      <c r="AD243" s="41"/>
      <c r="AE243" s="41"/>
      <c r="AR243" s="228" t="s">
        <v>324</v>
      </c>
      <c r="AT243" s="228" t="s">
        <v>430</v>
      </c>
      <c r="AU243" s="228" t="s">
        <v>82</v>
      </c>
      <c r="AY243" s="20" t="s">
        <v>266</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273</v>
      </c>
      <c r="BM243" s="228" t="s">
        <v>1111</v>
      </c>
    </row>
    <row r="244" spans="1:47" s="2" customFormat="1" ht="12">
      <c r="A244" s="41"/>
      <c r="B244" s="42"/>
      <c r="C244" s="43"/>
      <c r="D244" s="230" t="s">
        <v>275</v>
      </c>
      <c r="E244" s="43"/>
      <c r="F244" s="231" t="s">
        <v>4299</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275</v>
      </c>
      <c r="AU244" s="20" t="s">
        <v>82</v>
      </c>
    </row>
    <row r="245" spans="1:47" s="2" customFormat="1" ht="12">
      <c r="A245" s="41"/>
      <c r="B245" s="42"/>
      <c r="C245" s="43"/>
      <c r="D245" s="230" t="s">
        <v>890</v>
      </c>
      <c r="E245" s="43"/>
      <c r="F245" s="290" t="s">
        <v>4201</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890</v>
      </c>
      <c r="AU245" s="20" t="s">
        <v>82</v>
      </c>
    </row>
    <row r="246" spans="1:65" s="2" customFormat="1" ht="16.5" customHeight="1">
      <c r="A246" s="41"/>
      <c r="B246" s="42"/>
      <c r="C246" s="217" t="s">
        <v>664</v>
      </c>
      <c r="D246" s="217" t="s">
        <v>268</v>
      </c>
      <c r="E246" s="218" t="s">
        <v>4202</v>
      </c>
      <c r="F246" s="219" t="s">
        <v>4203</v>
      </c>
      <c r="G246" s="220" t="s">
        <v>3993</v>
      </c>
      <c r="H246" s="221">
        <v>1</v>
      </c>
      <c r="I246" s="222"/>
      <c r="J246" s="223">
        <f>ROUND(I246*H246,2)</f>
        <v>0</v>
      </c>
      <c r="K246" s="219" t="s">
        <v>272</v>
      </c>
      <c r="L246" s="47"/>
      <c r="M246" s="224" t="s">
        <v>19</v>
      </c>
      <c r="N246" s="225"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273</v>
      </c>
      <c r="AT246" s="228" t="s">
        <v>268</v>
      </c>
      <c r="AU246" s="228" t="s">
        <v>82</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1135</v>
      </c>
    </row>
    <row r="247" spans="1:47" s="2" customFormat="1" ht="12">
      <c r="A247" s="41"/>
      <c r="B247" s="42"/>
      <c r="C247" s="43"/>
      <c r="D247" s="230" t="s">
        <v>275</v>
      </c>
      <c r="E247" s="43"/>
      <c r="F247" s="231" t="s">
        <v>4203</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82</v>
      </c>
    </row>
    <row r="248" spans="1:47" s="2" customFormat="1" ht="12">
      <c r="A248" s="41"/>
      <c r="B248" s="42"/>
      <c r="C248" s="43"/>
      <c r="D248" s="235" t="s">
        <v>277</v>
      </c>
      <c r="E248" s="43"/>
      <c r="F248" s="236" t="s">
        <v>4204</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277</v>
      </c>
      <c r="AU248" s="20" t="s">
        <v>82</v>
      </c>
    </row>
    <row r="249" spans="1:65" s="2" customFormat="1" ht="16.5" customHeight="1">
      <c r="A249" s="41"/>
      <c r="B249" s="42"/>
      <c r="C249" s="269" t="s">
        <v>670</v>
      </c>
      <c r="D249" s="269" t="s">
        <v>430</v>
      </c>
      <c r="E249" s="270" t="s">
        <v>4300</v>
      </c>
      <c r="F249" s="271" t="s">
        <v>4301</v>
      </c>
      <c r="G249" s="272" t="s">
        <v>3993</v>
      </c>
      <c r="H249" s="273">
        <v>2</v>
      </c>
      <c r="I249" s="274"/>
      <c r="J249" s="275">
        <f>ROUND(I249*H249,2)</f>
        <v>0</v>
      </c>
      <c r="K249" s="271" t="s">
        <v>520</v>
      </c>
      <c r="L249" s="276"/>
      <c r="M249" s="277" t="s">
        <v>19</v>
      </c>
      <c r="N249" s="278" t="s">
        <v>43</v>
      </c>
      <c r="O249" s="87"/>
      <c r="P249" s="226">
        <f>O249*H249</f>
        <v>0</v>
      </c>
      <c r="Q249" s="226">
        <v>0</v>
      </c>
      <c r="R249" s="226">
        <f>Q249*H249</f>
        <v>0</v>
      </c>
      <c r="S249" s="226">
        <v>0</v>
      </c>
      <c r="T249" s="227">
        <f>S249*H249</f>
        <v>0</v>
      </c>
      <c r="U249" s="41"/>
      <c r="V249" s="41"/>
      <c r="W249" s="41"/>
      <c r="X249" s="41"/>
      <c r="Y249" s="41"/>
      <c r="Z249" s="41"/>
      <c r="AA249" s="41"/>
      <c r="AB249" s="41"/>
      <c r="AC249" s="41"/>
      <c r="AD249" s="41"/>
      <c r="AE249" s="41"/>
      <c r="AR249" s="228" t="s">
        <v>324</v>
      </c>
      <c r="AT249" s="228" t="s">
        <v>430</v>
      </c>
      <c r="AU249" s="228" t="s">
        <v>82</v>
      </c>
      <c r="AY249" s="20" t="s">
        <v>266</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273</v>
      </c>
      <c r="BM249" s="228" t="s">
        <v>1143</v>
      </c>
    </row>
    <row r="250" spans="1:47" s="2" customFormat="1" ht="12">
      <c r="A250" s="41"/>
      <c r="B250" s="42"/>
      <c r="C250" s="43"/>
      <c r="D250" s="230" t="s">
        <v>275</v>
      </c>
      <c r="E250" s="43"/>
      <c r="F250" s="231" t="s">
        <v>4301</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275</v>
      </c>
      <c r="AU250" s="20" t="s">
        <v>82</v>
      </c>
    </row>
    <row r="251" spans="1:47" s="2" customFormat="1" ht="12">
      <c r="A251" s="41"/>
      <c r="B251" s="42"/>
      <c r="C251" s="43"/>
      <c r="D251" s="230" t="s">
        <v>890</v>
      </c>
      <c r="E251" s="43"/>
      <c r="F251" s="290" t="s">
        <v>4207</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890</v>
      </c>
      <c r="AU251" s="20" t="s">
        <v>82</v>
      </c>
    </row>
    <row r="252" spans="1:65" s="2" customFormat="1" ht="16.5" customHeight="1">
      <c r="A252" s="41"/>
      <c r="B252" s="42"/>
      <c r="C252" s="217" t="s">
        <v>676</v>
      </c>
      <c r="D252" s="217" t="s">
        <v>268</v>
      </c>
      <c r="E252" s="218" t="s">
        <v>4208</v>
      </c>
      <c r="F252" s="219" t="s">
        <v>4209</v>
      </c>
      <c r="G252" s="220" t="s">
        <v>3993</v>
      </c>
      <c r="H252" s="221">
        <v>2</v>
      </c>
      <c r="I252" s="222"/>
      <c r="J252" s="223">
        <f>ROUND(I252*H252,2)</f>
        <v>0</v>
      </c>
      <c r="K252" s="219" t="s">
        <v>520</v>
      </c>
      <c r="L252" s="47"/>
      <c r="M252" s="224" t="s">
        <v>19</v>
      </c>
      <c r="N252" s="225" t="s">
        <v>43</v>
      </c>
      <c r="O252" s="87"/>
      <c r="P252" s="226">
        <f>O252*H252</f>
        <v>0</v>
      </c>
      <c r="Q252" s="226">
        <v>0</v>
      </c>
      <c r="R252" s="226">
        <f>Q252*H252</f>
        <v>0</v>
      </c>
      <c r="S252" s="226">
        <v>0</v>
      </c>
      <c r="T252" s="227">
        <f>S252*H252</f>
        <v>0</v>
      </c>
      <c r="U252" s="41"/>
      <c r="V252" s="41"/>
      <c r="W252" s="41"/>
      <c r="X252" s="41"/>
      <c r="Y252" s="41"/>
      <c r="Z252" s="41"/>
      <c r="AA252" s="41"/>
      <c r="AB252" s="41"/>
      <c r="AC252" s="41"/>
      <c r="AD252" s="41"/>
      <c r="AE252" s="41"/>
      <c r="AR252" s="228" t="s">
        <v>273</v>
      </c>
      <c r="AT252" s="228" t="s">
        <v>268</v>
      </c>
      <c r="AU252" s="228" t="s">
        <v>82</v>
      </c>
      <c r="AY252" s="20" t="s">
        <v>266</v>
      </c>
      <c r="BE252" s="229">
        <f>IF(N252="základní",J252,0)</f>
        <v>0</v>
      </c>
      <c r="BF252" s="229">
        <f>IF(N252="snížená",J252,0)</f>
        <v>0</v>
      </c>
      <c r="BG252" s="229">
        <f>IF(N252="zákl. přenesená",J252,0)</f>
        <v>0</v>
      </c>
      <c r="BH252" s="229">
        <f>IF(N252="sníž. přenesená",J252,0)</f>
        <v>0</v>
      </c>
      <c r="BI252" s="229">
        <f>IF(N252="nulová",J252,0)</f>
        <v>0</v>
      </c>
      <c r="BJ252" s="20" t="s">
        <v>80</v>
      </c>
      <c r="BK252" s="229">
        <f>ROUND(I252*H252,2)</f>
        <v>0</v>
      </c>
      <c r="BL252" s="20" t="s">
        <v>273</v>
      </c>
      <c r="BM252" s="228" t="s">
        <v>1151</v>
      </c>
    </row>
    <row r="253" spans="1:47" s="2" customFormat="1" ht="12">
      <c r="A253" s="41"/>
      <c r="B253" s="42"/>
      <c r="C253" s="43"/>
      <c r="D253" s="230" t="s">
        <v>275</v>
      </c>
      <c r="E253" s="43"/>
      <c r="F253" s="231" t="s">
        <v>4209</v>
      </c>
      <c r="G253" s="43"/>
      <c r="H253" s="43"/>
      <c r="I253" s="232"/>
      <c r="J253" s="43"/>
      <c r="K253" s="43"/>
      <c r="L253" s="47"/>
      <c r="M253" s="233"/>
      <c r="N253" s="234"/>
      <c r="O253" s="87"/>
      <c r="P253" s="87"/>
      <c r="Q253" s="87"/>
      <c r="R253" s="87"/>
      <c r="S253" s="87"/>
      <c r="T253" s="88"/>
      <c r="U253" s="41"/>
      <c r="V253" s="41"/>
      <c r="W253" s="41"/>
      <c r="X253" s="41"/>
      <c r="Y253" s="41"/>
      <c r="Z253" s="41"/>
      <c r="AA253" s="41"/>
      <c r="AB253" s="41"/>
      <c r="AC253" s="41"/>
      <c r="AD253" s="41"/>
      <c r="AE253" s="41"/>
      <c r="AT253" s="20" t="s">
        <v>275</v>
      </c>
      <c r="AU253" s="20" t="s">
        <v>82</v>
      </c>
    </row>
    <row r="254" spans="1:65" s="2" customFormat="1" ht="24.15" customHeight="1">
      <c r="A254" s="41"/>
      <c r="B254" s="42"/>
      <c r="C254" s="269" t="s">
        <v>746</v>
      </c>
      <c r="D254" s="269" t="s">
        <v>430</v>
      </c>
      <c r="E254" s="270" t="s">
        <v>4302</v>
      </c>
      <c r="F254" s="271" t="s">
        <v>4303</v>
      </c>
      <c r="G254" s="272" t="s">
        <v>3993</v>
      </c>
      <c r="H254" s="273">
        <v>1</v>
      </c>
      <c r="I254" s="274"/>
      <c r="J254" s="275">
        <f>ROUND(I254*H254,2)</f>
        <v>0</v>
      </c>
      <c r="K254" s="271" t="s">
        <v>520</v>
      </c>
      <c r="L254" s="276"/>
      <c r="M254" s="277" t="s">
        <v>19</v>
      </c>
      <c r="N254" s="278"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324</v>
      </c>
      <c r="AT254" s="228" t="s">
        <v>430</v>
      </c>
      <c r="AU254" s="228" t="s">
        <v>82</v>
      </c>
      <c r="AY254" s="20" t="s">
        <v>266</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273</v>
      </c>
      <c r="BM254" s="228" t="s">
        <v>1159</v>
      </c>
    </row>
    <row r="255" spans="1:47" s="2" customFormat="1" ht="12">
      <c r="A255" s="41"/>
      <c r="B255" s="42"/>
      <c r="C255" s="43"/>
      <c r="D255" s="230" t="s">
        <v>275</v>
      </c>
      <c r="E255" s="43"/>
      <c r="F255" s="231" t="s">
        <v>4303</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275</v>
      </c>
      <c r="AU255" s="20" t="s">
        <v>82</v>
      </c>
    </row>
    <row r="256" spans="1:47" s="2" customFormat="1" ht="12">
      <c r="A256" s="41"/>
      <c r="B256" s="42"/>
      <c r="C256" s="43"/>
      <c r="D256" s="230" t="s">
        <v>890</v>
      </c>
      <c r="E256" s="43"/>
      <c r="F256" s="290" t="s">
        <v>4212</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890</v>
      </c>
      <c r="AU256" s="20" t="s">
        <v>82</v>
      </c>
    </row>
    <row r="257" spans="1:65" s="2" customFormat="1" ht="16.5" customHeight="1">
      <c r="A257" s="41"/>
      <c r="B257" s="42"/>
      <c r="C257" s="217" t="s">
        <v>753</v>
      </c>
      <c r="D257" s="217" t="s">
        <v>268</v>
      </c>
      <c r="E257" s="218" t="s">
        <v>4213</v>
      </c>
      <c r="F257" s="219" t="s">
        <v>4214</v>
      </c>
      <c r="G257" s="220" t="s">
        <v>3993</v>
      </c>
      <c r="H257" s="221">
        <v>1</v>
      </c>
      <c r="I257" s="222"/>
      <c r="J257" s="223">
        <f>ROUND(I257*H257,2)</f>
        <v>0</v>
      </c>
      <c r="K257" s="219" t="s">
        <v>272</v>
      </c>
      <c r="L257" s="47"/>
      <c r="M257" s="224" t="s">
        <v>19</v>
      </c>
      <c r="N257" s="225" t="s">
        <v>43</v>
      </c>
      <c r="O257" s="87"/>
      <c r="P257" s="226">
        <f>O257*H257</f>
        <v>0</v>
      </c>
      <c r="Q257" s="226">
        <v>0</v>
      </c>
      <c r="R257" s="226">
        <f>Q257*H257</f>
        <v>0</v>
      </c>
      <c r="S257" s="226">
        <v>0</v>
      </c>
      <c r="T257" s="227">
        <f>S257*H257</f>
        <v>0</v>
      </c>
      <c r="U257" s="41"/>
      <c r="V257" s="41"/>
      <c r="W257" s="41"/>
      <c r="X257" s="41"/>
      <c r="Y257" s="41"/>
      <c r="Z257" s="41"/>
      <c r="AA257" s="41"/>
      <c r="AB257" s="41"/>
      <c r="AC257" s="41"/>
      <c r="AD257" s="41"/>
      <c r="AE257" s="41"/>
      <c r="AR257" s="228" t="s">
        <v>273</v>
      </c>
      <c r="AT257" s="228" t="s">
        <v>268</v>
      </c>
      <c r="AU257" s="228" t="s">
        <v>82</v>
      </c>
      <c r="AY257" s="20" t="s">
        <v>266</v>
      </c>
      <c r="BE257" s="229">
        <f>IF(N257="základní",J257,0)</f>
        <v>0</v>
      </c>
      <c r="BF257" s="229">
        <f>IF(N257="snížená",J257,0)</f>
        <v>0</v>
      </c>
      <c r="BG257" s="229">
        <f>IF(N257="zákl. přenesená",J257,0)</f>
        <v>0</v>
      </c>
      <c r="BH257" s="229">
        <f>IF(N257="sníž. přenesená",J257,0)</f>
        <v>0</v>
      </c>
      <c r="BI257" s="229">
        <f>IF(N257="nulová",J257,0)</f>
        <v>0</v>
      </c>
      <c r="BJ257" s="20" t="s">
        <v>80</v>
      </c>
      <c r="BK257" s="229">
        <f>ROUND(I257*H257,2)</f>
        <v>0</v>
      </c>
      <c r="BL257" s="20" t="s">
        <v>273</v>
      </c>
      <c r="BM257" s="228" t="s">
        <v>1179</v>
      </c>
    </row>
    <row r="258" spans="1:47" s="2" customFormat="1" ht="12">
      <c r="A258" s="41"/>
      <c r="B258" s="42"/>
      <c r="C258" s="43"/>
      <c r="D258" s="230" t="s">
        <v>275</v>
      </c>
      <c r="E258" s="43"/>
      <c r="F258" s="231" t="s">
        <v>4214</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275</v>
      </c>
      <c r="AU258" s="20" t="s">
        <v>82</v>
      </c>
    </row>
    <row r="259" spans="1:47" s="2" customFormat="1" ht="12">
      <c r="A259" s="41"/>
      <c r="B259" s="42"/>
      <c r="C259" s="43"/>
      <c r="D259" s="235" t="s">
        <v>277</v>
      </c>
      <c r="E259" s="43"/>
      <c r="F259" s="236" t="s">
        <v>4215</v>
      </c>
      <c r="G259" s="43"/>
      <c r="H259" s="43"/>
      <c r="I259" s="232"/>
      <c r="J259" s="43"/>
      <c r="K259" s="43"/>
      <c r="L259" s="47"/>
      <c r="M259" s="233"/>
      <c r="N259" s="234"/>
      <c r="O259" s="87"/>
      <c r="P259" s="87"/>
      <c r="Q259" s="87"/>
      <c r="R259" s="87"/>
      <c r="S259" s="87"/>
      <c r="T259" s="88"/>
      <c r="U259" s="41"/>
      <c r="V259" s="41"/>
      <c r="W259" s="41"/>
      <c r="X259" s="41"/>
      <c r="Y259" s="41"/>
      <c r="Z259" s="41"/>
      <c r="AA259" s="41"/>
      <c r="AB259" s="41"/>
      <c r="AC259" s="41"/>
      <c r="AD259" s="41"/>
      <c r="AE259" s="41"/>
      <c r="AT259" s="20" t="s">
        <v>277</v>
      </c>
      <c r="AU259" s="20" t="s">
        <v>82</v>
      </c>
    </row>
    <row r="260" spans="1:65" s="2" customFormat="1" ht="24.15" customHeight="1">
      <c r="A260" s="41"/>
      <c r="B260" s="42"/>
      <c r="C260" s="269" t="s">
        <v>760</v>
      </c>
      <c r="D260" s="269" t="s">
        <v>430</v>
      </c>
      <c r="E260" s="270" t="s">
        <v>4304</v>
      </c>
      <c r="F260" s="271" t="s">
        <v>4305</v>
      </c>
      <c r="G260" s="272" t="s">
        <v>3993</v>
      </c>
      <c r="H260" s="273">
        <v>2</v>
      </c>
      <c r="I260" s="274"/>
      <c r="J260" s="275">
        <f>ROUND(I260*H260,2)</f>
        <v>0</v>
      </c>
      <c r="K260" s="271" t="s">
        <v>520</v>
      </c>
      <c r="L260" s="276"/>
      <c r="M260" s="277" t="s">
        <v>19</v>
      </c>
      <c r="N260" s="278" t="s">
        <v>43</v>
      </c>
      <c r="O260" s="87"/>
      <c r="P260" s="226">
        <f>O260*H260</f>
        <v>0</v>
      </c>
      <c r="Q260" s="226">
        <v>0</v>
      </c>
      <c r="R260" s="226">
        <f>Q260*H260</f>
        <v>0</v>
      </c>
      <c r="S260" s="226">
        <v>0</v>
      </c>
      <c r="T260" s="227">
        <f>S260*H260</f>
        <v>0</v>
      </c>
      <c r="U260" s="41"/>
      <c r="V260" s="41"/>
      <c r="W260" s="41"/>
      <c r="X260" s="41"/>
      <c r="Y260" s="41"/>
      <c r="Z260" s="41"/>
      <c r="AA260" s="41"/>
      <c r="AB260" s="41"/>
      <c r="AC260" s="41"/>
      <c r="AD260" s="41"/>
      <c r="AE260" s="41"/>
      <c r="AR260" s="228" t="s">
        <v>324</v>
      </c>
      <c r="AT260" s="228" t="s">
        <v>430</v>
      </c>
      <c r="AU260" s="228" t="s">
        <v>82</v>
      </c>
      <c r="AY260" s="20" t="s">
        <v>266</v>
      </c>
      <c r="BE260" s="229">
        <f>IF(N260="základní",J260,0)</f>
        <v>0</v>
      </c>
      <c r="BF260" s="229">
        <f>IF(N260="snížená",J260,0)</f>
        <v>0</v>
      </c>
      <c r="BG260" s="229">
        <f>IF(N260="zákl. přenesená",J260,0)</f>
        <v>0</v>
      </c>
      <c r="BH260" s="229">
        <f>IF(N260="sníž. přenesená",J260,0)</f>
        <v>0</v>
      </c>
      <c r="BI260" s="229">
        <f>IF(N260="nulová",J260,0)</f>
        <v>0</v>
      </c>
      <c r="BJ260" s="20" t="s">
        <v>80</v>
      </c>
      <c r="BK260" s="229">
        <f>ROUND(I260*H260,2)</f>
        <v>0</v>
      </c>
      <c r="BL260" s="20" t="s">
        <v>273</v>
      </c>
      <c r="BM260" s="228" t="s">
        <v>1190</v>
      </c>
    </row>
    <row r="261" spans="1:47" s="2" customFormat="1" ht="12">
      <c r="A261" s="41"/>
      <c r="B261" s="42"/>
      <c r="C261" s="43"/>
      <c r="D261" s="230" t="s">
        <v>275</v>
      </c>
      <c r="E261" s="43"/>
      <c r="F261" s="231" t="s">
        <v>4305</v>
      </c>
      <c r="G261" s="43"/>
      <c r="H261" s="43"/>
      <c r="I261" s="232"/>
      <c r="J261" s="43"/>
      <c r="K261" s="43"/>
      <c r="L261" s="47"/>
      <c r="M261" s="233"/>
      <c r="N261" s="234"/>
      <c r="O261" s="87"/>
      <c r="P261" s="87"/>
      <c r="Q261" s="87"/>
      <c r="R261" s="87"/>
      <c r="S261" s="87"/>
      <c r="T261" s="88"/>
      <c r="U261" s="41"/>
      <c r="V261" s="41"/>
      <c r="W261" s="41"/>
      <c r="X261" s="41"/>
      <c r="Y261" s="41"/>
      <c r="Z261" s="41"/>
      <c r="AA261" s="41"/>
      <c r="AB261" s="41"/>
      <c r="AC261" s="41"/>
      <c r="AD261" s="41"/>
      <c r="AE261" s="41"/>
      <c r="AT261" s="20" t="s">
        <v>275</v>
      </c>
      <c r="AU261" s="20" t="s">
        <v>82</v>
      </c>
    </row>
    <row r="262" spans="1:47" s="2" customFormat="1" ht="12">
      <c r="A262" s="41"/>
      <c r="B262" s="42"/>
      <c r="C262" s="43"/>
      <c r="D262" s="230" t="s">
        <v>890</v>
      </c>
      <c r="E262" s="43"/>
      <c r="F262" s="290" t="s">
        <v>4306</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890</v>
      </c>
      <c r="AU262" s="20" t="s">
        <v>82</v>
      </c>
    </row>
    <row r="263" spans="1:65" s="2" customFormat="1" ht="16.5" customHeight="1">
      <c r="A263" s="41"/>
      <c r="B263" s="42"/>
      <c r="C263" s="217" t="s">
        <v>766</v>
      </c>
      <c r="D263" s="217" t="s">
        <v>268</v>
      </c>
      <c r="E263" s="218" t="s">
        <v>4307</v>
      </c>
      <c r="F263" s="219" t="s">
        <v>4308</v>
      </c>
      <c r="G263" s="220" t="s">
        <v>3993</v>
      </c>
      <c r="H263" s="221">
        <v>2</v>
      </c>
      <c r="I263" s="222"/>
      <c r="J263" s="223">
        <f>ROUND(I263*H263,2)</f>
        <v>0</v>
      </c>
      <c r="K263" s="219" t="s">
        <v>272</v>
      </c>
      <c r="L263" s="47"/>
      <c r="M263" s="224" t="s">
        <v>19</v>
      </c>
      <c r="N263" s="225" t="s">
        <v>43</v>
      </c>
      <c r="O263" s="87"/>
      <c r="P263" s="226">
        <f>O263*H263</f>
        <v>0</v>
      </c>
      <c r="Q263" s="226">
        <v>0</v>
      </c>
      <c r="R263" s="226">
        <f>Q263*H263</f>
        <v>0</v>
      </c>
      <c r="S263" s="226">
        <v>0</v>
      </c>
      <c r="T263" s="227">
        <f>S263*H263</f>
        <v>0</v>
      </c>
      <c r="U263" s="41"/>
      <c r="V263" s="41"/>
      <c r="W263" s="41"/>
      <c r="X263" s="41"/>
      <c r="Y263" s="41"/>
      <c r="Z263" s="41"/>
      <c r="AA263" s="41"/>
      <c r="AB263" s="41"/>
      <c r="AC263" s="41"/>
      <c r="AD263" s="41"/>
      <c r="AE263" s="41"/>
      <c r="AR263" s="228" t="s">
        <v>273</v>
      </c>
      <c r="AT263" s="228" t="s">
        <v>268</v>
      </c>
      <c r="AU263" s="228" t="s">
        <v>82</v>
      </c>
      <c r="AY263" s="20" t="s">
        <v>266</v>
      </c>
      <c r="BE263" s="229">
        <f>IF(N263="základní",J263,0)</f>
        <v>0</v>
      </c>
      <c r="BF263" s="229">
        <f>IF(N263="snížená",J263,0)</f>
        <v>0</v>
      </c>
      <c r="BG263" s="229">
        <f>IF(N263="zákl. přenesená",J263,0)</f>
        <v>0</v>
      </c>
      <c r="BH263" s="229">
        <f>IF(N263="sníž. přenesená",J263,0)</f>
        <v>0</v>
      </c>
      <c r="BI263" s="229">
        <f>IF(N263="nulová",J263,0)</f>
        <v>0</v>
      </c>
      <c r="BJ263" s="20" t="s">
        <v>80</v>
      </c>
      <c r="BK263" s="229">
        <f>ROUND(I263*H263,2)</f>
        <v>0</v>
      </c>
      <c r="BL263" s="20" t="s">
        <v>273</v>
      </c>
      <c r="BM263" s="228" t="s">
        <v>1200</v>
      </c>
    </row>
    <row r="264" spans="1:47" s="2" customFormat="1" ht="12">
      <c r="A264" s="41"/>
      <c r="B264" s="42"/>
      <c r="C264" s="43"/>
      <c r="D264" s="230" t="s">
        <v>275</v>
      </c>
      <c r="E264" s="43"/>
      <c r="F264" s="231" t="s">
        <v>4308</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275</v>
      </c>
      <c r="AU264" s="20" t="s">
        <v>82</v>
      </c>
    </row>
    <row r="265" spans="1:47" s="2" customFormat="1" ht="12">
      <c r="A265" s="41"/>
      <c r="B265" s="42"/>
      <c r="C265" s="43"/>
      <c r="D265" s="235" t="s">
        <v>277</v>
      </c>
      <c r="E265" s="43"/>
      <c r="F265" s="236" t="s">
        <v>4309</v>
      </c>
      <c r="G265" s="43"/>
      <c r="H265" s="43"/>
      <c r="I265" s="232"/>
      <c r="J265" s="43"/>
      <c r="K265" s="43"/>
      <c r="L265" s="47"/>
      <c r="M265" s="233"/>
      <c r="N265" s="234"/>
      <c r="O265" s="87"/>
      <c r="P265" s="87"/>
      <c r="Q265" s="87"/>
      <c r="R265" s="87"/>
      <c r="S265" s="87"/>
      <c r="T265" s="88"/>
      <c r="U265" s="41"/>
      <c r="V265" s="41"/>
      <c r="W265" s="41"/>
      <c r="X265" s="41"/>
      <c r="Y265" s="41"/>
      <c r="Z265" s="41"/>
      <c r="AA265" s="41"/>
      <c r="AB265" s="41"/>
      <c r="AC265" s="41"/>
      <c r="AD265" s="41"/>
      <c r="AE265" s="41"/>
      <c r="AT265" s="20" t="s">
        <v>277</v>
      </c>
      <c r="AU265" s="20" t="s">
        <v>82</v>
      </c>
    </row>
    <row r="266" spans="1:65" s="2" customFormat="1" ht="16.5" customHeight="1">
      <c r="A266" s="41"/>
      <c r="B266" s="42"/>
      <c r="C266" s="269" t="s">
        <v>784</v>
      </c>
      <c r="D266" s="269" t="s">
        <v>430</v>
      </c>
      <c r="E266" s="270" t="s">
        <v>4310</v>
      </c>
      <c r="F266" s="271" t="s">
        <v>4311</v>
      </c>
      <c r="G266" s="272" t="s">
        <v>423</v>
      </c>
      <c r="H266" s="273">
        <v>2</v>
      </c>
      <c r="I266" s="274"/>
      <c r="J266" s="275">
        <f>ROUND(I266*H266,2)</f>
        <v>0</v>
      </c>
      <c r="K266" s="271" t="s">
        <v>520</v>
      </c>
      <c r="L266" s="276"/>
      <c r="M266" s="277" t="s">
        <v>19</v>
      </c>
      <c r="N266" s="278" t="s">
        <v>43</v>
      </c>
      <c r="O266" s="87"/>
      <c r="P266" s="226">
        <f>O266*H266</f>
        <v>0</v>
      </c>
      <c r="Q266" s="226">
        <v>0</v>
      </c>
      <c r="R266" s="226">
        <f>Q266*H266</f>
        <v>0</v>
      </c>
      <c r="S266" s="226">
        <v>0</v>
      </c>
      <c r="T266" s="227">
        <f>S266*H266</f>
        <v>0</v>
      </c>
      <c r="U266" s="41"/>
      <c r="V266" s="41"/>
      <c r="W266" s="41"/>
      <c r="X266" s="41"/>
      <c r="Y266" s="41"/>
      <c r="Z266" s="41"/>
      <c r="AA266" s="41"/>
      <c r="AB266" s="41"/>
      <c r="AC266" s="41"/>
      <c r="AD266" s="41"/>
      <c r="AE266" s="41"/>
      <c r="AR266" s="228" t="s">
        <v>324</v>
      </c>
      <c r="AT266" s="228" t="s">
        <v>430</v>
      </c>
      <c r="AU266" s="228" t="s">
        <v>82</v>
      </c>
      <c r="AY266" s="20" t="s">
        <v>266</v>
      </c>
      <c r="BE266" s="229">
        <f>IF(N266="základní",J266,0)</f>
        <v>0</v>
      </c>
      <c r="BF266" s="229">
        <f>IF(N266="snížená",J266,0)</f>
        <v>0</v>
      </c>
      <c r="BG266" s="229">
        <f>IF(N266="zákl. přenesená",J266,0)</f>
        <v>0</v>
      </c>
      <c r="BH266" s="229">
        <f>IF(N266="sníž. přenesená",J266,0)</f>
        <v>0</v>
      </c>
      <c r="BI266" s="229">
        <f>IF(N266="nulová",J266,0)</f>
        <v>0</v>
      </c>
      <c r="BJ266" s="20" t="s">
        <v>80</v>
      </c>
      <c r="BK266" s="229">
        <f>ROUND(I266*H266,2)</f>
        <v>0</v>
      </c>
      <c r="BL266" s="20" t="s">
        <v>273</v>
      </c>
      <c r="BM266" s="228" t="s">
        <v>1214</v>
      </c>
    </row>
    <row r="267" spans="1:47" s="2" customFormat="1" ht="12">
      <c r="A267" s="41"/>
      <c r="B267" s="42"/>
      <c r="C267" s="43"/>
      <c r="D267" s="230" t="s">
        <v>275</v>
      </c>
      <c r="E267" s="43"/>
      <c r="F267" s="231" t="s">
        <v>4311</v>
      </c>
      <c r="G267" s="43"/>
      <c r="H267" s="43"/>
      <c r="I267" s="232"/>
      <c r="J267" s="43"/>
      <c r="K267" s="43"/>
      <c r="L267" s="47"/>
      <c r="M267" s="233"/>
      <c r="N267" s="234"/>
      <c r="O267" s="87"/>
      <c r="P267" s="87"/>
      <c r="Q267" s="87"/>
      <c r="R267" s="87"/>
      <c r="S267" s="87"/>
      <c r="T267" s="88"/>
      <c r="U267" s="41"/>
      <c r="V267" s="41"/>
      <c r="W267" s="41"/>
      <c r="X267" s="41"/>
      <c r="Y267" s="41"/>
      <c r="Z267" s="41"/>
      <c r="AA267" s="41"/>
      <c r="AB267" s="41"/>
      <c r="AC267" s="41"/>
      <c r="AD267" s="41"/>
      <c r="AE267" s="41"/>
      <c r="AT267" s="20" t="s">
        <v>275</v>
      </c>
      <c r="AU267" s="20" t="s">
        <v>82</v>
      </c>
    </row>
    <row r="268" spans="1:47" s="2" customFormat="1" ht="12">
      <c r="A268" s="41"/>
      <c r="B268" s="42"/>
      <c r="C268" s="43"/>
      <c r="D268" s="230" t="s">
        <v>890</v>
      </c>
      <c r="E268" s="43"/>
      <c r="F268" s="290" t="s">
        <v>4312</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890</v>
      </c>
      <c r="AU268" s="20" t="s">
        <v>82</v>
      </c>
    </row>
    <row r="269" spans="1:65" s="2" customFormat="1" ht="16.5" customHeight="1">
      <c r="A269" s="41"/>
      <c r="B269" s="42"/>
      <c r="C269" s="217" t="s">
        <v>805</v>
      </c>
      <c r="D269" s="217" t="s">
        <v>268</v>
      </c>
      <c r="E269" s="218" t="s">
        <v>4313</v>
      </c>
      <c r="F269" s="219" t="s">
        <v>4314</v>
      </c>
      <c r="G269" s="220" t="s">
        <v>423</v>
      </c>
      <c r="H269" s="221">
        <v>2</v>
      </c>
      <c r="I269" s="222"/>
      <c r="J269" s="223">
        <f>ROUND(I269*H269,2)</f>
        <v>0</v>
      </c>
      <c r="K269" s="219" t="s">
        <v>272</v>
      </c>
      <c r="L269" s="47"/>
      <c r="M269" s="224" t="s">
        <v>19</v>
      </c>
      <c r="N269" s="225" t="s">
        <v>43</v>
      </c>
      <c r="O269" s="87"/>
      <c r="P269" s="226">
        <f>O269*H269</f>
        <v>0</v>
      </c>
      <c r="Q269" s="226">
        <v>0</v>
      </c>
      <c r="R269" s="226">
        <f>Q269*H269</f>
        <v>0</v>
      </c>
      <c r="S269" s="226">
        <v>0</v>
      </c>
      <c r="T269" s="227">
        <f>S269*H269</f>
        <v>0</v>
      </c>
      <c r="U269" s="41"/>
      <c r="V269" s="41"/>
      <c r="W269" s="41"/>
      <c r="X269" s="41"/>
      <c r="Y269" s="41"/>
      <c r="Z269" s="41"/>
      <c r="AA269" s="41"/>
      <c r="AB269" s="41"/>
      <c r="AC269" s="41"/>
      <c r="AD269" s="41"/>
      <c r="AE269" s="41"/>
      <c r="AR269" s="228" t="s">
        <v>273</v>
      </c>
      <c r="AT269" s="228" t="s">
        <v>268</v>
      </c>
      <c r="AU269" s="228" t="s">
        <v>82</v>
      </c>
      <c r="AY269" s="20" t="s">
        <v>266</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273</v>
      </c>
      <c r="BM269" s="228" t="s">
        <v>1226</v>
      </c>
    </row>
    <row r="270" spans="1:47" s="2" customFormat="1" ht="12">
      <c r="A270" s="41"/>
      <c r="B270" s="42"/>
      <c r="C270" s="43"/>
      <c r="D270" s="230" t="s">
        <v>275</v>
      </c>
      <c r="E270" s="43"/>
      <c r="F270" s="231" t="s">
        <v>4314</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275</v>
      </c>
      <c r="AU270" s="20" t="s">
        <v>82</v>
      </c>
    </row>
    <row r="271" spans="1:47" s="2" customFormat="1" ht="12">
      <c r="A271" s="41"/>
      <c r="B271" s="42"/>
      <c r="C271" s="43"/>
      <c r="D271" s="235" t="s">
        <v>277</v>
      </c>
      <c r="E271" s="43"/>
      <c r="F271" s="236" t="s">
        <v>4315</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277</v>
      </c>
      <c r="AU271" s="20" t="s">
        <v>82</v>
      </c>
    </row>
    <row r="272" spans="1:65" s="2" customFormat="1" ht="16.5" customHeight="1">
      <c r="A272" s="41"/>
      <c r="B272" s="42"/>
      <c r="C272" s="269" t="s">
        <v>603</v>
      </c>
      <c r="D272" s="269" t="s">
        <v>430</v>
      </c>
      <c r="E272" s="270" t="s">
        <v>4316</v>
      </c>
      <c r="F272" s="271" t="s">
        <v>4317</v>
      </c>
      <c r="G272" s="272" t="s">
        <v>423</v>
      </c>
      <c r="H272" s="273">
        <v>4</v>
      </c>
      <c r="I272" s="274"/>
      <c r="J272" s="275">
        <f>ROUND(I272*H272,2)</f>
        <v>0</v>
      </c>
      <c r="K272" s="271" t="s">
        <v>520</v>
      </c>
      <c r="L272" s="276"/>
      <c r="M272" s="277" t="s">
        <v>19</v>
      </c>
      <c r="N272" s="278" t="s">
        <v>43</v>
      </c>
      <c r="O272" s="87"/>
      <c r="P272" s="226">
        <f>O272*H272</f>
        <v>0</v>
      </c>
      <c r="Q272" s="226">
        <v>0</v>
      </c>
      <c r="R272" s="226">
        <f>Q272*H272</f>
        <v>0</v>
      </c>
      <c r="S272" s="226">
        <v>0</v>
      </c>
      <c r="T272" s="227">
        <f>S272*H272</f>
        <v>0</v>
      </c>
      <c r="U272" s="41"/>
      <c r="V272" s="41"/>
      <c r="W272" s="41"/>
      <c r="X272" s="41"/>
      <c r="Y272" s="41"/>
      <c r="Z272" s="41"/>
      <c r="AA272" s="41"/>
      <c r="AB272" s="41"/>
      <c r="AC272" s="41"/>
      <c r="AD272" s="41"/>
      <c r="AE272" s="41"/>
      <c r="AR272" s="228" t="s">
        <v>324</v>
      </c>
      <c r="AT272" s="228" t="s">
        <v>430</v>
      </c>
      <c r="AU272" s="228" t="s">
        <v>82</v>
      </c>
      <c r="AY272" s="20" t="s">
        <v>266</v>
      </c>
      <c r="BE272" s="229">
        <f>IF(N272="základní",J272,0)</f>
        <v>0</v>
      </c>
      <c r="BF272" s="229">
        <f>IF(N272="snížená",J272,0)</f>
        <v>0</v>
      </c>
      <c r="BG272" s="229">
        <f>IF(N272="zákl. přenesená",J272,0)</f>
        <v>0</v>
      </c>
      <c r="BH272" s="229">
        <f>IF(N272="sníž. přenesená",J272,0)</f>
        <v>0</v>
      </c>
      <c r="BI272" s="229">
        <f>IF(N272="nulová",J272,0)</f>
        <v>0</v>
      </c>
      <c r="BJ272" s="20" t="s">
        <v>80</v>
      </c>
      <c r="BK272" s="229">
        <f>ROUND(I272*H272,2)</f>
        <v>0</v>
      </c>
      <c r="BL272" s="20" t="s">
        <v>273</v>
      </c>
      <c r="BM272" s="228" t="s">
        <v>1238</v>
      </c>
    </row>
    <row r="273" spans="1:47" s="2" customFormat="1" ht="12">
      <c r="A273" s="41"/>
      <c r="B273" s="42"/>
      <c r="C273" s="43"/>
      <c r="D273" s="230" t="s">
        <v>275</v>
      </c>
      <c r="E273" s="43"/>
      <c r="F273" s="231" t="s">
        <v>4317</v>
      </c>
      <c r="G273" s="43"/>
      <c r="H273" s="43"/>
      <c r="I273" s="232"/>
      <c r="J273" s="43"/>
      <c r="K273" s="43"/>
      <c r="L273" s="47"/>
      <c r="M273" s="233"/>
      <c r="N273" s="234"/>
      <c r="O273" s="87"/>
      <c r="P273" s="87"/>
      <c r="Q273" s="87"/>
      <c r="R273" s="87"/>
      <c r="S273" s="87"/>
      <c r="T273" s="88"/>
      <c r="U273" s="41"/>
      <c r="V273" s="41"/>
      <c r="W273" s="41"/>
      <c r="X273" s="41"/>
      <c r="Y273" s="41"/>
      <c r="Z273" s="41"/>
      <c r="AA273" s="41"/>
      <c r="AB273" s="41"/>
      <c r="AC273" s="41"/>
      <c r="AD273" s="41"/>
      <c r="AE273" s="41"/>
      <c r="AT273" s="20" t="s">
        <v>275</v>
      </c>
      <c r="AU273" s="20" t="s">
        <v>82</v>
      </c>
    </row>
    <row r="274" spans="1:65" s="2" customFormat="1" ht="16.5" customHeight="1">
      <c r="A274" s="41"/>
      <c r="B274" s="42"/>
      <c r="C274" s="217" t="s">
        <v>803</v>
      </c>
      <c r="D274" s="217" t="s">
        <v>268</v>
      </c>
      <c r="E274" s="218" t="s">
        <v>4249</v>
      </c>
      <c r="F274" s="219" t="s">
        <v>4250</v>
      </c>
      <c r="G274" s="220" t="s">
        <v>423</v>
      </c>
      <c r="H274" s="221">
        <v>4</v>
      </c>
      <c r="I274" s="222"/>
      <c r="J274" s="223">
        <f>ROUND(I274*H274,2)</f>
        <v>0</v>
      </c>
      <c r="K274" s="219" t="s">
        <v>272</v>
      </c>
      <c r="L274" s="47"/>
      <c r="M274" s="224" t="s">
        <v>19</v>
      </c>
      <c r="N274" s="225" t="s">
        <v>43</v>
      </c>
      <c r="O274" s="87"/>
      <c r="P274" s="226">
        <f>O274*H274</f>
        <v>0</v>
      </c>
      <c r="Q274" s="226">
        <v>0</v>
      </c>
      <c r="R274" s="226">
        <f>Q274*H274</f>
        <v>0</v>
      </c>
      <c r="S274" s="226">
        <v>0</v>
      </c>
      <c r="T274" s="227">
        <f>S274*H274</f>
        <v>0</v>
      </c>
      <c r="U274" s="41"/>
      <c r="V274" s="41"/>
      <c r="W274" s="41"/>
      <c r="X274" s="41"/>
      <c r="Y274" s="41"/>
      <c r="Z274" s="41"/>
      <c r="AA274" s="41"/>
      <c r="AB274" s="41"/>
      <c r="AC274" s="41"/>
      <c r="AD274" s="41"/>
      <c r="AE274" s="41"/>
      <c r="AR274" s="228" t="s">
        <v>273</v>
      </c>
      <c r="AT274" s="228" t="s">
        <v>268</v>
      </c>
      <c r="AU274" s="228" t="s">
        <v>82</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1255</v>
      </c>
    </row>
    <row r="275" spans="1:47" s="2" customFormat="1" ht="12">
      <c r="A275" s="41"/>
      <c r="B275" s="42"/>
      <c r="C275" s="43"/>
      <c r="D275" s="230" t="s">
        <v>275</v>
      </c>
      <c r="E275" s="43"/>
      <c r="F275" s="231" t="s">
        <v>4250</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275</v>
      </c>
      <c r="AU275" s="20" t="s">
        <v>82</v>
      </c>
    </row>
    <row r="276" spans="1:47" s="2" customFormat="1" ht="12">
      <c r="A276" s="41"/>
      <c r="B276" s="42"/>
      <c r="C276" s="43"/>
      <c r="D276" s="235" t="s">
        <v>277</v>
      </c>
      <c r="E276" s="43"/>
      <c r="F276" s="236" t="s">
        <v>4251</v>
      </c>
      <c r="G276" s="43"/>
      <c r="H276" s="43"/>
      <c r="I276" s="232"/>
      <c r="J276" s="43"/>
      <c r="K276" s="43"/>
      <c r="L276" s="47"/>
      <c r="M276" s="233"/>
      <c r="N276" s="234"/>
      <c r="O276" s="87"/>
      <c r="P276" s="87"/>
      <c r="Q276" s="87"/>
      <c r="R276" s="87"/>
      <c r="S276" s="87"/>
      <c r="T276" s="88"/>
      <c r="U276" s="41"/>
      <c r="V276" s="41"/>
      <c r="W276" s="41"/>
      <c r="X276" s="41"/>
      <c r="Y276" s="41"/>
      <c r="Z276" s="41"/>
      <c r="AA276" s="41"/>
      <c r="AB276" s="41"/>
      <c r="AC276" s="41"/>
      <c r="AD276" s="41"/>
      <c r="AE276" s="41"/>
      <c r="AT276" s="20" t="s">
        <v>277</v>
      </c>
      <c r="AU276" s="20" t="s">
        <v>82</v>
      </c>
    </row>
    <row r="277" spans="1:65" s="2" customFormat="1" ht="21.75" customHeight="1">
      <c r="A277" s="41"/>
      <c r="B277" s="42"/>
      <c r="C277" s="269" t="s">
        <v>824</v>
      </c>
      <c r="D277" s="269" t="s">
        <v>430</v>
      </c>
      <c r="E277" s="270" t="s">
        <v>4262</v>
      </c>
      <c r="F277" s="271" t="s">
        <v>4263</v>
      </c>
      <c r="G277" s="272" t="s">
        <v>271</v>
      </c>
      <c r="H277" s="273">
        <v>3</v>
      </c>
      <c r="I277" s="274"/>
      <c r="J277" s="275">
        <f>ROUND(I277*H277,2)</f>
        <v>0</v>
      </c>
      <c r="K277" s="271" t="s">
        <v>520</v>
      </c>
      <c r="L277" s="276"/>
      <c r="M277" s="277" t="s">
        <v>19</v>
      </c>
      <c r="N277" s="278" t="s">
        <v>43</v>
      </c>
      <c r="O277" s="87"/>
      <c r="P277" s="226">
        <f>O277*H277</f>
        <v>0</v>
      </c>
      <c r="Q277" s="226">
        <v>0</v>
      </c>
      <c r="R277" s="226">
        <f>Q277*H277</f>
        <v>0</v>
      </c>
      <c r="S277" s="226">
        <v>0</v>
      </c>
      <c r="T277" s="227">
        <f>S277*H277</f>
        <v>0</v>
      </c>
      <c r="U277" s="41"/>
      <c r="V277" s="41"/>
      <c r="W277" s="41"/>
      <c r="X277" s="41"/>
      <c r="Y277" s="41"/>
      <c r="Z277" s="41"/>
      <c r="AA277" s="41"/>
      <c r="AB277" s="41"/>
      <c r="AC277" s="41"/>
      <c r="AD277" s="41"/>
      <c r="AE277" s="41"/>
      <c r="AR277" s="228" t="s">
        <v>324</v>
      </c>
      <c r="AT277" s="228" t="s">
        <v>430</v>
      </c>
      <c r="AU277" s="228" t="s">
        <v>82</v>
      </c>
      <c r="AY277" s="20" t="s">
        <v>266</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273</v>
      </c>
      <c r="BM277" s="228" t="s">
        <v>1271</v>
      </c>
    </row>
    <row r="278" spans="1:47" s="2" customFormat="1" ht="12">
      <c r="A278" s="41"/>
      <c r="B278" s="42"/>
      <c r="C278" s="43"/>
      <c r="D278" s="230" t="s">
        <v>275</v>
      </c>
      <c r="E278" s="43"/>
      <c r="F278" s="231" t="s">
        <v>4263</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275</v>
      </c>
      <c r="AU278" s="20" t="s">
        <v>82</v>
      </c>
    </row>
    <row r="279" spans="1:47" s="2" customFormat="1" ht="12">
      <c r="A279" s="41"/>
      <c r="B279" s="42"/>
      <c r="C279" s="43"/>
      <c r="D279" s="230" t="s">
        <v>890</v>
      </c>
      <c r="E279" s="43"/>
      <c r="F279" s="290" t="s">
        <v>4264</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890</v>
      </c>
      <c r="AU279" s="20" t="s">
        <v>82</v>
      </c>
    </row>
    <row r="280" spans="1:65" s="2" customFormat="1" ht="16.5" customHeight="1">
      <c r="A280" s="41"/>
      <c r="B280" s="42"/>
      <c r="C280" s="217" t="s">
        <v>830</v>
      </c>
      <c r="D280" s="217" t="s">
        <v>268</v>
      </c>
      <c r="E280" s="218" t="s">
        <v>4265</v>
      </c>
      <c r="F280" s="219" t="s">
        <v>4266</v>
      </c>
      <c r="G280" s="220" t="s">
        <v>271</v>
      </c>
      <c r="H280" s="221">
        <v>3</v>
      </c>
      <c r="I280" s="222"/>
      <c r="J280" s="223">
        <f>ROUND(I280*H280,2)</f>
        <v>0</v>
      </c>
      <c r="K280" s="219" t="s">
        <v>272</v>
      </c>
      <c r="L280" s="47"/>
      <c r="M280" s="224" t="s">
        <v>19</v>
      </c>
      <c r="N280" s="225" t="s">
        <v>43</v>
      </c>
      <c r="O280" s="87"/>
      <c r="P280" s="226">
        <f>O280*H280</f>
        <v>0</v>
      </c>
      <c r="Q280" s="226">
        <v>0</v>
      </c>
      <c r="R280" s="226">
        <f>Q280*H280</f>
        <v>0</v>
      </c>
      <c r="S280" s="226">
        <v>0</v>
      </c>
      <c r="T280" s="227">
        <f>S280*H280</f>
        <v>0</v>
      </c>
      <c r="U280" s="41"/>
      <c r="V280" s="41"/>
      <c r="W280" s="41"/>
      <c r="X280" s="41"/>
      <c r="Y280" s="41"/>
      <c r="Z280" s="41"/>
      <c r="AA280" s="41"/>
      <c r="AB280" s="41"/>
      <c r="AC280" s="41"/>
      <c r="AD280" s="41"/>
      <c r="AE280" s="41"/>
      <c r="AR280" s="228" t="s">
        <v>273</v>
      </c>
      <c r="AT280" s="228" t="s">
        <v>268</v>
      </c>
      <c r="AU280" s="228" t="s">
        <v>82</v>
      </c>
      <c r="AY280" s="20" t="s">
        <v>266</v>
      </c>
      <c r="BE280" s="229">
        <f>IF(N280="základní",J280,0)</f>
        <v>0</v>
      </c>
      <c r="BF280" s="229">
        <f>IF(N280="snížená",J280,0)</f>
        <v>0</v>
      </c>
      <c r="BG280" s="229">
        <f>IF(N280="zákl. přenesená",J280,0)</f>
        <v>0</v>
      </c>
      <c r="BH280" s="229">
        <f>IF(N280="sníž. přenesená",J280,0)</f>
        <v>0</v>
      </c>
      <c r="BI280" s="229">
        <f>IF(N280="nulová",J280,0)</f>
        <v>0</v>
      </c>
      <c r="BJ280" s="20" t="s">
        <v>80</v>
      </c>
      <c r="BK280" s="229">
        <f>ROUND(I280*H280,2)</f>
        <v>0</v>
      </c>
      <c r="BL280" s="20" t="s">
        <v>273</v>
      </c>
      <c r="BM280" s="228" t="s">
        <v>1292</v>
      </c>
    </row>
    <row r="281" spans="1:47" s="2" customFormat="1" ht="12">
      <c r="A281" s="41"/>
      <c r="B281" s="42"/>
      <c r="C281" s="43"/>
      <c r="D281" s="230" t="s">
        <v>275</v>
      </c>
      <c r="E281" s="43"/>
      <c r="F281" s="231" t="s">
        <v>4266</v>
      </c>
      <c r="G281" s="43"/>
      <c r="H281" s="43"/>
      <c r="I281" s="232"/>
      <c r="J281" s="43"/>
      <c r="K281" s="43"/>
      <c r="L281" s="47"/>
      <c r="M281" s="233"/>
      <c r="N281" s="234"/>
      <c r="O281" s="87"/>
      <c r="P281" s="87"/>
      <c r="Q281" s="87"/>
      <c r="R281" s="87"/>
      <c r="S281" s="87"/>
      <c r="T281" s="88"/>
      <c r="U281" s="41"/>
      <c r="V281" s="41"/>
      <c r="W281" s="41"/>
      <c r="X281" s="41"/>
      <c r="Y281" s="41"/>
      <c r="Z281" s="41"/>
      <c r="AA281" s="41"/>
      <c r="AB281" s="41"/>
      <c r="AC281" s="41"/>
      <c r="AD281" s="41"/>
      <c r="AE281" s="41"/>
      <c r="AT281" s="20" t="s">
        <v>275</v>
      </c>
      <c r="AU281" s="20" t="s">
        <v>82</v>
      </c>
    </row>
    <row r="282" spans="1:47" s="2" customFormat="1" ht="12">
      <c r="A282" s="41"/>
      <c r="B282" s="42"/>
      <c r="C282" s="43"/>
      <c r="D282" s="235" t="s">
        <v>277</v>
      </c>
      <c r="E282" s="43"/>
      <c r="F282" s="236" t="s">
        <v>4267</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277</v>
      </c>
      <c r="AU282" s="20" t="s">
        <v>82</v>
      </c>
    </row>
    <row r="283" spans="1:63" s="12" customFormat="1" ht="22.8" customHeight="1">
      <c r="A283" s="12"/>
      <c r="B283" s="201"/>
      <c r="C283" s="202"/>
      <c r="D283" s="203" t="s">
        <v>71</v>
      </c>
      <c r="E283" s="215" t="s">
        <v>2724</v>
      </c>
      <c r="F283" s="215" t="s">
        <v>4318</v>
      </c>
      <c r="G283" s="202"/>
      <c r="H283" s="202"/>
      <c r="I283" s="205"/>
      <c r="J283" s="216">
        <f>BK283</f>
        <v>0</v>
      </c>
      <c r="K283" s="202"/>
      <c r="L283" s="207"/>
      <c r="M283" s="208"/>
      <c r="N283" s="209"/>
      <c r="O283" s="209"/>
      <c r="P283" s="210">
        <f>SUM(P284:P355)</f>
        <v>0</v>
      </c>
      <c r="Q283" s="209"/>
      <c r="R283" s="210">
        <f>SUM(R284:R355)</f>
        <v>0</v>
      </c>
      <c r="S283" s="209"/>
      <c r="T283" s="211">
        <f>SUM(T284:T355)</f>
        <v>0</v>
      </c>
      <c r="U283" s="12"/>
      <c r="V283" s="12"/>
      <c r="W283" s="12"/>
      <c r="X283" s="12"/>
      <c r="Y283" s="12"/>
      <c r="Z283" s="12"/>
      <c r="AA283" s="12"/>
      <c r="AB283" s="12"/>
      <c r="AC283" s="12"/>
      <c r="AD283" s="12"/>
      <c r="AE283" s="12"/>
      <c r="AR283" s="212" t="s">
        <v>80</v>
      </c>
      <c r="AT283" s="213" t="s">
        <v>71</v>
      </c>
      <c r="AU283" s="213" t="s">
        <v>80</v>
      </c>
      <c r="AY283" s="212" t="s">
        <v>266</v>
      </c>
      <c r="BK283" s="214">
        <f>SUM(BK284:BK355)</f>
        <v>0</v>
      </c>
    </row>
    <row r="284" spans="1:65" s="2" customFormat="1" ht="24.15" customHeight="1">
      <c r="A284" s="41"/>
      <c r="B284" s="42"/>
      <c r="C284" s="269" t="s">
        <v>837</v>
      </c>
      <c r="D284" s="269" t="s">
        <v>430</v>
      </c>
      <c r="E284" s="270" t="s">
        <v>4319</v>
      </c>
      <c r="F284" s="271" t="s">
        <v>4320</v>
      </c>
      <c r="G284" s="272" t="s">
        <v>3993</v>
      </c>
      <c r="H284" s="273">
        <v>1</v>
      </c>
      <c r="I284" s="274"/>
      <c r="J284" s="275">
        <f>ROUND(I284*H284,2)</f>
        <v>0</v>
      </c>
      <c r="K284" s="271" t="s">
        <v>520</v>
      </c>
      <c r="L284" s="276"/>
      <c r="M284" s="277" t="s">
        <v>19</v>
      </c>
      <c r="N284" s="278" t="s">
        <v>43</v>
      </c>
      <c r="O284" s="87"/>
      <c r="P284" s="226">
        <f>O284*H284</f>
        <v>0</v>
      </c>
      <c r="Q284" s="226">
        <v>0</v>
      </c>
      <c r="R284" s="226">
        <f>Q284*H284</f>
        <v>0</v>
      </c>
      <c r="S284" s="226">
        <v>0</v>
      </c>
      <c r="T284" s="227">
        <f>S284*H284</f>
        <v>0</v>
      </c>
      <c r="U284" s="41"/>
      <c r="V284" s="41"/>
      <c r="W284" s="41"/>
      <c r="X284" s="41"/>
      <c r="Y284" s="41"/>
      <c r="Z284" s="41"/>
      <c r="AA284" s="41"/>
      <c r="AB284" s="41"/>
      <c r="AC284" s="41"/>
      <c r="AD284" s="41"/>
      <c r="AE284" s="41"/>
      <c r="AR284" s="228" t="s">
        <v>324</v>
      </c>
      <c r="AT284" s="228" t="s">
        <v>430</v>
      </c>
      <c r="AU284" s="228" t="s">
        <v>82</v>
      </c>
      <c r="AY284" s="20" t="s">
        <v>266</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273</v>
      </c>
      <c r="BM284" s="228" t="s">
        <v>1303</v>
      </c>
    </row>
    <row r="285" spans="1:47" s="2" customFormat="1" ht="12">
      <c r="A285" s="41"/>
      <c r="B285" s="42"/>
      <c r="C285" s="43"/>
      <c r="D285" s="230" t="s">
        <v>275</v>
      </c>
      <c r="E285" s="43"/>
      <c r="F285" s="231" t="s">
        <v>4320</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275</v>
      </c>
      <c r="AU285" s="20" t="s">
        <v>82</v>
      </c>
    </row>
    <row r="286" spans="1:47" s="2" customFormat="1" ht="12">
      <c r="A286" s="41"/>
      <c r="B286" s="42"/>
      <c r="C286" s="43"/>
      <c r="D286" s="230" t="s">
        <v>890</v>
      </c>
      <c r="E286" s="43"/>
      <c r="F286" s="290" t="s">
        <v>4201</v>
      </c>
      <c r="G286" s="43"/>
      <c r="H286" s="43"/>
      <c r="I286" s="232"/>
      <c r="J286" s="43"/>
      <c r="K286" s="43"/>
      <c r="L286" s="47"/>
      <c r="M286" s="233"/>
      <c r="N286" s="234"/>
      <c r="O286" s="87"/>
      <c r="P286" s="87"/>
      <c r="Q286" s="87"/>
      <c r="R286" s="87"/>
      <c r="S286" s="87"/>
      <c r="T286" s="88"/>
      <c r="U286" s="41"/>
      <c r="V286" s="41"/>
      <c r="W286" s="41"/>
      <c r="X286" s="41"/>
      <c r="Y286" s="41"/>
      <c r="Z286" s="41"/>
      <c r="AA286" s="41"/>
      <c r="AB286" s="41"/>
      <c r="AC286" s="41"/>
      <c r="AD286" s="41"/>
      <c r="AE286" s="41"/>
      <c r="AT286" s="20" t="s">
        <v>890</v>
      </c>
      <c r="AU286" s="20" t="s">
        <v>82</v>
      </c>
    </row>
    <row r="287" spans="1:65" s="2" customFormat="1" ht="16.5" customHeight="1">
      <c r="A287" s="41"/>
      <c r="B287" s="42"/>
      <c r="C287" s="217" t="s">
        <v>847</v>
      </c>
      <c r="D287" s="217" t="s">
        <v>268</v>
      </c>
      <c r="E287" s="218" t="s">
        <v>4202</v>
      </c>
      <c r="F287" s="219" t="s">
        <v>4203</v>
      </c>
      <c r="G287" s="220" t="s">
        <v>3993</v>
      </c>
      <c r="H287" s="221">
        <v>1</v>
      </c>
      <c r="I287" s="222"/>
      <c r="J287" s="223">
        <f>ROUND(I287*H287,2)</f>
        <v>0</v>
      </c>
      <c r="K287" s="219" t="s">
        <v>272</v>
      </c>
      <c r="L287" s="47"/>
      <c r="M287" s="224" t="s">
        <v>19</v>
      </c>
      <c r="N287" s="225" t="s">
        <v>43</v>
      </c>
      <c r="O287" s="87"/>
      <c r="P287" s="226">
        <f>O287*H287</f>
        <v>0</v>
      </c>
      <c r="Q287" s="226">
        <v>0</v>
      </c>
      <c r="R287" s="226">
        <f>Q287*H287</f>
        <v>0</v>
      </c>
      <c r="S287" s="226">
        <v>0</v>
      </c>
      <c r="T287" s="227">
        <f>S287*H287</f>
        <v>0</v>
      </c>
      <c r="U287" s="41"/>
      <c r="V287" s="41"/>
      <c r="W287" s="41"/>
      <c r="X287" s="41"/>
      <c r="Y287" s="41"/>
      <c r="Z287" s="41"/>
      <c r="AA287" s="41"/>
      <c r="AB287" s="41"/>
      <c r="AC287" s="41"/>
      <c r="AD287" s="41"/>
      <c r="AE287" s="41"/>
      <c r="AR287" s="228" t="s">
        <v>273</v>
      </c>
      <c r="AT287" s="228" t="s">
        <v>268</v>
      </c>
      <c r="AU287" s="228" t="s">
        <v>82</v>
      </c>
      <c r="AY287" s="20" t="s">
        <v>266</v>
      </c>
      <c r="BE287" s="229">
        <f>IF(N287="základní",J287,0)</f>
        <v>0</v>
      </c>
      <c r="BF287" s="229">
        <f>IF(N287="snížená",J287,0)</f>
        <v>0</v>
      </c>
      <c r="BG287" s="229">
        <f>IF(N287="zákl. přenesená",J287,0)</f>
        <v>0</v>
      </c>
      <c r="BH287" s="229">
        <f>IF(N287="sníž. přenesená",J287,0)</f>
        <v>0</v>
      </c>
      <c r="BI287" s="229">
        <f>IF(N287="nulová",J287,0)</f>
        <v>0</v>
      </c>
      <c r="BJ287" s="20" t="s">
        <v>80</v>
      </c>
      <c r="BK287" s="229">
        <f>ROUND(I287*H287,2)</f>
        <v>0</v>
      </c>
      <c r="BL287" s="20" t="s">
        <v>273</v>
      </c>
      <c r="BM287" s="228" t="s">
        <v>1311</v>
      </c>
    </row>
    <row r="288" spans="1:47" s="2" customFormat="1" ht="12">
      <c r="A288" s="41"/>
      <c r="B288" s="42"/>
      <c r="C288" s="43"/>
      <c r="D288" s="230" t="s">
        <v>275</v>
      </c>
      <c r="E288" s="43"/>
      <c r="F288" s="231" t="s">
        <v>4203</v>
      </c>
      <c r="G288" s="43"/>
      <c r="H288" s="43"/>
      <c r="I288" s="232"/>
      <c r="J288" s="43"/>
      <c r="K288" s="43"/>
      <c r="L288" s="47"/>
      <c r="M288" s="233"/>
      <c r="N288" s="234"/>
      <c r="O288" s="87"/>
      <c r="P288" s="87"/>
      <c r="Q288" s="87"/>
      <c r="R288" s="87"/>
      <c r="S288" s="87"/>
      <c r="T288" s="88"/>
      <c r="U288" s="41"/>
      <c r="V288" s="41"/>
      <c r="W288" s="41"/>
      <c r="X288" s="41"/>
      <c r="Y288" s="41"/>
      <c r="Z288" s="41"/>
      <c r="AA288" s="41"/>
      <c r="AB288" s="41"/>
      <c r="AC288" s="41"/>
      <c r="AD288" s="41"/>
      <c r="AE288" s="41"/>
      <c r="AT288" s="20" t="s">
        <v>275</v>
      </c>
      <c r="AU288" s="20" t="s">
        <v>82</v>
      </c>
    </row>
    <row r="289" spans="1:47" s="2" customFormat="1" ht="12">
      <c r="A289" s="41"/>
      <c r="B289" s="42"/>
      <c r="C289" s="43"/>
      <c r="D289" s="235" t="s">
        <v>277</v>
      </c>
      <c r="E289" s="43"/>
      <c r="F289" s="236" t="s">
        <v>4204</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277</v>
      </c>
      <c r="AU289" s="20" t="s">
        <v>82</v>
      </c>
    </row>
    <row r="290" spans="1:65" s="2" customFormat="1" ht="16.5" customHeight="1">
      <c r="A290" s="41"/>
      <c r="B290" s="42"/>
      <c r="C290" s="269" t="s">
        <v>852</v>
      </c>
      <c r="D290" s="269" t="s">
        <v>430</v>
      </c>
      <c r="E290" s="270" t="s">
        <v>4276</v>
      </c>
      <c r="F290" s="271" t="s">
        <v>4277</v>
      </c>
      <c r="G290" s="272" t="s">
        <v>3993</v>
      </c>
      <c r="H290" s="273">
        <v>2</v>
      </c>
      <c r="I290" s="274"/>
      <c r="J290" s="275">
        <f>ROUND(I290*H290,2)</f>
        <v>0</v>
      </c>
      <c r="K290" s="271" t="s">
        <v>520</v>
      </c>
      <c r="L290" s="276"/>
      <c r="M290" s="277" t="s">
        <v>19</v>
      </c>
      <c r="N290" s="278" t="s">
        <v>43</v>
      </c>
      <c r="O290" s="87"/>
      <c r="P290" s="226">
        <f>O290*H290</f>
        <v>0</v>
      </c>
      <c r="Q290" s="226">
        <v>0</v>
      </c>
      <c r="R290" s="226">
        <f>Q290*H290</f>
        <v>0</v>
      </c>
      <c r="S290" s="226">
        <v>0</v>
      </c>
      <c r="T290" s="227">
        <f>S290*H290</f>
        <v>0</v>
      </c>
      <c r="U290" s="41"/>
      <c r="V290" s="41"/>
      <c r="W290" s="41"/>
      <c r="X290" s="41"/>
      <c r="Y290" s="41"/>
      <c r="Z290" s="41"/>
      <c r="AA290" s="41"/>
      <c r="AB290" s="41"/>
      <c r="AC290" s="41"/>
      <c r="AD290" s="41"/>
      <c r="AE290" s="41"/>
      <c r="AR290" s="228" t="s">
        <v>324</v>
      </c>
      <c r="AT290" s="228" t="s">
        <v>430</v>
      </c>
      <c r="AU290" s="228" t="s">
        <v>82</v>
      </c>
      <c r="AY290" s="20" t="s">
        <v>266</v>
      </c>
      <c r="BE290" s="229">
        <f>IF(N290="základní",J290,0)</f>
        <v>0</v>
      </c>
      <c r="BF290" s="229">
        <f>IF(N290="snížená",J290,0)</f>
        <v>0</v>
      </c>
      <c r="BG290" s="229">
        <f>IF(N290="zákl. přenesená",J290,0)</f>
        <v>0</v>
      </c>
      <c r="BH290" s="229">
        <f>IF(N290="sníž. přenesená",J290,0)</f>
        <v>0</v>
      </c>
      <c r="BI290" s="229">
        <f>IF(N290="nulová",J290,0)</f>
        <v>0</v>
      </c>
      <c r="BJ290" s="20" t="s">
        <v>80</v>
      </c>
      <c r="BK290" s="229">
        <f>ROUND(I290*H290,2)</f>
        <v>0</v>
      </c>
      <c r="BL290" s="20" t="s">
        <v>273</v>
      </c>
      <c r="BM290" s="228" t="s">
        <v>1319</v>
      </c>
    </row>
    <row r="291" spans="1:47" s="2" customFormat="1" ht="12">
      <c r="A291" s="41"/>
      <c r="B291" s="42"/>
      <c r="C291" s="43"/>
      <c r="D291" s="230" t="s">
        <v>275</v>
      </c>
      <c r="E291" s="43"/>
      <c r="F291" s="231" t="s">
        <v>4277</v>
      </c>
      <c r="G291" s="43"/>
      <c r="H291" s="43"/>
      <c r="I291" s="232"/>
      <c r="J291" s="43"/>
      <c r="K291" s="43"/>
      <c r="L291" s="47"/>
      <c r="M291" s="233"/>
      <c r="N291" s="234"/>
      <c r="O291" s="87"/>
      <c r="P291" s="87"/>
      <c r="Q291" s="87"/>
      <c r="R291" s="87"/>
      <c r="S291" s="87"/>
      <c r="T291" s="88"/>
      <c r="U291" s="41"/>
      <c r="V291" s="41"/>
      <c r="W291" s="41"/>
      <c r="X291" s="41"/>
      <c r="Y291" s="41"/>
      <c r="Z291" s="41"/>
      <c r="AA291" s="41"/>
      <c r="AB291" s="41"/>
      <c r="AC291" s="41"/>
      <c r="AD291" s="41"/>
      <c r="AE291" s="41"/>
      <c r="AT291" s="20" t="s">
        <v>275</v>
      </c>
      <c r="AU291" s="20" t="s">
        <v>82</v>
      </c>
    </row>
    <row r="292" spans="1:47" s="2" customFormat="1" ht="12">
      <c r="A292" s="41"/>
      <c r="B292" s="42"/>
      <c r="C292" s="43"/>
      <c r="D292" s="230" t="s">
        <v>890</v>
      </c>
      <c r="E292" s="43"/>
      <c r="F292" s="290" t="s">
        <v>4207</v>
      </c>
      <c r="G292" s="43"/>
      <c r="H292" s="43"/>
      <c r="I292" s="232"/>
      <c r="J292" s="43"/>
      <c r="K292" s="43"/>
      <c r="L292" s="47"/>
      <c r="M292" s="233"/>
      <c r="N292" s="234"/>
      <c r="O292" s="87"/>
      <c r="P292" s="87"/>
      <c r="Q292" s="87"/>
      <c r="R292" s="87"/>
      <c r="S292" s="87"/>
      <c r="T292" s="88"/>
      <c r="U292" s="41"/>
      <c r="V292" s="41"/>
      <c r="W292" s="41"/>
      <c r="X292" s="41"/>
      <c r="Y292" s="41"/>
      <c r="Z292" s="41"/>
      <c r="AA292" s="41"/>
      <c r="AB292" s="41"/>
      <c r="AC292" s="41"/>
      <c r="AD292" s="41"/>
      <c r="AE292" s="41"/>
      <c r="AT292" s="20" t="s">
        <v>890</v>
      </c>
      <c r="AU292" s="20" t="s">
        <v>82</v>
      </c>
    </row>
    <row r="293" spans="1:65" s="2" customFormat="1" ht="16.5" customHeight="1">
      <c r="A293" s="41"/>
      <c r="B293" s="42"/>
      <c r="C293" s="217" t="s">
        <v>857</v>
      </c>
      <c r="D293" s="217" t="s">
        <v>268</v>
      </c>
      <c r="E293" s="218" t="s">
        <v>4208</v>
      </c>
      <c r="F293" s="219" t="s">
        <v>4209</v>
      </c>
      <c r="G293" s="220" t="s">
        <v>3993</v>
      </c>
      <c r="H293" s="221">
        <v>2</v>
      </c>
      <c r="I293" s="222"/>
      <c r="J293" s="223">
        <f>ROUND(I293*H293,2)</f>
        <v>0</v>
      </c>
      <c r="K293" s="219" t="s">
        <v>520</v>
      </c>
      <c r="L293" s="47"/>
      <c r="M293" s="224" t="s">
        <v>19</v>
      </c>
      <c r="N293" s="225" t="s">
        <v>43</v>
      </c>
      <c r="O293" s="87"/>
      <c r="P293" s="226">
        <f>O293*H293</f>
        <v>0</v>
      </c>
      <c r="Q293" s="226">
        <v>0</v>
      </c>
      <c r="R293" s="226">
        <f>Q293*H293</f>
        <v>0</v>
      </c>
      <c r="S293" s="226">
        <v>0</v>
      </c>
      <c r="T293" s="227">
        <f>S293*H293</f>
        <v>0</v>
      </c>
      <c r="U293" s="41"/>
      <c r="V293" s="41"/>
      <c r="W293" s="41"/>
      <c r="X293" s="41"/>
      <c r="Y293" s="41"/>
      <c r="Z293" s="41"/>
      <c r="AA293" s="41"/>
      <c r="AB293" s="41"/>
      <c r="AC293" s="41"/>
      <c r="AD293" s="41"/>
      <c r="AE293" s="41"/>
      <c r="AR293" s="228" t="s">
        <v>273</v>
      </c>
      <c r="AT293" s="228" t="s">
        <v>268</v>
      </c>
      <c r="AU293" s="228" t="s">
        <v>82</v>
      </c>
      <c r="AY293" s="20" t="s">
        <v>266</v>
      </c>
      <c r="BE293" s="229">
        <f>IF(N293="základní",J293,0)</f>
        <v>0</v>
      </c>
      <c r="BF293" s="229">
        <f>IF(N293="snížená",J293,0)</f>
        <v>0</v>
      </c>
      <c r="BG293" s="229">
        <f>IF(N293="zákl. přenesená",J293,0)</f>
        <v>0</v>
      </c>
      <c r="BH293" s="229">
        <f>IF(N293="sníž. přenesená",J293,0)</f>
        <v>0</v>
      </c>
      <c r="BI293" s="229">
        <f>IF(N293="nulová",J293,0)</f>
        <v>0</v>
      </c>
      <c r="BJ293" s="20" t="s">
        <v>80</v>
      </c>
      <c r="BK293" s="229">
        <f>ROUND(I293*H293,2)</f>
        <v>0</v>
      </c>
      <c r="BL293" s="20" t="s">
        <v>273</v>
      </c>
      <c r="BM293" s="228" t="s">
        <v>1327</v>
      </c>
    </row>
    <row r="294" spans="1:47" s="2" customFormat="1" ht="12">
      <c r="A294" s="41"/>
      <c r="B294" s="42"/>
      <c r="C294" s="43"/>
      <c r="D294" s="230" t="s">
        <v>275</v>
      </c>
      <c r="E294" s="43"/>
      <c r="F294" s="231" t="s">
        <v>4209</v>
      </c>
      <c r="G294" s="43"/>
      <c r="H294" s="43"/>
      <c r="I294" s="232"/>
      <c r="J294" s="43"/>
      <c r="K294" s="43"/>
      <c r="L294" s="47"/>
      <c r="M294" s="233"/>
      <c r="N294" s="234"/>
      <c r="O294" s="87"/>
      <c r="P294" s="87"/>
      <c r="Q294" s="87"/>
      <c r="R294" s="87"/>
      <c r="S294" s="87"/>
      <c r="T294" s="88"/>
      <c r="U294" s="41"/>
      <c r="V294" s="41"/>
      <c r="W294" s="41"/>
      <c r="X294" s="41"/>
      <c r="Y294" s="41"/>
      <c r="Z294" s="41"/>
      <c r="AA294" s="41"/>
      <c r="AB294" s="41"/>
      <c r="AC294" s="41"/>
      <c r="AD294" s="41"/>
      <c r="AE294" s="41"/>
      <c r="AT294" s="20" t="s">
        <v>275</v>
      </c>
      <c r="AU294" s="20" t="s">
        <v>82</v>
      </c>
    </row>
    <row r="295" spans="1:65" s="2" customFormat="1" ht="24.15" customHeight="1">
      <c r="A295" s="41"/>
      <c r="B295" s="42"/>
      <c r="C295" s="269" t="s">
        <v>867</v>
      </c>
      <c r="D295" s="269" t="s">
        <v>430</v>
      </c>
      <c r="E295" s="270" t="s">
        <v>4321</v>
      </c>
      <c r="F295" s="271" t="s">
        <v>4322</v>
      </c>
      <c r="G295" s="272" t="s">
        <v>3993</v>
      </c>
      <c r="H295" s="273">
        <v>1</v>
      </c>
      <c r="I295" s="274"/>
      <c r="J295" s="275">
        <f>ROUND(I295*H295,2)</f>
        <v>0</v>
      </c>
      <c r="K295" s="271" t="s">
        <v>520</v>
      </c>
      <c r="L295" s="276"/>
      <c r="M295" s="277" t="s">
        <v>19</v>
      </c>
      <c r="N295" s="278" t="s">
        <v>43</v>
      </c>
      <c r="O295" s="87"/>
      <c r="P295" s="226">
        <f>O295*H295</f>
        <v>0</v>
      </c>
      <c r="Q295" s="226">
        <v>0</v>
      </c>
      <c r="R295" s="226">
        <f>Q295*H295</f>
        <v>0</v>
      </c>
      <c r="S295" s="226">
        <v>0</v>
      </c>
      <c r="T295" s="227">
        <f>S295*H295</f>
        <v>0</v>
      </c>
      <c r="U295" s="41"/>
      <c r="V295" s="41"/>
      <c r="W295" s="41"/>
      <c r="X295" s="41"/>
      <c r="Y295" s="41"/>
      <c r="Z295" s="41"/>
      <c r="AA295" s="41"/>
      <c r="AB295" s="41"/>
      <c r="AC295" s="41"/>
      <c r="AD295" s="41"/>
      <c r="AE295" s="41"/>
      <c r="AR295" s="228" t="s">
        <v>324</v>
      </c>
      <c r="AT295" s="228" t="s">
        <v>430</v>
      </c>
      <c r="AU295" s="228" t="s">
        <v>82</v>
      </c>
      <c r="AY295" s="20" t="s">
        <v>266</v>
      </c>
      <c r="BE295" s="229">
        <f>IF(N295="základní",J295,0)</f>
        <v>0</v>
      </c>
      <c r="BF295" s="229">
        <f>IF(N295="snížená",J295,0)</f>
        <v>0</v>
      </c>
      <c r="BG295" s="229">
        <f>IF(N295="zákl. přenesená",J295,0)</f>
        <v>0</v>
      </c>
      <c r="BH295" s="229">
        <f>IF(N295="sníž. přenesená",J295,0)</f>
        <v>0</v>
      </c>
      <c r="BI295" s="229">
        <f>IF(N295="nulová",J295,0)</f>
        <v>0</v>
      </c>
      <c r="BJ295" s="20" t="s">
        <v>80</v>
      </c>
      <c r="BK295" s="229">
        <f>ROUND(I295*H295,2)</f>
        <v>0</v>
      </c>
      <c r="BL295" s="20" t="s">
        <v>273</v>
      </c>
      <c r="BM295" s="228" t="s">
        <v>1335</v>
      </c>
    </row>
    <row r="296" spans="1:47" s="2" customFormat="1" ht="12">
      <c r="A296" s="41"/>
      <c r="B296" s="42"/>
      <c r="C296" s="43"/>
      <c r="D296" s="230" t="s">
        <v>275</v>
      </c>
      <c r="E296" s="43"/>
      <c r="F296" s="231" t="s">
        <v>4322</v>
      </c>
      <c r="G296" s="43"/>
      <c r="H296" s="43"/>
      <c r="I296" s="232"/>
      <c r="J296" s="43"/>
      <c r="K296" s="43"/>
      <c r="L296" s="47"/>
      <c r="M296" s="233"/>
      <c r="N296" s="234"/>
      <c r="O296" s="87"/>
      <c r="P296" s="87"/>
      <c r="Q296" s="87"/>
      <c r="R296" s="87"/>
      <c r="S296" s="87"/>
      <c r="T296" s="88"/>
      <c r="U296" s="41"/>
      <c r="V296" s="41"/>
      <c r="W296" s="41"/>
      <c r="X296" s="41"/>
      <c r="Y296" s="41"/>
      <c r="Z296" s="41"/>
      <c r="AA296" s="41"/>
      <c r="AB296" s="41"/>
      <c r="AC296" s="41"/>
      <c r="AD296" s="41"/>
      <c r="AE296" s="41"/>
      <c r="AT296" s="20" t="s">
        <v>275</v>
      </c>
      <c r="AU296" s="20" t="s">
        <v>82</v>
      </c>
    </row>
    <row r="297" spans="1:47" s="2" customFormat="1" ht="12">
      <c r="A297" s="41"/>
      <c r="B297" s="42"/>
      <c r="C297" s="43"/>
      <c r="D297" s="230" t="s">
        <v>890</v>
      </c>
      <c r="E297" s="43"/>
      <c r="F297" s="290" t="s">
        <v>4280</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890</v>
      </c>
      <c r="AU297" s="20" t="s">
        <v>82</v>
      </c>
    </row>
    <row r="298" spans="1:65" s="2" customFormat="1" ht="16.5" customHeight="1">
      <c r="A298" s="41"/>
      <c r="B298" s="42"/>
      <c r="C298" s="217" t="s">
        <v>872</v>
      </c>
      <c r="D298" s="217" t="s">
        <v>268</v>
      </c>
      <c r="E298" s="218" t="s">
        <v>2064</v>
      </c>
      <c r="F298" s="219" t="s">
        <v>4281</v>
      </c>
      <c r="G298" s="220" t="s">
        <v>3993</v>
      </c>
      <c r="H298" s="221">
        <v>1</v>
      </c>
      <c r="I298" s="222"/>
      <c r="J298" s="223">
        <f>ROUND(I298*H298,2)</f>
        <v>0</v>
      </c>
      <c r="K298" s="219" t="s">
        <v>272</v>
      </c>
      <c r="L298" s="47"/>
      <c r="M298" s="224" t="s">
        <v>19</v>
      </c>
      <c r="N298" s="225" t="s">
        <v>43</v>
      </c>
      <c r="O298" s="87"/>
      <c r="P298" s="226">
        <f>O298*H298</f>
        <v>0</v>
      </c>
      <c r="Q298" s="226">
        <v>0</v>
      </c>
      <c r="R298" s="226">
        <f>Q298*H298</f>
        <v>0</v>
      </c>
      <c r="S298" s="226">
        <v>0</v>
      </c>
      <c r="T298" s="227">
        <f>S298*H298</f>
        <v>0</v>
      </c>
      <c r="U298" s="41"/>
      <c r="V298" s="41"/>
      <c r="W298" s="41"/>
      <c r="X298" s="41"/>
      <c r="Y298" s="41"/>
      <c r="Z298" s="41"/>
      <c r="AA298" s="41"/>
      <c r="AB298" s="41"/>
      <c r="AC298" s="41"/>
      <c r="AD298" s="41"/>
      <c r="AE298" s="41"/>
      <c r="AR298" s="228" t="s">
        <v>273</v>
      </c>
      <c r="AT298" s="228" t="s">
        <v>268</v>
      </c>
      <c r="AU298" s="228" t="s">
        <v>82</v>
      </c>
      <c r="AY298" s="20" t="s">
        <v>266</v>
      </c>
      <c r="BE298" s="229">
        <f>IF(N298="základní",J298,0)</f>
        <v>0</v>
      </c>
      <c r="BF298" s="229">
        <f>IF(N298="snížená",J298,0)</f>
        <v>0</v>
      </c>
      <c r="BG298" s="229">
        <f>IF(N298="zákl. přenesená",J298,0)</f>
        <v>0</v>
      </c>
      <c r="BH298" s="229">
        <f>IF(N298="sníž. přenesená",J298,0)</f>
        <v>0</v>
      </c>
      <c r="BI298" s="229">
        <f>IF(N298="nulová",J298,0)</f>
        <v>0</v>
      </c>
      <c r="BJ298" s="20" t="s">
        <v>80</v>
      </c>
      <c r="BK298" s="229">
        <f>ROUND(I298*H298,2)</f>
        <v>0</v>
      </c>
      <c r="BL298" s="20" t="s">
        <v>273</v>
      </c>
      <c r="BM298" s="228" t="s">
        <v>1350</v>
      </c>
    </row>
    <row r="299" spans="1:47" s="2" customFormat="1" ht="12">
      <c r="A299" s="41"/>
      <c r="B299" s="42"/>
      <c r="C299" s="43"/>
      <c r="D299" s="230" t="s">
        <v>275</v>
      </c>
      <c r="E299" s="43"/>
      <c r="F299" s="231" t="s">
        <v>4281</v>
      </c>
      <c r="G299" s="43"/>
      <c r="H299" s="43"/>
      <c r="I299" s="232"/>
      <c r="J299" s="43"/>
      <c r="K299" s="43"/>
      <c r="L299" s="47"/>
      <c r="M299" s="233"/>
      <c r="N299" s="234"/>
      <c r="O299" s="87"/>
      <c r="P299" s="87"/>
      <c r="Q299" s="87"/>
      <c r="R299" s="87"/>
      <c r="S299" s="87"/>
      <c r="T299" s="88"/>
      <c r="U299" s="41"/>
      <c r="V299" s="41"/>
      <c r="W299" s="41"/>
      <c r="X299" s="41"/>
      <c r="Y299" s="41"/>
      <c r="Z299" s="41"/>
      <c r="AA299" s="41"/>
      <c r="AB299" s="41"/>
      <c r="AC299" s="41"/>
      <c r="AD299" s="41"/>
      <c r="AE299" s="41"/>
      <c r="AT299" s="20" t="s">
        <v>275</v>
      </c>
      <c r="AU299" s="20" t="s">
        <v>82</v>
      </c>
    </row>
    <row r="300" spans="1:47" s="2" customFormat="1" ht="12">
      <c r="A300" s="41"/>
      <c r="B300" s="42"/>
      <c r="C300" s="43"/>
      <c r="D300" s="235" t="s">
        <v>277</v>
      </c>
      <c r="E300" s="43"/>
      <c r="F300" s="236" t="s">
        <v>2068</v>
      </c>
      <c r="G300" s="43"/>
      <c r="H300" s="43"/>
      <c r="I300" s="232"/>
      <c r="J300" s="43"/>
      <c r="K300" s="43"/>
      <c r="L300" s="47"/>
      <c r="M300" s="233"/>
      <c r="N300" s="234"/>
      <c r="O300" s="87"/>
      <c r="P300" s="87"/>
      <c r="Q300" s="87"/>
      <c r="R300" s="87"/>
      <c r="S300" s="87"/>
      <c r="T300" s="88"/>
      <c r="U300" s="41"/>
      <c r="V300" s="41"/>
      <c r="W300" s="41"/>
      <c r="X300" s="41"/>
      <c r="Y300" s="41"/>
      <c r="Z300" s="41"/>
      <c r="AA300" s="41"/>
      <c r="AB300" s="41"/>
      <c r="AC300" s="41"/>
      <c r="AD300" s="41"/>
      <c r="AE300" s="41"/>
      <c r="AT300" s="20" t="s">
        <v>277</v>
      </c>
      <c r="AU300" s="20" t="s">
        <v>82</v>
      </c>
    </row>
    <row r="301" spans="1:65" s="2" customFormat="1" ht="16.5" customHeight="1">
      <c r="A301" s="41"/>
      <c r="B301" s="42"/>
      <c r="C301" s="269" t="s">
        <v>879</v>
      </c>
      <c r="D301" s="269" t="s">
        <v>430</v>
      </c>
      <c r="E301" s="270" t="s">
        <v>4323</v>
      </c>
      <c r="F301" s="271" t="s">
        <v>4324</v>
      </c>
      <c r="G301" s="272" t="s">
        <v>3993</v>
      </c>
      <c r="H301" s="273">
        <v>1</v>
      </c>
      <c r="I301" s="274"/>
      <c r="J301" s="275">
        <f>ROUND(I301*H301,2)</f>
        <v>0</v>
      </c>
      <c r="K301" s="271" t="s">
        <v>520</v>
      </c>
      <c r="L301" s="276"/>
      <c r="M301" s="277" t="s">
        <v>19</v>
      </c>
      <c r="N301" s="278" t="s">
        <v>43</v>
      </c>
      <c r="O301" s="87"/>
      <c r="P301" s="226">
        <f>O301*H301</f>
        <v>0</v>
      </c>
      <c r="Q301" s="226">
        <v>0</v>
      </c>
      <c r="R301" s="226">
        <f>Q301*H301</f>
        <v>0</v>
      </c>
      <c r="S301" s="226">
        <v>0</v>
      </c>
      <c r="T301" s="227">
        <f>S301*H301</f>
        <v>0</v>
      </c>
      <c r="U301" s="41"/>
      <c r="V301" s="41"/>
      <c r="W301" s="41"/>
      <c r="X301" s="41"/>
      <c r="Y301" s="41"/>
      <c r="Z301" s="41"/>
      <c r="AA301" s="41"/>
      <c r="AB301" s="41"/>
      <c r="AC301" s="41"/>
      <c r="AD301" s="41"/>
      <c r="AE301" s="41"/>
      <c r="AR301" s="228" t="s">
        <v>324</v>
      </c>
      <c r="AT301" s="228" t="s">
        <v>430</v>
      </c>
      <c r="AU301" s="228" t="s">
        <v>82</v>
      </c>
      <c r="AY301" s="20" t="s">
        <v>266</v>
      </c>
      <c r="BE301" s="229">
        <f>IF(N301="základní",J301,0)</f>
        <v>0</v>
      </c>
      <c r="BF301" s="229">
        <f>IF(N301="snížená",J301,0)</f>
        <v>0</v>
      </c>
      <c r="BG301" s="229">
        <f>IF(N301="zákl. přenesená",J301,0)</f>
        <v>0</v>
      </c>
      <c r="BH301" s="229">
        <f>IF(N301="sníž. přenesená",J301,0)</f>
        <v>0</v>
      </c>
      <c r="BI301" s="229">
        <f>IF(N301="nulová",J301,0)</f>
        <v>0</v>
      </c>
      <c r="BJ301" s="20" t="s">
        <v>80</v>
      </c>
      <c r="BK301" s="229">
        <f>ROUND(I301*H301,2)</f>
        <v>0</v>
      </c>
      <c r="BL301" s="20" t="s">
        <v>273</v>
      </c>
      <c r="BM301" s="228" t="s">
        <v>1381</v>
      </c>
    </row>
    <row r="302" spans="1:47" s="2" customFormat="1" ht="12">
      <c r="A302" s="41"/>
      <c r="B302" s="42"/>
      <c r="C302" s="43"/>
      <c r="D302" s="230" t="s">
        <v>275</v>
      </c>
      <c r="E302" s="43"/>
      <c r="F302" s="231" t="s">
        <v>4324</v>
      </c>
      <c r="G302" s="43"/>
      <c r="H302" s="43"/>
      <c r="I302" s="232"/>
      <c r="J302" s="43"/>
      <c r="K302" s="43"/>
      <c r="L302" s="47"/>
      <c r="M302" s="233"/>
      <c r="N302" s="234"/>
      <c r="O302" s="87"/>
      <c r="P302" s="87"/>
      <c r="Q302" s="87"/>
      <c r="R302" s="87"/>
      <c r="S302" s="87"/>
      <c r="T302" s="88"/>
      <c r="U302" s="41"/>
      <c r="V302" s="41"/>
      <c r="W302" s="41"/>
      <c r="X302" s="41"/>
      <c r="Y302" s="41"/>
      <c r="Z302" s="41"/>
      <c r="AA302" s="41"/>
      <c r="AB302" s="41"/>
      <c r="AC302" s="41"/>
      <c r="AD302" s="41"/>
      <c r="AE302" s="41"/>
      <c r="AT302" s="20" t="s">
        <v>275</v>
      </c>
      <c r="AU302" s="20" t="s">
        <v>82</v>
      </c>
    </row>
    <row r="303" spans="1:47" s="2" customFormat="1" ht="12">
      <c r="A303" s="41"/>
      <c r="B303" s="42"/>
      <c r="C303" s="43"/>
      <c r="D303" s="230" t="s">
        <v>890</v>
      </c>
      <c r="E303" s="43"/>
      <c r="F303" s="290" t="s">
        <v>4325</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890</v>
      </c>
      <c r="AU303" s="20" t="s">
        <v>82</v>
      </c>
    </row>
    <row r="304" spans="1:65" s="2" customFormat="1" ht="16.5" customHeight="1">
      <c r="A304" s="41"/>
      <c r="B304" s="42"/>
      <c r="C304" s="217" t="s">
        <v>884</v>
      </c>
      <c r="D304" s="217" t="s">
        <v>268</v>
      </c>
      <c r="E304" s="218" t="s">
        <v>4326</v>
      </c>
      <c r="F304" s="219" t="s">
        <v>4327</v>
      </c>
      <c r="G304" s="220" t="s">
        <v>3993</v>
      </c>
      <c r="H304" s="221">
        <v>1</v>
      </c>
      <c r="I304" s="222"/>
      <c r="J304" s="223">
        <f>ROUND(I304*H304,2)</f>
        <v>0</v>
      </c>
      <c r="K304" s="219" t="s">
        <v>272</v>
      </c>
      <c r="L304" s="47"/>
      <c r="M304" s="224" t="s">
        <v>19</v>
      </c>
      <c r="N304" s="225" t="s">
        <v>43</v>
      </c>
      <c r="O304" s="87"/>
      <c r="P304" s="226">
        <f>O304*H304</f>
        <v>0</v>
      </c>
      <c r="Q304" s="226">
        <v>0</v>
      </c>
      <c r="R304" s="226">
        <f>Q304*H304</f>
        <v>0</v>
      </c>
      <c r="S304" s="226">
        <v>0</v>
      </c>
      <c r="T304" s="227">
        <f>S304*H304</f>
        <v>0</v>
      </c>
      <c r="U304" s="41"/>
      <c r="V304" s="41"/>
      <c r="W304" s="41"/>
      <c r="X304" s="41"/>
      <c r="Y304" s="41"/>
      <c r="Z304" s="41"/>
      <c r="AA304" s="41"/>
      <c r="AB304" s="41"/>
      <c r="AC304" s="41"/>
      <c r="AD304" s="41"/>
      <c r="AE304" s="41"/>
      <c r="AR304" s="228" t="s">
        <v>273</v>
      </c>
      <c r="AT304" s="228" t="s">
        <v>268</v>
      </c>
      <c r="AU304" s="228" t="s">
        <v>82</v>
      </c>
      <c r="AY304" s="20" t="s">
        <v>266</v>
      </c>
      <c r="BE304" s="229">
        <f>IF(N304="základní",J304,0)</f>
        <v>0</v>
      </c>
      <c r="BF304" s="229">
        <f>IF(N304="snížená",J304,0)</f>
        <v>0</v>
      </c>
      <c r="BG304" s="229">
        <f>IF(N304="zákl. přenesená",J304,0)</f>
        <v>0</v>
      </c>
      <c r="BH304" s="229">
        <f>IF(N304="sníž. přenesená",J304,0)</f>
        <v>0</v>
      </c>
      <c r="BI304" s="229">
        <f>IF(N304="nulová",J304,0)</f>
        <v>0</v>
      </c>
      <c r="BJ304" s="20" t="s">
        <v>80</v>
      </c>
      <c r="BK304" s="229">
        <f>ROUND(I304*H304,2)</f>
        <v>0</v>
      </c>
      <c r="BL304" s="20" t="s">
        <v>273</v>
      </c>
      <c r="BM304" s="228" t="s">
        <v>1393</v>
      </c>
    </row>
    <row r="305" spans="1:47" s="2" customFormat="1" ht="12">
      <c r="A305" s="41"/>
      <c r="B305" s="42"/>
      <c r="C305" s="43"/>
      <c r="D305" s="230" t="s">
        <v>275</v>
      </c>
      <c r="E305" s="43"/>
      <c r="F305" s="231" t="s">
        <v>4327</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275</v>
      </c>
      <c r="AU305" s="20" t="s">
        <v>82</v>
      </c>
    </row>
    <row r="306" spans="1:47" s="2" customFormat="1" ht="12">
      <c r="A306" s="41"/>
      <c r="B306" s="42"/>
      <c r="C306" s="43"/>
      <c r="D306" s="235" t="s">
        <v>277</v>
      </c>
      <c r="E306" s="43"/>
      <c r="F306" s="236" t="s">
        <v>4328</v>
      </c>
      <c r="G306" s="43"/>
      <c r="H306" s="43"/>
      <c r="I306" s="232"/>
      <c r="J306" s="43"/>
      <c r="K306" s="43"/>
      <c r="L306" s="47"/>
      <c r="M306" s="233"/>
      <c r="N306" s="234"/>
      <c r="O306" s="87"/>
      <c r="P306" s="87"/>
      <c r="Q306" s="87"/>
      <c r="R306" s="87"/>
      <c r="S306" s="87"/>
      <c r="T306" s="88"/>
      <c r="U306" s="41"/>
      <c r="V306" s="41"/>
      <c r="W306" s="41"/>
      <c r="X306" s="41"/>
      <c r="Y306" s="41"/>
      <c r="Z306" s="41"/>
      <c r="AA306" s="41"/>
      <c r="AB306" s="41"/>
      <c r="AC306" s="41"/>
      <c r="AD306" s="41"/>
      <c r="AE306" s="41"/>
      <c r="AT306" s="20" t="s">
        <v>277</v>
      </c>
      <c r="AU306" s="20" t="s">
        <v>82</v>
      </c>
    </row>
    <row r="307" spans="1:65" s="2" customFormat="1" ht="24.15" customHeight="1">
      <c r="A307" s="41"/>
      <c r="B307" s="42"/>
      <c r="C307" s="269" t="s">
        <v>894</v>
      </c>
      <c r="D307" s="269" t="s">
        <v>430</v>
      </c>
      <c r="E307" s="270" t="s">
        <v>4302</v>
      </c>
      <c r="F307" s="271" t="s">
        <v>4303</v>
      </c>
      <c r="G307" s="272" t="s">
        <v>3993</v>
      </c>
      <c r="H307" s="273">
        <v>1</v>
      </c>
      <c r="I307" s="274"/>
      <c r="J307" s="275">
        <f>ROUND(I307*H307,2)</f>
        <v>0</v>
      </c>
      <c r="K307" s="271" t="s">
        <v>520</v>
      </c>
      <c r="L307" s="276"/>
      <c r="M307" s="277" t="s">
        <v>19</v>
      </c>
      <c r="N307" s="278" t="s">
        <v>43</v>
      </c>
      <c r="O307" s="87"/>
      <c r="P307" s="226">
        <f>O307*H307</f>
        <v>0</v>
      </c>
      <c r="Q307" s="226">
        <v>0</v>
      </c>
      <c r="R307" s="226">
        <f>Q307*H307</f>
        <v>0</v>
      </c>
      <c r="S307" s="226">
        <v>0</v>
      </c>
      <c r="T307" s="227">
        <f>S307*H307</f>
        <v>0</v>
      </c>
      <c r="U307" s="41"/>
      <c r="V307" s="41"/>
      <c r="W307" s="41"/>
      <c r="X307" s="41"/>
      <c r="Y307" s="41"/>
      <c r="Z307" s="41"/>
      <c r="AA307" s="41"/>
      <c r="AB307" s="41"/>
      <c r="AC307" s="41"/>
      <c r="AD307" s="41"/>
      <c r="AE307" s="41"/>
      <c r="AR307" s="228" t="s">
        <v>324</v>
      </c>
      <c r="AT307" s="228" t="s">
        <v>430</v>
      </c>
      <c r="AU307" s="228" t="s">
        <v>82</v>
      </c>
      <c r="AY307" s="20" t="s">
        <v>266</v>
      </c>
      <c r="BE307" s="229">
        <f>IF(N307="základní",J307,0)</f>
        <v>0</v>
      </c>
      <c r="BF307" s="229">
        <f>IF(N307="snížená",J307,0)</f>
        <v>0</v>
      </c>
      <c r="BG307" s="229">
        <f>IF(N307="zákl. přenesená",J307,0)</f>
        <v>0</v>
      </c>
      <c r="BH307" s="229">
        <f>IF(N307="sníž. přenesená",J307,0)</f>
        <v>0</v>
      </c>
      <c r="BI307" s="229">
        <f>IF(N307="nulová",J307,0)</f>
        <v>0</v>
      </c>
      <c r="BJ307" s="20" t="s">
        <v>80</v>
      </c>
      <c r="BK307" s="229">
        <f>ROUND(I307*H307,2)</f>
        <v>0</v>
      </c>
      <c r="BL307" s="20" t="s">
        <v>273</v>
      </c>
      <c r="BM307" s="228" t="s">
        <v>1407</v>
      </c>
    </row>
    <row r="308" spans="1:47" s="2" customFormat="1" ht="12">
      <c r="A308" s="41"/>
      <c r="B308" s="42"/>
      <c r="C308" s="43"/>
      <c r="D308" s="230" t="s">
        <v>275</v>
      </c>
      <c r="E308" s="43"/>
      <c r="F308" s="231" t="s">
        <v>4303</v>
      </c>
      <c r="G308" s="43"/>
      <c r="H308" s="43"/>
      <c r="I308" s="232"/>
      <c r="J308" s="43"/>
      <c r="K308" s="43"/>
      <c r="L308" s="47"/>
      <c r="M308" s="233"/>
      <c r="N308" s="234"/>
      <c r="O308" s="87"/>
      <c r="P308" s="87"/>
      <c r="Q308" s="87"/>
      <c r="R308" s="87"/>
      <c r="S308" s="87"/>
      <c r="T308" s="88"/>
      <c r="U308" s="41"/>
      <c r="V308" s="41"/>
      <c r="W308" s="41"/>
      <c r="X308" s="41"/>
      <c r="Y308" s="41"/>
      <c r="Z308" s="41"/>
      <c r="AA308" s="41"/>
      <c r="AB308" s="41"/>
      <c r="AC308" s="41"/>
      <c r="AD308" s="41"/>
      <c r="AE308" s="41"/>
      <c r="AT308" s="20" t="s">
        <v>275</v>
      </c>
      <c r="AU308" s="20" t="s">
        <v>82</v>
      </c>
    </row>
    <row r="309" spans="1:47" s="2" customFormat="1" ht="12">
      <c r="A309" s="41"/>
      <c r="B309" s="42"/>
      <c r="C309" s="43"/>
      <c r="D309" s="230" t="s">
        <v>890</v>
      </c>
      <c r="E309" s="43"/>
      <c r="F309" s="290" t="s">
        <v>4212</v>
      </c>
      <c r="G309" s="43"/>
      <c r="H309" s="43"/>
      <c r="I309" s="232"/>
      <c r="J309" s="43"/>
      <c r="K309" s="43"/>
      <c r="L309" s="47"/>
      <c r="M309" s="233"/>
      <c r="N309" s="234"/>
      <c r="O309" s="87"/>
      <c r="P309" s="87"/>
      <c r="Q309" s="87"/>
      <c r="R309" s="87"/>
      <c r="S309" s="87"/>
      <c r="T309" s="88"/>
      <c r="U309" s="41"/>
      <c r="V309" s="41"/>
      <c r="W309" s="41"/>
      <c r="X309" s="41"/>
      <c r="Y309" s="41"/>
      <c r="Z309" s="41"/>
      <c r="AA309" s="41"/>
      <c r="AB309" s="41"/>
      <c r="AC309" s="41"/>
      <c r="AD309" s="41"/>
      <c r="AE309" s="41"/>
      <c r="AT309" s="20" t="s">
        <v>890</v>
      </c>
      <c r="AU309" s="20" t="s">
        <v>82</v>
      </c>
    </row>
    <row r="310" spans="1:65" s="2" customFormat="1" ht="16.5" customHeight="1">
      <c r="A310" s="41"/>
      <c r="B310" s="42"/>
      <c r="C310" s="217" t="s">
        <v>899</v>
      </c>
      <c r="D310" s="217" t="s">
        <v>268</v>
      </c>
      <c r="E310" s="218" t="s">
        <v>4213</v>
      </c>
      <c r="F310" s="219" t="s">
        <v>4214</v>
      </c>
      <c r="G310" s="220" t="s">
        <v>3993</v>
      </c>
      <c r="H310" s="221">
        <v>1</v>
      </c>
      <c r="I310" s="222"/>
      <c r="J310" s="223">
        <f>ROUND(I310*H310,2)</f>
        <v>0</v>
      </c>
      <c r="K310" s="219" t="s">
        <v>272</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273</v>
      </c>
      <c r="AT310" s="228" t="s">
        <v>268</v>
      </c>
      <c r="AU310" s="228" t="s">
        <v>82</v>
      </c>
      <c r="AY310" s="20" t="s">
        <v>266</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273</v>
      </c>
      <c r="BM310" s="228" t="s">
        <v>1425</v>
      </c>
    </row>
    <row r="311" spans="1:47" s="2" customFormat="1" ht="12">
      <c r="A311" s="41"/>
      <c r="B311" s="42"/>
      <c r="C311" s="43"/>
      <c r="D311" s="230" t="s">
        <v>275</v>
      </c>
      <c r="E311" s="43"/>
      <c r="F311" s="231" t="s">
        <v>4214</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275</v>
      </c>
      <c r="AU311" s="20" t="s">
        <v>82</v>
      </c>
    </row>
    <row r="312" spans="1:47" s="2" customFormat="1" ht="12">
      <c r="A312" s="41"/>
      <c r="B312" s="42"/>
      <c r="C312" s="43"/>
      <c r="D312" s="235" t="s">
        <v>277</v>
      </c>
      <c r="E312" s="43"/>
      <c r="F312" s="236" t="s">
        <v>4215</v>
      </c>
      <c r="G312" s="43"/>
      <c r="H312" s="43"/>
      <c r="I312" s="232"/>
      <c r="J312" s="43"/>
      <c r="K312" s="43"/>
      <c r="L312" s="47"/>
      <c r="M312" s="233"/>
      <c r="N312" s="234"/>
      <c r="O312" s="87"/>
      <c r="P312" s="87"/>
      <c r="Q312" s="87"/>
      <c r="R312" s="87"/>
      <c r="S312" s="87"/>
      <c r="T312" s="88"/>
      <c r="U312" s="41"/>
      <c r="V312" s="41"/>
      <c r="W312" s="41"/>
      <c r="X312" s="41"/>
      <c r="Y312" s="41"/>
      <c r="Z312" s="41"/>
      <c r="AA312" s="41"/>
      <c r="AB312" s="41"/>
      <c r="AC312" s="41"/>
      <c r="AD312" s="41"/>
      <c r="AE312" s="41"/>
      <c r="AT312" s="20" t="s">
        <v>277</v>
      </c>
      <c r="AU312" s="20" t="s">
        <v>82</v>
      </c>
    </row>
    <row r="313" spans="1:65" s="2" customFormat="1" ht="24.15" customHeight="1">
      <c r="A313" s="41"/>
      <c r="B313" s="42"/>
      <c r="C313" s="269" t="s">
        <v>906</v>
      </c>
      <c r="D313" s="269" t="s">
        <v>430</v>
      </c>
      <c r="E313" s="270" t="s">
        <v>4282</v>
      </c>
      <c r="F313" s="271" t="s">
        <v>4283</v>
      </c>
      <c r="G313" s="272" t="s">
        <v>3993</v>
      </c>
      <c r="H313" s="273">
        <v>1</v>
      </c>
      <c r="I313" s="274"/>
      <c r="J313" s="275">
        <f>ROUND(I313*H313,2)</f>
        <v>0</v>
      </c>
      <c r="K313" s="271" t="s">
        <v>520</v>
      </c>
      <c r="L313" s="276"/>
      <c r="M313" s="277" t="s">
        <v>19</v>
      </c>
      <c r="N313" s="278" t="s">
        <v>43</v>
      </c>
      <c r="O313" s="87"/>
      <c r="P313" s="226">
        <f>O313*H313</f>
        <v>0</v>
      </c>
      <c r="Q313" s="226">
        <v>0</v>
      </c>
      <c r="R313" s="226">
        <f>Q313*H313</f>
        <v>0</v>
      </c>
      <c r="S313" s="226">
        <v>0</v>
      </c>
      <c r="T313" s="227">
        <f>S313*H313</f>
        <v>0</v>
      </c>
      <c r="U313" s="41"/>
      <c r="V313" s="41"/>
      <c r="W313" s="41"/>
      <c r="X313" s="41"/>
      <c r="Y313" s="41"/>
      <c r="Z313" s="41"/>
      <c r="AA313" s="41"/>
      <c r="AB313" s="41"/>
      <c r="AC313" s="41"/>
      <c r="AD313" s="41"/>
      <c r="AE313" s="41"/>
      <c r="AR313" s="228" t="s">
        <v>324</v>
      </c>
      <c r="AT313" s="228" t="s">
        <v>430</v>
      </c>
      <c r="AU313" s="228" t="s">
        <v>82</v>
      </c>
      <c r="AY313" s="20" t="s">
        <v>266</v>
      </c>
      <c r="BE313" s="229">
        <f>IF(N313="základní",J313,0)</f>
        <v>0</v>
      </c>
      <c r="BF313" s="229">
        <f>IF(N313="snížená",J313,0)</f>
        <v>0</v>
      </c>
      <c r="BG313" s="229">
        <f>IF(N313="zákl. přenesená",J313,0)</f>
        <v>0</v>
      </c>
      <c r="BH313" s="229">
        <f>IF(N313="sníž. přenesená",J313,0)</f>
        <v>0</v>
      </c>
      <c r="BI313" s="229">
        <f>IF(N313="nulová",J313,0)</f>
        <v>0</v>
      </c>
      <c r="BJ313" s="20" t="s">
        <v>80</v>
      </c>
      <c r="BK313" s="229">
        <f>ROUND(I313*H313,2)</f>
        <v>0</v>
      </c>
      <c r="BL313" s="20" t="s">
        <v>273</v>
      </c>
      <c r="BM313" s="228" t="s">
        <v>1437</v>
      </c>
    </row>
    <row r="314" spans="1:47" s="2" customFormat="1" ht="12">
      <c r="A314" s="41"/>
      <c r="B314" s="42"/>
      <c r="C314" s="43"/>
      <c r="D314" s="230" t="s">
        <v>275</v>
      </c>
      <c r="E314" s="43"/>
      <c r="F314" s="231" t="s">
        <v>4283</v>
      </c>
      <c r="G314" s="43"/>
      <c r="H314" s="43"/>
      <c r="I314" s="232"/>
      <c r="J314" s="43"/>
      <c r="K314" s="43"/>
      <c r="L314" s="47"/>
      <c r="M314" s="233"/>
      <c r="N314" s="234"/>
      <c r="O314" s="87"/>
      <c r="P314" s="87"/>
      <c r="Q314" s="87"/>
      <c r="R314" s="87"/>
      <c r="S314" s="87"/>
      <c r="T314" s="88"/>
      <c r="U314" s="41"/>
      <c r="V314" s="41"/>
      <c r="W314" s="41"/>
      <c r="X314" s="41"/>
      <c r="Y314" s="41"/>
      <c r="Z314" s="41"/>
      <c r="AA314" s="41"/>
      <c r="AB314" s="41"/>
      <c r="AC314" s="41"/>
      <c r="AD314" s="41"/>
      <c r="AE314" s="41"/>
      <c r="AT314" s="20" t="s">
        <v>275</v>
      </c>
      <c r="AU314" s="20" t="s">
        <v>82</v>
      </c>
    </row>
    <row r="315" spans="1:47" s="2" customFormat="1" ht="12">
      <c r="A315" s="41"/>
      <c r="B315" s="42"/>
      <c r="C315" s="43"/>
      <c r="D315" s="230" t="s">
        <v>890</v>
      </c>
      <c r="E315" s="43"/>
      <c r="F315" s="290" t="s">
        <v>4212</v>
      </c>
      <c r="G315" s="43"/>
      <c r="H315" s="43"/>
      <c r="I315" s="232"/>
      <c r="J315" s="43"/>
      <c r="K315" s="43"/>
      <c r="L315" s="47"/>
      <c r="M315" s="233"/>
      <c r="N315" s="234"/>
      <c r="O315" s="87"/>
      <c r="P315" s="87"/>
      <c r="Q315" s="87"/>
      <c r="R315" s="87"/>
      <c r="S315" s="87"/>
      <c r="T315" s="88"/>
      <c r="U315" s="41"/>
      <c r="V315" s="41"/>
      <c r="W315" s="41"/>
      <c r="X315" s="41"/>
      <c r="Y315" s="41"/>
      <c r="Z315" s="41"/>
      <c r="AA315" s="41"/>
      <c r="AB315" s="41"/>
      <c r="AC315" s="41"/>
      <c r="AD315" s="41"/>
      <c r="AE315" s="41"/>
      <c r="AT315" s="20" t="s">
        <v>890</v>
      </c>
      <c r="AU315" s="20" t="s">
        <v>82</v>
      </c>
    </row>
    <row r="316" spans="1:65" s="2" customFormat="1" ht="16.5" customHeight="1">
      <c r="A316" s="41"/>
      <c r="B316" s="42"/>
      <c r="C316" s="217" t="s">
        <v>912</v>
      </c>
      <c r="D316" s="217" t="s">
        <v>268</v>
      </c>
      <c r="E316" s="218" t="s">
        <v>4213</v>
      </c>
      <c r="F316" s="219" t="s">
        <v>4214</v>
      </c>
      <c r="G316" s="220" t="s">
        <v>3993</v>
      </c>
      <c r="H316" s="221">
        <v>1</v>
      </c>
      <c r="I316" s="222"/>
      <c r="J316" s="223">
        <f>ROUND(I316*H316,2)</f>
        <v>0</v>
      </c>
      <c r="K316" s="219" t="s">
        <v>272</v>
      </c>
      <c r="L316" s="47"/>
      <c r="M316" s="224" t="s">
        <v>19</v>
      </c>
      <c r="N316" s="225" t="s">
        <v>43</v>
      </c>
      <c r="O316" s="87"/>
      <c r="P316" s="226">
        <f>O316*H316</f>
        <v>0</v>
      </c>
      <c r="Q316" s="226">
        <v>0</v>
      </c>
      <c r="R316" s="226">
        <f>Q316*H316</f>
        <v>0</v>
      </c>
      <c r="S316" s="226">
        <v>0</v>
      </c>
      <c r="T316" s="227">
        <f>S316*H316</f>
        <v>0</v>
      </c>
      <c r="U316" s="41"/>
      <c r="V316" s="41"/>
      <c r="W316" s="41"/>
      <c r="X316" s="41"/>
      <c r="Y316" s="41"/>
      <c r="Z316" s="41"/>
      <c r="AA316" s="41"/>
      <c r="AB316" s="41"/>
      <c r="AC316" s="41"/>
      <c r="AD316" s="41"/>
      <c r="AE316" s="41"/>
      <c r="AR316" s="228" t="s">
        <v>273</v>
      </c>
      <c r="AT316" s="228" t="s">
        <v>268</v>
      </c>
      <c r="AU316" s="228" t="s">
        <v>82</v>
      </c>
      <c r="AY316" s="20" t="s">
        <v>266</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273</v>
      </c>
      <c r="BM316" s="228" t="s">
        <v>1461</v>
      </c>
    </row>
    <row r="317" spans="1:47" s="2" customFormat="1" ht="12">
      <c r="A317" s="41"/>
      <c r="B317" s="42"/>
      <c r="C317" s="43"/>
      <c r="D317" s="230" t="s">
        <v>275</v>
      </c>
      <c r="E317" s="43"/>
      <c r="F317" s="231" t="s">
        <v>4214</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275</v>
      </c>
      <c r="AU317" s="20" t="s">
        <v>82</v>
      </c>
    </row>
    <row r="318" spans="1:47" s="2" customFormat="1" ht="12">
      <c r="A318" s="41"/>
      <c r="B318" s="42"/>
      <c r="C318" s="43"/>
      <c r="D318" s="235" t="s">
        <v>277</v>
      </c>
      <c r="E318" s="43"/>
      <c r="F318" s="236" t="s">
        <v>4215</v>
      </c>
      <c r="G318" s="43"/>
      <c r="H318" s="43"/>
      <c r="I318" s="232"/>
      <c r="J318" s="43"/>
      <c r="K318" s="43"/>
      <c r="L318" s="47"/>
      <c r="M318" s="233"/>
      <c r="N318" s="234"/>
      <c r="O318" s="87"/>
      <c r="P318" s="87"/>
      <c r="Q318" s="87"/>
      <c r="R318" s="87"/>
      <c r="S318" s="87"/>
      <c r="T318" s="88"/>
      <c r="U318" s="41"/>
      <c r="V318" s="41"/>
      <c r="W318" s="41"/>
      <c r="X318" s="41"/>
      <c r="Y318" s="41"/>
      <c r="Z318" s="41"/>
      <c r="AA318" s="41"/>
      <c r="AB318" s="41"/>
      <c r="AC318" s="41"/>
      <c r="AD318" s="41"/>
      <c r="AE318" s="41"/>
      <c r="AT318" s="20" t="s">
        <v>277</v>
      </c>
      <c r="AU318" s="20" t="s">
        <v>82</v>
      </c>
    </row>
    <row r="319" spans="1:65" s="2" customFormat="1" ht="16.5" customHeight="1">
      <c r="A319" s="41"/>
      <c r="B319" s="42"/>
      <c r="C319" s="269" t="s">
        <v>918</v>
      </c>
      <c r="D319" s="269" t="s">
        <v>430</v>
      </c>
      <c r="E319" s="270" t="s">
        <v>4289</v>
      </c>
      <c r="F319" s="271" t="s">
        <v>4290</v>
      </c>
      <c r="G319" s="272" t="s">
        <v>3993</v>
      </c>
      <c r="H319" s="273">
        <v>2</v>
      </c>
      <c r="I319" s="274"/>
      <c r="J319" s="275">
        <f>ROUND(I319*H319,2)</f>
        <v>0</v>
      </c>
      <c r="K319" s="271" t="s">
        <v>520</v>
      </c>
      <c r="L319" s="276"/>
      <c r="M319" s="277" t="s">
        <v>19</v>
      </c>
      <c r="N319" s="278" t="s">
        <v>43</v>
      </c>
      <c r="O319" s="87"/>
      <c r="P319" s="226">
        <f>O319*H319</f>
        <v>0</v>
      </c>
      <c r="Q319" s="226">
        <v>0</v>
      </c>
      <c r="R319" s="226">
        <f>Q319*H319</f>
        <v>0</v>
      </c>
      <c r="S319" s="226">
        <v>0</v>
      </c>
      <c r="T319" s="227">
        <f>S319*H319</f>
        <v>0</v>
      </c>
      <c r="U319" s="41"/>
      <c r="V319" s="41"/>
      <c r="W319" s="41"/>
      <c r="X319" s="41"/>
      <c r="Y319" s="41"/>
      <c r="Z319" s="41"/>
      <c r="AA319" s="41"/>
      <c r="AB319" s="41"/>
      <c r="AC319" s="41"/>
      <c r="AD319" s="41"/>
      <c r="AE319" s="41"/>
      <c r="AR319" s="228" t="s">
        <v>324</v>
      </c>
      <c r="AT319" s="228" t="s">
        <v>430</v>
      </c>
      <c r="AU319" s="228" t="s">
        <v>82</v>
      </c>
      <c r="AY319" s="20" t="s">
        <v>266</v>
      </c>
      <c r="BE319" s="229">
        <f>IF(N319="základní",J319,0)</f>
        <v>0</v>
      </c>
      <c r="BF319" s="229">
        <f>IF(N319="snížená",J319,0)</f>
        <v>0</v>
      </c>
      <c r="BG319" s="229">
        <f>IF(N319="zákl. přenesená",J319,0)</f>
        <v>0</v>
      </c>
      <c r="BH319" s="229">
        <f>IF(N319="sníž. přenesená",J319,0)</f>
        <v>0</v>
      </c>
      <c r="BI319" s="229">
        <f>IF(N319="nulová",J319,0)</f>
        <v>0</v>
      </c>
      <c r="BJ319" s="20" t="s">
        <v>80</v>
      </c>
      <c r="BK319" s="229">
        <f>ROUND(I319*H319,2)</f>
        <v>0</v>
      </c>
      <c r="BL319" s="20" t="s">
        <v>273</v>
      </c>
      <c r="BM319" s="228" t="s">
        <v>1493</v>
      </c>
    </row>
    <row r="320" spans="1:47" s="2" customFormat="1" ht="12">
      <c r="A320" s="41"/>
      <c r="B320" s="42"/>
      <c r="C320" s="43"/>
      <c r="D320" s="230" t="s">
        <v>275</v>
      </c>
      <c r="E320" s="43"/>
      <c r="F320" s="231" t="s">
        <v>4290</v>
      </c>
      <c r="G320" s="43"/>
      <c r="H320" s="43"/>
      <c r="I320" s="232"/>
      <c r="J320" s="43"/>
      <c r="K320" s="43"/>
      <c r="L320" s="47"/>
      <c r="M320" s="233"/>
      <c r="N320" s="234"/>
      <c r="O320" s="87"/>
      <c r="P320" s="87"/>
      <c r="Q320" s="87"/>
      <c r="R320" s="87"/>
      <c r="S320" s="87"/>
      <c r="T320" s="88"/>
      <c r="U320" s="41"/>
      <c r="V320" s="41"/>
      <c r="W320" s="41"/>
      <c r="X320" s="41"/>
      <c r="Y320" s="41"/>
      <c r="Z320" s="41"/>
      <c r="AA320" s="41"/>
      <c r="AB320" s="41"/>
      <c r="AC320" s="41"/>
      <c r="AD320" s="41"/>
      <c r="AE320" s="41"/>
      <c r="AT320" s="20" t="s">
        <v>275</v>
      </c>
      <c r="AU320" s="20" t="s">
        <v>82</v>
      </c>
    </row>
    <row r="321" spans="1:47" s="2" customFormat="1" ht="12">
      <c r="A321" s="41"/>
      <c r="B321" s="42"/>
      <c r="C321" s="43"/>
      <c r="D321" s="230" t="s">
        <v>890</v>
      </c>
      <c r="E321" s="43"/>
      <c r="F321" s="290" t="s">
        <v>4230</v>
      </c>
      <c r="G321" s="43"/>
      <c r="H321" s="43"/>
      <c r="I321" s="232"/>
      <c r="J321" s="43"/>
      <c r="K321" s="43"/>
      <c r="L321" s="47"/>
      <c r="M321" s="233"/>
      <c r="N321" s="234"/>
      <c r="O321" s="87"/>
      <c r="P321" s="87"/>
      <c r="Q321" s="87"/>
      <c r="R321" s="87"/>
      <c r="S321" s="87"/>
      <c r="T321" s="88"/>
      <c r="U321" s="41"/>
      <c r="V321" s="41"/>
      <c r="W321" s="41"/>
      <c r="X321" s="41"/>
      <c r="Y321" s="41"/>
      <c r="Z321" s="41"/>
      <c r="AA321" s="41"/>
      <c r="AB321" s="41"/>
      <c r="AC321" s="41"/>
      <c r="AD321" s="41"/>
      <c r="AE321" s="41"/>
      <c r="AT321" s="20" t="s">
        <v>890</v>
      </c>
      <c r="AU321" s="20" t="s">
        <v>82</v>
      </c>
    </row>
    <row r="322" spans="1:65" s="2" customFormat="1" ht="16.5" customHeight="1">
      <c r="A322" s="41"/>
      <c r="B322" s="42"/>
      <c r="C322" s="217" t="s">
        <v>925</v>
      </c>
      <c r="D322" s="217" t="s">
        <v>268</v>
      </c>
      <c r="E322" s="218" t="s">
        <v>4231</v>
      </c>
      <c r="F322" s="219" t="s">
        <v>4226</v>
      </c>
      <c r="G322" s="220" t="s">
        <v>3993</v>
      </c>
      <c r="H322" s="221">
        <v>2</v>
      </c>
      <c r="I322" s="222"/>
      <c r="J322" s="223">
        <f>ROUND(I322*H322,2)</f>
        <v>0</v>
      </c>
      <c r="K322" s="219" t="s">
        <v>272</v>
      </c>
      <c r="L322" s="47"/>
      <c r="M322" s="224" t="s">
        <v>19</v>
      </c>
      <c r="N322" s="225" t="s">
        <v>43</v>
      </c>
      <c r="O322" s="87"/>
      <c r="P322" s="226">
        <f>O322*H322</f>
        <v>0</v>
      </c>
      <c r="Q322" s="226">
        <v>0</v>
      </c>
      <c r="R322" s="226">
        <f>Q322*H322</f>
        <v>0</v>
      </c>
      <c r="S322" s="226">
        <v>0</v>
      </c>
      <c r="T322" s="227">
        <f>S322*H322</f>
        <v>0</v>
      </c>
      <c r="U322" s="41"/>
      <c r="V322" s="41"/>
      <c r="W322" s="41"/>
      <c r="X322" s="41"/>
      <c r="Y322" s="41"/>
      <c r="Z322" s="41"/>
      <c r="AA322" s="41"/>
      <c r="AB322" s="41"/>
      <c r="AC322" s="41"/>
      <c r="AD322" s="41"/>
      <c r="AE322" s="41"/>
      <c r="AR322" s="228" t="s">
        <v>273</v>
      </c>
      <c r="AT322" s="228" t="s">
        <v>268</v>
      </c>
      <c r="AU322" s="228" t="s">
        <v>82</v>
      </c>
      <c r="AY322" s="20" t="s">
        <v>266</v>
      </c>
      <c r="BE322" s="229">
        <f>IF(N322="základní",J322,0)</f>
        <v>0</v>
      </c>
      <c r="BF322" s="229">
        <f>IF(N322="snížená",J322,0)</f>
        <v>0</v>
      </c>
      <c r="BG322" s="229">
        <f>IF(N322="zákl. přenesená",J322,0)</f>
        <v>0</v>
      </c>
      <c r="BH322" s="229">
        <f>IF(N322="sníž. přenesená",J322,0)</f>
        <v>0</v>
      </c>
      <c r="BI322" s="229">
        <f>IF(N322="nulová",J322,0)</f>
        <v>0</v>
      </c>
      <c r="BJ322" s="20" t="s">
        <v>80</v>
      </c>
      <c r="BK322" s="229">
        <f>ROUND(I322*H322,2)</f>
        <v>0</v>
      </c>
      <c r="BL322" s="20" t="s">
        <v>273</v>
      </c>
      <c r="BM322" s="228" t="s">
        <v>1519</v>
      </c>
    </row>
    <row r="323" spans="1:47" s="2" customFormat="1" ht="12">
      <c r="A323" s="41"/>
      <c r="B323" s="42"/>
      <c r="C323" s="43"/>
      <c r="D323" s="230" t="s">
        <v>275</v>
      </c>
      <c r="E323" s="43"/>
      <c r="F323" s="231" t="s">
        <v>4226</v>
      </c>
      <c r="G323" s="43"/>
      <c r="H323" s="43"/>
      <c r="I323" s="232"/>
      <c r="J323" s="43"/>
      <c r="K323" s="43"/>
      <c r="L323" s="47"/>
      <c r="M323" s="233"/>
      <c r="N323" s="234"/>
      <c r="O323" s="87"/>
      <c r="P323" s="87"/>
      <c r="Q323" s="87"/>
      <c r="R323" s="87"/>
      <c r="S323" s="87"/>
      <c r="T323" s="88"/>
      <c r="U323" s="41"/>
      <c r="V323" s="41"/>
      <c r="W323" s="41"/>
      <c r="X323" s="41"/>
      <c r="Y323" s="41"/>
      <c r="Z323" s="41"/>
      <c r="AA323" s="41"/>
      <c r="AB323" s="41"/>
      <c r="AC323" s="41"/>
      <c r="AD323" s="41"/>
      <c r="AE323" s="41"/>
      <c r="AT323" s="20" t="s">
        <v>275</v>
      </c>
      <c r="AU323" s="20" t="s">
        <v>82</v>
      </c>
    </row>
    <row r="324" spans="1:47" s="2" customFormat="1" ht="12">
      <c r="A324" s="41"/>
      <c r="B324" s="42"/>
      <c r="C324" s="43"/>
      <c r="D324" s="235" t="s">
        <v>277</v>
      </c>
      <c r="E324" s="43"/>
      <c r="F324" s="236" t="s">
        <v>4232</v>
      </c>
      <c r="G324" s="43"/>
      <c r="H324" s="43"/>
      <c r="I324" s="232"/>
      <c r="J324" s="43"/>
      <c r="K324" s="43"/>
      <c r="L324" s="47"/>
      <c r="M324" s="233"/>
      <c r="N324" s="234"/>
      <c r="O324" s="87"/>
      <c r="P324" s="87"/>
      <c r="Q324" s="87"/>
      <c r="R324" s="87"/>
      <c r="S324" s="87"/>
      <c r="T324" s="88"/>
      <c r="U324" s="41"/>
      <c r="V324" s="41"/>
      <c r="W324" s="41"/>
      <c r="X324" s="41"/>
      <c r="Y324" s="41"/>
      <c r="Z324" s="41"/>
      <c r="AA324" s="41"/>
      <c r="AB324" s="41"/>
      <c r="AC324" s="41"/>
      <c r="AD324" s="41"/>
      <c r="AE324" s="41"/>
      <c r="AT324" s="20" t="s">
        <v>277</v>
      </c>
      <c r="AU324" s="20" t="s">
        <v>82</v>
      </c>
    </row>
    <row r="325" spans="1:65" s="2" customFormat="1" ht="24.15" customHeight="1">
      <c r="A325" s="41"/>
      <c r="B325" s="42"/>
      <c r="C325" s="269" t="s">
        <v>930</v>
      </c>
      <c r="D325" s="269" t="s">
        <v>430</v>
      </c>
      <c r="E325" s="270" t="s">
        <v>4304</v>
      </c>
      <c r="F325" s="271" t="s">
        <v>4305</v>
      </c>
      <c r="G325" s="272" t="s">
        <v>3993</v>
      </c>
      <c r="H325" s="273">
        <v>1</v>
      </c>
      <c r="I325" s="274"/>
      <c r="J325" s="275">
        <f>ROUND(I325*H325,2)</f>
        <v>0</v>
      </c>
      <c r="K325" s="271" t="s">
        <v>520</v>
      </c>
      <c r="L325" s="276"/>
      <c r="M325" s="277" t="s">
        <v>19</v>
      </c>
      <c r="N325" s="278" t="s">
        <v>43</v>
      </c>
      <c r="O325" s="87"/>
      <c r="P325" s="226">
        <f>O325*H325</f>
        <v>0</v>
      </c>
      <c r="Q325" s="226">
        <v>0</v>
      </c>
      <c r="R325" s="226">
        <f>Q325*H325</f>
        <v>0</v>
      </c>
      <c r="S325" s="226">
        <v>0</v>
      </c>
      <c r="T325" s="227">
        <f>S325*H325</f>
        <v>0</v>
      </c>
      <c r="U325" s="41"/>
      <c r="V325" s="41"/>
      <c r="W325" s="41"/>
      <c r="X325" s="41"/>
      <c r="Y325" s="41"/>
      <c r="Z325" s="41"/>
      <c r="AA325" s="41"/>
      <c r="AB325" s="41"/>
      <c r="AC325" s="41"/>
      <c r="AD325" s="41"/>
      <c r="AE325" s="41"/>
      <c r="AR325" s="228" t="s">
        <v>324</v>
      </c>
      <c r="AT325" s="228" t="s">
        <v>430</v>
      </c>
      <c r="AU325" s="228" t="s">
        <v>82</v>
      </c>
      <c r="AY325" s="20" t="s">
        <v>266</v>
      </c>
      <c r="BE325" s="229">
        <f>IF(N325="základní",J325,0)</f>
        <v>0</v>
      </c>
      <c r="BF325" s="229">
        <f>IF(N325="snížená",J325,0)</f>
        <v>0</v>
      </c>
      <c r="BG325" s="229">
        <f>IF(N325="zákl. přenesená",J325,0)</f>
        <v>0</v>
      </c>
      <c r="BH325" s="229">
        <f>IF(N325="sníž. přenesená",J325,0)</f>
        <v>0</v>
      </c>
      <c r="BI325" s="229">
        <f>IF(N325="nulová",J325,0)</f>
        <v>0</v>
      </c>
      <c r="BJ325" s="20" t="s">
        <v>80</v>
      </c>
      <c r="BK325" s="229">
        <f>ROUND(I325*H325,2)</f>
        <v>0</v>
      </c>
      <c r="BL325" s="20" t="s">
        <v>273</v>
      </c>
      <c r="BM325" s="228" t="s">
        <v>1533</v>
      </c>
    </row>
    <row r="326" spans="1:47" s="2" customFormat="1" ht="12">
      <c r="A326" s="41"/>
      <c r="B326" s="42"/>
      <c r="C326" s="43"/>
      <c r="D326" s="230" t="s">
        <v>275</v>
      </c>
      <c r="E326" s="43"/>
      <c r="F326" s="231" t="s">
        <v>4305</v>
      </c>
      <c r="G326" s="43"/>
      <c r="H326" s="43"/>
      <c r="I326" s="232"/>
      <c r="J326" s="43"/>
      <c r="K326" s="43"/>
      <c r="L326" s="47"/>
      <c r="M326" s="233"/>
      <c r="N326" s="234"/>
      <c r="O326" s="87"/>
      <c r="P326" s="87"/>
      <c r="Q326" s="87"/>
      <c r="R326" s="87"/>
      <c r="S326" s="87"/>
      <c r="T326" s="88"/>
      <c r="U326" s="41"/>
      <c r="V326" s="41"/>
      <c r="W326" s="41"/>
      <c r="X326" s="41"/>
      <c r="Y326" s="41"/>
      <c r="Z326" s="41"/>
      <c r="AA326" s="41"/>
      <c r="AB326" s="41"/>
      <c r="AC326" s="41"/>
      <c r="AD326" s="41"/>
      <c r="AE326" s="41"/>
      <c r="AT326" s="20" t="s">
        <v>275</v>
      </c>
      <c r="AU326" s="20" t="s">
        <v>82</v>
      </c>
    </row>
    <row r="327" spans="1:47" s="2" customFormat="1" ht="12">
      <c r="A327" s="41"/>
      <c r="B327" s="42"/>
      <c r="C327" s="43"/>
      <c r="D327" s="230" t="s">
        <v>890</v>
      </c>
      <c r="E327" s="43"/>
      <c r="F327" s="290" t="s">
        <v>4306</v>
      </c>
      <c r="G327" s="43"/>
      <c r="H327" s="43"/>
      <c r="I327" s="232"/>
      <c r="J327" s="43"/>
      <c r="K327" s="43"/>
      <c r="L327" s="47"/>
      <c r="M327" s="233"/>
      <c r="N327" s="234"/>
      <c r="O327" s="87"/>
      <c r="P327" s="87"/>
      <c r="Q327" s="87"/>
      <c r="R327" s="87"/>
      <c r="S327" s="87"/>
      <c r="T327" s="88"/>
      <c r="U327" s="41"/>
      <c r="V327" s="41"/>
      <c r="W327" s="41"/>
      <c r="X327" s="41"/>
      <c r="Y327" s="41"/>
      <c r="Z327" s="41"/>
      <c r="AA327" s="41"/>
      <c r="AB327" s="41"/>
      <c r="AC327" s="41"/>
      <c r="AD327" s="41"/>
      <c r="AE327" s="41"/>
      <c r="AT327" s="20" t="s">
        <v>890</v>
      </c>
      <c r="AU327" s="20" t="s">
        <v>82</v>
      </c>
    </row>
    <row r="328" spans="1:65" s="2" customFormat="1" ht="16.5" customHeight="1">
      <c r="A328" s="41"/>
      <c r="B328" s="42"/>
      <c r="C328" s="217" t="s">
        <v>936</v>
      </c>
      <c r="D328" s="217" t="s">
        <v>268</v>
      </c>
      <c r="E328" s="218" t="s">
        <v>4307</v>
      </c>
      <c r="F328" s="219" t="s">
        <v>4308</v>
      </c>
      <c r="G328" s="220" t="s">
        <v>3993</v>
      </c>
      <c r="H328" s="221">
        <v>1</v>
      </c>
      <c r="I328" s="222"/>
      <c r="J328" s="223">
        <f>ROUND(I328*H328,2)</f>
        <v>0</v>
      </c>
      <c r="K328" s="219" t="s">
        <v>272</v>
      </c>
      <c r="L328" s="47"/>
      <c r="M328" s="224" t="s">
        <v>19</v>
      </c>
      <c r="N328" s="225" t="s">
        <v>43</v>
      </c>
      <c r="O328" s="87"/>
      <c r="P328" s="226">
        <f>O328*H328</f>
        <v>0</v>
      </c>
      <c r="Q328" s="226">
        <v>0</v>
      </c>
      <c r="R328" s="226">
        <f>Q328*H328</f>
        <v>0</v>
      </c>
      <c r="S328" s="226">
        <v>0</v>
      </c>
      <c r="T328" s="227">
        <f>S328*H328</f>
        <v>0</v>
      </c>
      <c r="U328" s="41"/>
      <c r="V328" s="41"/>
      <c r="W328" s="41"/>
      <c r="X328" s="41"/>
      <c r="Y328" s="41"/>
      <c r="Z328" s="41"/>
      <c r="AA328" s="41"/>
      <c r="AB328" s="41"/>
      <c r="AC328" s="41"/>
      <c r="AD328" s="41"/>
      <c r="AE328" s="41"/>
      <c r="AR328" s="228" t="s">
        <v>273</v>
      </c>
      <c r="AT328" s="228" t="s">
        <v>268</v>
      </c>
      <c r="AU328" s="228" t="s">
        <v>82</v>
      </c>
      <c r="AY328" s="20" t="s">
        <v>266</v>
      </c>
      <c r="BE328" s="229">
        <f>IF(N328="základní",J328,0)</f>
        <v>0</v>
      </c>
      <c r="BF328" s="229">
        <f>IF(N328="snížená",J328,0)</f>
        <v>0</v>
      </c>
      <c r="BG328" s="229">
        <f>IF(N328="zákl. přenesená",J328,0)</f>
        <v>0</v>
      </c>
      <c r="BH328" s="229">
        <f>IF(N328="sníž. přenesená",J328,0)</f>
        <v>0</v>
      </c>
      <c r="BI328" s="229">
        <f>IF(N328="nulová",J328,0)</f>
        <v>0</v>
      </c>
      <c r="BJ328" s="20" t="s">
        <v>80</v>
      </c>
      <c r="BK328" s="229">
        <f>ROUND(I328*H328,2)</f>
        <v>0</v>
      </c>
      <c r="BL328" s="20" t="s">
        <v>273</v>
      </c>
      <c r="BM328" s="228" t="s">
        <v>1551</v>
      </c>
    </row>
    <row r="329" spans="1:47" s="2" customFormat="1" ht="12">
      <c r="A329" s="41"/>
      <c r="B329" s="42"/>
      <c r="C329" s="43"/>
      <c r="D329" s="230" t="s">
        <v>275</v>
      </c>
      <c r="E329" s="43"/>
      <c r="F329" s="231" t="s">
        <v>4308</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275</v>
      </c>
      <c r="AU329" s="20" t="s">
        <v>82</v>
      </c>
    </row>
    <row r="330" spans="1:47" s="2" customFormat="1" ht="12">
      <c r="A330" s="41"/>
      <c r="B330" s="42"/>
      <c r="C330" s="43"/>
      <c r="D330" s="235" t="s">
        <v>277</v>
      </c>
      <c r="E330" s="43"/>
      <c r="F330" s="236" t="s">
        <v>4309</v>
      </c>
      <c r="G330" s="43"/>
      <c r="H330" s="43"/>
      <c r="I330" s="232"/>
      <c r="J330" s="43"/>
      <c r="K330" s="43"/>
      <c r="L330" s="47"/>
      <c r="M330" s="233"/>
      <c r="N330" s="234"/>
      <c r="O330" s="87"/>
      <c r="P330" s="87"/>
      <c r="Q330" s="87"/>
      <c r="R330" s="87"/>
      <c r="S330" s="87"/>
      <c r="T330" s="88"/>
      <c r="U330" s="41"/>
      <c r="V330" s="41"/>
      <c r="W330" s="41"/>
      <c r="X330" s="41"/>
      <c r="Y330" s="41"/>
      <c r="Z330" s="41"/>
      <c r="AA330" s="41"/>
      <c r="AB330" s="41"/>
      <c r="AC330" s="41"/>
      <c r="AD330" s="41"/>
      <c r="AE330" s="41"/>
      <c r="AT330" s="20" t="s">
        <v>277</v>
      </c>
      <c r="AU330" s="20" t="s">
        <v>82</v>
      </c>
    </row>
    <row r="331" spans="1:65" s="2" customFormat="1" ht="24.15" customHeight="1">
      <c r="A331" s="41"/>
      <c r="B331" s="42"/>
      <c r="C331" s="269" t="s">
        <v>948</v>
      </c>
      <c r="D331" s="269" t="s">
        <v>430</v>
      </c>
      <c r="E331" s="270" t="s">
        <v>4329</v>
      </c>
      <c r="F331" s="271" t="s">
        <v>4330</v>
      </c>
      <c r="G331" s="272" t="s">
        <v>3993</v>
      </c>
      <c r="H331" s="273">
        <v>2</v>
      </c>
      <c r="I331" s="274"/>
      <c r="J331" s="275">
        <f>ROUND(I331*H331,2)</f>
        <v>0</v>
      </c>
      <c r="K331" s="271" t="s">
        <v>520</v>
      </c>
      <c r="L331" s="276"/>
      <c r="M331" s="277" t="s">
        <v>19</v>
      </c>
      <c r="N331" s="278" t="s">
        <v>43</v>
      </c>
      <c r="O331" s="87"/>
      <c r="P331" s="226">
        <f>O331*H331</f>
        <v>0</v>
      </c>
      <c r="Q331" s="226">
        <v>0</v>
      </c>
      <c r="R331" s="226">
        <f>Q331*H331</f>
        <v>0</v>
      </c>
      <c r="S331" s="226">
        <v>0</v>
      </c>
      <c r="T331" s="227">
        <f>S331*H331</f>
        <v>0</v>
      </c>
      <c r="U331" s="41"/>
      <c r="V331" s="41"/>
      <c r="W331" s="41"/>
      <c r="X331" s="41"/>
      <c r="Y331" s="41"/>
      <c r="Z331" s="41"/>
      <c r="AA331" s="41"/>
      <c r="AB331" s="41"/>
      <c r="AC331" s="41"/>
      <c r="AD331" s="41"/>
      <c r="AE331" s="41"/>
      <c r="AR331" s="228" t="s">
        <v>324</v>
      </c>
      <c r="AT331" s="228" t="s">
        <v>430</v>
      </c>
      <c r="AU331" s="228" t="s">
        <v>82</v>
      </c>
      <c r="AY331" s="20" t="s">
        <v>266</v>
      </c>
      <c r="BE331" s="229">
        <f>IF(N331="základní",J331,0)</f>
        <v>0</v>
      </c>
      <c r="BF331" s="229">
        <f>IF(N331="snížená",J331,0)</f>
        <v>0</v>
      </c>
      <c r="BG331" s="229">
        <f>IF(N331="zákl. přenesená",J331,0)</f>
        <v>0</v>
      </c>
      <c r="BH331" s="229">
        <f>IF(N331="sníž. přenesená",J331,0)</f>
        <v>0</v>
      </c>
      <c r="BI331" s="229">
        <f>IF(N331="nulová",J331,0)</f>
        <v>0</v>
      </c>
      <c r="BJ331" s="20" t="s">
        <v>80</v>
      </c>
      <c r="BK331" s="229">
        <f>ROUND(I331*H331,2)</f>
        <v>0</v>
      </c>
      <c r="BL331" s="20" t="s">
        <v>273</v>
      </c>
      <c r="BM331" s="228" t="s">
        <v>1566</v>
      </c>
    </row>
    <row r="332" spans="1:47" s="2" customFormat="1" ht="12">
      <c r="A332" s="41"/>
      <c r="B332" s="42"/>
      <c r="C332" s="43"/>
      <c r="D332" s="230" t="s">
        <v>275</v>
      </c>
      <c r="E332" s="43"/>
      <c r="F332" s="231" t="s">
        <v>4330</v>
      </c>
      <c r="G332" s="43"/>
      <c r="H332" s="43"/>
      <c r="I332" s="232"/>
      <c r="J332" s="43"/>
      <c r="K332" s="43"/>
      <c r="L332" s="47"/>
      <c r="M332" s="233"/>
      <c r="N332" s="234"/>
      <c r="O332" s="87"/>
      <c r="P332" s="87"/>
      <c r="Q332" s="87"/>
      <c r="R332" s="87"/>
      <c r="S332" s="87"/>
      <c r="T332" s="88"/>
      <c r="U332" s="41"/>
      <c r="V332" s="41"/>
      <c r="W332" s="41"/>
      <c r="X332" s="41"/>
      <c r="Y332" s="41"/>
      <c r="Z332" s="41"/>
      <c r="AA332" s="41"/>
      <c r="AB332" s="41"/>
      <c r="AC332" s="41"/>
      <c r="AD332" s="41"/>
      <c r="AE332" s="41"/>
      <c r="AT332" s="20" t="s">
        <v>275</v>
      </c>
      <c r="AU332" s="20" t="s">
        <v>82</v>
      </c>
    </row>
    <row r="333" spans="1:47" s="2" customFormat="1" ht="12">
      <c r="A333" s="41"/>
      <c r="B333" s="42"/>
      <c r="C333" s="43"/>
      <c r="D333" s="230" t="s">
        <v>890</v>
      </c>
      <c r="E333" s="43"/>
      <c r="F333" s="290" t="s">
        <v>4306</v>
      </c>
      <c r="G333" s="43"/>
      <c r="H333" s="43"/>
      <c r="I333" s="232"/>
      <c r="J333" s="43"/>
      <c r="K333" s="43"/>
      <c r="L333" s="47"/>
      <c r="M333" s="233"/>
      <c r="N333" s="234"/>
      <c r="O333" s="87"/>
      <c r="P333" s="87"/>
      <c r="Q333" s="87"/>
      <c r="R333" s="87"/>
      <c r="S333" s="87"/>
      <c r="T333" s="88"/>
      <c r="U333" s="41"/>
      <c r="V333" s="41"/>
      <c r="W333" s="41"/>
      <c r="X333" s="41"/>
      <c r="Y333" s="41"/>
      <c r="Z333" s="41"/>
      <c r="AA333" s="41"/>
      <c r="AB333" s="41"/>
      <c r="AC333" s="41"/>
      <c r="AD333" s="41"/>
      <c r="AE333" s="41"/>
      <c r="AT333" s="20" t="s">
        <v>890</v>
      </c>
      <c r="AU333" s="20" t="s">
        <v>82</v>
      </c>
    </row>
    <row r="334" spans="1:65" s="2" customFormat="1" ht="16.5" customHeight="1">
      <c r="A334" s="41"/>
      <c r="B334" s="42"/>
      <c r="C334" s="217" t="s">
        <v>954</v>
      </c>
      <c r="D334" s="217" t="s">
        <v>268</v>
      </c>
      <c r="E334" s="218" t="s">
        <v>4331</v>
      </c>
      <c r="F334" s="219" t="s">
        <v>4332</v>
      </c>
      <c r="G334" s="220" t="s">
        <v>3993</v>
      </c>
      <c r="H334" s="221">
        <v>2</v>
      </c>
      <c r="I334" s="222"/>
      <c r="J334" s="223">
        <f>ROUND(I334*H334,2)</f>
        <v>0</v>
      </c>
      <c r="K334" s="219" t="s">
        <v>520</v>
      </c>
      <c r="L334" s="47"/>
      <c r="M334" s="224" t="s">
        <v>19</v>
      </c>
      <c r="N334" s="225" t="s">
        <v>43</v>
      </c>
      <c r="O334" s="87"/>
      <c r="P334" s="226">
        <f>O334*H334</f>
        <v>0</v>
      </c>
      <c r="Q334" s="226">
        <v>0</v>
      </c>
      <c r="R334" s="226">
        <f>Q334*H334</f>
        <v>0</v>
      </c>
      <c r="S334" s="226">
        <v>0</v>
      </c>
      <c r="T334" s="227">
        <f>S334*H334</f>
        <v>0</v>
      </c>
      <c r="U334" s="41"/>
      <c r="V334" s="41"/>
      <c r="W334" s="41"/>
      <c r="X334" s="41"/>
      <c r="Y334" s="41"/>
      <c r="Z334" s="41"/>
      <c r="AA334" s="41"/>
      <c r="AB334" s="41"/>
      <c r="AC334" s="41"/>
      <c r="AD334" s="41"/>
      <c r="AE334" s="41"/>
      <c r="AR334" s="228" t="s">
        <v>273</v>
      </c>
      <c r="AT334" s="228" t="s">
        <v>268</v>
      </c>
      <c r="AU334" s="228" t="s">
        <v>82</v>
      </c>
      <c r="AY334" s="20" t="s">
        <v>266</v>
      </c>
      <c r="BE334" s="229">
        <f>IF(N334="základní",J334,0)</f>
        <v>0</v>
      </c>
      <c r="BF334" s="229">
        <f>IF(N334="snížená",J334,0)</f>
        <v>0</v>
      </c>
      <c r="BG334" s="229">
        <f>IF(N334="zákl. přenesená",J334,0)</f>
        <v>0</v>
      </c>
      <c r="BH334" s="229">
        <f>IF(N334="sníž. přenesená",J334,0)</f>
        <v>0</v>
      </c>
      <c r="BI334" s="229">
        <f>IF(N334="nulová",J334,0)</f>
        <v>0</v>
      </c>
      <c r="BJ334" s="20" t="s">
        <v>80</v>
      </c>
      <c r="BK334" s="229">
        <f>ROUND(I334*H334,2)</f>
        <v>0</v>
      </c>
      <c r="BL334" s="20" t="s">
        <v>273</v>
      </c>
      <c r="BM334" s="228" t="s">
        <v>1582</v>
      </c>
    </row>
    <row r="335" spans="1:47" s="2" customFormat="1" ht="12">
      <c r="A335" s="41"/>
      <c r="B335" s="42"/>
      <c r="C335" s="43"/>
      <c r="D335" s="230" t="s">
        <v>275</v>
      </c>
      <c r="E335" s="43"/>
      <c r="F335" s="231" t="s">
        <v>4332</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275</v>
      </c>
      <c r="AU335" s="20" t="s">
        <v>82</v>
      </c>
    </row>
    <row r="336" spans="1:65" s="2" customFormat="1" ht="16.5" customHeight="1">
      <c r="A336" s="41"/>
      <c r="B336" s="42"/>
      <c r="C336" s="269" t="s">
        <v>966</v>
      </c>
      <c r="D336" s="269" t="s">
        <v>430</v>
      </c>
      <c r="E336" s="270" t="s">
        <v>4333</v>
      </c>
      <c r="F336" s="271" t="s">
        <v>4334</v>
      </c>
      <c r="G336" s="272" t="s">
        <v>423</v>
      </c>
      <c r="H336" s="273">
        <v>1</v>
      </c>
      <c r="I336" s="274"/>
      <c r="J336" s="275">
        <f>ROUND(I336*H336,2)</f>
        <v>0</v>
      </c>
      <c r="K336" s="271" t="s">
        <v>520</v>
      </c>
      <c r="L336" s="276"/>
      <c r="M336" s="277" t="s">
        <v>19</v>
      </c>
      <c r="N336" s="278" t="s">
        <v>43</v>
      </c>
      <c r="O336" s="87"/>
      <c r="P336" s="226">
        <f>O336*H336</f>
        <v>0</v>
      </c>
      <c r="Q336" s="226">
        <v>0</v>
      </c>
      <c r="R336" s="226">
        <f>Q336*H336</f>
        <v>0</v>
      </c>
      <c r="S336" s="226">
        <v>0</v>
      </c>
      <c r="T336" s="227">
        <f>S336*H336</f>
        <v>0</v>
      </c>
      <c r="U336" s="41"/>
      <c r="V336" s="41"/>
      <c r="W336" s="41"/>
      <c r="X336" s="41"/>
      <c r="Y336" s="41"/>
      <c r="Z336" s="41"/>
      <c r="AA336" s="41"/>
      <c r="AB336" s="41"/>
      <c r="AC336" s="41"/>
      <c r="AD336" s="41"/>
      <c r="AE336" s="41"/>
      <c r="AR336" s="228" t="s">
        <v>324</v>
      </c>
      <c r="AT336" s="228" t="s">
        <v>430</v>
      </c>
      <c r="AU336" s="228" t="s">
        <v>82</v>
      </c>
      <c r="AY336" s="20" t="s">
        <v>266</v>
      </c>
      <c r="BE336" s="229">
        <f>IF(N336="základní",J336,0)</f>
        <v>0</v>
      </c>
      <c r="BF336" s="229">
        <f>IF(N336="snížená",J336,0)</f>
        <v>0</v>
      </c>
      <c r="BG336" s="229">
        <f>IF(N336="zákl. přenesená",J336,0)</f>
        <v>0</v>
      </c>
      <c r="BH336" s="229">
        <f>IF(N336="sníž. přenesená",J336,0)</f>
        <v>0</v>
      </c>
      <c r="BI336" s="229">
        <f>IF(N336="nulová",J336,0)</f>
        <v>0</v>
      </c>
      <c r="BJ336" s="20" t="s">
        <v>80</v>
      </c>
      <c r="BK336" s="229">
        <f>ROUND(I336*H336,2)</f>
        <v>0</v>
      </c>
      <c r="BL336" s="20" t="s">
        <v>273</v>
      </c>
      <c r="BM336" s="228" t="s">
        <v>1603</v>
      </c>
    </row>
    <row r="337" spans="1:47" s="2" customFormat="1" ht="12">
      <c r="A337" s="41"/>
      <c r="B337" s="42"/>
      <c r="C337" s="43"/>
      <c r="D337" s="230" t="s">
        <v>275</v>
      </c>
      <c r="E337" s="43"/>
      <c r="F337" s="231" t="s">
        <v>4334</v>
      </c>
      <c r="G337" s="43"/>
      <c r="H337" s="43"/>
      <c r="I337" s="232"/>
      <c r="J337" s="43"/>
      <c r="K337" s="43"/>
      <c r="L337" s="47"/>
      <c r="M337" s="233"/>
      <c r="N337" s="234"/>
      <c r="O337" s="87"/>
      <c r="P337" s="87"/>
      <c r="Q337" s="87"/>
      <c r="R337" s="87"/>
      <c r="S337" s="87"/>
      <c r="T337" s="88"/>
      <c r="U337" s="41"/>
      <c r="V337" s="41"/>
      <c r="W337" s="41"/>
      <c r="X337" s="41"/>
      <c r="Y337" s="41"/>
      <c r="Z337" s="41"/>
      <c r="AA337" s="41"/>
      <c r="AB337" s="41"/>
      <c r="AC337" s="41"/>
      <c r="AD337" s="41"/>
      <c r="AE337" s="41"/>
      <c r="AT337" s="20" t="s">
        <v>275</v>
      </c>
      <c r="AU337" s="20" t="s">
        <v>82</v>
      </c>
    </row>
    <row r="338" spans="1:65" s="2" customFormat="1" ht="16.5" customHeight="1">
      <c r="A338" s="41"/>
      <c r="B338" s="42"/>
      <c r="C338" s="217" t="s">
        <v>972</v>
      </c>
      <c r="D338" s="217" t="s">
        <v>268</v>
      </c>
      <c r="E338" s="218" t="s">
        <v>4249</v>
      </c>
      <c r="F338" s="219" t="s">
        <v>4250</v>
      </c>
      <c r="G338" s="220" t="s">
        <v>423</v>
      </c>
      <c r="H338" s="221">
        <v>1</v>
      </c>
      <c r="I338" s="222"/>
      <c r="J338" s="223">
        <f>ROUND(I338*H338,2)</f>
        <v>0</v>
      </c>
      <c r="K338" s="219" t="s">
        <v>272</v>
      </c>
      <c r="L338" s="47"/>
      <c r="M338" s="224" t="s">
        <v>19</v>
      </c>
      <c r="N338" s="225" t="s">
        <v>43</v>
      </c>
      <c r="O338" s="87"/>
      <c r="P338" s="226">
        <f>O338*H338</f>
        <v>0</v>
      </c>
      <c r="Q338" s="226">
        <v>0</v>
      </c>
      <c r="R338" s="226">
        <f>Q338*H338</f>
        <v>0</v>
      </c>
      <c r="S338" s="226">
        <v>0</v>
      </c>
      <c r="T338" s="227">
        <f>S338*H338</f>
        <v>0</v>
      </c>
      <c r="U338" s="41"/>
      <c r="V338" s="41"/>
      <c r="W338" s="41"/>
      <c r="X338" s="41"/>
      <c r="Y338" s="41"/>
      <c r="Z338" s="41"/>
      <c r="AA338" s="41"/>
      <c r="AB338" s="41"/>
      <c r="AC338" s="41"/>
      <c r="AD338" s="41"/>
      <c r="AE338" s="41"/>
      <c r="AR338" s="228" t="s">
        <v>273</v>
      </c>
      <c r="AT338" s="228" t="s">
        <v>268</v>
      </c>
      <c r="AU338" s="228" t="s">
        <v>82</v>
      </c>
      <c r="AY338" s="20" t="s">
        <v>266</v>
      </c>
      <c r="BE338" s="229">
        <f>IF(N338="základní",J338,0)</f>
        <v>0</v>
      </c>
      <c r="BF338" s="229">
        <f>IF(N338="snížená",J338,0)</f>
        <v>0</v>
      </c>
      <c r="BG338" s="229">
        <f>IF(N338="zákl. přenesená",J338,0)</f>
        <v>0</v>
      </c>
      <c r="BH338" s="229">
        <f>IF(N338="sníž. přenesená",J338,0)</f>
        <v>0</v>
      </c>
      <c r="BI338" s="229">
        <f>IF(N338="nulová",J338,0)</f>
        <v>0</v>
      </c>
      <c r="BJ338" s="20" t="s">
        <v>80</v>
      </c>
      <c r="BK338" s="229">
        <f>ROUND(I338*H338,2)</f>
        <v>0</v>
      </c>
      <c r="BL338" s="20" t="s">
        <v>273</v>
      </c>
      <c r="BM338" s="228" t="s">
        <v>1617</v>
      </c>
    </row>
    <row r="339" spans="1:47" s="2" customFormat="1" ht="12">
      <c r="A339" s="41"/>
      <c r="B339" s="42"/>
      <c r="C339" s="43"/>
      <c r="D339" s="230" t="s">
        <v>275</v>
      </c>
      <c r="E339" s="43"/>
      <c r="F339" s="231" t="s">
        <v>4250</v>
      </c>
      <c r="G339" s="43"/>
      <c r="H339" s="43"/>
      <c r="I339" s="232"/>
      <c r="J339" s="43"/>
      <c r="K339" s="43"/>
      <c r="L339" s="47"/>
      <c r="M339" s="233"/>
      <c r="N339" s="234"/>
      <c r="O339" s="87"/>
      <c r="P339" s="87"/>
      <c r="Q339" s="87"/>
      <c r="R339" s="87"/>
      <c r="S339" s="87"/>
      <c r="T339" s="88"/>
      <c r="U339" s="41"/>
      <c r="V339" s="41"/>
      <c r="W339" s="41"/>
      <c r="X339" s="41"/>
      <c r="Y339" s="41"/>
      <c r="Z339" s="41"/>
      <c r="AA339" s="41"/>
      <c r="AB339" s="41"/>
      <c r="AC339" s="41"/>
      <c r="AD339" s="41"/>
      <c r="AE339" s="41"/>
      <c r="AT339" s="20" t="s">
        <v>275</v>
      </c>
      <c r="AU339" s="20" t="s">
        <v>82</v>
      </c>
    </row>
    <row r="340" spans="1:47" s="2" customFormat="1" ht="12">
      <c r="A340" s="41"/>
      <c r="B340" s="42"/>
      <c r="C340" s="43"/>
      <c r="D340" s="235" t="s">
        <v>277</v>
      </c>
      <c r="E340" s="43"/>
      <c r="F340" s="236" t="s">
        <v>4251</v>
      </c>
      <c r="G340" s="43"/>
      <c r="H340" s="43"/>
      <c r="I340" s="232"/>
      <c r="J340" s="43"/>
      <c r="K340" s="43"/>
      <c r="L340" s="47"/>
      <c r="M340" s="233"/>
      <c r="N340" s="234"/>
      <c r="O340" s="87"/>
      <c r="P340" s="87"/>
      <c r="Q340" s="87"/>
      <c r="R340" s="87"/>
      <c r="S340" s="87"/>
      <c r="T340" s="88"/>
      <c r="U340" s="41"/>
      <c r="V340" s="41"/>
      <c r="W340" s="41"/>
      <c r="X340" s="41"/>
      <c r="Y340" s="41"/>
      <c r="Z340" s="41"/>
      <c r="AA340" s="41"/>
      <c r="AB340" s="41"/>
      <c r="AC340" s="41"/>
      <c r="AD340" s="41"/>
      <c r="AE340" s="41"/>
      <c r="AT340" s="20" t="s">
        <v>277</v>
      </c>
      <c r="AU340" s="20" t="s">
        <v>82</v>
      </c>
    </row>
    <row r="341" spans="1:65" s="2" customFormat="1" ht="16.5" customHeight="1">
      <c r="A341" s="41"/>
      <c r="B341" s="42"/>
      <c r="C341" s="269" t="s">
        <v>976</v>
      </c>
      <c r="D341" s="269" t="s">
        <v>430</v>
      </c>
      <c r="E341" s="270" t="s">
        <v>4335</v>
      </c>
      <c r="F341" s="271" t="s">
        <v>4336</v>
      </c>
      <c r="G341" s="272" t="s">
        <v>423</v>
      </c>
      <c r="H341" s="273">
        <v>8</v>
      </c>
      <c r="I341" s="274"/>
      <c r="J341" s="275">
        <f>ROUND(I341*H341,2)</f>
        <v>0</v>
      </c>
      <c r="K341" s="271" t="s">
        <v>520</v>
      </c>
      <c r="L341" s="276"/>
      <c r="M341" s="277" t="s">
        <v>19</v>
      </c>
      <c r="N341" s="278" t="s">
        <v>43</v>
      </c>
      <c r="O341" s="87"/>
      <c r="P341" s="226">
        <f>O341*H341</f>
        <v>0</v>
      </c>
      <c r="Q341" s="226">
        <v>0</v>
      </c>
      <c r="R341" s="226">
        <f>Q341*H341</f>
        <v>0</v>
      </c>
      <c r="S341" s="226">
        <v>0</v>
      </c>
      <c r="T341" s="227">
        <f>S341*H341</f>
        <v>0</v>
      </c>
      <c r="U341" s="41"/>
      <c r="V341" s="41"/>
      <c r="W341" s="41"/>
      <c r="X341" s="41"/>
      <c r="Y341" s="41"/>
      <c r="Z341" s="41"/>
      <c r="AA341" s="41"/>
      <c r="AB341" s="41"/>
      <c r="AC341" s="41"/>
      <c r="AD341" s="41"/>
      <c r="AE341" s="41"/>
      <c r="AR341" s="228" t="s">
        <v>324</v>
      </c>
      <c r="AT341" s="228" t="s">
        <v>430</v>
      </c>
      <c r="AU341" s="228" t="s">
        <v>82</v>
      </c>
      <c r="AY341" s="20" t="s">
        <v>266</v>
      </c>
      <c r="BE341" s="229">
        <f>IF(N341="základní",J341,0)</f>
        <v>0</v>
      </c>
      <c r="BF341" s="229">
        <f>IF(N341="snížená",J341,0)</f>
        <v>0</v>
      </c>
      <c r="BG341" s="229">
        <f>IF(N341="zákl. přenesená",J341,0)</f>
        <v>0</v>
      </c>
      <c r="BH341" s="229">
        <f>IF(N341="sníž. přenesená",J341,0)</f>
        <v>0</v>
      </c>
      <c r="BI341" s="229">
        <f>IF(N341="nulová",J341,0)</f>
        <v>0</v>
      </c>
      <c r="BJ341" s="20" t="s">
        <v>80</v>
      </c>
      <c r="BK341" s="229">
        <f>ROUND(I341*H341,2)</f>
        <v>0</v>
      </c>
      <c r="BL341" s="20" t="s">
        <v>273</v>
      </c>
      <c r="BM341" s="228" t="s">
        <v>1631</v>
      </c>
    </row>
    <row r="342" spans="1:47" s="2" customFormat="1" ht="12">
      <c r="A342" s="41"/>
      <c r="B342" s="42"/>
      <c r="C342" s="43"/>
      <c r="D342" s="230" t="s">
        <v>275</v>
      </c>
      <c r="E342" s="43"/>
      <c r="F342" s="231" t="s">
        <v>4336</v>
      </c>
      <c r="G342" s="43"/>
      <c r="H342" s="43"/>
      <c r="I342" s="232"/>
      <c r="J342" s="43"/>
      <c r="K342" s="43"/>
      <c r="L342" s="47"/>
      <c r="M342" s="233"/>
      <c r="N342" s="234"/>
      <c r="O342" s="87"/>
      <c r="P342" s="87"/>
      <c r="Q342" s="87"/>
      <c r="R342" s="87"/>
      <c r="S342" s="87"/>
      <c r="T342" s="88"/>
      <c r="U342" s="41"/>
      <c r="V342" s="41"/>
      <c r="W342" s="41"/>
      <c r="X342" s="41"/>
      <c r="Y342" s="41"/>
      <c r="Z342" s="41"/>
      <c r="AA342" s="41"/>
      <c r="AB342" s="41"/>
      <c r="AC342" s="41"/>
      <c r="AD342" s="41"/>
      <c r="AE342" s="41"/>
      <c r="AT342" s="20" t="s">
        <v>275</v>
      </c>
      <c r="AU342" s="20" t="s">
        <v>82</v>
      </c>
    </row>
    <row r="343" spans="1:65" s="2" customFormat="1" ht="16.5" customHeight="1">
      <c r="A343" s="41"/>
      <c r="B343" s="42"/>
      <c r="C343" s="217" t="s">
        <v>982</v>
      </c>
      <c r="D343" s="217" t="s">
        <v>268</v>
      </c>
      <c r="E343" s="218" t="s">
        <v>4249</v>
      </c>
      <c r="F343" s="219" t="s">
        <v>4250</v>
      </c>
      <c r="G343" s="220" t="s">
        <v>423</v>
      </c>
      <c r="H343" s="221">
        <v>8</v>
      </c>
      <c r="I343" s="222"/>
      <c r="J343" s="223">
        <f>ROUND(I343*H343,2)</f>
        <v>0</v>
      </c>
      <c r="K343" s="219" t="s">
        <v>272</v>
      </c>
      <c r="L343" s="47"/>
      <c r="M343" s="224" t="s">
        <v>19</v>
      </c>
      <c r="N343" s="225" t="s">
        <v>43</v>
      </c>
      <c r="O343" s="87"/>
      <c r="P343" s="226">
        <f>O343*H343</f>
        <v>0</v>
      </c>
      <c r="Q343" s="226">
        <v>0</v>
      </c>
      <c r="R343" s="226">
        <f>Q343*H343</f>
        <v>0</v>
      </c>
      <c r="S343" s="226">
        <v>0</v>
      </c>
      <c r="T343" s="227">
        <f>S343*H343</f>
        <v>0</v>
      </c>
      <c r="U343" s="41"/>
      <c r="V343" s="41"/>
      <c r="W343" s="41"/>
      <c r="X343" s="41"/>
      <c r="Y343" s="41"/>
      <c r="Z343" s="41"/>
      <c r="AA343" s="41"/>
      <c r="AB343" s="41"/>
      <c r="AC343" s="41"/>
      <c r="AD343" s="41"/>
      <c r="AE343" s="41"/>
      <c r="AR343" s="228" t="s">
        <v>273</v>
      </c>
      <c r="AT343" s="228" t="s">
        <v>268</v>
      </c>
      <c r="AU343" s="228" t="s">
        <v>82</v>
      </c>
      <c r="AY343" s="20" t="s">
        <v>266</v>
      </c>
      <c r="BE343" s="229">
        <f>IF(N343="základní",J343,0)</f>
        <v>0</v>
      </c>
      <c r="BF343" s="229">
        <f>IF(N343="snížená",J343,0)</f>
        <v>0</v>
      </c>
      <c r="BG343" s="229">
        <f>IF(N343="zákl. přenesená",J343,0)</f>
        <v>0</v>
      </c>
      <c r="BH343" s="229">
        <f>IF(N343="sníž. přenesená",J343,0)</f>
        <v>0</v>
      </c>
      <c r="BI343" s="229">
        <f>IF(N343="nulová",J343,0)</f>
        <v>0</v>
      </c>
      <c r="BJ343" s="20" t="s">
        <v>80</v>
      </c>
      <c r="BK343" s="229">
        <f>ROUND(I343*H343,2)</f>
        <v>0</v>
      </c>
      <c r="BL343" s="20" t="s">
        <v>273</v>
      </c>
      <c r="BM343" s="228" t="s">
        <v>1648</v>
      </c>
    </row>
    <row r="344" spans="1:47" s="2" customFormat="1" ht="12">
      <c r="A344" s="41"/>
      <c r="B344" s="42"/>
      <c r="C344" s="43"/>
      <c r="D344" s="230" t="s">
        <v>275</v>
      </c>
      <c r="E344" s="43"/>
      <c r="F344" s="231" t="s">
        <v>4250</v>
      </c>
      <c r="G344" s="43"/>
      <c r="H344" s="43"/>
      <c r="I344" s="232"/>
      <c r="J344" s="43"/>
      <c r="K344" s="43"/>
      <c r="L344" s="47"/>
      <c r="M344" s="233"/>
      <c r="N344" s="234"/>
      <c r="O344" s="87"/>
      <c r="P344" s="87"/>
      <c r="Q344" s="87"/>
      <c r="R344" s="87"/>
      <c r="S344" s="87"/>
      <c r="T344" s="88"/>
      <c r="U344" s="41"/>
      <c r="V344" s="41"/>
      <c r="W344" s="41"/>
      <c r="X344" s="41"/>
      <c r="Y344" s="41"/>
      <c r="Z344" s="41"/>
      <c r="AA344" s="41"/>
      <c r="AB344" s="41"/>
      <c r="AC344" s="41"/>
      <c r="AD344" s="41"/>
      <c r="AE344" s="41"/>
      <c r="AT344" s="20" t="s">
        <v>275</v>
      </c>
      <c r="AU344" s="20" t="s">
        <v>82</v>
      </c>
    </row>
    <row r="345" spans="1:47" s="2" customFormat="1" ht="12">
      <c r="A345" s="41"/>
      <c r="B345" s="42"/>
      <c r="C345" s="43"/>
      <c r="D345" s="235" t="s">
        <v>277</v>
      </c>
      <c r="E345" s="43"/>
      <c r="F345" s="236" t="s">
        <v>4251</v>
      </c>
      <c r="G345" s="43"/>
      <c r="H345" s="43"/>
      <c r="I345" s="232"/>
      <c r="J345" s="43"/>
      <c r="K345" s="43"/>
      <c r="L345" s="47"/>
      <c r="M345" s="233"/>
      <c r="N345" s="234"/>
      <c r="O345" s="87"/>
      <c r="P345" s="87"/>
      <c r="Q345" s="87"/>
      <c r="R345" s="87"/>
      <c r="S345" s="87"/>
      <c r="T345" s="88"/>
      <c r="U345" s="41"/>
      <c r="V345" s="41"/>
      <c r="W345" s="41"/>
      <c r="X345" s="41"/>
      <c r="Y345" s="41"/>
      <c r="Z345" s="41"/>
      <c r="AA345" s="41"/>
      <c r="AB345" s="41"/>
      <c r="AC345" s="41"/>
      <c r="AD345" s="41"/>
      <c r="AE345" s="41"/>
      <c r="AT345" s="20" t="s">
        <v>277</v>
      </c>
      <c r="AU345" s="20" t="s">
        <v>82</v>
      </c>
    </row>
    <row r="346" spans="1:65" s="2" customFormat="1" ht="24.15" customHeight="1">
      <c r="A346" s="41"/>
      <c r="B346" s="42"/>
      <c r="C346" s="269" t="s">
        <v>987</v>
      </c>
      <c r="D346" s="269" t="s">
        <v>430</v>
      </c>
      <c r="E346" s="270" t="s">
        <v>4337</v>
      </c>
      <c r="F346" s="271" t="s">
        <v>4338</v>
      </c>
      <c r="G346" s="272" t="s">
        <v>271</v>
      </c>
      <c r="H346" s="273">
        <v>1</v>
      </c>
      <c r="I346" s="274"/>
      <c r="J346" s="275">
        <f>ROUND(I346*H346,2)</f>
        <v>0</v>
      </c>
      <c r="K346" s="271" t="s">
        <v>520</v>
      </c>
      <c r="L346" s="276"/>
      <c r="M346" s="277" t="s">
        <v>19</v>
      </c>
      <c r="N346" s="278" t="s">
        <v>43</v>
      </c>
      <c r="O346" s="87"/>
      <c r="P346" s="226">
        <f>O346*H346</f>
        <v>0</v>
      </c>
      <c r="Q346" s="226">
        <v>0</v>
      </c>
      <c r="R346" s="226">
        <f>Q346*H346</f>
        <v>0</v>
      </c>
      <c r="S346" s="226">
        <v>0</v>
      </c>
      <c r="T346" s="227">
        <f>S346*H346</f>
        <v>0</v>
      </c>
      <c r="U346" s="41"/>
      <c r="V346" s="41"/>
      <c r="W346" s="41"/>
      <c r="X346" s="41"/>
      <c r="Y346" s="41"/>
      <c r="Z346" s="41"/>
      <c r="AA346" s="41"/>
      <c r="AB346" s="41"/>
      <c r="AC346" s="41"/>
      <c r="AD346" s="41"/>
      <c r="AE346" s="41"/>
      <c r="AR346" s="228" t="s">
        <v>324</v>
      </c>
      <c r="AT346" s="228" t="s">
        <v>430</v>
      </c>
      <c r="AU346" s="228" t="s">
        <v>82</v>
      </c>
      <c r="AY346" s="20" t="s">
        <v>266</v>
      </c>
      <c r="BE346" s="229">
        <f>IF(N346="základní",J346,0)</f>
        <v>0</v>
      </c>
      <c r="BF346" s="229">
        <f>IF(N346="snížená",J346,0)</f>
        <v>0</v>
      </c>
      <c r="BG346" s="229">
        <f>IF(N346="zákl. přenesená",J346,0)</f>
        <v>0</v>
      </c>
      <c r="BH346" s="229">
        <f>IF(N346="sníž. přenesená",J346,0)</f>
        <v>0</v>
      </c>
      <c r="BI346" s="229">
        <f>IF(N346="nulová",J346,0)</f>
        <v>0</v>
      </c>
      <c r="BJ346" s="20" t="s">
        <v>80</v>
      </c>
      <c r="BK346" s="229">
        <f>ROUND(I346*H346,2)</f>
        <v>0</v>
      </c>
      <c r="BL346" s="20" t="s">
        <v>273</v>
      </c>
      <c r="BM346" s="228" t="s">
        <v>1660</v>
      </c>
    </row>
    <row r="347" spans="1:47" s="2" customFormat="1" ht="12">
      <c r="A347" s="41"/>
      <c r="B347" s="42"/>
      <c r="C347" s="43"/>
      <c r="D347" s="230" t="s">
        <v>275</v>
      </c>
      <c r="E347" s="43"/>
      <c r="F347" s="231" t="s">
        <v>4338</v>
      </c>
      <c r="G347" s="43"/>
      <c r="H347" s="43"/>
      <c r="I347" s="232"/>
      <c r="J347" s="43"/>
      <c r="K347" s="43"/>
      <c r="L347" s="47"/>
      <c r="M347" s="233"/>
      <c r="N347" s="234"/>
      <c r="O347" s="87"/>
      <c r="P347" s="87"/>
      <c r="Q347" s="87"/>
      <c r="R347" s="87"/>
      <c r="S347" s="87"/>
      <c r="T347" s="88"/>
      <c r="U347" s="41"/>
      <c r="V347" s="41"/>
      <c r="W347" s="41"/>
      <c r="X347" s="41"/>
      <c r="Y347" s="41"/>
      <c r="Z347" s="41"/>
      <c r="AA347" s="41"/>
      <c r="AB347" s="41"/>
      <c r="AC347" s="41"/>
      <c r="AD347" s="41"/>
      <c r="AE347" s="41"/>
      <c r="AT347" s="20" t="s">
        <v>275</v>
      </c>
      <c r="AU347" s="20" t="s">
        <v>82</v>
      </c>
    </row>
    <row r="348" spans="1:65" s="2" customFormat="1" ht="16.5" customHeight="1">
      <c r="A348" s="41"/>
      <c r="B348" s="42"/>
      <c r="C348" s="217" t="s">
        <v>994</v>
      </c>
      <c r="D348" s="217" t="s">
        <v>268</v>
      </c>
      <c r="E348" s="218" t="s">
        <v>4339</v>
      </c>
      <c r="F348" s="219" t="s">
        <v>4340</v>
      </c>
      <c r="G348" s="220" t="s">
        <v>271</v>
      </c>
      <c r="H348" s="221">
        <v>1</v>
      </c>
      <c r="I348" s="222"/>
      <c r="J348" s="223">
        <f>ROUND(I348*H348,2)</f>
        <v>0</v>
      </c>
      <c r="K348" s="219" t="s">
        <v>520</v>
      </c>
      <c r="L348" s="47"/>
      <c r="M348" s="224" t="s">
        <v>19</v>
      </c>
      <c r="N348" s="225" t="s">
        <v>43</v>
      </c>
      <c r="O348" s="87"/>
      <c r="P348" s="226">
        <f>O348*H348</f>
        <v>0</v>
      </c>
      <c r="Q348" s="226">
        <v>0</v>
      </c>
      <c r="R348" s="226">
        <f>Q348*H348</f>
        <v>0</v>
      </c>
      <c r="S348" s="226">
        <v>0</v>
      </c>
      <c r="T348" s="227">
        <f>S348*H348</f>
        <v>0</v>
      </c>
      <c r="U348" s="41"/>
      <c r="V348" s="41"/>
      <c r="W348" s="41"/>
      <c r="X348" s="41"/>
      <c r="Y348" s="41"/>
      <c r="Z348" s="41"/>
      <c r="AA348" s="41"/>
      <c r="AB348" s="41"/>
      <c r="AC348" s="41"/>
      <c r="AD348" s="41"/>
      <c r="AE348" s="41"/>
      <c r="AR348" s="228" t="s">
        <v>273</v>
      </c>
      <c r="AT348" s="228" t="s">
        <v>268</v>
      </c>
      <c r="AU348" s="228" t="s">
        <v>82</v>
      </c>
      <c r="AY348" s="20" t="s">
        <v>266</v>
      </c>
      <c r="BE348" s="229">
        <f>IF(N348="základní",J348,0)</f>
        <v>0</v>
      </c>
      <c r="BF348" s="229">
        <f>IF(N348="snížená",J348,0)</f>
        <v>0</v>
      </c>
      <c r="BG348" s="229">
        <f>IF(N348="zákl. přenesená",J348,0)</f>
        <v>0</v>
      </c>
      <c r="BH348" s="229">
        <f>IF(N348="sníž. přenesená",J348,0)</f>
        <v>0</v>
      </c>
      <c r="BI348" s="229">
        <f>IF(N348="nulová",J348,0)</f>
        <v>0</v>
      </c>
      <c r="BJ348" s="20" t="s">
        <v>80</v>
      </c>
      <c r="BK348" s="229">
        <f>ROUND(I348*H348,2)</f>
        <v>0</v>
      </c>
      <c r="BL348" s="20" t="s">
        <v>273</v>
      </c>
      <c r="BM348" s="228" t="s">
        <v>1675</v>
      </c>
    </row>
    <row r="349" spans="1:47" s="2" customFormat="1" ht="12">
      <c r="A349" s="41"/>
      <c r="B349" s="42"/>
      <c r="C349" s="43"/>
      <c r="D349" s="230" t="s">
        <v>275</v>
      </c>
      <c r="E349" s="43"/>
      <c r="F349" s="231" t="s">
        <v>4340</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275</v>
      </c>
      <c r="AU349" s="20" t="s">
        <v>82</v>
      </c>
    </row>
    <row r="350" spans="1:65" s="2" customFormat="1" ht="21.75" customHeight="1">
      <c r="A350" s="41"/>
      <c r="B350" s="42"/>
      <c r="C350" s="269" t="s">
        <v>1000</v>
      </c>
      <c r="D350" s="269" t="s">
        <v>430</v>
      </c>
      <c r="E350" s="270" t="s">
        <v>4262</v>
      </c>
      <c r="F350" s="271" t="s">
        <v>4263</v>
      </c>
      <c r="G350" s="272" t="s">
        <v>271</v>
      </c>
      <c r="H350" s="273">
        <v>4</v>
      </c>
      <c r="I350" s="274"/>
      <c r="J350" s="275">
        <f>ROUND(I350*H350,2)</f>
        <v>0</v>
      </c>
      <c r="K350" s="271" t="s">
        <v>520</v>
      </c>
      <c r="L350" s="276"/>
      <c r="M350" s="277" t="s">
        <v>19</v>
      </c>
      <c r="N350" s="278" t="s">
        <v>43</v>
      </c>
      <c r="O350" s="87"/>
      <c r="P350" s="226">
        <f>O350*H350</f>
        <v>0</v>
      </c>
      <c r="Q350" s="226">
        <v>0</v>
      </c>
      <c r="R350" s="226">
        <f>Q350*H350</f>
        <v>0</v>
      </c>
      <c r="S350" s="226">
        <v>0</v>
      </c>
      <c r="T350" s="227">
        <f>S350*H350</f>
        <v>0</v>
      </c>
      <c r="U350" s="41"/>
      <c r="V350" s="41"/>
      <c r="W350" s="41"/>
      <c r="X350" s="41"/>
      <c r="Y350" s="41"/>
      <c r="Z350" s="41"/>
      <c r="AA350" s="41"/>
      <c r="AB350" s="41"/>
      <c r="AC350" s="41"/>
      <c r="AD350" s="41"/>
      <c r="AE350" s="41"/>
      <c r="AR350" s="228" t="s">
        <v>324</v>
      </c>
      <c r="AT350" s="228" t="s">
        <v>430</v>
      </c>
      <c r="AU350" s="228" t="s">
        <v>82</v>
      </c>
      <c r="AY350" s="20" t="s">
        <v>266</v>
      </c>
      <c r="BE350" s="229">
        <f>IF(N350="základní",J350,0)</f>
        <v>0</v>
      </c>
      <c r="BF350" s="229">
        <f>IF(N350="snížená",J350,0)</f>
        <v>0</v>
      </c>
      <c r="BG350" s="229">
        <f>IF(N350="zákl. přenesená",J350,0)</f>
        <v>0</v>
      </c>
      <c r="BH350" s="229">
        <f>IF(N350="sníž. přenesená",J350,0)</f>
        <v>0</v>
      </c>
      <c r="BI350" s="229">
        <f>IF(N350="nulová",J350,0)</f>
        <v>0</v>
      </c>
      <c r="BJ350" s="20" t="s">
        <v>80</v>
      </c>
      <c r="BK350" s="229">
        <f>ROUND(I350*H350,2)</f>
        <v>0</v>
      </c>
      <c r="BL350" s="20" t="s">
        <v>273</v>
      </c>
      <c r="BM350" s="228" t="s">
        <v>1690</v>
      </c>
    </row>
    <row r="351" spans="1:47" s="2" customFormat="1" ht="12">
      <c r="A351" s="41"/>
      <c r="B351" s="42"/>
      <c r="C351" s="43"/>
      <c r="D351" s="230" t="s">
        <v>275</v>
      </c>
      <c r="E351" s="43"/>
      <c r="F351" s="231" t="s">
        <v>4263</v>
      </c>
      <c r="G351" s="43"/>
      <c r="H351" s="43"/>
      <c r="I351" s="232"/>
      <c r="J351" s="43"/>
      <c r="K351" s="43"/>
      <c r="L351" s="47"/>
      <c r="M351" s="233"/>
      <c r="N351" s="234"/>
      <c r="O351" s="87"/>
      <c r="P351" s="87"/>
      <c r="Q351" s="87"/>
      <c r="R351" s="87"/>
      <c r="S351" s="87"/>
      <c r="T351" s="88"/>
      <c r="U351" s="41"/>
      <c r="V351" s="41"/>
      <c r="W351" s="41"/>
      <c r="X351" s="41"/>
      <c r="Y351" s="41"/>
      <c r="Z351" s="41"/>
      <c r="AA351" s="41"/>
      <c r="AB351" s="41"/>
      <c r="AC351" s="41"/>
      <c r="AD351" s="41"/>
      <c r="AE351" s="41"/>
      <c r="AT351" s="20" t="s">
        <v>275</v>
      </c>
      <c r="AU351" s="20" t="s">
        <v>82</v>
      </c>
    </row>
    <row r="352" spans="1:47" s="2" customFormat="1" ht="12">
      <c r="A352" s="41"/>
      <c r="B352" s="42"/>
      <c r="C352" s="43"/>
      <c r="D352" s="230" t="s">
        <v>890</v>
      </c>
      <c r="E352" s="43"/>
      <c r="F352" s="290" t="s">
        <v>4264</v>
      </c>
      <c r="G352" s="43"/>
      <c r="H352" s="43"/>
      <c r="I352" s="232"/>
      <c r="J352" s="43"/>
      <c r="K352" s="43"/>
      <c r="L352" s="47"/>
      <c r="M352" s="233"/>
      <c r="N352" s="234"/>
      <c r="O352" s="87"/>
      <c r="P352" s="87"/>
      <c r="Q352" s="87"/>
      <c r="R352" s="87"/>
      <c r="S352" s="87"/>
      <c r="T352" s="88"/>
      <c r="U352" s="41"/>
      <c r="V352" s="41"/>
      <c r="W352" s="41"/>
      <c r="X352" s="41"/>
      <c r="Y352" s="41"/>
      <c r="Z352" s="41"/>
      <c r="AA352" s="41"/>
      <c r="AB352" s="41"/>
      <c r="AC352" s="41"/>
      <c r="AD352" s="41"/>
      <c r="AE352" s="41"/>
      <c r="AT352" s="20" t="s">
        <v>890</v>
      </c>
      <c r="AU352" s="20" t="s">
        <v>82</v>
      </c>
    </row>
    <row r="353" spans="1:65" s="2" customFormat="1" ht="16.5" customHeight="1">
      <c r="A353" s="41"/>
      <c r="B353" s="42"/>
      <c r="C353" s="217" t="s">
        <v>1007</v>
      </c>
      <c r="D353" s="217" t="s">
        <v>268</v>
      </c>
      <c r="E353" s="218" t="s">
        <v>4265</v>
      </c>
      <c r="F353" s="219" t="s">
        <v>4266</v>
      </c>
      <c r="G353" s="220" t="s">
        <v>271</v>
      </c>
      <c r="H353" s="221">
        <v>4</v>
      </c>
      <c r="I353" s="222"/>
      <c r="J353" s="223">
        <f>ROUND(I353*H353,2)</f>
        <v>0</v>
      </c>
      <c r="K353" s="219" t="s">
        <v>272</v>
      </c>
      <c r="L353" s="47"/>
      <c r="M353" s="224" t="s">
        <v>19</v>
      </c>
      <c r="N353" s="225" t="s">
        <v>43</v>
      </c>
      <c r="O353" s="87"/>
      <c r="P353" s="226">
        <f>O353*H353</f>
        <v>0</v>
      </c>
      <c r="Q353" s="226">
        <v>0</v>
      </c>
      <c r="R353" s="226">
        <f>Q353*H353</f>
        <v>0</v>
      </c>
      <c r="S353" s="226">
        <v>0</v>
      </c>
      <c r="T353" s="227">
        <f>S353*H353</f>
        <v>0</v>
      </c>
      <c r="U353" s="41"/>
      <c r="V353" s="41"/>
      <c r="W353" s="41"/>
      <c r="X353" s="41"/>
      <c r="Y353" s="41"/>
      <c r="Z353" s="41"/>
      <c r="AA353" s="41"/>
      <c r="AB353" s="41"/>
      <c r="AC353" s="41"/>
      <c r="AD353" s="41"/>
      <c r="AE353" s="41"/>
      <c r="AR353" s="228" t="s">
        <v>273</v>
      </c>
      <c r="AT353" s="228" t="s">
        <v>268</v>
      </c>
      <c r="AU353" s="228" t="s">
        <v>82</v>
      </c>
      <c r="AY353" s="20" t="s">
        <v>266</v>
      </c>
      <c r="BE353" s="229">
        <f>IF(N353="základní",J353,0)</f>
        <v>0</v>
      </c>
      <c r="BF353" s="229">
        <f>IF(N353="snížená",J353,0)</f>
        <v>0</v>
      </c>
      <c r="BG353" s="229">
        <f>IF(N353="zákl. přenesená",J353,0)</f>
        <v>0</v>
      </c>
      <c r="BH353" s="229">
        <f>IF(N353="sníž. přenesená",J353,0)</f>
        <v>0</v>
      </c>
      <c r="BI353" s="229">
        <f>IF(N353="nulová",J353,0)</f>
        <v>0</v>
      </c>
      <c r="BJ353" s="20" t="s">
        <v>80</v>
      </c>
      <c r="BK353" s="229">
        <f>ROUND(I353*H353,2)</f>
        <v>0</v>
      </c>
      <c r="BL353" s="20" t="s">
        <v>273</v>
      </c>
      <c r="BM353" s="228" t="s">
        <v>1703</v>
      </c>
    </row>
    <row r="354" spans="1:47" s="2" customFormat="1" ht="12">
      <c r="A354" s="41"/>
      <c r="B354" s="42"/>
      <c r="C354" s="43"/>
      <c r="D354" s="230" t="s">
        <v>275</v>
      </c>
      <c r="E354" s="43"/>
      <c r="F354" s="231" t="s">
        <v>4266</v>
      </c>
      <c r="G354" s="43"/>
      <c r="H354" s="43"/>
      <c r="I354" s="232"/>
      <c r="J354" s="43"/>
      <c r="K354" s="43"/>
      <c r="L354" s="47"/>
      <c r="M354" s="233"/>
      <c r="N354" s="234"/>
      <c r="O354" s="87"/>
      <c r="P354" s="87"/>
      <c r="Q354" s="87"/>
      <c r="R354" s="87"/>
      <c r="S354" s="87"/>
      <c r="T354" s="88"/>
      <c r="U354" s="41"/>
      <c r="V354" s="41"/>
      <c r="W354" s="41"/>
      <c r="X354" s="41"/>
      <c r="Y354" s="41"/>
      <c r="Z354" s="41"/>
      <c r="AA354" s="41"/>
      <c r="AB354" s="41"/>
      <c r="AC354" s="41"/>
      <c r="AD354" s="41"/>
      <c r="AE354" s="41"/>
      <c r="AT354" s="20" t="s">
        <v>275</v>
      </c>
      <c r="AU354" s="20" t="s">
        <v>82</v>
      </c>
    </row>
    <row r="355" spans="1:47" s="2" customFormat="1" ht="12">
      <c r="A355" s="41"/>
      <c r="B355" s="42"/>
      <c r="C355" s="43"/>
      <c r="D355" s="235" t="s">
        <v>277</v>
      </c>
      <c r="E355" s="43"/>
      <c r="F355" s="236" t="s">
        <v>4267</v>
      </c>
      <c r="G355" s="43"/>
      <c r="H355" s="43"/>
      <c r="I355" s="232"/>
      <c r="J355" s="43"/>
      <c r="K355" s="43"/>
      <c r="L355" s="47"/>
      <c r="M355" s="233"/>
      <c r="N355" s="234"/>
      <c r="O355" s="87"/>
      <c r="P355" s="87"/>
      <c r="Q355" s="87"/>
      <c r="R355" s="87"/>
      <c r="S355" s="87"/>
      <c r="T355" s="88"/>
      <c r="U355" s="41"/>
      <c r="V355" s="41"/>
      <c r="W355" s="41"/>
      <c r="X355" s="41"/>
      <c r="Y355" s="41"/>
      <c r="Z355" s="41"/>
      <c r="AA355" s="41"/>
      <c r="AB355" s="41"/>
      <c r="AC355" s="41"/>
      <c r="AD355" s="41"/>
      <c r="AE355" s="41"/>
      <c r="AT355" s="20" t="s">
        <v>277</v>
      </c>
      <c r="AU355" s="20" t="s">
        <v>82</v>
      </c>
    </row>
    <row r="356" spans="1:63" s="12" customFormat="1" ht="22.8" customHeight="1">
      <c r="A356" s="12"/>
      <c r="B356" s="201"/>
      <c r="C356" s="202"/>
      <c r="D356" s="203" t="s">
        <v>71</v>
      </c>
      <c r="E356" s="215" t="s">
        <v>2728</v>
      </c>
      <c r="F356" s="215" t="s">
        <v>4341</v>
      </c>
      <c r="G356" s="202"/>
      <c r="H356" s="202"/>
      <c r="I356" s="205"/>
      <c r="J356" s="216">
        <f>BK356</f>
        <v>0</v>
      </c>
      <c r="K356" s="202"/>
      <c r="L356" s="207"/>
      <c r="M356" s="208"/>
      <c r="N356" s="209"/>
      <c r="O356" s="209"/>
      <c r="P356" s="210">
        <f>SUM(P357:P379)</f>
        <v>0</v>
      </c>
      <c r="Q356" s="209"/>
      <c r="R356" s="210">
        <f>SUM(R357:R379)</f>
        <v>0</v>
      </c>
      <c r="S356" s="209"/>
      <c r="T356" s="211">
        <f>SUM(T357:T379)</f>
        <v>0</v>
      </c>
      <c r="U356" s="12"/>
      <c r="V356" s="12"/>
      <c r="W356" s="12"/>
      <c r="X356" s="12"/>
      <c r="Y356" s="12"/>
      <c r="Z356" s="12"/>
      <c r="AA356" s="12"/>
      <c r="AB356" s="12"/>
      <c r="AC356" s="12"/>
      <c r="AD356" s="12"/>
      <c r="AE356" s="12"/>
      <c r="AR356" s="212" t="s">
        <v>80</v>
      </c>
      <c r="AT356" s="213" t="s">
        <v>71</v>
      </c>
      <c r="AU356" s="213" t="s">
        <v>80</v>
      </c>
      <c r="AY356" s="212" t="s">
        <v>266</v>
      </c>
      <c r="BK356" s="214">
        <f>SUM(BK357:BK379)</f>
        <v>0</v>
      </c>
    </row>
    <row r="357" spans="1:65" s="2" customFormat="1" ht="21.75" customHeight="1">
      <c r="A357" s="41"/>
      <c r="B357" s="42"/>
      <c r="C357" s="269" t="s">
        <v>1013</v>
      </c>
      <c r="D357" s="269" t="s">
        <v>430</v>
      </c>
      <c r="E357" s="270" t="s">
        <v>4342</v>
      </c>
      <c r="F357" s="271" t="s">
        <v>4343</v>
      </c>
      <c r="G357" s="272" t="s">
        <v>3993</v>
      </c>
      <c r="H357" s="273">
        <v>1</v>
      </c>
      <c r="I357" s="274"/>
      <c r="J357" s="275">
        <f>ROUND(I357*H357,2)</f>
        <v>0</v>
      </c>
      <c r="K357" s="271" t="s">
        <v>520</v>
      </c>
      <c r="L357" s="276"/>
      <c r="M357" s="277" t="s">
        <v>19</v>
      </c>
      <c r="N357" s="278" t="s">
        <v>43</v>
      </c>
      <c r="O357" s="87"/>
      <c r="P357" s="226">
        <f>O357*H357</f>
        <v>0</v>
      </c>
      <c r="Q357" s="226">
        <v>0</v>
      </c>
      <c r="R357" s="226">
        <f>Q357*H357</f>
        <v>0</v>
      </c>
      <c r="S357" s="226">
        <v>0</v>
      </c>
      <c r="T357" s="227">
        <f>S357*H357</f>
        <v>0</v>
      </c>
      <c r="U357" s="41"/>
      <c r="V357" s="41"/>
      <c r="W357" s="41"/>
      <c r="X357" s="41"/>
      <c r="Y357" s="41"/>
      <c r="Z357" s="41"/>
      <c r="AA357" s="41"/>
      <c r="AB357" s="41"/>
      <c r="AC357" s="41"/>
      <c r="AD357" s="41"/>
      <c r="AE357" s="41"/>
      <c r="AR357" s="228" t="s">
        <v>324</v>
      </c>
      <c r="AT357" s="228" t="s">
        <v>430</v>
      </c>
      <c r="AU357" s="228" t="s">
        <v>82</v>
      </c>
      <c r="AY357" s="20" t="s">
        <v>266</v>
      </c>
      <c r="BE357" s="229">
        <f>IF(N357="základní",J357,0)</f>
        <v>0</v>
      </c>
      <c r="BF357" s="229">
        <f>IF(N357="snížená",J357,0)</f>
        <v>0</v>
      </c>
      <c r="BG357" s="229">
        <f>IF(N357="zákl. přenesená",J357,0)</f>
        <v>0</v>
      </c>
      <c r="BH357" s="229">
        <f>IF(N357="sníž. přenesená",J357,0)</f>
        <v>0</v>
      </c>
      <c r="BI357" s="229">
        <f>IF(N357="nulová",J357,0)</f>
        <v>0</v>
      </c>
      <c r="BJ357" s="20" t="s">
        <v>80</v>
      </c>
      <c r="BK357" s="229">
        <f>ROUND(I357*H357,2)</f>
        <v>0</v>
      </c>
      <c r="BL357" s="20" t="s">
        <v>273</v>
      </c>
      <c r="BM357" s="228" t="s">
        <v>1715</v>
      </c>
    </row>
    <row r="358" spans="1:47" s="2" customFormat="1" ht="12">
      <c r="A358" s="41"/>
      <c r="B358" s="42"/>
      <c r="C358" s="43"/>
      <c r="D358" s="230" t="s">
        <v>275</v>
      </c>
      <c r="E358" s="43"/>
      <c r="F358" s="231" t="s">
        <v>4343</v>
      </c>
      <c r="G358" s="43"/>
      <c r="H358" s="43"/>
      <c r="I358" s="232"/>
      <c r="J358" s="43"/>
      <c r="K358" s="43"/>
      <c r="L358" s="47"/>
      <c r="M358" s="233"/>
      <c r="N358" s="234"/>
      <c r="O358" s="87"/>
      <c r="P358" s="87"/>
      <c r="Q358" s="87"/>
      <c r="R358" s="87"/>
      <c r="S358" s="87"/>
      <c r="T358" s="88"/>
      <c r="U358" s="41"/>
      <c r="V358" s="41"/>
      <c r="W358" s="41"/>
      <c r="X358" s="41"/>
      <c r="Y358" s="41"/>
      <c r="Z358" s="41"/>
      <c r="AA358" s="41"/>
      <c r="AB358" s="41"/>
      <c r="AC358" s="41"/>
      <c r="AD358" s="41"/>
      <c r="AE358" s="41"/>
      <c r="AT358" s="20" t="s">
        <v>275</v>
      </c>
      <c r="AU358" s="20" t="s">
        <v>82</v>
      </c>
    </row>
    <row r="359" spans="1:47" s="2" customFormat="1" ht="12">
      <c r="A359" s="41"/>
      <c r="B359" s="42"/>
      <c r="C359" s="43"/>
      <c r="D359" s="230" t="s">
        <v>890</v>
      </c>
      <c r="E359" s="43"/>
      <c r="F359" s="290" t="s">
        <v>4201</v>
      </c>
      <c r="G359" s="43"/>
      <c r="H359" s="43"/>
      <c r="I359" s="232"/>
      <c r="J359" s="43"/>
      <c r="K359" s="43"/>
      <c r="L359" s="47"/>
      <c r="M359" s="233"/>
      <c r="N359" s="234"/>
      <c r="O359" s="87"/>
      <c r="P359" s="87"/>
      <c r="Q359" s="87"/>
      <c r="R359" s="87"/>
      <c r="S359" s="87"/>
      <c r="T359" s="88"/>
      <c r="U359" s="41"/>
      <c r="V359" s="41"/>
      <c r="W359" s="41"/>
      <c r="X359" s="41"/>
      <c r="Y359" s="41"/>
      <c r="Z359" s="41"/>
      <c r="AA359" s="41"/>
      <c r="AB359" s="41"/>
      <c r="AC359" s="41"/>
      <c r="AD359" s="41"/>
      <c r="AE359" s="41"/>
      <c r="AT359" s="20" t="s">
        <v>890</v>
      </c>
      <c r="AU359" s="20" t="s">
        <v>82</v>
      </c>
    </row>
    <row r="360" spans="1:65" s="2" customFormat="1" ht="16.5" customHeight="1">
      <c r="A360" s="41"/>
      <c r="B360" s="42"/>
      <c r="C360" s="217" t="s">
        <v>1020</v>
      </c>
      <c r="D360" s="217" t="s">
        <v>268</v>
      </c>
      <c r="E360" s="218" t="s">
        <v>4344</v>
      </c>
      <c r="F360" s="219" t="s">
        <v>4203</v>
      </c>
      <c r="G360" s="220" t="s">
        <v>3993</v>
      </c>
      <c r="H360" s="221">
        <v>1</v>
      </c>
      <c r="I360" s="222"/>
      <c r="J360" s="223">
        <f>ROUND(I360*H360,2)</f>
        <v>0</v>
      </c>
      <c r="K360" s="219" t="s">
        <v>272</v>
      </c>
      <c r="L360" s="47"/>
      <c r="M360" s="224" t="s">
        <v>19</v>
      </c>
      <c r="N360" s="225" t="s">
        <v>43</v>
      </c>
      <c r="O360" s="87"/>
      <c r="P360" s="226">
        <f>O360*H360</f>
        <v>0</v>
      </c>
      <c r="Q360" s="226">
        <v>0</v>
      </c>
      <c r="R360" s="226">
        <f>Q360*H360</f>
        <v>0</v>
      </c>
      <c r="S360" s="226">
        <v>0</v>
      </c>
      <c r="T360" s="227">
        <f>S360*H360</f>
        <v>0</v>
      </c>
      <c r="U360" s="41"/>
      <c r="V360" s="41"/>
      <c r="W360" s="41"/>
      <c r="X360" s="41"/>
      <c r="Y360" s="41"/>
      <c r="Z360" s="41"/>
      <c r="AA360" s="41"/>
      <c r="AB360" s="41"/>
      <c r="AC360" s="41"/>
      <c r="AD360" s="41"/>
      <c r="AE360" s="41"/>
      <c r="AR360" s="228" t="s">
        <v>273</v>
      </c>
      <c r="AT360" s="228" t="s">
        <v>268</v>
      </c>
      <c r="AU360" s="228" t="s">
        <v>82</v>
      </c>
      <c r="AY360" s="20" t="s">
        <v>266</v>
      </c>
      <c r="BE360" s="229">
        <f>IF(N360="základní",J360,0)</f>
        <v>0</v>
      </c>
      <c r="BF360" s="229">
        <f>IF(N360="snížená",J360,0)</f>
        <v>0</v>
      </c>
      <c r="BG360" s="229">
        <f>IF(N360="zákl. přenesená",J360,0)</f>
        <v>0</v>
      </c>
      <c r="BH360" s="229">
        <f>IF(N360="sníž. přenesená",J360,0)</f>
        <v>0</v>
      </c>
      <c r="BI360" s="229">
        <f>IF(N360="nulová",J360,0)</f>
        <v>0</v>
      </c>
      <c r="BJ360" s="20" t="s">
        <v>80</v>
      </c>
      <c r="BK360" s="229">
        <f>ROUND(I360*H360,2)</f>
        <v>0</v>
      </c>
      <c r="BL360" s="20" t="s">
        <v>273</v>
      </c>
      <c r="BM360" s="228" t="s">
        <v>1724</v>
      </c>
    </row>
    <row r="361" spans="1:47" s="2" customFormat="1" ht="12">
      <c r="A361" s="41"/>
      <c r="B361" s="42"/>
      <c r="C361" s="43"/>
      <c r="D361" s="230" t="s">
        <v>275</v>
      </c>
      <c r="E361" s="43"/>
      <c r="F361" s="231" t="s">
        <v>4203</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275</v>
      </c>
      <c r="AU361" s="20" t="s">
        <v>82</v>
      </c>
    </row>
    <row r="362" spans="1:47" s="2" customFormat="1" ht="12">
      <c r="A362" s="41"/>
      <c r="B362" s="42"/>
      <c r="C362" s="43"/>
      <c r="D362" s="235" t="s">
        <v>277</v>
      </c>
      <c r="E362" s="43"/>
      <c r="F362" s="236" t="s">
        <v>4345</v>
      </c>
      <c r="G362" s="43"/>
      <c r="H362" s="43"/>
      <c r="I362" s="232"/>
      <c r="J362" s="43"/>
      <c r="K362" s="43"/>
      <c r="L362" s="47"/>
      <c r="M362" s="233"/>
      <c r="N362" s="234"/>
      <c r="O362" s="87"/>
      <c r="P362" s="87"/>
      <c r="Q362" s="87"/>
      <c r="R362" s="87"/>
      <c r="S362" s="87"/>
      <c r="T362" s="88"/>
      <c r="U362" s="41"/>
      <c r="V362" s="41"/>
      <c r="W362" s="41"/>
      <c r="X362" s="41"/>
      <c r="Y362" s="41"/>
      <c r="Z362" s="41"/>
      <c r="AA362" s="41"/>
      <c r="AB362" s="41"/>
      <c r="AC362" s="41"/>
      <c r="AD362" s="41"/>
      <c r="AE362" s="41"/>
      <c r="AT362" s="20" t="s">
        <v>277</v>
      </c>
      <c r="AU362" s="20" t="s">
        <v>82</v>
      </c>
    </row>
    <row r="363" spans="1:65" s="2" customFormat="1" ht="16.5" customHeight="1">
      <c r="A363" s="41"/>
      <c r="B363" s="42"/>
      <c r="C363" s="269" t="s">
        <v>1033</v>
      </c>
      <c r="D363" s="269" t="s">
        <v>430</v>
      </c>
      <c r="E363" s="270" t="s">
        <v>4346</v>
      </c>
      <c r="F363" s="271" t="s">
        <v>4347</v>
      </c>
      <c r="G363" s="272" t="s">
        <v>3993</v>
      </c>
      <c r="H363" s="273">
        <v>1</v>
      </c>
      <c r="I363" s="274"/>
      <c r="J363" s="275">
        <f>ROUND(I363*H363,2)</f>
        <v>0</v>
      </c>
      <c r="K363" s="271" t="s">
        <v>520</v>
      </c>
      <c r="L363" s="276"/>
      <c r="M363" s="277" t="s">
        <v>19</v>
      </c>
      <c r="N363" s="278" t="s">
        <v>43</v>
      </c>
      <c r="O363" s="87"/>
      <c r="P363" s="226">
        <f>O363*H363</f>
        <v>0</v>
      </c>
      <c r="Q363" s="226">
        <v>0</v>
      </c>
      <c r="R363" s="226">
        <f>Q363*H363</f>
        <v>0</v>
      </c>
      <c r="S363" s="226">
        <v>0</v>
      </c>
      <c r="T363" s="227">
        <f>S363*H363</f>
        <v>0</v>
      </c>
      <c r="U363" s="41"/>
      <c r="V363" s="41"/>
      <c r="W363" s="41"/>
      <c r="X363" s="41"/>
      <c r="Y363" s="41"/>
      <c r="Z363" s="41"/>
      <c r="AA363" s="41"/>
      <c r="AB363" s="41"/>
      <c r="AC363" s="41"/>
      <c r="AD363" s="41"/>
      <c r="AE363" s="41"/>
      <c r="AR363" s="228" t="s">
        <v>324</v>
      </c>
      <c r="AT363" s="228" t="s">
        <v>430</v>
      </c>
      <c r="AU363" s="228" t="s">
        <v>82</v>
      </c>
      <c r="AY363" s="20" t="s">
        <v>266</v>
      </c>
      <c r="BE363" s="229">
        <f>IF(N363="základní",J363,0)</f>
        <v>0</v>
      </c>
      <c r="BF363" s="229">
        <f>IF(N363="snížená",J363,0)</f>
        <v>0</v>
      </c>
      <c r="BG363" s="229">
        <f>IF(N363="zákl. přenesená",J363,0)</f>
        <v>0</v>
      </c>
      <c r="BH363" s="229">
        <f>IF(N363="sníž. přenesená",J363,0)</f>
        <v>0</v>
      </c>
      <c r="BI363" s="229">
        <f>IF(N363="nulová",J363,0)</f>
        <v>0</v>
      </c>
      <c r="BJ363" s="20" t="s">
        <v>80</v>
      </c>
      <c r="BK363" s="229">
        <f>ROUND(I363*H363,2)</f>
        <v>0</v>
      </c>
      <c r="BL363" s="20" t="s">
        <v>273</v>
      </c>
      <c r="BM363" s="228" t="s">
        <v>1733</v>
      </c>
    </row>
    <row r="364" spans="1:47" s="2" customFormat="1" ht="12">
      <c r="A364" s="41"/>
      <c r="B364" s="42"/>
      <c r="C364" s="43"/>
      <c r="D364" s="230" t="s">
        <v>275</v>
      </c>
      <c r="E364" s="43"/>
      <c r="F364" s="231" t="s">
        <v>4347</v>
      </c>
      <c r="G364" s="43"/>
      <c r="H364" s="43"/>
      <c r="I364" s="232"/>
      <c r="J364" s="43"/>
      <c r="K364" s="43"/>
      <c r="L364" s="47"/>
      <c r="M364" s="233"/>
      <c r="N364" s="234"/>
      <c r="O364" s="87"/>
      <c r="P364" s="87"/>
      <c r="Q364" s="87"/>
      <c r="R364" s="87"/>
      <c r="S364" s="87"/>
      <c r="T364" s="88"/>
      <c r="U364" s="41"/>
      <c r="V364" s="41"/>
      <c r="W364" s="41"/>
      <c r="X364" s="41"/>
      <c r="Y364" s="41"/>
      <c r="Z364" s="41"/>
      <c r="AA364" s="41"/>
      <c r="AB364" s="41"/>
      <c r="AC364" s="41"/>
      <c r="AD364" s="41"/>
      <c r="AE364" s="41"/>
      <c r="AT364" s="20" t="s">
        <v>275</v>
      </c>
      <c r="AU364" s="20" t="s">
        <v>82</v>
      </c>
    </row>
    <row r="365" spans="1:47" s="2" customFormat="1" ht="12">
      <c r="A365" s="41"/>
      <c r="B365" s="42"/>
      <c r="C365" s="43"/>
      <c r="D365" s="230" t="s">
        <v>890</v>
      </c>
      <c r="E365" s="43"/>
      <c r="F365" s="290" t="s">
        <v>4348</v>
      </c>
      <c r="G365" s="43"/>
      <c r="H365" s="43"/>
      <c r="I365" s="232"/>
      <c r="J365" s="43"/>
      <c r="K365" s="43"/>
      <c r="L365" s="47"/>
      <c r="M365" s="233"/>
      <c r="N365" s="234"/>
      <c r="O365" s="87"/>
      <c r="P365" s="87"/>
      <c r="Q365" s="87"/>
      <c r="R365" s="87"/>
      <c r="S365" s="87"/>
      <c r="T365" s="88"/>
      <c r="U365" s="41"/>
      <c r="V365" s="41"/>
      <c r="W365" s="41"/>
      <c r="X365" s="41"/>
      <c r="Y365" s="41"/>
      <c r="Z365" s="41"/>
      <c r="AA365" s="41"/>
      <c r="AB365" s="41"/>
      <c r="AC365" s="41"/>
      <c r="AD365" s="41"/>
      <c r="AE365" s="41"/>
      <c r="AT365" s="20" t="s">
        <v>890</v>
      </c>
      <c r="AU365" s="20" t="s">
        <v>82</v>
      </c>
    </row>
    <row r="366" spans="1:65" s="2" customFormat="1" ht="16.5" customHeight="1">
      <c r="A366" s="41"/>
      <c r="B366" s="42"/>
      <c r="C366" s="217" t="s">
        <v>1040</v>
      </c>
      <c r="D366" s="217" t="s">
        <v>268</v>
      </c>
      <c r="E366" s="218" t="s">
        <v>4349</v>
      </c>
      <c r="F366" s="219" t="s">
        <v>4350</v>
      </c>
      <c r="G366" s="220" t="s">
        <v>3993</v>
      </c>
      <c r="H366" s="221">
        <v>1</v>
      </c>
      <c r="I366" s="222"/>
      <c r="J366" s="223">
        <f>ROUND(I366*H366,2)</f>
        <v>0</v>
      </c>
      <c r="K366" s="219" t="s">
        <v>272</v>
      </c>
      <c r="L366" s="47"/>
      <c r="M366" s="224" t="s">
        <v>19</v>
      </c>
      <c r="N366" s="225" t="s">
        <v>43</v>
      </c>
      <c r="O366" s="87"/>
      <c r="P366" s="226">
        <f>O366*H366</f>
        <v>0</v>
      </c>
      <c r="Q366" s="226">
        <v>0</v>
      </c>
      <c r="R366" s="226">
        <f>Q366*H366</f>
        <v>0</v>
      </c>
      <c r="S366" s="226">
        <v>0</v>
      </c>
      <c r="T366" s="227">
        <f>S366*H366</f>
        <v>0</v>
      </c>
      <c r="U366" s="41"/>
      <c r="V366" s="41"/>
      <c r="W366" s="41"/>
      <c r="X366" s="41"/>
      <c r="Y366" s="41"/>
      <c r="Z366" s="41"/>
      <c r="AA366" s="41"/>
      <c r="AB366" s="41"/>
      <c r="AC366" s="41"/>
      <c r="AD366" s="41"/>
      <c r="AE366" s="41"/>
      <c r="AR366" s="228" t="s">
        <v>273</v>
      </c>
      <c r="AT366" s="228" t="s">
        <v>268</v>
      </c>
      <c r="AU366" s="228" t="s">
        <v>82</v>
      </c>
      <c r="AY366" s="20" t="s">
        <v>266</v>
      </c>
      <c r="BE366" s="229">
        <f>IF(N366="základní",J366,0)</f>
        <v>0</v>
      </c>
      <c r="BF366" s="229">
        <f>IF(N366="snížená",J366,0)</f>
        <v>0</v>
      </c>
      <c r="BG366" s="229">
        <f>IF(N366="zákl. přenesená",J366,0)</f>
        <v>0</v>
      </c>
      <c r="BH366" s="229">
        <f>IF(N366="sníž. přenesená",J366,0)</f>
        <v>0</v>
      </c>
      <c r="BI366" s="229">
        <f>IF(N366="nulová",J366,0)</f>
        <v>0</v>
      </c>
      <c r="BJ366" s="20" t="s">
        <v>80</v>
      </c>
      <c r="BK366" s="229">
        <f>ROUND(I366*H366,2)</f>
        <v>0</v>
      </c>
      <c r="BL366" s="20" t="s">
        <v>273</v>
      </c>
      <c r="BM366" s="228" t="s">
        <v>1742</v>
      </c>
    </row>
    <row r="367" spans="1:47" s="2" customFormat="1" ht="12">
      <c r="A367" s="41"/>
      <c r="B367" s="42"/>
      <c r="C367" s="43"/>
      <c r="D367" s="230" t="s">
        <v>275</v>
      </c>
      <c r="E367" s="43"/>
      <c r="F367" s="231" t="s">
        <v>4350</v>
      </c>
      <c r="G367" s="43"/>
      <c r="H367" s="43"/>
      <c r="I367" s="232"/>
      <c r="J367" s="43"/>
      <c r="K367" s="43"/>
      <c r="L367" s="47"/>
      <c r="M367" s="233"/>
      <c r="N367" s="234"/>
      <c r="O367" s="87"/>
      <c r="P367" s="87"/>
      <c r="Q367" s="87"/>
      <c r="R367" s="87"/>
      <c r="S367" s="87"/>
      <c r="T367" s="88"/>
      <c r="U367" s="41"/>
      <c r="V367" s="41"/>
      <c r="W367" s="41"/>
      <c r="X367" s="41"/>
      <c r="Y367" s="41"/>
      <c r="Z367" s="41"/>
      <c r="AA367" s="41"/>
      <c r="AB367" s="41"/>
      <c r="AC367" s="41"/>
      <c r="AD367" s="41"/>
      <c r="AE367" s="41"/>
      <c r="AT367" s="20" t="s">
        <v>275</v>
      </c>
      <c r="AU367" s="20" t="s">
        <v>82</v>
      </c>
    </row>
    <row r="368" spans="1:47" s="2" customFormat="1" ht="12">
      <c r="A368" s="41"/>
      <c r="B368" s="42"/>
      <c r="C368" s="43"/>
      <c r="D368" s="235" t="s">
        <v>277</v>
      </c>
      <c r="E368" s="43"/>
      <c r="F368" s="236" t="s">
        <v>4351</v>
      </c>
      <c r="G368" s="43"/>
      <c r="H368" s="43"/>
      <c r="I368" s="232"/>
      <c r="J368" s="43"/>
      <c r="K368" s="43"/>
      <c r="L368" s="47"/>
      <c r="M368" s="233"/>
      <c r="N368" s="234"/>
      <c r="O368" s="87"/>
      <c r="P368" s="87"/>
      <c r="Q368" s="87"/>
      <c r="R368" s="87"/>
      <c r="S368" s="87"/>
      <c r="T368" s="88"/>
      <c r="U368" s="41"/>
      <c r="V368" s="41"/>
      <c r="W368" s="41"/>
      <c r="X368" s="41"/>
      <c r="Y368" s="41"/>
      <c r="Z368" s="41"/>
      <c r="AA368" s="41"/>
      <c r="AB368" s="41"/>
      <c r="AC368" s="41"/>
      <c r="AD368" s="41"/>
      <c r="AE368" s="41"/>
      <c r="AT368" s="20" t="s">
        <v>277</v>
      </c>
      <c r="AU368" s="20" t="s">
        <v>82</v>
      </c>
    </row>
    <row r="369" spans="1:65" s="2" customFormat="1" ht="16.5" customHeight="1">
      <c r="A369" s="41"/>
      <c r="B369" s="42"/>
      <c r="C369" s="269" t="s">
        <v>1056</v>
      </c>
      <c r="D369" s="269" t="s">
        <v>430</v>
      </c>
      <c r="E369" s="270" t="s">
        <v>4352</v>
      </c>
      <c r="F369" s="271" t="s">
        <v>4353</v>
      </c>
      <c r="G369" s="272" t="s">
        <v>423</v>
      </c>
      <c r="H369" s="273">
        <v>6</v>
      </c>
      <c r="I369" s="274"/>
      <c r="J369" s="275">
        <f>ROUND(I369*H369,2)</f>
        <v>0</v>
      </c>
      <c r="K369" s="271" t="s">
        <v>520</v>
      </c>
      <c r="L369" s="276"/>
      <c r="M369" s="277" t="s">
        <v>19</v>
      </c>
      <c r="N369" s="278" t="s">
        <v>43</v>
      </c>
      <c r="O369" s="87"/>
      <c r="P369" s="226">
        <f>O369*H369</f>
        <v>0</v>
      </c>
      <c r="Q369" s="226">
        <v>0</v>
      </c>
      <c r="R369" s="226">
        <f>Q369*H369</f>
        <v>0</v>
      </c>
      <c r="S369" s="226">
        <v>0</v>
      </c>
      <c r="T369" s="227">
        <f>S369*H369</f>
        <v>0</v>
      </c>
      <c r="U369" s="41"/>
      <c r="V369" s="41"/>
      <c r="W369" s="41"/>
      <c r="X369" s="41"/>
      <c r="Y369" s="41"/>
      <c r="Z369" s="41"/>
      <c r="AA369" s="41"/>
      <c r="AB369" s="41"/>
      <c r="AC369" s="41"/>
      <c r="AD369" s="41"/>
      <c r="AE369" s="41"/>
      <c r="AR369" s="228" t="s">
        <v>324</v>
      </c>
      <c r="AT369" s="228" t="s">
        <v>430</v>
      </c>
      <c r="AU369" s="228" t="s">
        <v>82</v>
      </c>
      <c r="AY369" s="20" t="s">
        <v>266</v>
      </c>
      <c r="BE369" s="229">
        <f>IF(N369="základní",J369,0)</f>
        <v>0</v>
      </c>
      <c r="BF369" s="229">
        <f>IF(N369="snížená",J369,0)</f>
        <v>0</v>
      </c>
      <c r="BG369" s="229">
        <f>IF(N369="zákl. přenesená",J369,0)</f>
        <v>0</v>
      </c>
      <c r="BH369" s="229">
        <f>IF(N369="sníž. přenesená",J369,0)</f>
        <v>0</v>
      </c>
      <c r="BI369" s="229">
        <f>IF(N369="nulová",J369,0)</f>
        <v>0</v>
      </c>
      <c r="BJ369" s="20" t="s">
        <v>80</v>
      </c>
      <c r="BK369" s="229">
        <f>ROUND(I369*H369,2)</f>
        <v>0</v>
      </c>
      <c r="BL369" s="20" t="s">
        <v>273</v>
      </c>
      <c r="BM369" s="228" t="s">
        <v>1756</v>
      </c>
    </row>
    <row r="370" spans="1:47" s="2" customFormat="1" ht="12">
      <c r="A370" s="41"/>
      <c r="B370" s="42"/>
      <c r="C370" s="43"/>
      <c r="D370" s="230" t="s">
        <v>275</v>
      </c>
      <c r="E370" s="43"/>
      <c r="F370" s="231" t="s">
        <v>4353</v>
      </c>
      <c r="G370" s="43"/>
      <c r="H370" s="43"/>
      <c r="I370" s="232"/>
      <c r="J370" s="43"/>
      <c r="K370" s="43"/>
      <c r="L370" s="47"/>
      <c r="M370" s="233"/>
      <c r="N370" s="234"/>
      <c r="O370" s="87"/>
      <c r="P370" s="87"/>
      <c r="Q370" s="87"/>
      <c r="R370" s="87"/>
      <c r="S370" s="87"/>
      <c r="T370" s="88"/>
      <c r="U370" s="41"/>
      <c r="V370" s="41"/>
      <c r="W370" s="41"/>
      <c r="X370" s="41"/>
      <c r="Y370" s="41"/>
      <c r="Z370" s="41"/>
      <c r="AA370" s="41"/>
      <c r="AB370" s="41"/>
      <c r="AC370" s="41"/>
      <c r="AD370" s="41"/>
      <c r="AE370" s="41"/>
      <c r="AT370" s="20" t="s">
        <v>275</v>
      </c>
      <c r="AU370" s="20" t="s">
        <v>82</v>
      </c>
    </row>
    <row r="371" spans="1:65" s="2" customFormat="1" ht="16.5" customHeight="1">
      <c r="A371" s="41"/>
      <c r="B371" s="42"/>
      <c r="C371" s="217" t="s">
        <v>1064</v>
      </c>
      <c r="D371" s="217" t="s">
        <v>268</v>
      </c>
      <c r="E371" s="218" t="s">
        <v>4354</v>
      </c>
      <c r="F371" s="219" t="s">
        <v>4250</v>
      </c>
      <c r="G371" s="220" t="s">
        <v>423</v>
      </c>
      <c r="H371" s="221">
        <v>6</v>
      </c>
      <c r="I371" s="222"/>
      <c r="J371" s="223">
        <f>ROUND(I371*H371,2)</f>
        <v>0</v>
      </c>
      <c r="K371" s="219" t="s">
        <v>272</v>
      </c>
      <c r="L371" s="47"/>
      <c r="M371" s="224" t="s">
        <v>19</v>
      </c>
      <c r="N371" s="225" t="s">
        <v>43</v>
      </c>
      <c r="O371" s="87"/>
      <c r="P371" s="226">
        <f>O371*H371</f>
        <v>0</v>
      </c>
      <c r="Q371" s="226">
        <v>0</v>
      </c>
      <c r="R371" s="226">
        <f>Q371*H371</f>
        <v>0</v>
      </c>
      <c r="S371" s="226">
        <v>0</v>
      </c>
      <c r="T371" s="227">
        <f>S371*H371</f>
        <v>0</v>
      </c>
      <c r="U371" s="41"/>
      <c r="V371" s="41"/>
      <c r="W371" s="41"/>
      <c r="X371" s="41"/>
      <c r="Y371" s="41"/>
      <c r="Z371" s="41"/>
      <c r="AA371" s="41"/>
      <c r="AB371" s="41"/>
      <c r="AC371" s="41"/>
      <c r="AD371" s="41"/>
      <c r="AE371" s="41"/>
      <c r="AR371" s="228" t="s">
        <v>273</v>
      </c>
      <c r="AT371" s="228" t="s">
        <v>268</v>
      </c>
      <c r="AU371" s="228" t="s">
        <v>82</v>
      </c>
      <c r="AY371" s="20" t="s">
        <v>266</v>
      </c>
      <c r="BE371" s="229">
        <f>IF(N371="základní",J371,0)</f>
        <v>0</v>
      </c>
      <c r="BF371" s="229">
        <f>IF(N371="snížená",J371,0)</f>
        <v>0</v>
      </c>
      <c r="BG371" s="229">
        <f>IF(N371="zákl. přenesená",J371,0)</f>
        <v>0</v>
      </c>
      <c r="BH371" s="229">
        <f>IF(N371="sníž. přenesená",J371,0)</f>
        <v>0</v>
      </c>
      <c r="BI371" s="229">
        <f>IF(N371="nulová",J371,0)</f>
        <v>0</v>
      </c>
      <c r="BJ371" s="20" t="s">
        <v>80</v>
      </c>
      <c r="BK371" s="229">
        <f>ROUND(I371*H371,2)</f>
        <v>0</v>
      </c>
      <c r="BL371" s="20" t="s">
        <v>273</v>
      </c>
      <c r="BM371" s="228" t="s">
        <v>1770</v>
      </c>
    </row>
    <row r="372" spans="1:47" s="2" customFormat="1" ht="12">
      <c r="A372" s="41"/>
      <c r="B372" s="42"/>
      <c r="C372" s="43"/>
      <c r="D372" s="230" t="s">
        <v>275</v>
      </c>
      <c r="E372" s="43"/>
      <c r="F372" s="231" t="s">
        <v>4250</v>
      </c>
      <c r="G372" s="43"/>
      <c r="H372" s="43"/>
      <c r="I372" s="232"/>
      <c r="J372" s="43"/>
      <c r="K372" s="43"/>
      <c r="L372" s="47"/>
      <c r="M372" s="233"/>
      <c r="N372" s="234"/>
      <c r="O372" s="87"/>
      <c r="P372" s="87"/>
      <c r="Q372" s="87"/>
      <c r="R372" s="87"/>
      <c r="S372" s="87"/>
      <c r="T372" s="88"/>
      <c r="U372" s="41"/>
      <c r="V372" s="41"/>
      <c r="W372" s="41"/>
      <c r="X372" s="41"/>
      <c r="Y372" s="41"/>
      <c r="Z372" s="41"/>
      <c r="AA372" s="41"/>
      <c r="AB372" s="41"/>
      <c r="AC372" s="41"/>
      <c r="AD372" s="41"/>
      <c r="AE372" s="41"/>
      <c r="AT372" s="20" t="s">
        <v>275</v>
      </c>
      <c r="AU372" s="20" t="s">
        <v>82</v>
      </c>
    </row>
    <row r="373" spans="1:47" s="2" customFormat="1" ht="12">
      <c r="A373" s="41"/>
      <c r="B373" s="42"/>
      <c r="C373" s="43"/>
      <c r="D373" s="235" t="s">
        <v>277</v>
      </c>
      <c r="E373" s="43"/>
      <c r="F373" s="236" t="s">
        <v>4355</v>
      </c>
      <c r="G373" s="43"/>
      <c r="H373" s="43"/>
      <c r="I373" s="232"/>
      <c r="J373" s="43"/>
      <c r="K373" s="43"/>
      <c r="L373" s="47"/>
      <c r="M373" s="233"/>
      <c r="N373" s="234"/>
      <c r="O373" s="87"/>
      <c r="P373" s="87"/>
      <c r="Q373" s="87"/>
      <c r="R373" s="87"/>
      <c r="S373" s="87"/>
      <c r="T373" s="88"/>
      <c r="U373" s="41"/>
      <c r="V373" s="41"/>
      <c r="W373" s="41"/>
      <c r="X373" s="41"/>
      <c r="Y373" s="41"/>
      <c r="Z373" s="41"/>
      <c r="AA373" s="41"/>
      <c r="AB373" s="41"/>
      <c r="AC373" s="41"/>
      <c r="AD373" s="41"/>
      <c r="AE373" s="41"/>
      <c r="AT373" s="20" t="s">
        <v>277</v>
      </c>
      <c r="AU373" s="20" t="s">
        <v>82</v>
      </c>
    </row>
    <row r="374" spans="1:65" s="2" customFormat="1" ht="21.75" customHeight="1">
      <c r="A374" s="41"/>
      <c r="B374" s="42"/>
      <c r="C374" s="269" t="s">
        <v>1070</v>
      </c>
      <c r="D374" s="269" t="s">
        <v>430</v>
      </c>
      <c r="E374" s="270" t="s">
        <v>4262</v>
      </c>
      <c r="F374" s="271" t="s">
        <v>4263</v>
      </c>
      <c r="G374" s="272" t="s">
        <v>271</v>
      </c>
      <c r="H374" s="273">
        <v>4</v>
      </c>
      <c r="I374" s="274"/>
      <c r="J374" s="275">
        <f>ROUND(I374*H374,2)</f>
        <v>0</v>
      </c>
      <c r="K374" s="271" t="s">
        <v>520</v>
      </c>
      <c r="L374" s="276"/>
      <c r="M374" s="277" t="s">
        <v>19</v>
      </c>
      <c r="N374" s="278" t="s">
        <v>43</v>
      </c>
      <c r="O374" s="87"/>
      <c r="P374" s="226">
        <f>O374*H374</f>
        <v>0</v>
      </c>
      <c r="Q374" s="226">
        <v>0</v>
      </c>
      <c r="R374" s="226">
        <f>Q374*H374</f>
        <v>0</v>
      </c>
      <c r="S374" s="226">
        <v>0</v>
      </c>
      <c r="T374" s="227">
        <f>S374*H374</f>
        <v>0</v>
      </c>
      <c r="U374" s="41"/>
      <c r="V374" s="41"/>
      <c r="W374" s="41"/>
      <c r="X374" s="41"/>
      <c r="Y374" s="41"/>
      <c r="Z374" s="41"/>
      <c r="AA374" s="41"/>
      <c r="AB374" s="41"/>
      <c r="AC374" s="41"/>
      <c r="AD374" s="41"/>
      <c r="AE374" s="41"/>
      <c r="AR374" s="228" t="s">
        <v>324</v>
      </c>
      <c r="AT374" s="228" t="s">
        <v>430</v>
      </c>
      <c r="AU374" s="228" t="s">
        <v>82</v>
      </c>
      <c r="AY374" s="20" t="s">
        <v>266</v>
      </c>
      <c r="BE374" s="229">
        <f>IF(N374="základní",J374,0)</f>
        <v>0</v>
      </c>
      <c r="BF374" s="229">
        <f>IF(N374="snížená",J374,0)</f>
        <v>0</v>
      </c>
      <c r="BG374" s="229">
        <f>IF(N374="zákl. přenesená",J374,0)</f>
        <v>0</v>
      </c>
      <c r="BH374" s="229">
        <f>IF(N374="sníž. přenesená",J374,0)</f>
        <v>0</v>
      </c>
      <c r="BI374" s="229">
        <f>IF(N374="nulová",J374,0)</f>
        <v>0</v>
      </c>
      <c r="BJ374" s="20" t="s">
        <v>80</v>
      </c>
      <c r="BK374" s="229">
        <f>ROUND(I374*H374,2)</f>
        <v>0</v>
      </c>
      <c r="BL374" s="20" t="s">
        <v>273</v>
      </c>
      <c r="BM374" s="228" t="s">
        <v>1782</v>
      </c>
    </row>
    <row r="375" spans="1:47" s="2" customFormat="1" ht="12">
      <c r="A375" s="41"/>
      <c r="B375" s="42"/>
      <c r="C375" s="43"/>
      <c r="D375" s="230" t="s">
        <v>275</v>
      </c>
      <c r="E375" s="43"/>
      <c r="F375" s="231" t="s">
        <v>4263</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275</v>
      </c>
      <c r="AU375" s="20" t="s">
        <v>82</v>
      </c>
    </row>
    <row r="376" spans="1:47" s="2" customFormat="1" ht="12">
      <c r="A376" s="41"/>
      <c r="B376" s="42"/>
      <c r="C376" s="43"/>
      <c r="D376" s="230" t="s">
        <v>890</v>
      </c>
      <c r="E376" s="43"/>
      <c r="F376" s="290" t="s">
        <v>4264</v>
      </c>
      <c r="G376" s="43"/>
      <c r="H376" s="43"/>
      <c r="I376" s="232"/>
      <c r="J376" s="43"/>
      <c r="K376" s="43"/>
      <c r="L376" s="47"/>
      <c r="M376" s="233"/>
      <c r="N376" s="234"/>
      <c r="O376" s="87"/>
      <c r="P376" s="87"/>
      <c r="Q376" s="87"/>
      <c r="R376" s="87"/>
      <c r="S376" s="87"/>
      <c r="T376" s="88"/>
      <c r="U376" s="41"/>
      <c r="V376" s="41"/>
      <c r="W376" s="41"/>
      <c r="X376" s="41"/>
      <c r="Y376" s="41"/>
      <c r="Z376" s="41"/>
      <c r="AA376" s="41"/>
      <c r="AB376" s="41"/>
      <c r="AC376" s="41"/>
      <c r="AD376" s="41"/>
      <c r="AE376" s="41"/>
      <c r="AT376" s="20" t="s">
        <v>890</v>
      </c>
      <c r="AU376" s="20" t="s">
        <v>82</v>
      </c>
    </row>
    <row r="377" spans="1:65" s="2" customFormat="1" ht="16.5" customHeight="1">
      <c r="A377" s="41"/>
      <c r="B377" s="42"/>
      <c r="C377" s="217" t="s">
        <v>1076</v>
      </c>
      <c r="D377" s="217" t="s">
        <v>268</v>
      </c>
      <c r="E377" s="218" t="s">
        <v>4265</v>
      </c>
      <c r="F377" s="219" t="s">
        <v>4266</v>
      </c>
      <c r="G377" s="220" t="s">
        <v>271</v>
      </c>
      <c r="H377" s="221">
        <v>4</v>
      </c>
      <c r="I377" s="222"/>
      <c r="J377" s="223">
        <f>ROUND(I377*H377,2)</f>
        <v>0</v>
      </c>
      <c r="K377" s="219" t="s">
        <v>272</v>
      </c>
      <c r="L377" s="47"/>
      <c r="M377" s="224" t="s">
        <v>19</v>
      </c>
      <c r="N377" s="225" t="s">
        <v>43</v>
      </c>
      <c r="O377" s="87"/>
      <c r="P377" s="226">
        <f>O377*H377</f>
        <v>0</v>
      </c>
      <c r="Q377" s="226">
        <v>0</v>
      </c>
      <c r="R377" s="226">
        <f>Q377*H377</f>
        <v>0</v>
      </c>
      <c r="S377" s="226">
        <v>0</v>
      </c>
      <c r="T377" s="227">
        <f>S377*H377</f>
        <v>0</v>
      </c>
      <c r="U377" s="41"/>
      <c r="V377" s="41"/>
      <c r="W377" s="41"/>
      <c r="X377" s="41"/>
      <c r="Y377" s="41"/>
      <c r="Z377" s="41"/>
      <c r="AA377" s="41"/>
      <c r="AB377" s="41"/>
      <c r="AC377" s="41"/>
      <c r="AD377" s="41"/>
      <c r="AE377" s="41"/>
      <c r="AR377" s="228" t="s">
        <v>273</v>
      </c>
      <c r="AT377" s="228" t="s">
        <v>268</v>
      </c>
      <c r="AU377" s="228" t="s">
        <v>82</v>
      </c>
      <c r="AY377" s="20" t="s">
        <v>266</v>
      </c>
      <c r="BE377" s="229">
        <f>IF(N377="základní",J377,0)</f>
        <v>0</v>
      </c>
      <c r="BF377" s="229">
        <f>IF(N377="snížená",J377,0)</f>
        <v>0</v>
      </c>
      <c r="BG377" s="229">
        <f>IF(N377="zákl. přenesená",J377,0)</f>
        <v>0</v>
      </c>
      <c r="BH377" s="229">
        <f>IF(N377="sníž. přenesená",J377,0)</f>
        <v>0</v>
      </c>
      <c r="BI377" s="229">
        <f>IF(N377="nulová",J377,0)</f>
        <v>0</v>
      </c>
      <c r="BJ377" s="20" t="s">
        <v>80</v>
      </c>
      <c r="BK377" s="229">
        <f>ROUND(I377*H377,2)</f>
        <v>0</v>
      </c>
      <c r="BL377" s="20" t="s">
        <v>273</v>
      </c>
      <c r="BM377" s="228" t="s">
        <v>1793</v>
      </c>
    </row>
    <row r="378" spans="1:47" s="2" customFormat="1" ht="12">
      <c r="A378" s="41"/>
      <c r="B378" s="42"/>
      <c r="C378" s="43"/>
      <c r="D378" s="230" t="s">
        <v>275</v>
      </c>
      <c r="E378" s="43"/>
      <c r="F378" s="231" t="s">
        <v>4266</v>
      </c>
      <c r="G378" s="43"/>
      <c r="H378" s="43"/>
      <c r="I378" s="232"/>
      <c r="J378" s="43"/>
      <c r="K378" s="43"/>
      <c r="L378" s="47"/>
      <c r="M378" s="233"/>
      <c r="N378" s="234"/>
      <c r="O378" s="87"/>
      <c r="P378" s="87"/>
      <c r="Q378" s="87"/>
      <c r="R378" s="87"/>
      <c r="S378" s="87"/>
      <c r="T378" s="88"/>
      <c r="U378" s="41"/>
      <c r="V378" s="41"/>
      <c r="W378" s="41"/>
      <c r="X378" s="41"/>
      <c r="Y378" s="41"/>
      <c r="Z378" s="41"/>
      <c r="AA378" s="41"/>
      <c r="AB378" s="41"/>
      <c r="AC378" s="41"/>
      <c r="AD378" s="41"/>
      <c r="AE378" s="41"/>
      <c r="AT378" s="20" t="s">
        <v>275</v>
      </c>
      <c r="AU378" s="20" t="s">
        <v>82</v>
      </c>
    </row>
    <row r="379" spans="1:47" s="2" customFormat="1" ht="12">
      <c r="A379" s="41"/>
      <c r="B379" s="42"/>
      <c r="C379" s="43"/>
      <c r="D379" s="235" t="s">
        <v>277</v>
      </c>
      <c r="E379" s="43"/>
      <c r="F379" s="236" t="s">
        <v>4267</v>
      </c>
      <c r="G379" s="43"/>
      <c r="H379" s="43"/>
      <c r="I379" s="232"/>
      <c r="J379" s="43"/>
      <c r="K379" s="43"/>
      <c r="L379" s="47"/>
      <c r="M379" s="233"/>
      <c r="N379" s="234"/>
      <c r="O379" s="87"/>
      <c r="P379" s="87"/>
      <c r="Q379" s="87"/>
      <c r="R379" s="87"/>
      <c r="S379" s="87"/>
      <c r="T379" s="88"/>
      <c r="U379" s="41"/>
      <c r="V379" s="41"/>
      <c r="W379" s="41"/>
      <c r="X379" s="41"/>
      <c r="Y379" s="41"/>
      <c r="Z379" s="41"/>
      <c r="AA379" s="41"/>
      <c r="AB379" s="41"/>
      <c r="AC379" s="41"/>
      <c r="AD379" s="41"/>
      <c r="AE379" s="41"/>
      <c r="AT379" s="20" t="s">
        <v>277</v>
      </c>
      <c r="AU379" s="20" t="s">
        <v>82</v>
      </c>
    </row>
    <row r="380" spans="1:63" s="12" customFormat="1" ht="22.8" customHeight="1">
      <c r="A380" s="12"/>
      <c r="B380" s="201"/>
      <c r="C380" s="202"/>
      <c r="D380" s="203" t="s">
        <v>71</v>
      </c>
      <c r="E380" s="215" t="s">
        <v>2732</v>
      </c>
      <c r="F380" s="215" t="s">
        <v>4356</v>
      </c>
      <c r="G380" s="202"/>
      <c r="H380" s="202"/>
      <c r="I380" s="205"/>
      <c r="J380" s="216">
        <f>BK380</f>
        <v>0</v>
      </c>
      <c r="K380" s="202"/>
      <c r="L380" s="207"/>
      <c r="M380" s="208"/>
      <c r="N380" s="209"/>
      <c r="O380" s="209"/>
      <c r="P380" s="210">
        <f>SUM(P381:P442)</f>
        <v>0</v>
      </c>
      <c r="Q380" s="209"/>
      <c r="R380" s="210">
        <f>SUM(R381:R442)</f>
        <v>0</v>
      </c>
      <c r="S380" s="209"/>
      <c r="T380" s="211">
        <f>SUM(T381:T442)</f>
        <v>0</v>
      </c>
      <c r="U380" s="12"/>
      <c r="V380" s="12"/>
      <c r="W380" s="12"/>
      <c r="X380" s="12"/>
      <c r="Y380" s="12"/>
      <c r="Z380" s="12"/>
      <c r="AA380" s="12"/>
      <c r="AB380" s="12"/>
      <c r="AC380" s="12"/>
      <c r="AD380" s="12"/>
      <c r="AE380" s="12"/>
      <c r="AR380" s="212" t="s">
        <v>80</v>
      </c>
      <c r="AT380" s="213" t="s">
        <v>71</v>
      </c>
      <c r="AU380" s="213" t="s">
        <v>80</v>
      </c>
      <c r="AY380" s="212" t="s">
        <v>266</v>
      </c>
      <c r="BK380" s="214">
        <f>SUM(BK381:BK442)</f>
        <v>0</v>
      </c>
    </row>
    <row r="381" spans="1:65" s="2" customFormat="1" ht="24.15" customHeight="1">
      <c r="A381" s="41"/>
      <c r="B381" s="42"/>
      <c r="C381" s="269" t="s">
        <v>1091</v>
      </c>
      <c r="D381" s="269" t="s">
        <v>430</v>
      </c>
      <c r="E381" s="270" t="s">
        <v>4274</v>
      </c>
      <c r="F381" s="271" t="s">
        <v>4275</v>
      </c>
      <c r="G381" s="272" t="s">
        <v>3993</v>
      </c>
      <c r="H381" s="273">
        <v>1</v>
      </c>
      <c r="I381" s="274"/>
      <c r="J381" s="275">
        <f>ROUND(I381*H381,2)</f>
        <v>0</v>
      </c>
      <c r="K381" s="271" t="s">
        <v>520</v>
      </c>
      <c r="L381" s="276"/>
      <c r="M381" s="277" t="s">
        <v>19</v>
      </c>
      <c r="N381" s="278" t="s">
        <v>43</v>
      </c>
      <c r="O381" s="87"/>
      <c r="P381" s="226">
        <f>O381*H381</f>
        <v>0</v>
      </c>
      <c r="Q381" s="226">
        <v>0</v>
      </c>
      <c r="R381" s="226">
        <f>Q381*H381</f>
        <v>0</v>
      </c>
      <c r="S381" s="226">
        <v>0</v>
      </c>
      <c r="T381" s="227">
        <f>S381*H381</f>
        <v>0</v>
      </c>
      <c r="U381" s="41"/>
      <c r="V381" s="41"/>
      <c r="W381" s="41"/>
      <c r="X381" s="41"/>
      <c r="Y381" s="41"/>
      <c r="Z381" s="41"/>
      <c r="AA381" s="41"/>
      <c r="AB381" s="41"/>
      <c r="AC381" s="41"/>
      <c r="AD381" s="41"/>
      <c r="AE381" s="41"/>
      <c r="AR381" s="228" t="s">
        <v>324</v>
      </c>
      <c r="AT381" s="228" t="s">
        <v>430</v>
      </c>
      <c r="AU381" s="228" t="s">
        <v>82</v>
      </c>
      <c r="AY381" s="20" t="s">
        <v>266</v>
      </c>
      <c r="BE381" s="229">
        <f>IF(N381="základní",J381,0)</f>
        <v>0</v>
      </c>
      <c r="BF381" s="229">
        <f>IF(N381="snížená",J381,0)</f>
        <v>0</v>
      </c>
      <c r="BG381" s="229">
        <f>IF(N381="zákl. přenesená",J381,0)</f>
        <v>0</v>
      </c>
      <c r="BH381" s="229">
        <f>IF(N381="sníž. přenesená",J381,0)</f>
        <v>0</v>
      </c>
      <c r="BI381" s="229">
        <f>IF(N381="nulová",J381,0)</f>
        <v>0</v>
      </c>
      <c r="BJ381" s="20" t="s">
        <v>80</v>
      </c>
      <c r="BK381" s="229">
        <f>ROUND(I381*H381,2)</f>
        <v>0</v>
      </c>
      <c r="BL381" s="20" t="s">
        <v>273</v>
      </c>
      <c r="BM381" s="228" t="s">
        <v>1804</v>
      </c>
    </row>
    <row r="382" spans="1:47" s="2" customFormat="1" ht="12">
      <c r="A382" s="41"/>
      <c r="B382" s="42"/>
      <c r="C382" s="43"/>
      <c r="D382" s="230" t="s">
        <v>275</v>
      </c>
      <c r="E382" s="43"/>
      <c r="F382" s="231" t="s">
        <v>4275</v>
      </c>
      <c r="G382" s="43"/>
      <c r="H382" s="43"/>
      <c r="I382" s="232"/>
      <c r="J382" s="43"/>
      <c r="K382" s="43"/>
      <c r="L382" s="47"/>
      <c r="M382" s="233"/>
      <c r="N382" s="234"/>
      <c r="O382" s="87"/>
      <c r="P382" s="87"/>
      <c r="Q382" s="87"/>
      <c r="R382" s="87"/>
      <c r="S382" s="87"/>
      <c r="T382" s="88"/>
      <c r="U382" s="41"/>
      <c r="V382" s="41"/>
      <c r="W382" s="41"/>
      <c r="X382" s="41"/>
      <c r="Y382" s="41"/>
      <c r="Z382" s="41"/>
      <c r="AA382" s="41"/>
      <c r="AB382" s="41"/>
      <c r="AC382" s="41"/>
      <c r="AD382" s="41"/>
      <c r="AE382" s="41"/>
      <c r="AT382" s="20" t="s">
        <v>275</v>
      </c>
      <c r="AU382" s="20" t="s">
        <v>82</v>
      </c>
    </row>
    <row r="383" spans="1:47" s="2" customFormat="1" ht="12">
      <c r="A383" s="41"/>
      <c r="B383" s="42"/>
      <c r="C383" s="43"/>
      <c r="D383" s="230" t="s">
        <v>890</v>
      </c>
      <c r="E383" s="43"/>
      <c r="F383" s="290" t="s">
        <v>4201</v>
      </c>
      <c r="G383" s="43"/>
      <c r="H383" s="43"/>
      <c r="I383" s="232"/>
      <c r="J383" s="43"/>
      <c r="K383" s="43"/>
      <c r="L383" s="47"/>
      <c r="M383" s="233"/>
      <c r="N383" s="234"/>
      <c r="O383" s="87"/>
      <c r="P383" s="87"/>
      <c r="Q383" s="87"/>
      <c r="R383" s="87"/>
      <c r="S383" s="87"/>
      <c r="T383" s="88"/>
      <c r="U383" s="41"/>
      <c r="V383" s="41"/>
      <c r="W383" s="41"/>
      <c r="X383" s="41"/>
      <c r="Y383" s="41"/>
      <c r="Z383" s="41"/>
      <c r="AA383" s="41"/>
      <c r="AB383" s="41"/>
      <c r="AC383" s="41"/>
      <c r="AD383" s="41"/>
      <c r="AE383" s="41"/>
      <c r="AT383" s="20" t="s">
        <v>890</v>
      </c>
      <c r="AU383" s="20" t="s">
        <v>82</v>
      </c>
    </row>
    <row r="384" spans="1:65" s="2" customFormat="1" ht="16.5" customHeight="1">
      <c r="A384" s="41"/>
      <c r="B384" s="42"/>
      <c r="C384" s="217" t="s">
        <v>1097</v>
      </c>
      <c r="D384" s="217" t="s">
        <v>268</v>
      </c>
      <c r="E384" s="218" t="s">
        <v>4202</v>
      </c>
      <c r="F384" s="219" t="s">
        <v>4203</v>
      </c>
      <c r="G384" s="220" t="s">
        <v>3993</v>
      </c>
      <c r="H384" s="221">
        <v>1</v>
      </c>
      <c r="I384" s="222"/>
      <c r="J384" s="223">
        <f>ROUND(I384*H384,2)</f>
        <v>0</v>
      </c>
      <c r="K384" s="219" t="s">
        <v>272</v>
      </c>
      <c r="L384" s="47"/>
      <c r="M384" s="224" t="s">
        <v>19</v>
      </c>
      <c r="N384" s="225" t="s">
        <v>43</v>
      </c>
      <c r="O384" s="87"/>
      <c r="P384" s="226">
        <f>O384*H384</f>
        <v>0</v>
      </c>
      <c r="Q384" s="226">
        <v>0</v>
      </c>
      <c r="R384" s="226">
        <f>Q384*H384</f>
        <v>0</v>
      </c>
      <c r="S384" s="226">
        <v>0</v>
      </c>
      <c r="T384" s="227">
        <f>S384*H384</f>
        <v>0</v>
      </c>
      <c r="U384" s="41"/>
      <c r="V384" s="41"/>
      <c r="W384" s="41"/>
      <c r="X384" s="41"/>
      <c r="Y384" s="41"/>
      <c r="Z384" s="41"/>
      <c r="AA384" s="41"/>
      <c r="AB384" s="41"/>
      <c r="AC384" s="41"/>
      <c r="AD384" s="41"/>
      <c r="AE384" s="41"/>
      <c r="AR384" s="228" t="s">
        <v>273</v>
      </c>
      <c r="AT384" s="228" t="s">
        <v>268</v>
      </c>
      <c r="AU384" s="228" t="s">
        <v>82</v>
      </c>
      <c r="AY384" s="20" t="s">
        <v>266</v>
      </c>
      <c r="BE384" s="229">
        <f>IF(N384="základní",J384,0)</f>
        <v>0</v>
      </c>
      <c r="BF384" s="229">
        <f>IF(N384="snížená",J384,0)</f>
        <v>0</v>
      </c>
      <c r="BG384" s="229">
        <f>IF(N384="zákl. přenesená",J384,0)</f>
        <v>0</v>
      </c>
      <c r="BH384" s="229">
        <f>IF(N384="sníž. přenesená",J384,0)</f>
        <v>0</v>
      </c>
      <c r="BI384" s="229">
        <f>IF(N384="nulová",J384,0)</f>
        <v>0</v>
      </c>
      <c r="BJ384" s="20" t="s">
        <v>80</v>
      </c>
      <c r="BK384" s="229">
        <f>ROUND(I384*H384,2)</f>
        <v>0</v>
      </c>
      <c r="BL384" s="20" t="s">
        <v>273</v>
      </c>
      <c r="BM384" s="228" t="s">
        <v>1814</v>
      </c>
    </row>
    <row r="385" spans="1:47" s="2" customFormat="1" ht="12">
      <c r="A385" s="41"/>
      <c r="B385" s="42"/>
      <c r="C385" s="43"/>
      <c r="D385" s="230" t="s">
        <v>275</v>
      </c>
      <c r="E385" s="43"/>
      <c r="F385" s="231" t="s">
        <v>4203</v>
      </c>
      <c r="G385" s="43"/>
      <c r="H385" s="43"/>
      <c r="I385" s="232"/>
      <c r="J385" s="43"/>
      <c r="K385" s="43"/>
      <c r="L385" s="47"/>
      <c r="M385" s="233"/>
      <c r="N385" s="234"/>
      <c r="O385" s="87"/>
      <c r="P385" s="87"/>
      <c r="Q385" s="87"/>
      <c r="R385" s="87"/>
      <c r="S385" s="87"/>
      <c r="T385" s="88"/>
      <c r="U385" s="41"/>
      <c r="V385" s="41"/>
      <c r="W385" s="41"/>
      <c r="X385" s="41"/>
      <c r="Y385" s="41"/>
      <c r="Z385" s="41"/>
      <c r="AA385" s="41"/>
      <c r="AB385" s="41"/>
      <c r="AC385" s="41"/>
      <c r="AD385" s="41"/>
      <c r="AE385" s="41"/>
      <c r="AT385" s="20" t="s">
        <v>275</v>
      </c>
      <c r="AU385" s="20" t="s">
        <v>82</v>
      </c>
    </row>
    <row r="386" spans="1:47" s="2" customFormat="1" ht="12">
      <c r="A386" s="41"/>
      <c r="B386" s="42"/>
      <c r="C386" s="43"/>
      <c r="D386" s="235" t="s">
        <v>277</v>
      </c>
      <c r="E386" s="43"/>
      <c r="F386" s="236" t="s">
        <v>4204</v>
      </c>
      <c r="G386" s="43"/>
      <c r="H386" s="43"/>
      <c r="I386" s="232"/>
      <c r="J386" s="43"/>
      <c r="K386" s="43"/>
      <c r="L386" s="47"/>
      <c r="M386" s="233"/>
      <c r="N386" s="234"/>
      <c r="O386" s="87"/>
      <c r="P386" s="87"/>
      <c r="Q386" s="87"/>
      <c r="R386" s="87"/>
      <c r="S386" s="87"/>
      <c r="T386" s="88"/>
      <c r="U386" s="41"/>
      <c r="V386" s="41"/>
      <c r="W386" s="41"/>
      <c r="X386" s="41"/>
      <c r="Y386" s="41"/>
      <c r="Z386" s="41"/>
      <c r="AA386" s="41"/>
      <c r="AB386" s="41"/>
      <c r="AC386" s="41"/>
      <c r="AD386" s="41"/>
      <c r="AE386" s="41"/>
      <c r="AT386" s="20" t="s">
        <v>277</v>
      </c>
      <c r="AU386" s="20" t="s">
        <v>82</v>
      </c>
    </row>
    <row r="387" spans="1:65" s="2" customFormat="1" ht="16.5" customHeight="1">
      <c r="A387" s="41"/>
      <c r="B387" s="42"/>
      <c r="C387" s="269" t="s">
        <v>1104</v>
      </c>
      <c r="D387" s="269" t="s">
        <v>430</v>
      </c>
      <c r="E387" s="270" t="s">
        <v>4276</v>
      </c>
      <c r="F387" s="271" t="s">
        <v>4277</v>
      </c>
      <c r="G387" s="272" t="s">
        <v>3993</v>
      </c>
      <c r="H387" s="273">
        <v>2</v>
      </c>
      <c r="I387" s="274"/>
      <c r="J387" s="275">
        <f>ROUND(I387*H387,2)</f>
        <v>0</v>
      </c>
      <c r="K387" s="271" t="s">
        <v>520</v>
      </c>
      <c r="L387" s="276"/>
      <c r="M387" s="277" t="s">
        <v>19</v>
      </c>
      <c r="N387" s="278" t="s">
        <v>43</v>
      </c>
      <c r="O387" s="87"/>
      <c r="P387" s="226">
        <f>O387*H387</f>
        <v>0</v>
      </c>
      <c r="Q387" s="226">
        <v>0</v>
      </c>
      <c r="R387" s="226">
        <f>Q387*H387</f>
        <v>0</v>
      </c>
      <c r="S387" s="226">
        <v>0</v>
      </c>
      <c r="T387" s="227">
        <f>S387*H387</f>
        <v>0</v>
      </c>
      <c r="U387" s="41"/>
      <c r="V387" s="41"/>
      <c r="W387" s="41"/>
      <c r="X387" s="41"/>
      <c r="Y387" s="41"/>
      <c r="Z387" s="41"/>
      <c r="AA387" s="41"/>
      <c r="AB387" s="41"/>
      <c r="AC387" s="41"/>
      <c r="AD387" s="41"/>
      <c r="AE387" s="41"/>
      <c r="AR387" s="228" t="s">
        <v>324</v>
      </c>
      <c r="AT387" s="228" t="s">
        <v>430</v>
      </c>
      <c r="AU387" s="228" t="s">
        <v>82</v>
      </c>
      <c r="AY387" s="20" t="s">
        <v>266</v>
      </c>
      <c r="BE387" s="229">
        <f>IF(N387="základní",J387,0)</f>
        <v>0</v>
      </c>
      <c r="BF387" s="229">
        <f>IF(N387="snížená",J387,0)</f>
        <v>0</v>
      </c>
      <c r="BG387" s="229">
        <f>IF(N387="zákl. přenesená",J387,0)</f>
        <v>0</v>
      </c>
      <c r="BH387" s="229">
        <f>IF(N387="sníž. přenesená",J387,0)</f>
        <v>0</v>
      </c>
      <c r="BI387" s="229">
        <f>IF(N387="nulová",J387,0)</f>
        <v>0</v>
      </c>
      <c r="BJ387" s="20" t="s">
        <v>80</v>
      </c>
      <c r="BK387" s="229">
        <f>ROUND(I387*H387,2)</f>
        <v>0</v>
      </c>
      <c r="BL387" s="20" t="s">
        <v>273</v>
      </c>
      <c r="BM387" s="228" t="s">
        <v>1826</v>
      </c>
    </row>
    <row r="388" spans="1:47" s="2" customFormat="1" ht="12">
      <c r="A388" s="41"/>
      <c r="B388" s="42"/>
      <c r="C388" s="43"/>
      <c r="D388" s="230" t="s">
        <v>275</v>
      </c>
      <c r="E388" s="43"/>
      <c r="F388" s="231" t="s">
        <v>4277</v>
      </c>
      <c r="G388" s="43"/>
      <c r="H388" s="43"/>
      <c r="I388" s="232"/>
      <c r="J388" s="43"/>
      <c r="K388" s="43"/>
      <c r="L388" s="47"/>
      <c r="M388" s="233"/>
      <c r="N388" s="234"/>
      <c r="O388" s="87"/>
      <c r="P388" s="87"/>
      <c r="Q388" s="87"/>
      <c r="R388" s="87"/>
      <c r="S388" s="87"/>
      <c r="T388" s="88"/>
      <c r="U388" s="41"/>
      <c r="V388" s="41"/>
      <c r="W388" s="41"/>
      <c r="X388" s="41"/>
      <c r="Y388" s="41"/>
      <c r="Z388" s="41"/>
      <c r="AA388" s="41"/>
      <c r="AB388" s="41"/>
      <c r="AC388" s="41"/>
      <c r="AD388" s="41"/>
      <c r="AE388" s="41"/>
      <c r="AT388" s="20" t="s">
        <v>275</v>
      </c>
      <c r="AU388" s="20" t="s">
        <v>82</v>
      </c>
    </row>
    <row r="389" spans="1:47" s="2" customFormat="1" ht="12">
      <c r="A389" s="41"/>
      <c r="B389" s="42"/>
      <c r="C389" s="43"/>
      <c r="D389" s="230" t="s">
        <v>890</v>
      </c>
      <c r="E389" s="43"/>
      <c r="F389" s="290" t="s">
        <v>4207</v>
      </c>
      <c r="G389" s="43"/>
      <c r="H389" s="43"/>
      <c r="I389" s="232"/>
      <c r="J389" s="43"/>
      <c r="K389" s="43"/>
      <c r="L389" s="47"/>
      <c r="M389" s="233"/>
      <c r="N389" s="234"/>
      <c r="O389" s="87"/>
      <c r="P389" s="87"/>
      <c r="Q389" s="87"/>
      <c r="R389" s="87"/>
      <c r="S389" s="87"/>
      <c r="T389" s="88"/>
      <c r="U389" s="41"/>
      <c r="V389" s="41"/>
      <c r="W389" s="41"/>
      <c r="X389" s="41"/>
      <c r="Y389" s="41"/>
      <c r="Z389" s="41"/>
      <c r="AA389" s="41"/>
      <c r="AB389" s="41"/>
      <c r="AC389" s="41"/>
      <c r="AD389" s="41"/>
      <c r="AE389" s="41"/>
      <c r="AT389" s="20" t="s">
        <v>890</v>
      </c>
      <c r="AU389" s="20" t="s">
        <v>82</v>
      </c>
    </row>
    <row r="390" spans="1:65" s="2" customFormat="1" ht="16.5" customHeight="1">
      <c r="A390" s="41"/>
      <c r="B390" s="42"/>
      <c r="C390" s="217" t="s">
        <v>1111</v>
      </c>
      <c r="D390" s="217" t="s">
        <v>268</v>
      </c>
      <c r="E390" s="218" t="s">
        <v>4208</v>
      </c>
      <c r="F390" s="219" t="s">
        <v>4209</v>
      </c>
      <c r="G390" s="220" t="s">
        <v>3993</v>
      </c>
      <c r="H390" s="221">
        <v>2</v>
      </c>
      <c r="I390" s="222"/>
      <c r="J390" s="223">
        <f>ROUND(I390*H390,2)</f>
        <v>0</v>
      </c>
      <c r="K390" s="219" t="s">
        <v>520</v>
      </c>
      <c r="L390" s="47"/>
      <c r="M390" s="224" t="s">
        <v>19</v>
      </c>
      <c r="N390" s="225" t="s">
        <v>43</v>
      </c>
      <c r="O390" s="87"/>
      <c r="P390" s="226">
        <f>O390*H390</f>
        <v>0</v>
      </c>
      <c r="Q390" s="226">
        <v>0</v>
      </c>
      <c r="R390" s="226">
        <f>Q390*H390</f>
        <v>0</v>
      </c>
      <c r="S390" s="226">
        <v>0</v>
      </c>
      <c r="T390" s="227">
        <f>S390*H390</f>
        <v>0</v>
      </c>
      <c r="U390" s="41"/>
      <c r="V390" s="41"/>
      <c r="W390" s="41"/>
      <c r="X390" s="41"/>
      <c r="Y390" s="41"/>
      <c r="Z390" s="41"/>
      <c r="AA390" s="41"/>
      <c r="AB390" s="41"/>
      <c r="AC390" s="41"/>
      <c r="AD390" s="41"/>
      <c r="AE390" s="41"/>
      <c r="AR390" s="228" t="s">
        <v>273</v>
      </c>
      <c r="AT390" s="228" t="s">
        <v>268</v>
      </c>
      <c r="AU390" s="228" t="s">
        <v>82</v>
      </c>
      <c r="AY390" s="20" t="s">
        <v>266</v>
      </c>
      <c r="BE390" s="229">
        <f>IF(N390="základní",J390,0)</f>
        <v>0</v>
      </c>
      <c r="BF390" s="229">
        <f>IF(N390="snížená",J390,0)</f>
        <v>0</v>
      </c>
      <c r="BG390" s="229">
        <f>IF(N390="zákl. přenesená",J390,0)</f>
        <v>0</v>
      </c>
      <c r="BH390" s="229">
        <f>IF(N390="sníž. přenesená",J390,0)</f>
        <v>0</v>
      </c>
      <c r="BI390" s="229">
        <f>IF(N390="nulová",J390,0)</f>
        <v>0</v>
      </c>
      <c r="BJ390" s="20" t="s">
        <v>80</v>
      </c>
      <c r="BK390" s="229">
        <f>ROUND(I390*H390,2)</f>
        <v>0</v>
      </c>
      <c r="BL390" s="20" t="s">
        <v>273</v>
      </c>
      <c r="BM390" s="228" t="s">
        <v>1835</v>
      </c>
    </row>
    <row r="391" spans="1:47" s="2" customFormat="1" ht="12">
      <c r="A391" s="41"/>
      <c r="B391" s="42"/>
      <c r="C391" s="43"/>
      <c r="D391" s="230" t="s">
        <v>275</v>
      </c>
      <c r="E391" s="43"/>
      <c r="F391" s="231" t="s">
        <v>4209</v>
      </c>
      <c r="G391" s="43"/>
      <c r="H391" s="43"/>
      <c r="I391" s="232"/>
      <c r="J391" s="43"/>
      <c r="K391" s="43"/>
      <c r="L391" s="47"/>
      <c r="M391" s="233"/>
      <c r="N391" s="234"/>
      <c r="O391" s="87"/>
      <c r="P391" s="87"/>
      <c r="Q391" s="87"/>
      <c r="R391" s="87"/>
      <c r="S391" s="87"/>
      <c r="T391" s="88"/>
      <c r="U391" s="41"/>
      <c r="V391" s="41"/>
      <c r="W391" s="41"/>
      <c r="X391" s="41"/>
      <c r="Y391" s="41"/>
      <c r="Z391" s="41"/>
      <c r="AA391" s="41"/>
      <c r="AB391" s="41"/>
      <c r="AC391" s="41"/>
      <c r="AD391" s="41"/>
      <c r="AE391" s="41"/>
      <c r="AT391" s="20" t="s">
        <v>275</v>
      </c>
      <c r="AU391" s="20" t="s">
        <v>82</v>
      </c>
    </row>
    <row r="392" spans="1:65" s="2" customFormat="1" ht="24.15" customHeight="1">
      <c r="A392" s="41"/>
      <c r="B392" s="42"/>
      <c r="C392" s="269" t="s">
        <v>1123</v>
      </c>
      <c r="D392" s="269" t="s">
        <v>430</v>
      </c>
      <c r="E392" s="270" t="s">
        <v>4357</v>
      </c>
      <c r="F392" s="271" t="s">
        <v>4358</v>
      </c>
      <c r="G392" s="272" t="s">
        <v>3993</v>
      </c>
      <c r="H392" s="273">
        <v>1</v>
      </c>
      <c r="I392" s="274"/>
      <c r="J392" s="275">
        <f>ROUND(I392*H392,2)</f>
        <v>0</v>
      </c>
      <c r="K392" s="271" t="s">
        <v>520</v>
      </c>
      <c r="L392" s="276"/>
      <c r="M392" s="277" t="s">
        <v>19</v>
      </c>
      <c r="N392" s="278" t="s">
        <v>43</v>
      </c>
      <c r="O392" s="87"/>
      <c r="P392" s="226">
        <f>O392*H392</f>
        <v>0</v>
      </c>
      <c r="Q392" s="226">
        <v>0</v>
      </c>
      <c r="R392" s="226">
        <f>Q392*H392</f>
        <v>0</v>
      </c>
      <c r="S392" s="226">
        <v>0</v>
      </c>
      <c r="T392" s="227">
        <f>S392*H392</f>
        <v>0</v>
      </c>
      <c r="U392" s="41"/>
      <c r="V392" s="41"/>
      <c r="W392" s="41"/>
      <c r="X392" s="41"/>
      <c r="Y392" s="41"/>
      <c r="Z392" s="41"/>
      <c r="AA392" s="41"/>
      <c r="AB392" s="41"/>
      <c r="AC392" s="41"/>
      <c r="AD392" s="41"/>
      <c r="AE392" s="41"/>
      <c r="AR392" s="228" t="s">
        <v>324</v>
      </c>
      <c r="AT392" s="228" t="s">
        <v>430</v>
      </c>
      <c r="AU392" s="228" t="s">
        <v>82</v>
      </c>
      <c r="AY392" s="20" t="s">
        <v>266</v>
      </c>
      <c r="BE392" s="229">
        <f>IF(N392="základní",J392,0)</f>
        <v>0</v>
      </c>
      <c r="BF392" s="229">
        <f>IF(N392="snížená",J392,0)</f>
        <v>0</v>
      </c>
      <c r="BG392" s="229">
        <f>IF(N392="zákl. přenesená",J392,0)</f>
        <v>0</v>
      </c>
      <c r="BH392" s="229">
        <f>IF(N392="sníž. přenesená",J392,0)</f>
        <v>0</v>
      </c>
      <c r="BI392" s="229">
        <f>IF(N392="nulová",J392,0)</f>
        <v>0</v>
      </c>
      <c r="BJ392" s="20" t="s">
        <v>80</v>
      </c>
      <c r="BK392" s="229">
        <f>ROUND(I392*H392,2)</f>
        <v>0</v>
      </c>
      <c r="BL392" s="20" t="s">
        <v>273</v>
      </c>
      <c r="BM392" s="228" t="s">
        <v>1844</v>
      </c>
    </row>
    <row r="393" spans="1:47" s="2" customFormat="1" ht="12">
      <c r="A393" s="41"/>
      <c r="B393" s="42"/>
      <c r="C393" s="43"/>
      <c r="D393" s="230" t="s">
        <v>275</v>
      </c>
      <c r="E393" s="43"/>
      <c r="F393" s="231" t="s">
        <v>4358</v>
      </c>
      <c r="G393" s="43"/>
      <c r="H393" s="43"/>
      <c r="I393" s="232"/>
      <c r="J393" s="43"/>
      <c r="K393" s="43"/>
      <c r="L393" s="47"/>
      <c r="M393" s="233"/>
      <c r="N393" s="234"/>
      <c r="O393" s="87"/>
      <c r="P393" s="87"/>
      <c r="Q393" s="87"/>
      <c r="R393" s="87"/>
      <c r="S393" s="87"/>
      <c r="T393" s="88"/>
      <c r="U393" s="41"/>
      <c r="V393" s="41"/>
      <c r="W393" s="41"/>
      <c r="X393" s="41"/>
      <c r="Y393" s="41"/>
      <c r="Z393" s="41"/>
      <c r="AA393" s="41"/>
      <c r="AB393" s="41"/>
      <c r="AC393" s="41"/>
      <c r="AD393" s="41"/>
      <c r="AE393" s="41"/>
      <c r="AT393" s="20" t="s">
        <v>275</v>
      </c>
      <c r="AU393" s="20" t="s">
        <v>82</v>
      </c>
    </row>
    <row r="394" spans="1:47" s="2" customFormat="1" ht="12">
      <c r="A394" s="41"/>
      <c r="B394" s="42"/>
      <c r="C394" s="43"/>
      <c r="D394" s="230" t="s">
        <v>890</v>
      </c>
      <c r="E394" s="43"/>
      <c r="F394" s="290" t="s">
        <v>4280</v>
      </c>
      <c r="G394" s="43"/>
      <c r="H394" s="43"/>
      <c r="I394" s="232"/>
      <c r="J394" s="43"/>
      <c r="K394" s="43"/>
      <c r="L394" s="47"/>
      <c r="M394" s="233"/>
      <c r="N394" s="234"/>
      <c r="O394" s="87"/>
      <c r="P394" s="87"/>
      <c r="Q394" s="87"/>
      <c r="R394" s="87"/>
      <c r="S394" s="87"/>
      <c r="T394" s="88"/>
      <c r="U394" s="41"/>
      <c r="V394" s="41"/>
      <c r="W394" s="41"/>
      <c r="X394" s="41"/>
      <c r="Y394" s="41"/>
      <c r="Z394" s="41"/>
      <c r="AA394" s="41"/>
      <c r="AB394" s="41"/>
      <c r="AC394" s="41"/>
      <c r="AD394" s="41"/>
      <c r="AE394" s="41"/>
      <c r="AT394" s="20" t="s">
        <v>890</v>
      </c>
      <c r="AU394" s="20" t="s">
        <v>82</v>
      </c>
    </row>
    <row r="395" spans="1:65" s="2" customFormat="1" ht="16.5" customHeight="1">
      <c r="A395" s="41"/>
      <c r="B395" s="42"/>
      <c r="C395" s="217" t="s">
        <v>1135</v>
      </c>
      <c r="D395" s="217" t="s">
        <v>268</v>
      </c>
      <c r="E395" s="218" t="s">
        <v>2064</v>
      </c>
      <c r="F395" s="219" t="s">
        <v>4281</v>
      </c>
      <c r="G395" s="220" t="s">
        <v>3993</v>
      </c>
      <c r="H395" s="221">
        <v>1</v>
      </c>
      <c r="I395" s="222"/>
      <c r="J395" s="223">
        <f>ROUND(I395*H395,2)</f>
        <v>0</v>
      </c>
      <c r="K395" s="219" t="s">
        <v>272</v>
      </c>
      <c r="L395" s="47"/>
      <c r="M395" s="224" t="s">
        <v>19</v>
      </c>
      <c r="N395" s="225" t="s">
        <v>43</v>
      </c>
      <c r="O395" s="87"/>
      <c r="P395" s="226">
        <f>O395*H395</f>
        <v>0</v>
      </c>
      <c r="Q395" s="226">
        <v>0</v>
      </c>
      <c r="R395" s="226">
        <f>Q395*H395</f>
        <v>0</v>
      </c>
      <c r="S395" s="226">
        <v>0</v>
      </c>
      <c r="T395" s="227">
        <f>S395*H395</f>
        <v>0</v>
      </c>
      <c r="U395" s="41"/>
      <c r="V395" s="41"/>
      <c r="W395" s="41"/>
      <c r="X395" s="41"/>
      <c r="Y395" s="41"/>
      <c r="Z395" s="41"/>
      <c r="AA395" s="41"/>
      <c r="AB395" s="41"/>
      <c r="AC395" s="41"/>
      <c r="AD395" s="41"/>
      <c r="AE395" s="41"/>
      <c r="AR395" s="228" t="s">
        <v>273</v>
      </c>
      <c r="AT395" s="228" t="s">
        <v>268</v>
      </c>
      <c r="AU395" s="228" t="s">
        <v>82</v>
      </c>
      <c r="AY395" s="20" t="s">
        <v>266</v>
      </c>
      <c r="BE395" s="229">
        <f>IF(N395="základní",J395,0)</f>
        <v>0</v>
      </c>
      <c r="BF395" s="229">
        <f>IF(N395="snížená",J395,0)</f>
        <v>0</v>
      </c>
      <c r="BG395" s="229">
        <f>IF(N395="zákl. přenesená",J395,0)</f>
        <v>0</v>
      </c>
      <c r="BH395" s="229">
        <f>IF(N395="sníž. přenesená",J395,0)</f>
        <v>0</v>
      </c>
      <c r="BI395" s="229">
        <f>IF(N395="nulová",J395,0)</f>
        <v>0</v>
      </c>
      <c r="BJ395" s="20" t="s">
        <v>80</v>
      </c>
      <c r="BK395" s="229">
        <f>ROUND(I395*H395,2)</f>
        <v>0</v>
      </c>
      <c r="BL395" s="20" t="s">
        <v>273</v>
      </c>
      <c r="BM395" s="228" t="s">
        <v>1856</v>
      </c>
    </row>
    <row r="396" spans="1:47" s="2" customFormat="1" ht="12">
      <c r="A396" s="41"/>
      <c r="B396" s="42"/>
      <c r="C396" s="43"/>
      <c r="D396" s="230" t="s">
        <v>275</v>
      </c>
      <c r="E396" s="43"/>
      <c r="F396" s="231" t="s">
        <v>4281</v>
      </c>
      <c r="G396" s="43"/>
      <c r="H396" s="43"/>
      <c r="I396" s="232"/>
      <c r="J396" s="43"/>
      <c r="K396" s="43"/>
      <c r="L396" s="47"/>
      <c r="M396" s="233"/>
      <c r="N396" s="234"/>
      <c r="O396" s="87"/>
      <c r="P396" s="87"/>
      <c r="Q396" s="87"/>
      <c r="R396" s="87"/>
      <c r="S396" s="87"/>
      <c r="T396" s="88"/>
      <c r="U396" s="41"/>
      <c r="V396" s="41"/>
      <c r="W396" s="41"/>
      <c r="X396" s="41"/>
      <c r="Y396" s="41"/>
      <c r="Z396" s="41"/>
      <c r="AA396" s="41"/>
      <c r="AB396" s="41"/>
      <c r="AC396" s="41"/>
      <c r="AD396" s="41"/>
      <c r="AE396" s="41"/>
      <c r="AT396" s="20" t="s">
        <v>275</v>
      </c>
      <c r="AU396" s="20" t="s">
        <v>82</v>
      </c>
    </row>
    <row r="397" spans="1:47" s="2" customFormat="1" ht="12">
      <c r="A397" s="41"/>
      <c r="B397" s="42"/>
      <c r="C397" s="43"/>
      <c r="D397" s="235" t="s">
        <v>277</v>
      </c>
      <c r="E397" s="43"/>
      <c r="F397" s="236" t="s">
        <v>2068</v>
      </c>
      <c r="G397" s="43"/>
      <c r="H397" s="43"/>
      <c r="I397" s="232"/>
      <c r="J397" s="43"/>
      <c r="K397" s="43"/>
      <c r="L397" s="47"/>
      <c r="M397" s="233"/>
      <c r="N397" s="234"/>
      <c r="O397" s="87"/>
      <c r="P397" s="87"/>
      <c r="Q397" s="87"/>
      <c r="R397" s="87"/>
      <c r="S397" s="87"/>
      <c r="T397" s="88"/>
      <c r="U397" s="41"/>
      <c r="V397" s="41"/>
      <c r="W397" s="41"/>
      <c r="X397" s="41"/>
      <c r="Y397" s="41"/>
      <c r="Z397" s="41"/>
      <c r="AA397" s="41"/>
      <c r="AB397" s="41"/>
      <c r="AC397" s="41"/>
      <c r="AD397" s="41"/>
      <c r="AE397" s="41"/>
      <c r="AT397" s="20" t="s">
        <v>277</v>
      </c>
      <c r="AU397" s="20" t="s">
        <v>82</v>
      </c>
    </row>
    <row r="398" spans="1:65" s="2" customFormat="1" ht="16.5" customHeight="1">
      <c r="A398" s="41"/>
      <c r="B398" s="42"/>
      <c r="C398" s="269" t="s">
        <v>1139</v>
      </c>
      <c r="D398" s="269" t="s">
        <v>430</v>
      </c>
      <c r="E398" s="270" t="s">
        <v>4359</v>
      </c>
      <c r="F398" s="271" t="s">
        <v>4324</v>
      </c>
      <c r="G398" s="272" t="s">
        <v>3993</v>
      </c>
      <c r="H398" s="273">
        <v>1</v>
      </c>
      <c r="I398" s="274"/>
      <c r="J398" s="275">
        <f>ROUND(I398*H398,2)</f>
        <v>0</v>
      </c>
      <c r="K398" s="271" t="s">
        <v>520</v>
      </c>
      <c r="L398" s="276"/>
      <c r="M398" s="277" t="s">
        <v>19</v>
      </c>
      <c r="N398" s="278" t="s">
        <v>43</v>
      </c>
      <c r="O398" s="87"/>
      <c r="P398" s="226">
        <f>O398*H398</f>
        <v>0</v>
      </c>
      <c r="Q398" s="226">
        <v>0</v>
      </c>
      <c r="R398" s="226">
        <f>Q398*H398</f>
        <v>0</v>
      </c>
      <c r="S398" s="226">
        <v>0</v>
      </c>
      <c r="T398" s="227">
        <f>S398*H398</f>
        <v>0</v>
      </c>
      <c r="U398" s="41"/>
      <c r="V398" s="41"/>
      <c r="W398" s="41"/>
      <c r="X398" s="41"/>
      <c r="Y398" s="41"/>
      <c r="Z398" s="41"/>
      <c r="AA398" s="41"/>
      <c r="AB398" s="41"/>
      <c r="AC398" s="41"/>
      <c r="AD398" s="41"/>
      <c r="AE398" s="41"/>
      <c r="AR398" s="228" t="s">
        <v>324</v>
      </c>
      <c r="AT398" s="228" t="s">
        <v>430</v>
      </c>
      <c r="AU398" s="228" t="s">
        <v>82</v>
      </c>
      <c r="AY398" s="20" t="s">
        <v>266</v>
      </c>
      <c r="BE398" s="229">
        <f>IF(N398="základní",J398,0)</f>
        <v>0</v>
      </c>
      <c r="BF398" s="229">
        <f>IF(N398="snížená",J398,0)</f>
        <v>0</v>
      </c>
      <c r="BG398" s="229">
        <f>IF(N398="zákl. přenesená",J398,0)</f>
        <v>0</v>
      </c>
      <c r="BH398" s="229">
        <f>IF(N398="sníž. přenesená",J398,0)</f>
        <v>0</v>
      </c>
      <c r="BI398" s="229">
        <f>IF(N398="nulová",J398,0)</f>
        <v>0</v>
      </c>
      <c r="BJ398" s="20" t="s">
        <v>80</v>
      </c>
      <c r="BK398" s="229">
        <f>ROUND(I398*H398,2)</f>
        <v>0</v>
      </c>
      <c r="BL398" s="20" t="s">
        <v>273</v>
      </c>
      <c r="BM398" s="228" t="s">
        <v>1869</v>
      </c>
    </row>
    <row r="399" spans="1:47" s="2" customFormat="1" ht="12">
      <c r="A399" s="41"/>
      <c r="B399" s="42"/>
      <c r="C399" s="43"/>
      <c r="D399" s="230" t="s">
        <v>275</v>
      </c>
      <c r="E399" s="43"/>
      <c r="F399" s="231" t="s">
        <v>4324</v>
      </c>
      <c r="G399" s="43"/>
      <c r="H399" s="43"/>
      <c r="I399" s="232"/>
      <c r="J399" s="43"/>
      <c r="K399" s="43"/>
      <c r="L399" s="47"/>
      <c r="M399" s="233"/>
      <c r="N399" s="234"/>
      <c r="O399" s="87"/>
      <c r="P399" s="87"/>
      <c r="Q399" s="87"/>
      <c r="R399" s="87"/>
      <c r="S399" s="87"/>
      <c r="T399" s="88"/>
      <c r="U399" s="41"/>
      <c r="V399" s="41"/>
      <c r="W399" s="41"/>
      <c r="X399" s="41"/>
      <c r="Y399" s="41"/>
      <c r="Z399" s="41"/>
      <c r="AA399" s="41"/>
      <c r="AB399" s="41"/>
      <c r="AC399" s="41"/>
      <c r="AD399" s="41"/>
      <c r="AE399" s="41"/>
      <c r="AT399" s="20" t="s">
        <v>275</v>
      </c>
      <c r="AU399" s="20" t="s">
        <v>82</v>
      </c>
    </row>
    <row r="400" spans="1:47" s="2" customFormat="1" ht="12">
      <c r="A400" s="41"/>
      <c r="B400" s="42"/>
      <c r="C400" s="43"/>
      <c r="D400" s="230" t="s">
        <v>890</v>
      </c>
      <c r="E400" s="43"/>
      <c r="F400" s="290" t="s">
        <v>4325</v>
      </c>
      <c r="G400" s="43"/>
      <c r="H400" s="43"/>
      <c r="I400" s="232"/>
      <c r="J400" s="43"/>
      <c r="K400" s="43"/>
      <c r="L400" s="47"/>
      <c r="M400" s="233"/>
      <c r="N400" s="234"/>
      <c r="O400" s="87"/>
      <c r="P400" s="87"/>
      <c r="Q400" s="87"/>
      <c r="R400" s="87"/>
      <c r="S400" s="87"/>
      <c r="T400" s="88"/>
      <c r="U400" s="41"/>
      <c r="V400" s="41"/>
      <c r="W400" s="41"/>
      <c r="X400" s="41"/>
      <c r="Y400" s="41"/>
      <c r="Z400" s="41"/>
      <c r="AA400" s="41"/>
      <c r="AB400" s="41"/>
      <c r="AC400" s="41"/>
      <c r="AD400" s="41"/>
      <c r="AE400" s="41"/>
      <c r="AT400" s="20" t="s">
        <v>890</v>
      </c>
      <c r="AU400" s="20" t="s">
        <v>82</v>
      </c>
    </row>
    <row r="401" spans="1:65" s="2" customFormat="1" ht="16.5" customHeight="1">
      <c r="A401" s="41"/>
      <c r="B401" s="42"/>
      <c r="C401" s="217" t="s">
        <v>1143</v>
      </c>
      <c r="D401" s="217" t="s">
        <v>268</v>
      </c>
      <c r="E401" s="218" t="s">
        <v>4326</v>
      </c>
      <c r="F401" s="219" t="s">
        <v>4327</v>
      </c>
      <c r="G401" s="220" t="s">
        <v>3993</v>
      </c>
      <c r="H401" s="221">
        <v>1</v>
      </c>
      <c r="I401" s="222"/>
      <c r="J401" s="223">
        <f>ROUND(I401*H401,2)</f>
        <v>0</v>
      </c>
      <c r="K401" s="219" t="s">
        <v>272</v>
      </c>
      <c r="L401" s="47"/>
      <c r="M401" s="224" t="s">
        <v>19</v>
      </c>
      <c r="N401" s="225" t="s">
        <v>43</v>
      </c>
      <c r="O401" s="87"/>
      <c r="P401" s="226">
        <f>O401*H401</f>
        <v>0</v>
      </c>
      <c r="Q401" s="226">
        <v>0</v>
      </c>
      <c r="R401" s="226">
        <f>Q401*H401</f>
        <v>0</v>
      </c>
      <c r="S401" s="226">
        <v>0</v>
      </c>
      <c r="T401" s="227">
        <f>S401*H401</f>
        <v>0</v>
      </c>
      <c r="U401" s="41"/>
      <c r="V401" s="41"/>
      <c r="W401" s="41"/>
      <c r="X401" s="41"/>
      <c r="Y401" s="41"/>
      <c r="Z401" s="41"/>
      <c r="AA401" s="41"/>
      <c r="AB401" s="41"/>
      <c r="AC401" s="41"/>
      <c r="AD401" s="41"/>
      <c r="AE401" s="41"/>
      <c r="AR401" s="228" t="s">
        <v>273</v>
      </c>
      <c r="AT401" s="228" t="s">
        <v>268</v>
      </c>
      <c r="AU401" s="228" t="s">
        <v>82</v>
      </c>
      <c r="AY401" s="20" t="s">
        <v>266</v>
      </c>
      <c r="BE401" s="229">
        <f>IF(N401="základní",J401,0)</f>
        <v>0</v>
      </c>
      <c r="BF401" s="229">
        <f>IF(N401="snížená",J401,0)</f>
        <v>0</v>
      </c>
      <c r="BG401" s="229">
        <f>IF(N401="zákl. přenesená",J401,0)</f>
        <v>0</v>
      </c>
      <c r="BH401" s="229">
        <f>IF(N401="sníž. přenesená",J401,0)</f>
        <v>0</v>
      </c>
      <c r="BI401" s="229">
        <f>IF(N401="nulová",J401,0)</f>
        <v>0</v>
      </c>
      <c r="BJ401" s="20" t="s">
        <v>80</v>
      </c>
      <c r="BK401" s="229">
        <f>ROUND(I401*H401,2)</f>
        <v>0</v>
      </c>
      <c r="BL401" s="20" t="s">
        <v>273</v>
      </c>
      <c r="BM401" s="228" t="s">
        <v>1883</v>
      </c>
    </row>
    <row r="402" spans="1:47" s="2" customFormat="1" ht="12">
      <c r="A402" s="41"/>
      <c r="B402" s="42"/>
      <c r="C402" s="43"/>
      <c r="D402" s="230" t="s">
        <v>275</v>
      </c>
      <c r="E402" s="43"/>
      <c r="F402" s="231" t="s">
        <v>4327</v>
      </c>
      <c r="G402" s="43"/>
      <c r="H402" s="43"/>
      <c r="I402" s="232"/>
      <c r="J402" s="43"/>
      <c r="K402" s="43"/>
      <c r="L402" s="47"/>
      <c r="M402" s="233"/>
      <c r="N402" s="234"/>
      <c r="O402" s="87"/>
      <c r="P402" s="87"/>
      <c r="Q402" s="87"/>
      <c r="R402" s="87"/>
      <c r="S402" s="87"/>
      <c r="T402" s="88"/>
      <c r="U402" s="41"/>
      <c r="V402" s="41"/>
      <c r="W402" s="41"/>
      <c r="X402" s="41"/>
      <c r="Y402" s="41"/>
      <c r="Z402" s="41"/>
      <c r="AA402" s="41"/>
      <c r="AB402" s="41"/>
      <c r="AC402" s="41"/>
      <c r="AD402" s="41"/>
      <c r="AE402" s="41"/>
      <c r="AT402" s="20" t="s">
        <v>275</v>
      </c>
      <c r="AU402" s="20" t="s">
        <v>82</v>
      </c>
    </row>
    <row r="403" spans="1:47" s="2" customFormat="1" ht="12">
      <c r="A403" s="41"/>
      <c r="B403" s="42"/>
      <c r="C403" s="43"/>
      <c r="D403" s="235" t="s">
        <v>277</v>
      </c>
      <c r="E403" s="43"/>
      <c r="F403" s="236" t="s">
        <v>4328</v>
      </c>
      <c r="G403" s="43"/>
      <c r="H403" s="43"/>
      <c r="I403" s="232"/>
      <c r="J403" s="43"/>
      <c r="K403" s="43"/>
      <c r="L403" s="47"/>
      <c r="M403" s="233"/>
      <c r="N403" s="234"/>
      <c r="O403" s="87"/>
      <c r="P403" s="87"/>
      <c r="Q403" s="87"/>
      <c r="R403" s="87"/>
      <c r="S403" s="87"/>
      <c r="T403" s="88"/>
      <c r="U403" s="41"/>
      <c r="V403" s="41"/>
      <c r="W403" s="41"/>
      <c r="X403" s="41"/>
      <c r="Y403" s="41"/>
      <c r="Z403" s="41"/>
      <c r="AA403" s="41"/>
      <c r="AB403" s="41"/>
      <c r="AC403" s="41"/>
      <c r="AD403" s="41"/>
      <c r="AE403" s="41"/>
      <c r="AT403" s="20" t="s">
        <v>277</v>
      </c>
      <c r="AU403" s="20" t="s">
        <v>82</v>
      </c>
    </row>
    <row r="404" spans="1:65" s="2" customFormat="1" ht="16.5" customHeight="1">
      <c r="A404" s="41"/>
      <c r="B404" s="42"/>
      <c r="C404" s="269" t="s">
        <v>1147</v>
      </c>
      <c r="D404" s="269" t="s">
        <v>430</v>
      </c>
      <c r="E404" s="270" t="s">
        <v>4289</v>
      </c>
      <c r="F404" s="271" t="s">
        <v>4290</v>
      </c>
      <c r="G404" s="272" t="s">
        <v>3993</v>
      </c>
      <c r="H404" s="273">
        <v>2</v>
      </c>
      <c r="I404" s="274"/>
      <c r="J404" s="275">
        <f>ROUND(I404*H404,2)</f>
        <v>0</v>
      </c>
      <c r="K404" s="271" t="s">
        <v>520</v>
      </c>
      <c r="L404" s="276"/>
      <c r="M404" s="277" t="s">
        <v>19</v>
      </c>
      <c r="N404" s="278" t="s">
        <v>43</v>
      </c>
      <c r="O404" s="87"/>
      <c r="P404" s="226">
        <f>O404*H404</f>
        <v>0</v>
      </c>
      <c r="Q404" s="226">
        <v>0</v>
      </c>
      <c r="R404" s="226">
        <f>Q404*H404</f>
        <v>0</v>
      </c>
      <c r="S404" s="226">
        <v>0</v>
      </c>
      <c r="T404" s="227">
        <f>S404*H404</f>
        <v>0</v>
      </c>
      <c r="U404" s="41"/>
      <c r="V404" s="41"/>
      <c r="W404" s="41"/>
      <c r="X404" s="41"/>
      <c r="Y404" s="41"/>
      <c r="Z404" s="41"/>
      <c r="AA404" s="41"/>
      <c r="AB404" s="41"/>
      <c r="AC404" s="41"/>
      <c r="AD404" s="41"/>
      <c r="AE404" s="41"/>
      <c r="AR404" s="228" t="s">
        <v>324</v>
      </c>
      <c r="AT404" s="228" t="s">
        <v>430</v>
      </c>
      <c r="AU404" s="228" t="s">
        <v>82</v>
      </c>
      <c r="AY404" s="20" t="s">
        <v>266</v>
      </c>
      <c r="BE404" s="229">
        <f>IF(N404="základní",J404,0)</f>
        <v>0</v>
      </c>
      <c r="BF404" s="229">
        <f>IF(N404="snížená",J404,0)</f>
        <v>0</v>
      </c>
      <c r="BG404" s="229">
        <f>IF(N404="zákl. přenesená",J404,0)</f>
        <v>0</v>
      </c>
      <c r="BH404" s="229">
        <f>IF(N404="sníž. přenesená",J404,0)</f>
        <v>0</v>
      </c>
      <c r="BI404" s="229">
        <f>IF(N404="nulová",J404,0)</f>
        <v>0</v>
      </c>
      <c r="BJ404" s="20" t="s">
        <v>80</v>
      </c>
      <c r="BK404" s="229">
        <f>ROUND(I404*H404,2)</f>
        <v>0</v>
      </c>
      <c r="BL404" s="20" t="s">
        <v>273</v>
      </c>
      <c r="BM404" s="228" t="s">
        <v>1898</v>
      </c>
    </row>
    <row r="405" spans="1:47" s="2" customFormat="1" ht="12">
      <c r="A405" s="41"/>
      <c r="B405" s="42"/>
      <c r="C405" s="43"/>
      <c r="D405" s="230" t="s">
        <v>275</v>
      </c>
      <c r="E405" s="43"/>
      <c r="F405" s="231" t="s">
        <v>4290</v>
      </c>
      <c r="G405" s="43"/>
      <c r="H405" s="43"/>
      <c r="I405" s="232"/>
      <c r="J405" s="43"/>
      <c r="K405" s="43"/>
      <c r="L405" s="47"/>
      <c r="M405" s="233"/>
      <c r="N405" s="234"/>
      <c r="O405" s="87"/>
      <c r="P405" s="87"/>
      <c r="Q405" s="87"/>
      <c r="R405" s="87"/>
      <c r="S405" s="87"/>
      <c r="T405" s="88"/>
      <c r="U405" s="41"/>
      <c r="V405" s="41"/>
      <c r="W405" s="41"/>
      <c r="X405" s="41"/>
      <c r="Y405" s="41"/>
      <c r="Z405" s="41"/>
      <c r="AA405" s="41"/>
      <c r="AB405" s="41"/>
      <c r="AC405" s="41"/>
      <c r="AD405" s="41"/>
      <c r="AE405" s="41"/>
      <c r="AT405" s="20" t="s">
        <v>275</v>
      </c>
      <c r="AU405" s="20" t="s">
        <v>82</v>
      </c>
    </row>
    <row r="406" spans="1:47" s="2" customFormat="1" ht="12">
      <c r="A406" s="41"/>
      <c r="B406" s="42"/>
      <c r="C406" s="43"/>
      <c r="D406" s="230" t="s">
        <v>890</v>
      </c>
      <c r="E406" s="43"/>
      <c r="F406" s="290" t="s">
        <v>4230</v>
      </c>
      <c r="G406" s="43"/>
      <c r="H406" s="43"/>
      <c r="I406" s="232"/>
      <c r="J406" s="43"/>
      <c r="K406" s="43"/>
      <c r="L406" s="47"/>
      <c r="M406" s="233"/>
      <c r="N406" s="234"/>
      <c r="O406" s="87"/>
      <c r="P406" s="87"/>
      <c r="Q406" s="87"/>
      <c r="R406" s="87"/>
      <c r="S406" s="87"/>
      <c r="T406" s="88"/>
      <c r="U406" s="41"/>
      <c r="V406" s="41"/>
      <c r="W406" s="41"/>
      <c r="X406" s="41"/>
      <c r="Y406" s="41"/>
      <c r="Z406" s="41"/>
      <c r="AA406" s="41"/>
      <c r="AB406" s="41"/>
      <c r="AC406" s="41"/>
      <c r="AD406" s="41"/>
      <c r="AE406" s="41"/>
      <c r="AT406" s="20" t="s">
        <v>890</v>
      </c>
      <c r="AU406" s="20" t="s">
        <v>82</v>
      </c>
    </row>
    <row r="407" spans="1:65" s="2" customFormat="1" ht="16.5" customHeight="1">
      <c r="A407" s="41"/>
      <c r="B407" s="42"/>
      <c r="C407" s="217" t="s">
        <v>1151</v>
      </c>
      <c r="D407" s="217" t="s">
        <v>268</v>
      </c>
      <c r="E407" s="218" t="s">
        <v>4231</v>
      </c>
      <c r="F407" s="219" t="s">
        <v>4226</v>
      </c>
      <c r="G407" s="220" t="s">
        <v>3993</v>
      </c>
      <c r="H407" s="221">
        <v>2</v>
      </c>
      <c r="I407" s="222"/>
      <c r="J407" s="223">
        <f>ROUND(I407*H407,2)</f>
        <v>0</v>
      </c>
      <c r="K407" s="219" t="s">
        <v>272</v>
      </c>
      <c r="L407" s="47"/>
      <c r="M407" s="224" t="s">
        <v>19</v>
      </c>
      <c r="N407" s="225" t="s">
        <v>43</v>
      </c>
      <c r="O407" s="87"/>
      <c r="P407" s="226">
        <f>O407*H407</f>
        <v>0</v>
      </c>
      <c r="Q407" s="226">
        <v>0</v>
      </c>
      <c r="R407" s="226">
        <f>Q407*H407</f>
        <v>0</v>
      </c>
      <c r="S407" s="226">
        <v>0</v>
      </c>
      <c r="T407" s="227">
        <f>S407*H407</f>
        <v>0</v>
      </c>
      <c r="U407" s="41"/>
      <c r="V407" s="41"/>
      <c r="W407" s="41"/>
      <c r="X407" s="41"/>
      <c r="Y407" s="41"/>
      <c r="Z407" s="41"/>
      <c r="AA407" s="41"/>
      <c r="AB407" s="41"/>
      <c r="AC407" s="41"/>
      <c r="AD407" s="41"/>
      <c r="AE407" s="41"/>
      <c r="AR407" s="228" t="s">
        <v>273</v>
      </c>
      <c r="AT407" s="228" t="s">
        <v>268</v>
      </c>
      <c r="AU407" s="228" t="s">
        <v>82</v>
      </c>
      <c r="AY407" s="20" t="s">
        <v>266</v>
      </c>
      <c r="BE407" s="229">
        <f>IF(N407="základní",J407,0)</f>
        <v>0</v>
      </c>
      <c r="BF407" s="229">
        <f>IF(N407="snížená",J407,0)</f>
        <v>0</v>
      </c>
      <c r="BG407" s="229">
        <f>IF(N407="zákl. přenesená",J407,0)</f>
        <v>0</v>
      </c>
      <c r="BH407" s="229">
        <f>IF(N407="sníž. přenesená",J407,0)</f>
        <v>0</v>
      </c>
      <c r="BI407" s="229">
        <f>IF(N407="nulová",J407,0)</f>
        <v>0</v>
      </c>
      <c r="BJ407" s="20" t="s">
        <v>80</v>
      </c>
      <c r="BK407" s="229">
        <f>ROUND(I407*H407,2)</f>
        <v>0</v>
      </c>
      <c r="BL407" s="20" t="s">
        <v>273</v>
      </c>
      <c r="BM407" s="228" t="s">
        <v>1909</v>
      </c>
    </row>
    <row r="408" spans="1:47" s="2" customFormat="1" ht="12">
      <c r="A408" s="41"/>
      <c r="B408" s="42"/>
      <c r="C408" s="43"/>
      <c r="D408" s="230" t="s">
        <v>275</v>
      </c>
      <c r="E408" s="43"/>
      <c r="F408" s="231" t="s">
        <v>4226</v>
      </c>
      <c r="G408" s="43"/>
      <c r="H408" s="43"/>
      <c r="I408" s="232"/>
      <c r="J408" s="43"/>
      <c r="K408" s="43"/>
      <c r="L408" s="47"/>
      <c r="M408" s="233"/>
      <c r="N408" s="234"/>
      <c r="O408" s="87"/>
      <c r="P408" s="87"/>
      <c r="Q408" s="87"/>
      <c r="R408" s="87"/>
      <c r="S408" s="87"/>
      <c r="T408" s="88"/>
      <c r="U408" s="41"/>
      <c r="V408" s="41"/>
      <c r="W408" s="41"/>
      <c r="X408" s="41"/>
      <c r="Y408" s="41"/>
      <c r="Z408" s="41"/>
      <c r="AA408" s="41"/>
      <c r="AB408" s="41"/>
      <c r="AC408" s="41"/>
      <c r="AD408" s="41"/>
      <c r="AE408" s="41"/>
      <c r="AT408" s="20" t="s">
        <v>275</v>
      </c>
      <c r="AU408" s="20" t="s">
        <v>82</v>
      </c>
    </row>
    <row r="409" spans="1:47" s="2" customFormat="1" ht="12">
      <c r="A409" s="41"/>
      <c r="B409" s="42"/>
      <c r="C409" s="43"/>
      <c r="D409" s="235" t="s">
        <v>277</v>
      </c>
      <c r="E409" s="43"/>
      <c r="F409" s="236" t="s">
        <v>4232</v>
      </c>
      <c r="G409" s="43"/>
      <c r="H409" s="43"/>
      <c r="I409" s="232"/>
      <c r="J409" s="43"/>
      <c r="K409" s="43"/>
      <c r="L409" s="47"/>
      <c r="M409" s="233"/>
      <c r="N409" s="234"/>
      <c r="O409" s="87"/>
      <c r="P409" s="87"/>
      <c r="Q409" s="87"/>
      <c r="R409" s="87"/>
      <c r="S409" s="87"/>
      <c r="T409" s="88"/>
      <c r="U409" s="41"/>
      <c r="V409" s="41"/>
      <c r="W409" s="41"/>
      <c r="X409" s="41"/>
      <c r="Y409" s="41"/>
      <c r="Z409" s="41"/>
      <c r="AA409" s="41"/>
      <c r="AB409" s="41"/>
      <c r="AC409" s="41"/>
      <c r="AD409" s="41"/>
      <c r="AE409" s="41"/>
      <c r="AT409" s="20" t="s">
        <v>277</v>
      </c>
      <c r="AU409" s="20" t="s">
        <v>82</v>
      </c>
    </row>
    <row r="410" spans="1:65" s="2" customFormat="1" ht="24.15" customHeight="1">
      <c r="A410" s="41"/>
      <c r="B410" s="42"/>
      <c r="C410" s="269" t="s">
        <v>1155</v>
      </c>
      <c r="D410" s="269" t="s">
        <v>430</v>
      </c>
      <c r="E410" s="270" t="s">
        <v>4360</v>
      </c>
      <c r="F410" s="271" t="s">
        <v>4361</v>
      </c>
      <c r="G410" s="272" t="s">
        <v>3993</v>
      </c>
      <c r="H410" s="273">
        <v>1</v>
      </c>
      <c r="I410" s="274"/>
      <c r="J410" s="275">
        <f>ROUND(I410*H410,2)</f>
        <v>0</v>
      </c>
      <c r="K410" s="271" t="s">
        <v>520</v>
      </c>
      <c r="L410" s="276"/>
      <c r="M410" s="277" t="s">
        <v>19</v>
      </c>
      <c r="N410" s="278" t="s">
        <v>43</v>
      </c>
      <c r="O410" s="87"/>
      <c r="P410" s="226">
        <f>O410*H410</f>
        <v>0</v>
      </c>
      <c r="Q410" s="226">
        <v>0</v>
      </c>
      <c r="R410" s="226">
        <f>Q410*H410</f>
        <v>0</v>
      </c>
      <c r="S410" s="226">
        <v>0</v>
      </c>
      <c r="T410" s="227">
        <f>S410*H410</f>
        <v>0</v>
      </c>
      <c r="U410" s="41"/>
      <c r="V410" s="41"/>
      <c r="W410" s="41"/>
      <c r="X410" s="41"/>
      <c r="Y410" s="41"/>
      <c r="Z410" s="41"/>
      <c r="AA410" s="41"/>
      <c r="AB410" s="41"/>
      <c r="AC410" s="41"/>
      <c r="AD410" s="41"/>
      <c r="AE410" s="41"/>
      <c r="AR410" s="228" t="s">
        <v>324</v>
      </c>
      <c r="AT410" s="228" t="s">
        <v>430</v>
      </c>
      <c r="AU410" s="228" t="s">
        <v>82</v>
      </c>
      <c r="AY410" s="20" t="s">
        <v>266</v>
      </c>
      <c r="BE410" s="229">
        <f>IF(N410="základní",J410,0)</f>
        <v>0</v>
      </c>
      <c r="BF410" s="229">
        <f>IF(N410="snížená",J410,0)</f>
        <v>0</v>
      </c>
      <c r="BG410" s="229">
        <f>IF(N410="zákl. přenesená",J410,0)</f>
        <v>0</v>
      </c>
      <c r="BH410" s="229">
        <f>IF(N410="sníž. přenesená",J410,0)</f>
        <v>0</v>
      </c>
      <c r="BI410" s="229">
        <f>IF(N410="nulová",J410,0)</f>
        <v>0</v>
      </c>
      <c r="BJ410" s="20" t="s">
        <v>80</v>
      </c>
      <c r="BK410" s="229">
        <f>ROUND(I410*H410,2)</f>
        <v>0</v>
      </c>
      <c r="BL410" s="20" t="s">
        <v>273</v>
      </c>
      <c r="BM410" s="228" t="s">
        <v>1917</v>
      </c>
    </row>
    <row r="411" spans="1:47" s="2" customFormat="1" ht="12">
      <c r="A411" s="41"/>
      <c r="B411" s="42"/>
      <c r="C411" s="43"/>
      <c r="D411" s="230" t="s">
        <v>275</v>
      </c>
      <c r="E411" s="43"/>
      <c r="F411" s="231" t="s">
        <v>4361</v>
      </c>
      <c r="G411" s="43"/>
      <c r="H411" s="43"/>
      <c r="I411" s="232"/>
      <c r="J411" s="43"/>
      <c r="K411" s="43"/>
      <c r="L411" s="47"/>
      <c r="M411" s="233"/>
      <c r="N411" s="234"/>
      <c r="O411" s="87"/>
      <c r="P411" s="87"/>
      <c r="Q411" s="87"/>
      <c r="R411" s="87"/>
      <c r="S411" s="87"/>
      <c r="T411" s="88"/>
      <c r="U411" s="41"/>
      <c r="V411" s="41"/>
      <c r="W411" s="41"/>
      <c r="X411" s="41"/>
      <c r="Y411" s="41"/>
      <c r="Z411" s="41"/>
      <c r="AA411" s="41"/>
      <c r="AB411" s="41"/>
      <c r="AC411" s="41"/>
      <c r="AD411" s="41"/>
      <c r="AE411" s="41"/>
      <c r="AT411" s="20" t="s">
        <v>275</v>
      </c>
      <c r="AU411" s="20" t="s">
        <v>82</v>
      </c>
    </row>
    <row r="412" spans="1:47" s="2" customFormat="1" ht="12">
      <c r="A412" s="41"/>
      <c r="B412" s="42"/>
      <c r="C412" s="43"/>
      <c r="D412" s="230" t="s">
        <v>890</v>
      </c>
      <c r="E412" s="43"/>
      <c r="F412" s="290" t="s">
        <v>4362</v>
      </c>
      <c r="G412" s="43"/>
      <c r="H412" s="43"/>
      <c r="I412" s="232"/>
      <c r="J412" s="43"/>
      <c r="K412" s="43"/>
      <c r="L412" s="47"/>
      <c r="M412" s="233"/>
      <c r="N412" s="234"/>
      <c r="O412" s="87"/>
      <c r="P412" s="87"/>
      <c r="Q412" s="87"/>
      <c r="R412" s="87"/>
      <c r="S412" s="87"/>
      <c r="T412" s="88"/>
      <c r="U412" s="41"/>
      <c r="V412" s="41"/>
      <c r="W412" s="41"/>
      <c r="X412" s="41"/>
      <c r="Y412" s="41"/>
      <c r="Z412" s="41"/>
      <c r="AA412" s="41"/>
      <c r="AB412" s="41"/>
      <c r="AC412" s="41"/>
      <c r="AD412" s="41"/>
      <c r="AE412" s="41"/>
      <c r="AT412" s="20" t="s">
        <v>890</v>
      </c>
      <c r="AU412" s="20" t="s">
        <v>82</v>
      </c>
    </row>
    <row r="413" spans="1:65" s="2" customFormat="1" ht="16.5" customHeight="1">
      <c r="A413" s="41"/>
      <c r="B413" s="42"/>
      <c r="C413" s="217" t="s">
        <v>1159</v>
      </c>
      <c r="D413" s="217" t="s">
        <v>268</v>
      </c>
      <c r="E413" s="218" t="s">
        <v>4363</v>
      </c>
      <c r="F413" s="219" t="s">
        <v>4364</v>
      </c>
      <c r="G413" s="220" t="s">
        <v>3993</v>
      </c>
      <c r="H413" s="221">
        <v>1</v>
      </c>
      <c r="I413" s="222"/>
      <c r="J413" s="223">
        <f>ROUND(I413*H413,2)</f>
        <v>0</v>
      </c>
      <c r="K413" s="219" t="s">
        <v>272</v>
      </c>
      <c r="L413" s="47"/>
      <c r="M413" s="224" t="s">
        <v>19</v>
      </c>
      <c r="N413" s="225" t="s">
        <v>43</v>
      </c>
      <c r="O413" s="87"/>
      <c r="P413" s="226">
        <f>O413*H413</f>
        <v>0</v>
      </c>
      <c r="Q413" s="226">
        <v>0</v>
      </c>
      <c r="R413" s="226">
        <f>Q413*H413</f>
        <v>0</v>
      </c>
      <c r="S413" s="226">
        <v>0</v>
      </c>
      <c r="T413" s="227">
        <f>S413*H413</f>
        <v>0</v>
      </c>
      <c r="U413" s="41"/>
      <c r="V413" s="41"/>
      <c r="W413" s="41"/>
      <c r="X413" s="41"/>
      <c r="Y413" s="41"/>
      <c r="Z413" s="41"/>
      <c r="AA413" s="41"/>
      <c r="AB413" s="41"/>
      <c r="AC413" s="41"/>
      <c r="AD413" s="41"/>
      <c r="AE413" s="41"/>
      <c r="AR413" s="228" t="s">
        <v>273</v>
      </c>
      <c r="AT413" s="228" t="s">
        <v>268</v>
      </c>
      <c r="AU413" s="228" t="s">
        <v>82</v>
      </c>
      <c r="AY413" s="20" t="s">
        <v>266</v>
      </c>
      <c r="BE413" s="229">
        <f>IF(N413="základní",J413,0)</f>
        <v>0</v>
      </c>
      <c r="BF413" s="229">
        <f>IF(N413="snížená",J413,0)</f>
        <v>0</v>
      </c>
      <c r="BG413" s="229">
        <f>IF(N413="zákl. přenesená",J413,0)</f>
        <v>0</v>
      </c>
      <c r="BH413" s="229">
        <f>IF(N413="sníž. přenesená",J413,0)</f>
        <v>0</v>
      </c>
      <c r="BI413" s="229">
        <f>IF(N413="nulová",J413,0)</f>
        <v>0</v>
      </c>
      <c r="BJ413" s="20" t="s">
        <v>80</v>
      </c>
      <c r="BK413" s="229">
        <f>ROUND(I413*H413,2)</f>
        <v>0</v>
      </c>
      <c r="BL413" s="20" t="s">
        <v>273</v>
      </c>
      <c r="BM413" s="228" t="s">
        <v>1924</v>
      </c>
    </row>
    <row r="414" spans="1:47" s="2" customFormat="1" ht="12">
      <c r="A414" s="41"/>
      <c r="B414" s="42"/>
      <c r="C414" s="43"/>
      <c r="D414" s="230" t="s">
        <v>275</v>
      </c>
      <c r="E414" s="43"/>
      <c r="F414" s="231" t="s">
        <v>4364</v>
      </c>
      <c r="G414" s="43"/>
      <c r="H414" s="43"/>
      <c r="I414" s="232"/>
      <c r="J414" s="43"/>
      <c r="K414" s="43"/>
      <c r="L414" s="47"/>
      <c r="M414" s="233"/>
      <c r="N414" s="234"/>
      <c r="O414" s="87"/>
      <c r="P414" s="87"/>
      <c r="Q414" s="87"/>
      <c r="R414" s="87"/>
      <c r="S414" s="87"/>
      <c r="T414" s="88"/>
      <c r="U414" s="41"/>
      <c r="V414" s="41"/>
      <c r="W414" s="41"/>
      <c r="X414" s="41"/>
      <c r="Y414" s="41"/>
      <c r="Z414" s="41"/>
      <c r="AA414" s="41"/>
      <c r="AB414" s="41"/>
      <c r="AC414" s="41"/>
      <c r="AD414" s="41"/>
      <c r="AE414" s="41"/>
      <c r="AT414" s="20" t="s">
        <v>275</v>
      </c>
      <c r="AU414" s="20" t="s">
        <v>82</v>
      </c>
    </row>
    <row r="415" spans="1:47" s="2" customFormat="1" ht="12">
      <c r="A415" s="41"/>
      <c r="B415" s="42"/>
      <c r="C415" s="43"/>
      <c r="D415" s="235" t="s">
        <v>277</v>
      </c>
      <c r="E415" s="43"/>
      <c r="F415" s="236" t="s">
        <v>4365</v>
      </c>
      <c r="G415" s="43"/>
      <c r="H415" s="43"/>
      <c r="I415" s="232"/>
      <c r="J415" s="43"/>
      <c r="K415" s="43"/>
      <c r="L415" s="47"/>
      <c r="M415" s="233"/>
      <c r="N415" s="234"/>
      <c r="O415" s="87"/>
      <c r="P415" s="87"/>
      <c r="Q415" s="87"/>
      <c r="R415" s="87"/>
      <c r="S415" s="87"/>
      <c r="T415" s="88"/>
      <c r="U415" s="41"/>
      <c r="V415" s="41"/>
      <c r="W415" s="41"/>
      <c r="X415" s="41"/>
      <c r="Y415" s="41"/>
      <c r="Z415" s="41"/>
      <c r="AA415" s="41"/>
      <c r="AB415" s="41"/>
      <c r="AC415" s="41"/>
      <c r="AD415" s="41"/>
      <c r="AE415" s="41"/>
      <c r="AT415" s="20" t="s">
        <v>277</v>
      </c>
      <c r="AU415" s="20" t="s">
        <v>82</v>
      </c>
    </row>
    <row r="416" spans="1:65" s="2" customFormat="1" ht="24.15" customHeight="1">
      <c r="A416" s="41"/>
      <c r="B416" s="42"/>
      <c r="C416" s="269" t="s">
        <v>1174</v>
      </c>
      <c r="D416" s="269" t="s">
        <v>430</v>
      </c>
      <c r="E416" s="270" t="s">
        <v>4304</v>
      </c>
      <c r="F416" s="271" t="s">
        <v>4305</v>
      </c>
      <c r="G416" s="272" t="s">
        <v>3993</v>
      </c>
      <c r="H416" s="273">
        <v>1</v>
      </c>
      <c r="I416" s="274"/>
      <c r="J416" s="275">
        <f>ROUND(I416*H416,2)</f>
        <v>0</v>
      </c>
      <c r="K416" s="271" t="s">
        <v>520</v>
      </c>
      <c r="L416" s="276"/>
      <c r="M416" s="277" t="s">
        <v>19</v>
      </c>
      <c r="N416" s="278" t="s">
        <v>43</v>
      </c>
      <c r="O416" s="87"/>
      <c r="P416" s="226">
        <f>O416*H416</f>
        <v>0</v>
      </c>
      <c r="Q416" s="226">
        <v>0</v>
      </c>
      <c r="R416" s="226">
        <f>Q416*H416</f>
        <v>0</v>
      </c>
      <c r="S416" s="226">
        <v>0</v>
      </c>
      <c r="T416" s="227">
        <f>S416*H416</f>
        <v>0</v>
      </c>
      <c r="U416" s="41"/>
      <c r="V416" s="41"/>
      <c r="W416" s="41"/>
      <c r="X416" s="41"/>
      <c r="Y416" s="41"/>
      <c r="Z416" s="41"/>
      <c r="AA416" s="41"/>
      <c r="AB416" s="41"/>
      <c r="AC416" s="41"/>
      <c r="AD416" s="41"/>
      <c r="AE416" s="41"/>
      <c r="AR416" s="228" t="s">
        <v>324</v>
      </c>
      <c r="AT416" s="228" t="s">
        <v>430</v>
      </c>
      <c r="AU416" s="228" t="s">
        <v>82</v>
      </c>
      <c r="AY416" s="20" t="s">
        <v>266</v>
      </c>
      <c r="BE416" s="229">
        <f>IF(N416="základní",J416,0)</f>
        <v>0</v>
      </c>
      <c r="BF416" s="229">
        <f>IF(N416="snížená",J416,0)</f>
        <v>0</v>
      </c>
      <c r="BG416" s="229">
        <f>IF(N416="zákl. přenesená",J416,0)</f>
        <v>0</v>
      </c>
      <c r="BH416" s="229">
        <f>IF(N416="sníž. přenesená",J416,0)</f>
        <v>0</v>
      </c>
      <c r="BI416" s="229">
        <f>IF(N416="nulová",J416,0)</f>
        <v>0</v>
      </c>
      <c r="BJ416" s="20" t="s">
        <v>80</v>
      </c>
      <c r="BK416" s="229">
        <f>ROUND(I416*H416,2)</f>
        <v>0</v>
      </c>
      <c r="BL416" s="20" t="s">
        <v>273</v>
      </c>
      <c r="BM416" s="228" t="s">
        <v>1937</v>
      </c>
    </row>
    <row r="417" spans="1:47" s="2" customFormat="1" ht="12">
      <c r="A417" s="41"/>
      <c r="B417" s="42"/>
      <c r="C417" s="43"/>
      <c r="D417" s="230" t="s">
        <v>275</v>
      </c>
      <c r="E417" s="43"/>
      <c r="F417" s="231" t="s">
        <v>4305</v>
      </c>
      <c r="G417" s="43"/>
      <c r="H417" s="43"/>
      <c r="I417" s="232"/>
      <c r="J417" s="43"/>
      <c r="K417" s="43"/>
      <c r="L417" s="47"/>
      <c r="M417" s="233"/>
      <c r="N417" s="234"/>
      <c r="O417" s="87"/>
      <c r="P417" s="87"/>
      <c r="Q417" s="87"/>
      <c r="R417" s="87"/>
      <c r="S417" s="87"/>
      <c r="T417" s="88"/>
      <c r="U417" s="41"/>
      <c r="V417" s="41"/>
      <c r="W417" s="41"/>
      <c r="X417" s="41"/>
      <c r="Y417" s="41"/>
      <c r="Z417" s="41"/>
      <c r="AA417" s="41"/>
      <c r="AB417" s="41"/>
      <c r="AC417" s="41"/>
      <c r="AD417" s="41"/>
      <c r="AE417" s="41"/>
      <c r="AT417" s="20" t="s">
        <v>275</v>
      </c>
      <c r="AU417" s="20" t="s">
        <v>82</v>
      </c>
    </row>
    <row r="418" spans="1:47" s="2" customFormat="1" ht="12">
      <c r="A418" s="41"/>
      <c r="B418" s="42"/>
      <c r="C418" s="43"/>
      <c r="D418" s="230" t="s">
        <v>890</v>
      </c>
      <c r="E418" s="43"/>
      <c r="F418" s="290" t="s">
        <v>4306</v>
      </c>
      <c r="G418" s="43"/>
      <c r="H418" s="43"/>
      <c r="I418" s="232"/>
      <c r="J418" s="43"/>
      <c r="K418" s="43"/>
      <c r="L418" s="47"/>
      <c r="M418" s="233"/>
      <c r="N418" s="234"/>
      <c r="O418" s="87"/>
      <c r="P418" s="87"/>
      <c r="Q418" s="87"/>
      <c r="R418" s="87"/>
      <c r="S418" s="87"/>
      <c r="T418" s="88"/>
      <c r="U418" s="41"/>
      <c r="V418" s="41"/>
      <c r="W418" s="41"/>
      <c r="X418" s="41"/>
      <c r="Y418" s="41"/>
      <c r="Z418" s="41"/>
      <c r="AA418" s="41"/>
      <c r="AB418" s="41"/>
      <c r="AC418" s="41"/>
      <c r="AD418" s="41"/>
      <c r="AE418" s="41"/>
      <c r="AT418" s="20" t="s">
        <v>890</v>
      </c>
      <c r="AU418" s="20" t="s">
        <v>82</v>
      </c>
    </row>
    <row r="419" spans="1:65" s="2" customFormat="1" ht="16.5" customHeight="1">
      <c r="A419" s="41"/>
      <c r="B419" s="42"/>
      <c r="C419" s="217" t="s">
        <v>1179</v>
      </c>
      <c r="D419" s="217" t="s">
        <v>268</v>
      </c>
      <c r="E419" s="218" t="s">
        <v>4307</v>
      </c>
      <c r="F419" s="219" t="s">
        <v>4308</v>
      </c>
      <c r="G419" s="220" t="s">
        <v>3993</v>
      </c>
      <c r="H419" s="221">
        <v>1</v>
      </c>
      <c r="I419" s="222"/>
      <c r="J419" s="223">
        <f>ROUND(I419*H419,2)</f>
        <v>0</v>
      </c>
      <c r="K419" s="219" t="s">
        <v>272</v>
      </c>
      <c r="L419" s="47"/>
      <c r="M419" s="224" t="s">
        <v>19</v>
      </c>
      <c r="N419" s="225" t="s">
        <v>43</v>
      </c>
      <c r="O419" s="87"/>
      <c r="P419" s="226">
        <f>O419*H419</f>
        <v>0</v>
      </c>
      <c r="Q419" s="226">
        <v>0</v>
      </c>
      <c r="R419" s="226">
        <f>Q419*H419</f>
        <v>0</v>
      </c>
      <c r="S419" s="226">
        <v>0</v>
      </c>
      <c r="T419" s="227">
        <f>S419*H419</f>
        <v>0</v>
      </c>
      <c r="U419" s="41"/>
      <c r="V419" s="41"/>
      <c r="W419" s="41"/>
      <c r="X419" s="41"/>
      <c r="Y419" s="41"/>
      <c r="Z419" s="41"/>
      <c r="AA419" s="41"/>
      <c r="AB419" s="41"/>
      <c r="AC419" s="41"/>
      <c r="AD419" s="41"/>
      <c r="AE419" s="41"/>
      <c r="AR419" s="228" t="s">
        <v>273</v>
      </c>
      <c r="AT419" s="228" t="s">
        <v>268</v>
      </c>
      <c r="AU419" s="228" t="s">
        <v>82</v>
      </c>
      <c r="AY419" s="20" t="s">
        <v>266</v>
      </c>
      <c r="BE419" s="229">
        <f>IF(N419="základní",J419,0)</f>
        <v>0</v>
      </c>
      <c r="BF419" s="229">
        <f>IF(N419="snížená",J419,0)</f>
        <v>0</v>
      </c>
      <c r="BG419" s="229">
        <f>IF(N419="zákl. přenesená",J419,0)</f>
        <v>0</v>
      </c>
      <c r="BH419" s="229">
        <f>IF(N419="sníž. přenesená",J419,0)</f>
        <v>0</v>
      </c>
      <c r="BI419" s="229">
        <f>IF(N419="nulová",J419,0)</f>
        <v>0</v>
      </c>
      <c r="BJ419" s="20" t="s">
        <v>80</v>
      </c>
      <c r="BK419" s="229">
        <f>ROUND(I419*H419,2)</f>
        <v>0</v>
      </c>
      <c r="BL419" s="20" t="s">
        <v>273</v>
      </c>
      <c r="BM419" s="228" t="s">
        <v>1949</v>
      </c>
    </row>
    <row r="420" spans="1:47" s="2" customFormat="1" ht="12">
      <c r="A420" s="41"/>
      <c r="B420" s="42"/>
      <c r="C420" s="43"/>
      <c r="D420" s="230" t="s">
        <v>275</v>
      </c>
      <c r="E420" s="43"/>
      <c r="F420" s="231" t="s">
        <v>4308</v>
      </c>
      <c r="G420" s="43"/>
      <c r="H420" s="43"/>
      <c r="I420" s="232"/>
      <c r="J420" s="43"/>
      <c r="K420" s="43"/>
      <c r="L420" s="47"/>
      <c r="M420" s="233"/>
      <c r="N420" s="234"/>
      <c r="O420" s="87"/>
      <c r="P420" s="87"/>
      <c r="Q420" s="87"/>
      <c r="R420" s="87"/>
      <c r="S420" s="87"/>
      <c r="T420" s="88"/>
      <c r="U420" s="41"/>
      <c r="V420" s="41"/>
      <c r="W420" s="41"/>
      <c r="X420" s="41"/>
      <c r="Y420" s="41"/>
      <c r="Z420" s="41"/>
      <c r="AA420" s="41"/>
      <c r="AB420" s="41"/>
      <c r="AC420" s="41"/>
      <c r="AD420" s="41"/>
      <c r="AE420" s="41"/>
      <c r="AT420" s="20" t="s">
        <v>275</v>
      </c>
      <c r="AU420" s="20" t="s">
        <v>82</v>
      </c>
    </row>
    <row r="421" spans="1:47" s="2" customFormat="1" ht="12">
      <c r="A421" s="41"/>
      <c r="B421" s="42"/>
      <c r="C421" s="43"/>
      <c r="D421" s="235" t="s">
        <v>277</v>
      </c>
      <c r="E421" s="43"/>
      <c r="F421" s="236" t="s">
        <v>4309</v>
      </c>
      <c r="G421" s="43"/>
      <c r="H421" s="43"/>
      <c r="I421" s="232"/>
      <c r="J421" s="43"/>
      <c r="K421" s="43"/>
      <c r="L421" s="47"/>
      <c r="M421" s="233"/>
      <c r="N421" s="234"/>
      <c r="O421" s="87"/>
      <c r="P421" s="87"/>
      <c r="Q421" s="87"/>
      <c r="R421" s="87"/>
      <c r="S421" s="87"/>
      <c r="T421" s="88"/>
      <c r="U421" s="41"/>
      <c r="V421" s="41"/>
      <c r="W421" s="41"/>
      <c r="X421" s="41"/>
      <c r="Y421" s="41"/>
      <c r="Z421" s="41"/>
      <c r="AA421" s="41"/>
      <c r="AB421" s="41"/>
      <c r="AC421" s="41"/>
      <c r="AD421" s="41"/>
      <c r="AE421" s="41"/>
      <c r="AT421" s="20" t="s">
        <v>277</v>
      </c>
      <c r="AU421" s="20" t="s">
        <v>82</v>
      </c>
    </row>
    <row r="422" spans="1:65" s="2" customFormat="1" ht="24.15" customHeight="1">
      <c r="A422" s="41"/>
      <c r="B422" s="42"/>
      <c r="C422" s="269" t="s">
        <v>1185</v>
      </c>
      <c r="D422" s="269" t="s">
        <v>430</v>
      </c>
      <c r="E422" s="270" t="s">
        <v>4366</v>
      </c>
      <c r="F422" s="271" t="s">
        <v>4367</v>
      </c>
      <c r="G422" s="272" t="s">
        <v>3993</v>
      </c>
      <c r="H422" s="273">
        <v>1</v>
      </c>
      <c r="I422" s="274"/>
      <c r="J422" s="275">
        <f>ROUND(I422*H422,2)</f>
        <v>0</v>
      </c>
      <c r="K422" s="271" t="s">
        <v>520</v>
      </c>
      <c r="L422" s="276"/>
      <c r="M422" s="277" t="s">
        <v>19</v>
      </c>
      <c r="N422" s="278" t="s">
        <v>43</v>
      </c>
      <c r="O422" s="87"/>
      <c r="P422" s="226">
        <f>O422*H422</f>
        <v>0</v>
      </c>
      <c r="Q422" s="226">
        <v>0</v>
      </c>
      <c r="R422" s="226">
        <f>Q422*H422</f>
        <v>0</v>
      </c>
      <c r="S422" s="226">
        <v>0</v>
      </c>
      <c r="T422" s="227">
        <f>S422*H422</f>
        <v>0</v>
      </c>
      <c r="U422" s="41"/>
      <c r="V422" s="41"/>
      <c r="W422" s="41"/>
      <c r="X422" s="41"/>
      <c r="Y422" s="41"/>
      <c r="Z422" s="41"/>
      <c r="AA422" s="41"/>
      <c r="AB422" s="41"/>
      <c r="AC422" s="41"/>
      <c r="AD422" s="41"/>
      <c r="AE422" s="41"/>
      <c r="AR422" s="228" t="s">
        <v>324</v>
      </c>
      <c r="AT422" s="228" t="s">
        <v>430</v>
      </c>
      <c r="AU422" s="228" t="s">
        <v>82</v>
      </c>
      <c r="AY422" s="20" t="s">
        <v>266</v>
      </c>
      <c r="BE422" s="229">
        <f>IF(N422="základní",J422,0)</f>
        <v>0</v>
      </c>
      <c r="BF422" s="229">
        <f>IF(N422="snížená",J422,0)</f>
        <v>0</v>
      </c>
      <c r="BG422" s="229">
        <f>IF(N422="zákl. přenesená",J422,0)</f>
        <v>0</v>
      </c>
      <c r="BH422" s="229">
        <f>IF(N422="sníž. přenesená",J422,0)</f>
        <v>0</v>
      </c>
      <c r="BI422" s="229">
        <f>IF(N422="nulová",J422,0)</f>
        <v>0</v>
      </c>
      <c r="BJ422" s="20" t="s">
        <v>80</v>
      </c>
      <c r="BK422" s="229">
        <f>ROUND(I422*H422,2)</f>
        <v>0</v>
      </c>
      <c r="BL422" s="20" t="s">
        <v>273</v>
      </c>
      <c r="BM422" s="228" t="s">
        <v>1961</v>
      </c>
    </row>
    <row r="423" spans="1:47" s="2" customFormat="1" ht="12">
      <c r="A423" s="41"/>
      <c r="B423" s="42"/>
      <c r="C423" s="43"/>
      <c r="D423" s="230" t="s">
        <v>275</v>
      </c>
      <c r="E423" s="43"/>
      <c r="F423" s="231" t="s">
        <v>4367</v>
      </c>
      <c r="G423" s="43"/>
      <c r="H423" s="43"/>
      <c r="I423" s="232"/>
      <c r="J423" s="43"/>
      <c r="K423" s="43"/>
      <c r="L423" s="47"/>
      <c r="M423" s="233"/>
      <c r="N423" s="234"/>
      <c r="O423" s="87"/>
      <c r="P423" s="87"/>
      <c r="Q423" s="87"/>
      <c r="R423" s="87"/>
      <c r="S423" s="87"/>
      <c r="T423" s="88"/>
      <c r="U423" s="41"/>
      <c r="V423" s="41"/>
      <c r="W423" s="41"/>
      <c r="X423" s="41"/>
      <c r="Y423" s="41"/>
      <c r="Z423" s="41"/>
      <c r="AA423" s="41"/>
      <c r="AB423" s="41"/>
      <c r="AC423" s="41"/>
      <c r="AD423" s="41"/>
      <c r="AE423" s="41"/>
      <c r="AT423" s="20" t="s">
        <v>275</v>
      </c>
      <c r="AU423" s="20" t="s">
        <v>82</v>
      </c>
    </row>
    <row r="424" spans="1:47" s="2" customFormat="1" ht="12">
      <c r="A424" s="41"/>
      <c r="B424" s="42"/>
      <c r="C424" s="43"/>
      <c r="D424" s="230" t="s">
        <v>890</v>
      </c>
      <c r="E424" s="43"/>
      <c r="F424" s="290" t="s">
        <v>4368</v>
      </c>
      <c r="G424" s="43"/>
      <c r="H424" s="43"/>
      <c r="I424" s="232"/>
      <c r="J424" s="43"/>
      <c r="K424" s="43"/>
      <c r="L424" s="47"/>
      <c r="M424" s="233"/>
      <c r="N424" s="234"/>
      <c r="O424" s="87"/>
      <c r="P424" s="87"/>
      <c r="Q424" s="87"/>
      <c r="R424" s="87"/>
      <c r="S424" s="87"/>
      <c r="T424" s="88"/>
      <c r="U424" s="41"/>
      <c r="V424" s="41"/>
      <c r="W424" s="41"/>
      <c r="X424" s="41"/>
      <c r="Y424" s="41"/>
      <c r="Z424" s="41"/>
      <c r="AA424" s="41"/>
      <c r="AB424" s="41"/>
      <c r="AC424" s="41"/>
      <c r="AD424" s="41"/>
      <c r="AE424" s="41"/>
      <c r="AT424" s="20" t="s">
        <v>890</v>
      </c>
      <c r="AU424" s="20" t="s">
        <v>82</v>
      </c>
    </row>
    <row r="425" spans="1:65" s="2" customFormat="1" ht="16.5" customHeight="1">
      <c r="A425" s="41"/>
      <c r="B425" s="42"/>
      <c r="C425" s="217" t="s">
        <v>1190</v>
      </c>
      <c r="D425" s="217" t="s">
        <v>268</v>
      </c>
      <c r="E425" s="218" t="s">
        <v>4369</v>
      </c>
      <c r="F425" s="219" t="s">
        <v>4370</v>
      </c>
      <c r="G425" s="220" t="s">
        <v>3993</v>
      </c>
      <c r="H425" s="221">
        <v>1</v>
      </c>
      <c r="I425" s="222"/>
      <c r="J425" s="223">
        <f>ROUND(I425*H425,2)</f>
        <v>0</v>
      </c>
      <c r="K425" s="219" t="s">
        <v>272</v>
      </c>
      <c r="L425" s="47"/>
      <c r="M425" s="224" t="s">
        <v>19</v>
      </c>
      <c r="N425" s="225" t="s">
        <v>43</v>
      </c>
      <c r="O425" s="87"/>
      <c r="P425" s="226">
        <f>O425*H425</f>
        <v>0</v>
      </c>
      <c r="Q425" s="226">
        <v>0</v>
      </c>
      <c r="R425" s="226">
        <f>Q425*H425</f>
        <v>0</v>
      </c>
      <c r="S425" s="226">
        <v>0</v>
      </c>
      <c r="T425" s="227">
        <f>S425*H425</f>
        <v>0</v>
      </c>
      <c r="U425" s="41"/>
      <c r="V425" s="41"/>
      <c r="W425" s="41"/>
      <c r="X425" s="41"/>
      <c r="Y425" s="41"/>
      <c r="Z425" s="41"/>
      <c r="AA425" s="41"/>
      <c r="AB425" s="41"/>
      <c r="AC425" s="41"/>
      <c r="AD425" s="41"/>
      <c r="AE425" s="41"/>
      <c r="AR425" s="228" t="s">
        <v>273</v>
      </c>
      <c r="AT425" s="228" t="s">
        <v>268</v>
      </c>
      <c r="AU425" s="228" t="s">
        <v>82</v>
      </c>
      <c r="AY425" s="20" t="s">
        <v>266</v>
      </c>
      <c r="BE425" s="229">
        <f>IF(N425="základní",J425,0)</f>
        <v>0</v>
      </c>
      <c r="BF425" s="229">
        <f>IF(N425="snížená",J425,0)</f>
        <v>0</v>
      </c>
      <c r="BG425" s="229">
        <f>IF(N425="zákl. přenesená",J425,0)</f>
        <v>0</v>
      </c>
      <c r="BH425" s="229">
        <f>IF(N425="sníž. přenesená",J425,0)</f>
        <v>0</v>
      </c>
      <c r="BI425" s="229">
        <f>IF(N425="nulová",J425,0)</f>
        <v>0</v>
      </c>
      <c r="BJ425" s="20" t="s">
        <v>80</v>
      </c>
      <c r="BK425" s="229">
        <f>ROUND(I425*H425,2)</f>
        <v>0</v>
      </c>
      <c r="BL425" s="20" t="s">
        <v>273</v>
      </c>
      <c r="BM425" s="228" t="s">
        <v>1969</v>
      </c>
    </row>
    <row r="426" spans="1:47" s="2" customFormat="1" ht="12">
      <c r="A426" s="41"/>
      <c r="B426" s="42"/>
      <c r="C426" s="43"/>
      <c r="D426" s="230" t="s">
        <v>275</v>
      </c>
      <c r="E426" s="43"/>
      <c r="F426" s="231" t="s">
        <v>4370</v>
      </c>
      <c r="G426" s="43"/>
      <c r="H426" s="43"/>
      <c r="I426" s="232"/>
      <c r="J426" s="43"/>
      <c r="K426" s="43"/>
      <c r="L426" s="47"/>
      <c r="M426" s="233"/>
      <c r="N426" s="234"/>
      <c r="O426" s="87"/>
      <c r="P426" s="87"/>
      <c r="Q426" s="87"/>
      <c r="R426" s="87"/>
      <c r="S426" s="87"/>
      <c r="T426" s="88"/>
      <c r="U426" s="41"/>
      <c r="V426" s="41"/>
      <c r="W426" s="41"/>
      <c r="X426" s="41"/>
      <c r="Y426" s="41"/>
      <c r="Z426" s="41"/>
      <c r="AA426" s="41"/>
      <c r="AB426" s="41"/>
      <c r="AC426" s="41"/>
      <c r="AD426" s="41"/>
      <c r="AE426" s="41"/>
      <c r="AT426" s="20" t="s">
        <v>275</v>
      </c>
      <c r="AU426" s="20" t="s">
        <v>82</v>
      </c>
    </row>
    <row r="427" spans="1:47" s="2" customFormat="1" ht="12">
      <c r="A427" s="41"/>
      <c r="B427" s="42"/>
      <c r="C427" s="43"/>
      <c r="D427" s="235" t="s">
        <v>277</v>
      </c>
      <c r="E427" s="43"/>
      <c r="F427" s="236" t="s">
        <v>4371</v>
      </c>
      <c r="G427" s="43"/>
      <c r="H427" s="43"/>
      <c r="I427" s="232"/>
      <c r="J427" s="43"/>
      <c r="K427" s="43"/>
      <c r="L427" s="47"/>
      <c r="M427" s="233"/>
      <c r="N427" s="234"/>
      <c r="O427" s="87"/>
      <c r="P427" s="87"/>
      <c r="Q427" s="87"/>
      <c r="R427" s="87"/>
      <c r="S427" s="87"/>
      <c r="T427" s="88"/>
      <c r="U427" s="41"/>
      <c r="V427" s="41"/>
      <c r="W427" s="41"/>
      <c r="X427" s="41"/>
      <c r="Y427" s="41"/>
      <c r="Z427" s="41"/>
      <c r="AA427" s="41"/>
      <c r="AB427" s="41"/>
      <c r="AC427" s="41"/>
      <c r="AD427" s="41"/>
      <c r="AE427" s="41"/>
      <c r="AT427" s="20" t="s">
        <v>277</v>
      </c>
      <c r="AU427" s="20" t="s">
        <v>82</v>
      </c>
    </row>
    <row r="428" spans="1:65" s="2" customFormat="1" ht="16.5" customHeight="1">
      <c r="A428" s="41"/>
      <c r="B428" s="42"/>
      <c r="C428" s="269" t="s">
        <v>1194</v>
      </c>
      <c r="D428" s="269" t="s">
        <v>430</v>
      </c>
      <c r="E428" s="270" t="s">
        <v>4293</v>
      </c>
      <c r="F428" s="271" t="s">
        <v>4294</v>
      </c>
      <c r="G428" s="272" t="s">
        <v>423</v>
      </c>
      <c r="H428" s="273">
        <v>6</v>
      </c>
      <c r="I428" s="274"/>
      <c r="J428" s="275">
        <f>ROUND(I428*H428,2)</f>
        <v>0</v>
      </c>
      <c r="K428" s="271" t="s">
        <v>520</v>
      </c>
      <c r="L428" s="276"/>
      <c r="M428" s="277" t="s">
        <v>19</v>
      </c>
      <c r="N428" s="278" t="s">
        <v>43</v>
      </c>
      <c r="O428" s="87"/>
      <c r="P428" s="226">
        <f>O428*H428</f>
        <v>0</v>
      </c>
      <c r="Q428" s="226">
        <v>0</v>
      </c>
      <c r="R428" s="226">
        <f>Q428*H428</f>
        <v>0</v>
      </c>
      <c r="S428" s="226">
        <v>0</v>
      </c>
      <c r="T428" s="227">
        <f>S428*H428</f>
        <v>0</v>
      </c>
      <c r="U428" s="41"/>
      <c r="V428" s="41"/>
      <c r="W428" s="41"/>
      <c r="X428" s="41"/>
      <c r="Y428" s="41"/>
      <c r="Z428" s="41"/>
      <c r="AA428" s="41"/>
      <c r="AB428" s="41"/>
      <c r="AC428" s="41"/>
      <c r="AD428" s="41"/>
      <c r="AE428" s="41"/>
      <c r="AR428" s="228" t="s">
        <v>324</v>
      </c>
      <c r="AT428" s="228" t="s">
        <v>430</v>
      </c>
      <c r="AU428" s="228" t="s">
        <v>82</v>
      </c>
      <c r="AY428" s="20" t="s">
        <v>266</v>
      </c>
      <c r="BE428" s="229">
        <f>IF(N428="základní",J428,0)</f>
        <v>0</v>
      </c>
      <c r="BF428" s="229">
        <f>IF(N428="snížená",J428,0)</f>
        <v>0</v>
      </c>
      <c r="BG428" s="229">
        <f>IF(N428="zákl. přenesená",J428,0)</f>
        <v>0</v>
      </c>
      <c r="BH428" s="229">
        <f>IF(N428="sníž. přenesená",J428,0)</f>
        <v>0</v>
      </c>
      <c r="BI428" s="229">
        <f>IF(N428="nulová",J428,0)</f>
        <v>0</v>
      </c>
      <c r="BJ428" s="20" t="s">
        <v>80</v>
      </c>
      <c r="BK428" s="229">
        <f>ROUND(I428*H428,2)</f>
        <v>0</v>
      </c>
      <c r="BL428" s="20" t="s">
        <v>273</v>
      </c>
      <c r="BM428" s="228" t="s">
        <v>1980</v>
      </c>
    </row>
    <row r="429" spans="1:47" s="2" customFormat="1" ht="12">
      <c r="A429" s="41"/>
      <c r="B429" s="42"/>
      <c r="C429" s="43"/>
      <c r="D429" s="230" t="s">
        <v>275</v>
      </c>
      <c r="E429" s="43"/>
      <c r="F429" s="231" t="s">
        <v>4294</v>
      </c>
      <c r="G429" s="43"/>
      <c r="H429" s="43"/>
      <c r="I429" s="232"/>
      <c r="J429" s="43"/>
      <c r="K429" s="43"/>
      <c r="L429" s="47"/>
      <c r="M429" s="233"/>
      <c r="N429" s="234"/>
      <c r="O429" s="87"/>
      <c r="P429" s="87"/>
      <c r="Q429" s="87"/>
      <c r="R429" s="87"/>
      <c r="S429" s="87"/>
      <c r="T429" s="88"/>
      <c r="U429" s="41"/>
      <c r="V429" s="41"/>
      <c r="W429" s="41"/>
      <c r="X429" s="41"/>
      <c r="Y429" s="41"/>
      <c r="Z429" s="41"/>
      <c r="AA429" s="41"/>
      <c r="AB429" s="41"/>
      <c r="AC429" s="41"/>
      <c r="AD429" s="41"/>
      <c r="AE429" s="41"/>
      <c r="AT429" s="20" t="s">
        <v>275</v>
      </c>
      <c r="AU429" s="20" t="s">
        <v>82</v>
      </c>
    </row>
    <row r="430" spans="1:65" s="2" customFormat="1" ht="16.5" customHeight="1">
      <c r="A430" s="41"/>
      <c r="B430" s="42"/>
      <c r="C430" s="217" t="s">
        <v>1200</v>
      </c>
      <c r="D430" s="217" t="s">
        <v>268</v>
      </c>
      <c r="E430" s="218" t="s">
        <v>4249</v>
      </c>
      <c r="F430" s="219" t="s">
        <v>4250</v>
      </c>
      <c r="G430" s="220" t="s">
        <v>423</v>
      </c>
      <c r="H430" s="221">
        <v>6</v>
      </c>
      <c r="I430" s="222"/>
      <c r="J430" s="223">
        <f>ROUND(I430*H430,2)</f>
        <v>0</v>
      </c>
      <c r="K430" s="219" t="s">
        <v>272</v>
      </c>
      <c r="L430" s="47"/>
      <c r="M430" s="224" t="s">
        <v>19</v>
      </c>
      <c r="N430" s="225" t="s">
        <v>43</v>
      </c>
      <c r="O430" s="87"/>
      <c r="P430" s="226">
        <f>O430*H430</f>
        <v>0</v>
      </c>
      <c r="Q430" s="226">
        <v>0</v>
      </c>
      <c r="R430" s="226">
        <f>Q430*H430</f>
        <v>0</v>
      </c>
      <c r="S430" s="226">
        <v>0</v>
      </c>
      <c r="T430" s="227">
        <f>S430*H430</f>
        <v>0</v>
      </c>
      <c r="U430" s="41"/>
      <c r="V430" s="41"/>
      <c r="W430" s="41"/>
      <c r="X430" s="41"/>
      <c r="Y430" s="41"/>
      <c r="Z430" s="41"/>
      <c r="AA430" s="41"/>
      <c r="AB430" s="41"/>
      <c r="AC430" s="41"/>
      <c r="AD430" s="41"/>
      <c r="AE430" s="41"/>
      <c r="AR430" s="228" t="s">
        <v>273</v>
      </c>
      <c r="AT430" s="228" t="s">
        <v>268</v>
      </c>
      <c r="AU430" s="228" t="s">
        <v>82</v>
      </c>
      <c r="AY430" s="20" t="s">
        <v>266</v>
      </c>
      <c r="BE430" s="229">
        <f>IF(N430="základní",J430,0)</f>
        <v>0</v>
      </c>
      <c r="BF430" s="229">
        <f>IF(N430="snížená",J430,0)</f>
        <v>0</v>
      </c>
      <c r="BG430" s="229">
        <f>IF(N430="zákl. přenesená",J430,0)</f>
        <v>0</v>
      </c>
      <c r="BH430" s="229">
        <f>IF(N430="sníž. přenesená",J430,0)</f>
        <v>0</v>
      </c>
      <c r="BI430" s="229">
        <f>IF(N430="nulová",J430,0)</f>
        <v>0</v>
      </c>
      <c r="BJ430" s="20" t="s">
        <v>80</v>
      </c>
      <c r="BK430" s="229">
        <f>ROUND(I430*H430,2)</f>
        <v>0</v>
      </c>
      <c r="BL430" s="20" t="s">
        <v>273</v>
      </c>
      <c r="BM430" s="228" t="s">
        <v>1992</v>
      </c>
    </row>
    <row r="431" spans="1:47" s="2" customFormat="1" ht="12">
      <c r="A431" s="41"/>
      <c r="B431" s="42"/>
      <c r="C431" s="43"/>
      <c r="D431" s="230" t="s">
        <v>275</v>
      </c>
      <c r="E431" s="43"/>
      <c r="F431" s="231" t="s">
        <v>4250</v>
      </c>
      <c r="G431" s="43"/>
      <c r="H431" s="43"/>
      <c r="I431" s="232"/>
      <c r="J431" s="43"/>
      <c r="K431" s="43"/>
      <c r="L431" s="47"/>
      <c r="M431" s="233"/>
      <c r="N431" s="234"/>
      <c r="O431" s="87"/>
      <c r="P431" s="87"/>
      <c r="Q431" s="87"/>
      <c r="R431" s="87"/>
      <c r="S431" s="87"/>
      <c r="T431" s="88"/>
      <c r="U431" s="41"/>
      <c r="V431" s="41"/>
      <c r="W431" s="41"/>
      <c r="X431" s="41"/>
      <c r="Y431" s="41"/>
      <c r="Z431" s="41"/>
      <c r="AA431" s="41"/>
      <c r="AB431" s="41"/>
      <c r="AC431" s="41"/>
      <c r="AD431" s="41"/>
      <c r="AE431" s="41"/>
      <c r="AT431" s="20" t="s">
        <v>275</v>
      </c>
      <c r="AU431" s="20" t="s">
        <v>82</v>
      </c>
    </row>
    <row r="432" spans="1:47" s="2" customFormat="1" ht="12">
      <c r="A432" s="41"/>
      <c r="B432" s="42"/>
      <c r="C432" s="43"/>
      <c r="D432" s="235" t="s">
        <v>277</v>
      </c>
      <c r="E432" s="43"/>
      <c r="F432" s="236" t="s">
        <v>4251</v>
      </c>
      <c r="G432" s="43"/>
      <c r="H432" s="43"/>
      <c r="I432" s="232"/>
      <c r="J432" s="43"/>
      <c r="K432" s="43"/>
      <c r="L432" s="47"/>
      <c r="M432" s="233"/>
      <c r="N432" s="234"/>
      <c r="O432" s="87"/>
      <c r="P432" s="87"/>
      <c r="Q432" s="87"/>
      <c r="R432" s="87"/>
      <c r="S432" s="87"/>
      <c r="T432" s="88"/>
      <c r="U432" s="41"/>
      <c r="V432" s="41"/>
      <c r="W432" s="41"/>
      <c r="X432" s="41"/>
      <c r="Y432" s="41"/>
      <c r="Z432" s="41"/>
      <c r="AA432" s="41"/>
      <c r="AB432" s="41"/>
      <c r="AC432" s="41"/>
      <c r="AD432" s="41"/>
      <c r="AE432" s="41"/>
      <c r="AT432" s="20" t="s">
        <v>277</v>
      </c>
      <c r="AU432" s="20" t="s">
        <v>82</v>
      </c>
    </row>
    <row r="433" spans="1:65" s="2" customFormat="1" ht="24.15" customHeight="1">
      <c r="A433" s="41"/>
      <c r="B433" s="42"/>
      <c r="C433" s="269" t="s">
        <v>1207</v>
      </c>
      <c r="D433" s="269" t="s">
        <v>430</v>
      </c>
      <c r="E433" s="270" t="s">
        <v>4372</v>
      </c>
      <c r="F433" s="271" t="s">
        <v>4373</v>
      </c>
      <c r="G433" s="272" t="s">
        <v>271</v>
      </c>
      <c r="H433" s="273">
        <v>2</v>
      </c>
      <c r="I433" s="274"/>
      <c r="J433" s="275">
        <f>ROUND(I433*H433,2)</f>
        <v>0</v>
      </c>
      <c r="K433" s="271" t="s">
        <v>520</v>
      </c>
      <c r="L433" s="276"/>
      <c r="M433" s="277" t="s">
        <v>19</v>
      </c>
      <c r="N433" s="278" t="s">
        <v>43</v>
      </c>
      <c r="O433" s="87"/>
      <c r="P433" s="226">
        <f>O433*H433</f>
        <v>0</v>
      </c>
      <c r="Q433" s="226">
        <v>0</v>
      </c>
      <c r="R433" s="226">
        <f>Q433*H433</f>
        <v>0</v>
      </c>
      <c r="S433" s="226">
        <v>0</v>
      </c>
      <c r="T433" s="227">
        <f>S433*H433</f>
        <v>0</v>
      </c>
      <c r="U433" s="41"/>
      <c r="V433" s="41"/>
      <c r="W433" s="41"/>
      <c r="X433" s="41"/>
      <c r="Y433" s="41"/>
      <c r="Z433" s="41"/>
      <c r="AA433" s="41"/>
      <c r="AB433" s="41"/>
      <c r="AC433" s="41"/>
      <c r="AD433" s="41"/>
      <c r="AE433" s="41"/>
      <c r="AR433" s="228" t="s">
        <v>324</v>
      </c>
      <c r="AT433" s="228" t="s">
        <v>430</v>
      </c>
      <c r="AU433" s="228" t="s">
        <v>82</v>
      </c>
      <c r="AY433" s="20" t="s">
        <v>266</v>
      </c>
      <c r="BE433" s="229">
        <f>IF(N433="základní",J433,0)</f>
        <v>0</v>
      </c>
      <c r="BF433" s="229">
        <f>IF(N433="snížená",J433,0)</f>
        <v>0</v>
      </c>
      <c r="BG433" s="229">
        <f>IF(N433="zákl. přenesená",J433,0)</f>
        <v>0</v>
      </c>
      <c r="BH433" s="229">
        <f>IF(N433="sníž. přenesená",J433,0)</f>
        <v>0</v>
      </c>
      <c r="BI433" s="229">
        <f>IF(N433="nulová",J433,0)</f>
        <v>0</v>
      </c>
      <c r="BJ433" s="20" t="s">
        <v>80</v>
      </c>
      <c r="BK433" s="229">
        <f>ROUND(I433*H433,2)</f>
        <v>0</v>
      </c>
      <c r="BL433" s="20" t="s">
        <v>273</v>
      </c>
      <c r="BM433" s="228" t="s">
        <v>2002</v>
      </c>
    </row>
    <row r="434" spans="1:47" s="2" customFormat="1" ht="12">
      <c r="A434" s="41"/>
      <c r="B434" s="42"/>
      <c r="C434" s="43"/>
      <c r="D434" s="230" t="s">
        <v>275</v>
      </c>
      <c r="E434" s="43"/>
      <c r="F434" s="231" t="s">
        <v>4373</v>
      </c>
      <c r="G434" s="43"/>
      <c r="H434" s="43"/>
      <c r="I434" s="232"/>
      <c r="J434" s="43"/>
      <c r="K434" s="43"/>
      <c r="L434" s="47"/>
      <c r="M434" s="233"/>
      <c r="N434" s="234"/>
      <c r="O434" s="87"/>
      <c r="P434" s="87"/>
      <c r="Q434" s="87"/>
      <c r="R434" s="87"/>
      <c r="S434" s="87"/>
      <c r="T434" s="88"/>
      <c r="U434" s="41"/>
      <c r="V434" s="41"/>
      <c r="W434" s="41"/>
      <c r="X434" s="41"/>
      <c r="Y434" s="41"/>
      <c r="Z434" s="41"/>
      <c r="AA434" s="41"/>
      <c r="AB434" s="41"/>
      <c r="AC434" s="41"/>
      <c r="AD434" s="41"/>
      <c r="AE434" s="41"/>
      <c r="AT434" s="20" t="s">
        <v>275</v>
      </c>
      <c r="AU434" s="20" t="s">
        <v>82</v>
      </c>
    </row>
    <row r="435" spans="1:65" s="2" customFormat="1" ht="16.5" customHeight="1">
      <c r="A435" s="41"/>
      <c r="B435" s="42"/>
      <c r="C435" s="217" t="s">
        <v>1214</v>
      </c>
      <c r="D435" s="217" t="s">
        <v>268</v>
      </c>
      <c r="E435" s="218" t="s">
        <v>4339</v>
      </c>
      <c r="F435" s="219" t="s">
        <v>4340</v>
      </c>
      <c r="G435" s="220" t="s">
        <v>271</v>
      </c>
      <c r="H435" s="221">
        <v>2</v>
      </c>
      <c r="I435" s="222"/>
      <c r="J435" s="223">
        <f>ROUND(I435*H435,2)</f>
        <v>0</v>
      </c>
      <c r="K435" s="219" t="s">
        <v>520</v>
      </c>
      <c r="L435" s="47"/>
      <c r="M435" s="224" t="s">
        <v>19</v>
      </c>
      <c r="N435" s="225" t="s">
        <v>43</v>
      </c>
      <c r="O435" s="87"/>
      <c r="P435" s="226">
        <f>O435*H435</f>
        <v>0</v>
      </c>
      <c r="Q435" s="226">
        <v>0</v>
      </c>
      <c r="R435" s="226">
        <f>Q435*H435</f>
        <v>0</v>
      </c>
      <c r="S435" s="226">
        <v>0</v>
      </c>
      <c r="T435" s="227">
        <f>S435*H435</f>
        <v>0</v>
      </c>
      <c r="U435" s="41"/>
      <c r="V435" s="41"/>
      <c r="W435" s="41"/>
      <c r="X435" s="41"/>
      <c r="Y435" s="41"/>
      <c r="Z435" s="41"/>
      <c r="AA435" s="41"/>
      <c r="AB435" s="41"/>
      <c r="AC435" s="41"/>
      <c r="AD435" s="41"/>
      <c r="AE435" s="41"/>
      <c r="AR435" s="228" t="s">
        <v>273</v>
      </c>
      <c r="AT435" s="228" t="s">
        <v>268</v>
      </c>
      <c r="AU435" s="228" t="s">
        <v>82</v>
      </c>
      <c r="AY435" s="20" t="s">
        <v>266</v>
      </c>
      <c r="BE435" s="229">
        <f>IF(N435="základní",J435,0)</f>
        <v>0</v>
      </c>
      <c r="BF435" s="229">
        <f>IF(N435="snížená",J435,0)</f>
        <v>0</v>
      </c>
      <c r="BG435" s="229">
        <f>IF(N435="zákl. přenesená",J435,0)</f>
        <v>0</v>
      </c>
      <c r="BH435" s="229">
        <f>IF(N435="sníž. přenesená",J435,0)</f>
        <v>0</v>
      </c>
      <c r="BI435" s="229">
        <f>IF(N435="nulová",J435,0)</f>
        <v>0</v>
      </c>
      <c r="BJ435" s="20" t="s">
        <v>80</v>
      </c>
      <c r="BK435" s="229">
        <f>ROUND(I435*H435,2)</f>
        <v>0</v>
      </c>
      <c r="BL435" s="20" t="s">
        <v>273</v>
      </c>
      <c r="BM435" s="228" t="s">
        <v>2014</v>
      </c>
    </row>
    <row r="436" spans="1:47" s="2" customFormat="1" ht="12">
      <c r="A436" s="41"/>
      <c r="B436" s="42"/>
      <c r="C436" s="43"/>
      <c r="D436" s="230" t="s">
        <v>275</v>
      </c>
      <c r="E436" s="43"/>
      <c r="F436" s="231" t="s">
        <v>4340</v>
      </c>
      <c r="G436" s="43"/>
      <c r="H436" s="43"/>
      <c r="I436" s="232"/>
      <c r="J436" s="43"/>
      <c r="K436" s="43"/>
      <c r="L436" s="47"/>
      <c r="M436" s="233"/>
      <c r="N436" s="234"/>
      <c r="O436" s="87"/>
      <c r="P436" s="87"/>
      <c r="Q436" s="87"/>
      <c r="R436" s="87"/>
      <c r="S436" s="87"/>
      <c r="T436" s="88"/>
      <c r="U436" s="41"/>
      <c r="V436" s="41"/>
      <c r="W436" s="41"/>
      <c r="X436" s="41"/>
      <c r="Y436" s="41"/>
      <c r="Z436" s="41"/>
      <c r="AA436" s="41"/>
      <c r="AB436" s="41"/>
      <c r="AC436" s="41"/>
      <c r="AD436" s="41"/>
      <c r="AE436" s="41"/>
      <c r="AT436" s="20" t="s">
        <v>275</v>
      </c>
      <c r="AU436" s="20" t="s">
        <v>82</v>
      </c>
    </row>
    <row r="437" spans="1:65" s="2" customFormat="1" ht="21.75" customHeight="1">
      <c r="A437" s="41"/>
      <c r="B437" s="42"/>
      <c r="C437" s="269" t="s">
        <v>1220</v>
      </c>
      <c r="D437" s="269" t="s">
        <v>430</v>
      </c>
      <c r="E437" s="270" t="s">
        <v>4262</v>
      </c>
      <c r="F437" s="271" t="s">
        <v>4263</v>
      </c>
      <c r="G437" s="272" t="s">
        <v>271</v>
      </c>
      <c r="H437" s="273">
        <v>2</v>
      </c>
      <c r="I437" s="274"/>
      <c r="J437" s="275">
        <f>ROUND(I437*H437,2)</f>
        <v>0</v>
      </c>
      <c r="K437" s="271" t="s">
        <v>520</v>
      </c>
      <c r="L437" s="276"/>
      <c r="M437" s="277" t="s">
        <v>19</v>
      </c>
      <c r="N437" s="278" t="s">
        <v>43</v>
      </c>
      <c r="O437" s="87"/>
      <c r="P437" s="226">
        <f>O437*H437</f>
        <v>0</v>
      </c>
      <c r="Q437" s="226">
        <v>0</v>
      </c>
      <c r="R437" s="226">
        <f>Q437*H437</f>
        <v>0</v>
      </c>
      <c r="S437" s="226">
        <v>0</v>
      </c>
      <c r="T437" s="227">
        <f>S437*H437</f>
        <v>0</v>
      </c>
      <c r="U437" s="41"/>
      <c r="V437" s="41"/>
      <c r="W437" s="41"/>
      <c r="X437" s="41"/>
      <c r="Y437" s="41"/>
      <c r="Z437" s="41"/>
      <c r="AA437" s="41"/>
      <c r="AB437" s="41"/>
      <c r="AC437" s="41"/>
      <c r="AD437" s="41"/>
      <c r="AE437" s="41"/>
      <c r="AR437" s="228" t="s">
        <v>324</v>
      </c>
      <c r="AT437" s="228" t="s">
        <v>430</v>
      </c>
      <c r="AU437" s="228" t="s">
        <v>82</v>
      </c>
      <c r="AY437" s="20" t="s">
        <v>266</v>
      </c>
      <c r="BE437" s="229">
        <f>IF(N437="základní",J437,0)</f>
        <v>0</v>
      </c>
      <c r="BF437" s="229">
        <f>IF(N437="snížená",J437,0)</f>
        <v>0</v>
      </c>
      <c r="BG437" s="229">
        <f>IF(N437="zákl. přenesená",J437,0)</f>
        <v>0</v>
      </c>
      <c r="BH437" s="229">
        <f>IF(N437="sníž. přenesená",J437,0)</f>
        <v>0</v>
      </c>
      <c r="BI437" s="229">
        <f>IF(N437="nulová",J437,0)</f>
        <v>0</v>
      </c>
      <c r="BJ437" s="20" t="s">
        <v>80</v>
      </c>
      <c r="BK437" s="229">
        <f>ROUND(I437*H437,2)</f>
        <v>0</v>
      </c>
      <c r="BL437" s="20" t="s">
        <v>273</v>
      </c>
      <c r="BM437" s="228" t="s">
        <v>2025</v>
      </c>
    </row>
    <row r="438" spans="1:47" s="2" customFormat="1" ht="12">
      <c r="A438" s="41"/>
      <c r="B438" s="42"/>
      <c r="C438" s="43"/>
      <c r="D438" s="230" t="s">
        <v>275</v>
      </c>
      <c r="E438" s="43"/>
      <c r="F438" s="231" t="s">
        <v>4263</v>
      </c>
      <c r="G438" s="43"/>
      <c r="H438" s="43"/>
      <c r="I438" s="232"/>
      <c r="J438" s="43"/>
      <c r="K438" s="43"/>
      <c r="L438" s="47"/>
      <c r="M438" s="233"/>
      <c r="N438" s="234"/>
      <c r="O438" s="87"/>
      <c r="P438" s="87"/>
      <c r="Q438" s="87"/>
      <c r="R438" s="87"/>
      <c r="S438" s="87"/>
      <c r="T438" s="88"/>
      <c r="U438" s="41"/>
      <c r="V438" s="41"/>
      <c r="W438" s="41"/>
      <c r="X438" s="41"/>
      <c r="Y438" s="41"/>
      <c r="Z438" s="41"/>
      <c r="AA438" s="41"/>
      <c r="AB438" s="41"/>
      <c r="AC438" s="41"/>
      <c r="AD438" s="41"/>
      <c r="AE438" s="41"/>
      <c r="AT438" s="20" t="s">
        <v>275</v>
      </c>
      <c r="AU438" s="20" t="s">
        <v>82</v>
      </c>
    </row>
    <row r="439" spans="1:47" s="2" customFormat="1" ht="12">
      <c r="A439" s="41"/>
      <c r="B439" s="42"/>
      <c r="C439" s="43"/>
      <c r="D439" s="230" t="s">
        <v>890</v>
      </c>
      <c r="E439" s="43"/>
      <c r="F439" s="290" t="s">
        <v>4264</v>
      </c>
      <c r="G439" s="43"/>
      <c r="H439" s="43"/>
      <c r="I439" s="232"/>
      <c r="J439" s="43"/>
      <c r="K439" s="43"/>
      <c r="L439" s="47"/>
      <c r="M439" s="233"/>
      <c r="N439" s="234"/>
      <c r="O439" s="87"/>
      <c r="P439" s="87"/>
      <c r="Q439" s="87"/>
      <c r="R439" s="87"/>
      <c r="S439" s="87"/>
      <c r="T439" s="88"/>
      <c r="U439" s="41"/>
      <c r="V439" s="41"/>
      <c r="W439" s="41"/>
      <c r="X439" s="41"/>
      <c r="Y439" s="41"/>
      <c r="Z439" s="41"/>
      <c r="AA439" s="41"/>
      <c r="AB439" s="41"/>
      <c r="AC439" s="41"/>
      <c r="AD439" s="41"/>
      <c r="AE439" s="41"/>
      <c r="AT439" s="20" t="s">
        <v>890</v>
      </c>
      <c r="AU439" s="20" t="s">
        <v>82</v>
      </c>
    </row>
    <row r="440" spans="1:65" s="2" customFormat="1" ht="16.5" customHeight="1">
      <c r="A440" s="41"/>
      <c r="B440" s="42"/>
      <c r="C440" s="217" t="s">
        <v>1226</v>
      </c>
      <c r="D440" s="217" t="s">
        <v>268</v>
      </c>
      <c r="E440" s="218" t="s">
        <v>4265</v>
      </c>
      <c r="F440" s="219" t="s">
        <v>4266</v>
      </c>
      <c r="G440" s="220" t="s">
        <v>271</v>
      </c>
      <c r="H440" s="221">
        <v>2</v>
      </c>
      <c r="I440" s="222"/>
      <c r="J440" s="223">
        <f>ROUND(I440*H440,2)</f>
        <v>0</v>
      </c>
      <c r="K440" s="219" t="s">
        <v>272</v>
      </c>
      <c r="L440" s="47"/>
      <c r="M440" s="224" t="s">
        <v>19</v>
      </c>
      <c r="N440" s="225" t="s">
        <v>43</v>
      </c>
      <c r="O440" s="87"/>
      <c r="P440" s="226">
        <f>O440*H440</f>
        <v>0</v>
      </c>
      <c r="Q440" s="226">
        <v>0</v>
      </c>
      <c r="R440" s="226">
        <f>Q440*H440</f>
        <v>0</v>
      </c>
      <c r="S440" s="226">
        <v>0</v>
      </c>
      <c r="T440" s="227">
        <f>S440*H440</f>
        <v>0</v>
      </c>
      <c r="U440" s="41"/>
      <c r="V440" s="41"/>
      <c r="W440" s="41"/>
      <c r="X440" s="41"/>
      <c r="Y440" s="41"/>
      <c r="Z440" s="41"/>
      <c r="AA440" s="41"/>
      <c r="AB440" s="41"/>
      <c r="AC440" s="41"/>
      <c r="AD440" s="41"/>
      <c r="AE440" s="41"/>
      <c r="AR440" s="228" t="s">
        <v>273</v>
      </c>
      <c r="AT440" s="228" t="s">
        <v>268</v>
      </c>
      <c r="AU440" s="228" t="s">
        <v>82</v>
      </c>
      <c r="AY440" s="20" t="s">
        <v>266</v>
      </c>
      <c r="BE440" s="229">
        <f>IF(N440="základní",J440,0)</f>
        <v>0</v>
      </c>
      <c r="BF440" s="229">
        <f>IF(N440="snížená",J440,0)</f>
        <v>0</v>
      </c>
      <c r="BG440" s="229">
        <f>IF(N440="zákl. přenesená",J440,0)</f>
        <v>0</v>
      </c>
      <c r="BH440" s="229">
        <f>IF(N440="sníž. přenesená",J440,0)</f>
        <v>0</v>
      </c>
      <c r="BI440" s="229">
        <f>IF(N440="nulová",J440,0)</f>
        <v>0</v>
      </c>
      <c r="BJ440" s="20" t="s">
        <v>80</v>
      </c>
      <c r="BK440" s="229">
        <f>ROUND(I440*H440,2)</f>
        <v>0</v>
      </c>
      <c r="BL440" s="20" t="s">
        <v>273</v>
      </c>
      <c r="BM440" s="228" t="s">
        <v>2043</v>
      </c>
    </row>
    <row r="441" spans="1:47" s="2" customFormat="1" ht="12">
      <c r="A441" s="41"/>
      <c r="B441" s="42"/>
      <c r="C441" s="43"/>
      <c r="D441" s="230" t="s">
        <v>275</v>
      </c>
      <c r="E441" s="43"/>
      <c r="F441" s="231" t="s">
        <v>4266</v>
      </c>
      <c r="G441" s="43"/>
      <c r="H441" s="43"/>
      <c r="I441" s="232"/>
      <c r="J441" s="43"/>
      <c r="K441" s="43"/>
      <c r="L441" s="47"/>
      <c r="M441" s="233"/>
      <c r="N441" s="234"/>
      <c r="O441" s="87"/>
      <c r="P441" s="87"/>
      <c r="Q441" s="87"/>
      <c r="R441" s="87"/>
      <c r="S441" s="87"/>
      <c r="T441" s="88"/>
      <c r="U441" s="41"/>
      <c r="V441" s="41"/>
      <c r="W441" s="41"/>
      <c r="X441" s="41"/>
      <c r="Y441" s="41"/>
      <c r="Z441" s="41"/>
      <c r="AA441" s="41"/>
      <c r="AB441" s="41"/>
      <c r="AC441" s="41"/>
      <c r="AD441" s="41"/>
      <c r="AE441" s="41"/>
      <c r="AT441" s="20" t="s">
        <v>275</v>
      </c>
      <c r="AU441" s="20" t="s">
        <v>82</v>
      </c>
    </row>
    <row r="442" spans="1:47" s="2" customFormat="1" ht="12">
      <c r="A442" s="41"/>
      <c r="B442" s="42"/>
      <c r="C442" s="43"/>
      <c r="D442" s="235" t="s">
        <v>277</v>
      </c>
      <c r="E442" s="43"/>
      <c r="F442" s="236" t="s">
        <v>4267</v>
      </c>
      <c r="G442" s="43"/>
      <c r="H442" s="43"/>
      <c r="I442" s="232"/>
      <c r="J442" s="43"/>
      <c r="K442" s="43"/>
      <c r="L442" s="47"/>
      <c r="M442" s="233"/>
      <c r="N442" s="234"/>
      <c r="O442" s="87"/>
      <c r="P442" s="87"/>
      <c r="Q442" s="87"/>
      <c r="R442" s="87"/>
      <c r="S442" s="87"/>
      <c r="T442" s="88"/>
      <c r="U442" s="41"/>
      <c r="V442" s="41"/>
      <c r="W442" s="41"/>
      <c r="X442" s="41"/>
      <c r="Y442" s="41"/>
      <c r="Z442" s="41"/>
      <c r="AA442" s="41"/>
      <c r="AB442" s="41"/>
      <c r="AC442" s="41"/>
      <c r="AD442" s="41"/>
      <c r="AE442" s="41"/>
      <c r="AT442" s="20" t="s">
        <v>277</v>
      </c>
      <c r="AU442" s="20" t="s">
        <v>82</v>
      </c>
    </row>
    <row r="443" spans="1:63" s="12" customFormat="1" ht="22.8" customHeight="1">
      <c r="A443" s="12"/>
      <c r="B443" s="201"/>
      <c r="C443" s="202"/>
      <c r="D443" s="203" t="s">
        <v>71</v>
      </c>
      <c r="E443" s="215" t="s">
        <v>2736</v>
      </c>
      <c r="F443" s="215" t="s">
        <v>4374</v>
      </c>
      <c r="G443" s="202"/>
      <c r="H443" s="202"/>
      <c r="I443" s="205"/>
      <c r="J443" s="216">
        <f>BK443</f>
        <v>0</v>
      </c>
      <c r="K443" s="202"/>
      <c r="L443" s="207"/>
      <c r="M443" s="208"/>
      <c r="N443" s="209"/>
      <c r="O443" s="209"/>
      <c r="P443" s="210">
        <f>SUM(P444:P473)</f>
        <v>0</v>
      </c>
      <c r="Q443" s="209"/>
      <c r="R443" s="210">
        <f>SUM(R444:R473)</f>
        <v>0</v>
      </c>
      <c r="S443" s="209"/>
      <c r="T443" s="211">
        <f>SUM(T444:T473)</f>
        <v>0</v>
      </c>
      <c r="U443" s="12"/>
      <c r="V443" s="12"/>
      <c r="W443" s="12"/>
      <c r="X443" s="12"/>
      <c r="Y443" s="12"/>
      <c r="Z443" s="12"/>
      <c r="AA443" s="12"/>
      <c r="AB443" s="12"/>
      <c r="AC443" s="12"/>
      <c r="AD443" s="12"/>
      <c r="AE443" s="12"/>
      <c r="AR443" s="212" t="s">
        <v>80</v>
      </c>
      <c r="AT443" s="213" t="s">
        <v>71</v>
      </c>
      <c r="AU443" s="213" t="s">
        <v>80</v>
      </c>
      <c r="AY443" s="212" t="s">
        <v>266</v>
      </c>
      <c r="BK443" s="214">
        <f>SUM(BK444:BK473)</f>
        <v>0</v>
      </c>
    </row>
    <row r="444" spans="1:65" s="2" customFormat="1" ht="24.15" customHeight="1">
      <c r="A444" s="41"/>
      <c r="B444" s="42"/>
      <c r="C444" s="269" t="s">
        <v>1232</v>
      </c>
      <c r="D444" s="269" t="s">
        <v>430</v>
      </c>
      <c r="E444" s="270" t="s">
        <v>4375</v>
      </c>
      <c r="F444" s="271" t="s">
        <v>4376</v>
      </c>
      <c r="G444" s="272" t="s">
        <v>3993</v>
      </c>
      <c r="H444" s="273">
        <v>1</v>
      </c>
      <c r="I444" s="274"/>
      <c r="J444" s="275">
        <f>ROUND(I444*H444,2)</f>
        <v>0</v>
      </c>
      <c r="K444" s="271" t="s">
        <v>520</v>
      </c>
      <c r="L444" s="276"/>
      <c r="M444" s="277" t="s">
        <v>19</v>
      </c>
      <c r="N444" s="278" t="s">
        <v>43</v>
      </c>
      <c r="O444" s="87"/>
      <c r="P444" s="226">
        <f>O444*H444</f>
        <v>0</v>
      </c>
      <c r="Q444" s="226">
        <v>0</v>
      </c>
      <c r="R444" s="226">
        <f>Q444*H444</f>
        <v>0</v>
      </c>
      <c r="S444" s="226">
        <v>0</v>
      </c>
      <c r="T444" s="227">
        <f>S444*H444</f>
        <v>0</v>
      </c>
      <c r="U444" s="41"/>
      <c r="V444" s="41"/>
      <c r="W444" s="41"/>
      <c r="X444" s="41"/>
      <c r="Y444" s="41"/>
      <c r="Z444" s="41"/>
      <c r="AA444" s="41"/>
      <c r="AB444" s="41"/>
      <c r="AC444" s="41"/>
      <c r="AD444" s="41"/>
      <c r="AE444" s="41"/>
      <c r="AR444" s="228" t="s">
        <v>324</v>
      </c>
      <c r="AT444" s="228" t="s">
        <v>430</v>
      </c>
      <c r="AU444" s="228" t="s">
        <v>82</v>
      </c>
      <c r="AY444" s="20" t="s">
        <v>266</v>
      </c>
      <c r="BE444" s="229">
        <f>IF(N444="základní",J444,0)</f>
        <v>0</v>
      </c>
      <c r="BF444" s="229">
        <f>IF(N444="snížená",J444,0)</f>
        <v>0</v>
      </c>
      <c r="BG444" s="229">
        <f>IF(N444="zákl. přenesená",J444,0)</f>
        <v>0</v>
      </c>
      <c r="BH444" s="229">
        <f>IF(N444="sníž. přenesená",J444,0)</f>
        <v>0</v>
      </c>
      <c r="BI444" s="229">
        <f>IF(N444="nulová",J444,0)</f>
        <v>0</v>
      </c>
      <c r="BJ444" s="20" t="s">
        <v>80</v>
      </c>
      <c r="BK444" s="229">
        <f>ROUND(I444*H444,2)</f>
        <v>0</v>
      </c>
      <c r="BL444" s="20" t="s">
        <v>273</v>
      </c>
      <c r="BM444" s="228" t="s">
        <v>2056</v>
      </c>
    </row>
    <row r="445" spans="1:47" s="2" customFormat="1" ht="12">
      <c r="A445" s="41"/>
      <c r="B445" s="42"/>
      <c r="C445" s="43"/>
      <c r="D445" s="230" t="s">
        <v>275</v>
      </c>
      <c r="E445" s="43"/>
      <c r="F445" s="231" t="s">
        <v>4376</v>
      </c>
      <c r="G445" s="43"/>
      <c r="H445" s="43"/>
      <c r="I445" s="232"/>
      <c r="J445" s="43"/>
      <c r="K445" s="43"/>
      <c r="L445" s="47"/>
      <c r="M445" s="233"/>
      <c r="N445" s="234"/>
      <c r="O445" s="87"/>
      <c r="P445" s="87"/>
      <c r="Q445" s="87"/>
      <c r="R445" s="87"/>
      <c r="S445" s="87"/>
      <c r="T445" s="88"/>
      <c r="U445" s="41"/>
      <c r="V445" s="41"/>
      <c r="W445" s="41"/>
      <c r="X445" s="41"/>
      <c r="Y445" s="41"/>
      <c r="Z445" s="41"/>
      <c r="AA445" s="41"/>
      <c r="AB445" s="41"/>
      <c r="AC445" s="41"/>
      <c r="AD445" s="41"/>
      <c r="AE445" s="41"/>
      <c r="AT445" s="20" t="s">
        <v>275</v>
      </c>
      <c r="AU445" s="20" t="s">
        <v>82</v>
      </c>
    </row>
    <row r="446" spans="1:47" s="2" customFormat="1" ht="12">
      <c r="A446" s="41"/>
      <c r="B446" s="42"/>
      <c r="C446" s="43"/>
      <c r="D446" s="230" t="s">
        <v>890</v>
      </c>
      <c r="E446" s="43"/>
      <c r="F446" s="290" t="s">
        <v>4280</v>
      </c>
      <c r="G446" s="43"/>
      <c r="H446" s="43"/>
      <c r="I446" s="232"/>
      <c r="J446" s="43"/>
      <c r="K446" s="43"/>
      <c r="L446" s="47"/>
      <c r="M446" s="233"/>
      <c r="N446" s="234"/>
      <c r="O446" s="87"/>
      <c r="P446" s="87"/>
      <c r="Q446" s="87"/>
      <c r="R446" s="87"/>
      <c r="S446" s="87"/>
      <c r="T446" s="88"/>
      <c r="U446" s="41"/>
      <c r="V446" s="41"/>
      <c r="W446" s="41"/>
      <c r="X446" s="41"/>
      <c r="Y446" s="41"/>
      <c r="Z446" s="41"/>
      <c r="AA446" s="41"/>
      <c r="AB446" s="41"/>
      <c r="AC446" s="41"/>
      <c r="AD446" s="41"/>
      <c r="AE446" s="41"/>
      <c r="AT446" s="20" t="s">
        <v>890</v>
      </c>
      <c r="AU446" s="20" t="s">
        <v>82</v>
      </c>
    </row>
    <row r="447" spans="1:65" s="2" customFormat="1" ht="16.5" customHeight="1">
      <c r="A447" s="41"/>
      <c r="B447" s="42"/>
      <c r="C447" s="217" t="s">
        <v>1238</v>
      </c>
      <c r="D447" s="217" t="s">
        <v>268</v>
      </c>
      <c r="E447" s="218" t="s">
        <v>2064</v>
      </c>
      <c r="F447" s="219" t="s">
        <v>4281</v>
      </c>
      <c r="G447" s="220" t="s">
        <v>3993</v>
      </c>
      <c r="H447" s="221">
        <v>1</v>
      </c>
      <c r="I447" s="222"/>
      <c r="J447" s="223">
        <f>ROUND(I447*H447,2)</f>
        <v>0</v>
      </c>
      <c r="K447" s="219" t="s">
        <v>272</v>
      </c>
      <c r="L447" s="47"/>
      <c r="M447" s="224" t="s">
        <v>19</v>
      </c>
      <c r="N447" s="225" t="s">
        <v>43</v>
      </c>
      <c r="O447" s="87"/>
      <c r="P447" s="226">
        <f>O447*H447</f>
        <v>0</v>
      </c>
      <c r="Q447" s="226">
        <v>0</v>
      </c>
      <c r="R447" s="226">
        <f>Q447*H447</f>
        <v>0</v>
      </c>
      <c r="S447" s="226">
        <v>0</v>
      </c>
      <c r="T447" s="227">
        <f>S447*H447</f>
        <v>0</v>
      </c>
      <c r="U447" s="41"/>
      <c r="V447" s="41"/>
      <c r="W447" s="41"/>
      <c r="X447" s="41"/>
      <c r="Y447" s="41"/>
      <c r="Z447" s="41"/>
      <c r="AA447" s="41"/>
      <c r="AB447" s="41"/>
      <c r="AC447" s="41"/>
      <c r="AD447" s="41"/>
      <c r="AE447" s="41"/>
      <c r="AR447" s="228" t="s">
        <v>273</v>
      </c>
      <c r="AT447" s="228" t="s">
        <v>268</v>
      </c>
      <c r="AU447" s="228" t="s">
        <v>82</v>
      </c>
      <c r="AY447" s="20" t="s">
        <v>266</v>
      </c>
      <c r="BE447" s="229">
        <f>IF(N447="základní",J447,0)</f>
        <v>0</v>
      </c>
      <c r="BF447" s="229">
        <f>IF(N447="snížená",J447,0)</f>
        <v>0</v>
      </c>
      <c r="BG447" s="229">
        <f>IF(N447="zákl. přenesená",J447,0)</f>
        <v>0</v>
      </c>
      <c r="BH447" s="229">
        <f>IF(N447="sníž. přenesená",J447,0)</f>
        <v>0</v>
      </c>
      <c r="BI447" s="229">
        <f>IF(N447="nulová",J447,0)</f>
        <v>0</v>
      </c>
      <c r="BJ447" s="20" t="s">
        <v>80</v>
      </c>
      <c r="BK447" s="229">
        <f>ROUND(I447*H447,2)</f>
        <v>0</v>
      </c>
      <c r="BL447" s="20" t="s">
        <v>273</v>
      </c>
      <c r="BM447" s="228" t="s">
        <v>2070</v>
      </c>
    </row>
    <row r="448" spans="1:47" s="2" customFormat="1" ht="12">
      <c r="A448" s="41"/>
      <c r="B448" s="42"/>
      <c r="C448" s="43"/>
      <c r="D448" s="230" t="s">
        <v>275</v>
      </c>
      <c r="E448" s="43"/>
      <c r="F448" s="231" t="s">
        <v>4281</v>
      </c>
      <c r="G448" s="43"/>
      <c r="H448" s="43"/>
      <c r="I448" s="232"/>
      <c r="J448" s="43"/>
      <c r="K448" s="43"/>
      <c r="L448" s="47"/>
      <c r="M448" s="233"/>
      <c r="N448" s="234"/>
      <c r="O448" s="87"/>
      <c r="P448" s="87"/>
      <c r="Q448" s="87"/>
      <c r="R448" s="87"/>
      <c r="S448" s="87"/>
      <c r="T448" s="88"/>
      <c r="U448" s="41"/>
      <c r="V448" s="41"/>
      <c r="W448" s="41"/>
      <c r="X448" s="41"/>
      <c r="Y448" s="41"/>
      <c r="Z448" s="41"/>
      <c r="AA448" s="41"/>
      <c r="AB448" s="41"/>
      <c r="AC448" s="41"/>
      <c r="AD448" s="41"/>
      <c r="AE448" s="41"/>
      <c r="AT448" s="20" t="s">
        <v>275</v>
      </c>
      <c r="AU448" s="20" t="s">
        <v>82</v>
      </c>
    </row>
    <row r="449" spans="1:47" s="2" customFormat="1" ht="12">
      <c r="A449" s="41"/>
      <c r="B449" s="42"/>
      <c r="C449" s="43"/>
      <c r="D449" s="235" t="s">
        <v>277</v>
      </c>
      <c r="E449" s="43"/>
      <c r="F449" s="236" t="s">
        <v>2068</v>
      </c>
      <c r="G449" s="43"/>
      <c r="H449" s="43"/>
      <c r="I449" s="232"/>
      <c r="J449" s="43"/>
      <c r="K449" s="43"/>
      <c r="L449" s="47"/>
      <c r="M449" s="233"/>
      <c r="N449" s="234"/>
      <c r="O449" s="87"/>
      <c r="P449" s="87"/>
      <c r="Q449" s="87"/>
      <c r="R449" s="87"/>
      <c r="S449" s="87"/>
      <c r="T449" s="88"/>
      <c r="U449" s="41"/>
      <c r="V449" s="41"/>
      <c r="W449" s="41"/>
      <c r="X449" s="41"/>
      <c r="Y449" s="41"/>
      <c r="Z449" s="41"/>
      <c r="AA449" s="41"/>
      <c r="AB449" s="41"/>
      <c r="AC449" s="41"/>
      <c r="AD449" s="41"/>
      <c r="AE449" s="41"/>
      <c r="AT449" s="20" t="s">
        <v>277</v>
      </c>
      <c r="AU449" s="20" t="s">
        <v>82</v>
      </c>
    </row>
    <row r="450" spans="1:65" s="2" customFormat="1" ht="24.15" customHeight="1">
      <c r="A450" s="41"/>
      <c r="B450" s="42"/>
      <c r="C450" s="269" t="s">
        <v>1249</v>
      </c>
      <c r="D450" s="269" t="s">
        <v>430</v>
      </c>
      <c r="E450" s="270" t="s">
        <v>4377</v>
      </c>
      <c r="F450" s="271" t="s">
        <v>4378</v>
      </c>
      <c r="G450" s="272" t="s">
        <v>3993</v>
      </c>
      <c r="H450" s="273">
        <v>1</v>
      </c>
      <c r="I450" s="274"/>
      <c r="J450" s="275">
        <f>ROUND(I450*H450,2)</f>
        <v>0</v>
      </c>
      <c r="K450" s="271" t="s">
        <v>520</v>
      </c>
      <c r="L450" s="276"/>
      <c r="M450" s="277" t="s">
        <v>19</v>
      </c>
      <c r="N450" s="278" t="s">
        <v>43</v>
      </c>
      <c r="O450" s="87"/>
      <c r="P450" s="226">
        <f>O450*H450</f>
        <v>0</v>
      </c>
      <c r="Q450" s="226">
        <v>0</v>
      </c>
      <c r="R450" s="226">
        <f>Q450*H450</f>
        <v>0</v>
      </c>
      <c r="S450" s="226">
        <v>0</v>
      </c>
      <c r="T450" s="227">
        <f>S450*H450</f>
        <v>0</v>
      </c>
      <c r="U450" s="41"/>
      <c r="V450" s="41"/>
      <c r="W450" s="41"/>
      <c r="X450" s="41"/>
      <c r="Y450" s="41"/>
      <c r="Z450" s="41"/>
      <c r="AA450" s="41"/>
      <c r="AB450" s="41"/>
      <c r="AC450" s="41"/>
      <c r="AD450" s="41"/>
      <c r="AE450" s="41"/>
      <c r="AR450" s="228" t="s">
        <v>324</v>
      </c>
      <c r="AT450" s="228" t="s">
        <v>430</v>
      </c>
      <c r="AU450" s="228" t="s">
        <v>82</v>
      </c>
      <c r="AY450" s="20" t="s">
        <v>266</v>
      </c>
      <c r="BE450" s="229">
        <f>IF(N450="základní",J450,0)</f>
        <v>0</v>
      </c>
      <c r="BF450" s="229">
        <f>IF(N450="snížená",J450,0)</f>
        <v>0</v>
      </c>
      <c r="BG450" s="229">
        <f>IF(N450="zákl. přenesená",J450,0)</f>
        <v>0</v>
      </c>
      <c r="BH450" s="229">
        <f>IF(N450="sníž. přenesená",J450,0)</f>
        <v>0</v>
      </c>
      <c r="BI450" s="229">
        <f>IF(N450="nulová",J450,0)</f>
        <v>0</v>
      </c>
      <c r="BJ450" s="20" t="s">
        <v>80</v>
      </c>
      <c r="BK450" s="229">
        <f>ROUND(I450*H450,2)</f>
        <v>0</v>
      </c>
      <c r="BL450" s="20" t="s">
        <v>273</v>
      </c>
      <c r="BM450" s="228" t="s">
        <v>2080</v>
      </c>
    </row>
    <row r="451" spans="1:47" s="2" customFormat="1" ht="12">
      <c r="A451" s="41"/>
      <c r="B451" s="42"/>
      <c r="C451" s="43"/>
      <c r="D451" s="230" t="s">
        <v>275</v>
      </c>
      <c r="E451" s="43"/>
      <c r="F451" s="231" t="s">
        <v>4378</v>
      </c>
      <c r="G451" s="43"/>
      <c r="H451" s="43"/>
      <c r="I451" s="232"/>
      <c r="J451" s="43"/>
      <c r="K451" s="43"/>
      <c r="L451" s="47"/>
      <c r="M451" s="233"/>
      <c r="N451" s="234"/>
      <c r="O451" s="87"/>
      <c r="P451" s="87"/>
      <c r="Q451" s="87"/>
      <c r="R451" s="87"/>
      <c r="S451" s="87"/>
      <c r="T451" s="88"/>
      <c r="U451" s="41"/>
      <c r="V451" s="41"/>
      <c r="W451" s="41"/>
      <c r="X451" s="41"/>
      <c r="Y451" s="41"/>
      <c r="Z451" s="41"/>
      <c r="AA451" s="41"/>
      <c r="AB451" s="41"/>
      <c r="AC451" s="41"/>
      <c r="AD451" s="41"/>
      <c r="AE451" s="41"/>
      <c r="AT451" s="20" t="s">
        <v>275</v>
      </c>
      <c r="AU451" s="20" t="s">
        <v>82</v>
      </c>
    </row>
    <row r="452" spans="1:47" s="2" customFormat="1" ht="12">
      <c r="A452" s="41"/>
      <c r="B452" s="42"/>
      <c r="C452" s="43"/>
      <c r="D452" s="230" t="s">
        <v>890</v>
      </c>
      <c r="E452" s="43"/>
      <c r="F452" s="290" t="s">
        <v>4280</v>
      </c>
      <c r="G452" s="43"/>
      <c r="H452" s="43"/>
      <c r="I452" s="232"/>
      <c r="J452" s="43"/>
      <c r="K452" s="43"/>
      <c r="L452" s="47"/>
      <c r="M452" s="233"/>
      <c r="N452" s="234"/>
      <c r="O452" s="87"/>
      <c r="P452" s="87"/>
      <c r="Q452" s="87"/>
      <c r="R452" s="87"/>
      <c r="S452" s="87"/>
      <c r="T452" s="88"/>
      <c r="U452" s="41"/>
      <c r="V452" s="41"/>
      <c r="W452" s="41"/>
      <c r="X452" s="41"/>
      <c r="Y452" s="41"/>
      <c r="Z452" s="41"/>
      <c r="AA452" s="41"/>
      <c r="AB452" s="41"/>
      <c r="AC452" s="41"/>
      <c r="AD452" s="41"/>
      <c r="AE452" s="41"/>
      <c r="AT452" s="20" t="s">
        <v>890</v>
      </c>
      <c r="AU452" s="20" t="s">
        <v>82</v>
      </c>
    </row>
    <row r="453" spans="1:65" s="2" customFormat="1" ht="16.5" customHeight="1">
      <c r="A453" s="41"/>
      <c r="B453" s="42"/>
      <c r="C453" s="217" t="s">
        <v>1255</v>
      </c>
      <c r="D453" s="217" t="s">
        <v>268</v>
      </c>
      <c r="E453" s="218" t="s">
        <v>2064</v>
      </c>
      <c r="F453" s="219" t="s">
        <v>4281</v>
      </c>
      <c r="G453" s="220" t="s">
        <v>3993</v>
      </c>
      <c r="H453" s="221">
        <v>1</v>
      </c>
      <c r="I453" s="222"/>
      <c r="J453" s="223">
        <f>ROUND(I453*H453,2)</f>
        <v>0</v>
      </c>
      <c r="K453" s="219" t="s">
        <v>272</v>
      </c>
      <c r="L453" s="47"/>
      <c r="M453" s="224" t="s">
        <v>19</v>
      </c>
      <c r="N453" s="225" t="s">
        <v>43</v>
      </c>
      <c r="O453" s="87"/>
      <c r="P453" s="226">
        <f>O453*H453</f>
        <v>0</v>
      </c>
      <c r="Q453" s="226">
        <v>0</v>
      </c>
      <c r="R453" s="226">
        <f>Q453*H453</f>
        <v>0</v>
      </c>
      <c r="S453" s="226">
        <v>0</v>
      </c>
      <c r="T453" s="227">
        <f>S453*H453</f>
        <v>0</v>
      </c>
      <c r="U453" s="41"/>
      <c r="V453" s="41"/>
      <c r="W453" s="41"/>
      <c r="X453" s="41"/>
      <c r="Y453" s="41"/>
      <c r="Z453" s="41"/>
      <c r="AA453" s="41"/>
      <c r="AB453" s="41"/>
      <c r="AC453" s="41"/>
      <c r="AD453" s="41"/>
      <c r="AE453" s="41"/>
      <c r="AR453" s="228" t="s">
        <v>273</v>
      </c>
      <c r="AT453" s="228" t="s">
        <v>268</v>
      </c>
      <c r="AU453" s="228" t="s">
        <v>82</v>
      </c>
      <c r="AY453" s="20" t="s">
        <v>266</v>
      </c>
      <c r="BE453" s="229">
        <f>IF(N453="základní",J453,0)</f>
        <v>0</v>
      </c>
      <c r="BF453" s="229">
        <f>IF(N453="snížená",J453,0)</f>
        <v>0</v>
      </c>
      <c r="BG453" s="229">
        <f>IF(N453="zákl. přenesená",J453,0)</f>
        <v>0</v>
      </c>
      <c r="BH453" s="229">
        <f>IF(N453="sníž. přenesená",J453,0)</f>
        <v>0</v>
      </c>
      <c r="BI453" s="229">
        <f>IF(N453="nulová",J453,0)</f>
        <v>0</v>
      </c>
      <c r="BJ453" s="20" t="s">
        <v>80</v>
      </c>
      <c r="BK453" s="229">
        <f>ROUND(I453*H453,2)</f>
        <v>0</v>
      </c>
      <c r="BL453" s="20" t="s">
        <v>273</v>
      </c>
      <c r="BM453" s="228" t="s">
        <v>2093</v>
      </c>
    </row>
    <row r="454" spans="1:47" s="2" customFormat="1" ht="12">
      <c r="A454" s="41"/>
      <c r="B454" s="42"/>
      <c r="C454" s="43"/>
      <c r="D454" s="230" t="s">
        <v>275</v>
      </c>
      <c r="E454" s="43"/>
      <c r="F454" s="231" t="s">
        <v>4281</v>
      </c>
      <c r="G454" s="43"/>
      <c r="H454" s="43"/>
      <c r="I454" s="232"/>
      <c r="J454" s="43"/>
      <c r="K454" s="43"/>
      <c r="L454" s="47"/>
      <c r="M454" s="233"/>
      <c r="N454" s="234"/>
      <c r="O454" s="87"/>
      <c r="P454" s="87"/>
      <c r="Q454" s="87"/>
      <c r="R454" s="87"/>
      <c r="S454" s="87"/>
      <c r="T454" s="88"/>
      <c r="U454" s="41"/>
      <c r="V454" s="41"/>
      <c r="W454" s="41"/>
      <c r="X454" s="41"/>
      <c r="Y454" s="41"/>
      <c r="Z454" s="41"/>
      <c r="AA454" s="41"/>
      <c r="AB454" s="41"/>
      <c r="AC454" s="41"/>
      <c r="AD454" s="41"/>
      <c r="AE454" s="41"/>
      <c r="AT454" s="20" t="s">
        <v>275</v>
      </c>
      <c r="AU454" s="20" t="s">
        <v>82</v>
      </c>
    </row>
    <row r="455" spans="1:47" s="2" customFormat="1" ht="12">
      <c r="A455" s="41"/>
      <c r="B455" s="42"/>
      <c r="C455" s="43"/>
      <c r="D455" s="235" t="s">
        <v>277</v>
      </c>
      <c r="E455" s="43"/>
      <c r="F455" s="236" t="s">
        <v>2068</v>
      </c>
      <c r="G455" s="43"/>
      <c r="H455" s="43"/>
      <c r="I455" s="232"/>
      <c r="J455" s="43"/>
      <c r="K455" s="43"/>
      <c r="L455" s="47"/>
      <c r="M455" s="233"/>
      <c r="N455" s="234"/>
      <c r="O455" s="87"/>
      <c r="P455" s="87"/>
      <c r="Q455" s="87"/>
      <c r="R455" s="87"/>
      <c r="S455" s="87"/>
      <c r="T455" s="88"/>
      <c r="U455" s="41"/>
      <c r="V455" s="41"/>
      <c r="W455" s="41"/>
      <c r="X455" s="41"/>
      <c r="Y455" s="41"/>
      <c r="Z455" s="41"/>
      <c r="AA455" s="41"/>
      <c r="AB455" s="41"/>
      <c r="AC455" s="41"/>
      <c r="AD455" s="41"/>
      <c r="AE455" s="41"/>
      <c r="AT455" s="20" t="s">
        <v>277</v>
      </c>
      <c r="AU455" s="20" t="s">
        <v>82</v>
      </c>
    </row>
    <row r="456" spans="1:65" s="2" customFormat="1" ht="24.15" customHeight="1">
      <c r="A456" s="41"/>
      <c r="B456" s="42"/>
      <c r="C456" s="269" t="s">
        <v>1261</v>
      </c>
      <c r="D456" s="269" t="s">
        <v>430</v>
      </c>
      <c r="E456" s="270" t="s">
        <v>4379</v>
      </c>
      <c r="F456" s="271" t="s">
        <v>4380</v>
      </c>
      <c r="G456" s="272" t="s">
        <v>271</v>
      </c>
      <c r="H456" s="273">
        <v>8</v>
      </c>
      <c r="I456" s="274"/>
      <c r="J456" s="275">
        <f>ROUND(I456*H456,2)</f>
        <v>0</v>
      </c>
      <c r="K456" s="271" t="s">
        <v>520</v>
      </c>
      <c r="L456" s="276"/>
      <c r="M456" s="277" t="s">
        <v>19</v>
      </c>
      <c r="N456" s="278" t="s">
        <v>43</v>
      </c>
      <c r="O456" s="87"/>
      <c r="P456" s="226">
        <f>O456*H456</f>
        <v>0</v>
      </c>
      <c r="Q456" s="226">
        <v>0</v>
      </c>
      <c r="R456" s="226">
        <f>Q456*H456</f>
        <v>0</v>
      </c>
      <c r="S456" s="226">
        <v>0</v>
      </c>
      <c r="T456" s="227">
        <f>S456*H456</f>
        <v>0</v>
      </c>
      <c r="U456" s="41"/>
      <c r="V456" s="41"/>
      <c r="W456" s="41"/>
      <c r="X456" s="41"/>
      <c r="Y456" s="41"/>
      <c r="Z456" s="41"/>
      <c r="AA456" s="41"/>
      <c r="AB456" s="41"/>
      <c r="AC456" s="41"/>
      <c r="AD456" s="41"/>
      <c r="AE456" s="41"/>
      <c r="AR456" s="228" t="s">
        <v>324</v>
      </c>
      <c r="AT456" s="228" t="s">
        <v>430</v>
      </c>
      <c r="AU456" s="228" t="s">
        <v>82</v>
      </c>
      <c r="AY456" s="20" t="s">
        <v>266</v>
      </c>
      <c r="BE456" s="229">
        <f>IF(N456="základní",J456,0)</f>
        <v>0</v>
      </c>
      <c r="BF456" s="229">
        <f>IF(N456="snížená",J456,0)</f>
        <v>0</v>
      </c>
      <c r="BG456" s="229">
        <f>IF(N456="zákl. přenesená",J456,0)</f>
        <v>0</v>
      </c>
      <c r="BH456" s="229">
        <f>IF(N456="sníž. přenesená",J456,0)</f>
        <v>0</v>
      </c>
      <c r="BI456" s="229">
        <f>IF(N456="nulová",J456,0)</f>
        <v>0</v>
      </c>
      <c r="BJ456" s="20" t="s">
        <v>80</v>
      </c>
      <c r="BK456" s="229">
        <f>ROUND(I456*H456,2)</f>
        <v>0</v>
      </c>
      <c r="BL456" s="20" t="s">
        <v>273</v>
      </c>
      <c r="BM456" s="228" t="s">
        <v>2110</v>
      </c>
    </row>
    <row r="457" spans="1:47" s="2" customFormat="1" ht="12">
      <c r="A457" s="41"/>
      <c r="B457" s="42"/>
      <c r="C457" s="43"/>
      <c r="D457" s="230" t="s">
        <v>275</v>
      </c>
      <c r="E457" s="43"/>
      <c r="F457" s="231" t="s">
        <v>4380</v>
      </c>
      <c r="G457" s="43"/>
      <c r="H457" s="43"/>
      <c r="I457" s="232"/>
      <c r="J457" s="43"/>
      <c r="K457" s="43"/>
      <c r="L457" s="47"/>
      <c r="M457" s="233"/>
      <c r="N457" s="234"/>
      <c r="O457" s="87"/>
      <c r="P457" s="87"/>
      <c r="Q457" s="87"/>
      <c r="R457" s="87"/>
      <c r="S457" s="87"/>
      <c r="T457" s="88"/>
      <c r="U457" s="41"/>
      <c r="V457" s="41"/>
      <c r="W457" s="41"/>
      <c r="X457" s="41"/>
      <c r="Y457" s="41"/>
      <c r="Z457" s="41"/>
      <c r="AA457" s="41"/>
      <c r="AB457" s="41"/>
      <c r="AC457" s="41"/>
      <c r="AD457" s="41"/>
      <c r="AE457" s="41"/>
      <c r="AT457" s="20" t="s">
        <v>275</v>
      </c>
      <c r="AU457" s="20" t="s">
        <v>82</v>
      </c>
    </row>
    <row r="458" spans="1:65" s="2" customFormat="1" ht="16.5" customHeight="1">
      <c r="A458" s="41"/>
      <c r="B458" s="42"/>
      <c r="C458" s="217" t="s">
        <v>1271</v>
      </c>
      <c r="D458" s="217" t="s">
        <v>268</v>
      </c>
      <c r="E458" s="218" t="s">
        <v>4381</v>
      </c>
      <c r="F458" s="219" t="s">
        <v>4255</v>
      </c>
      <c r="G458" s="220" t="s">
        <v>271</v>
      </c>
      <c r="H458" s="221">
        <v>8</v>
      </c>
      <c r="I458" s="222"/>
      <c r="J458" s="223">
        <f>ROUND(I458*H458,2)</f>
        <v>0</v>
      </c>
      <c r="K458" s="219" t="s">
        <v>272</v>
      </c>
      <c r="L458" s="47"/>
      <c r="M458" s="224" t="s">
        <v>19</v>
      </c>
      <c r="N458" s="225" t="s">
        <v>43</v>
      </c>
      <c r="O458" s="87"/>
      <c r="P458" s="226">
        <f>O458*H458</f>
        <v>0</v>
      </c>
      <c r="Q458" s="226">
        <v>0</v>
      </c>
      <c r="R458" s="226">
        <f>Q458*H458</f>
        <v>0</v>
      </c>
      <c r="S458" s="226">
        <v>0</v>
      </c>
      <c r="T458" s="227">
        <f>S458*H458</f>
        <v>0</v>
      </c>
      <c r="U458" s="41"/>
      <c r="V458" s="41"/>
      <c r="W458" s="41"/>
      <c r="X458" s="41"/>
      <c r="Y458" s="41"/>
      <c r="Z458" s="41"/>
      <c r="AA458" s="41"/>
      <c r="AB458" s="41"/>
      <c r="AC458" s="41"/>
      <c r="AD458" s="41"/>
      <c r="AE458" s="41"/>
      <c r="AR458" s="228" t="s">
        <v>273</v>
      </c>
      <c r="AT458" s="228" t="s">
        <v>268</v>
      </c>
      <c r="AU458" s="228" t="s">
        <v>82</v>
      </c>
      <c r="AY458" s="20" t="s">
        <v>266</v>
      </c>
      <c r="BE458" s="229">
        <f>IF(N458="základní",J458,0)</f>
        <v>0</v>
      </c>
      <c r="BF458" s="229">
        <f>IF(N458="snížená",J458,0)</f>
        <v>0</v>
      </c>
      <c r="BG458" s="229">
        <f>IF(N458="zákl. přenesená",J458,0)</f>
        <v>0</v>
      </c>
      <c r="BH458" s="229">
        <f>IF(N458="sníž. přenesená",J458,0)</f>
        <v>0</v>
      </c>
      <c r="BI458" s="229">
        <f>IF(N458="nulová",J458,0)</f>
        <v>0</v>
      </c>
      <c r="BJ458" s="20" t="s">
        <v>80</v>
      </c>
      <c r="BK458" s="229">
        <f>ROUND(I458*H458,2)</f>
        <v>0</v>
      </c>
      <c r="BL458" s="20" t="s">
        <v>273</v>
      </c>
      <c r="BM458" s="228" t="s">
        <v>2132</v>
      </c>
    </row>
    <row r="459" spans="1:47" s="2" customFormat="1" ht="12">
      <c r="A459" s="41"/>
      <c r="B459" s="42"/>
      <c r="C459" s="43"/>
      <c r="D459" s="230" t="s">
        <v>275</v>
      </c>
      <c r="E459" s="43"/>
      <c r="F459" s="231" t="s">
        <v>4255</v>
      </c>
      <c r="G459" s="43"/>
      <c r="H459" s="43"/>
      <c r="I459" s="232"/>
      <c r="J459" s="43"/>
      <c r="K459" s="43"/>
      <c r="L459" s="47"/>
      <c r="M459" s="233"/>
      <c r="N459" s="234"/>
      <c r="O459" s="87"/>
      <c r="P459" s="87"/>
      <c r="Q459" s="87"/>
      <c r="R459" s="87"/>
      <c r="S459" s="87"/>
      <c r="T459" s="88"/>
      <c r="U459" s="41"/>
      <c r="V459" s="41"/>
      <c r="W459" s="41"/>
      <c r="X459" s="41"/>
      <c r="Y459" s="41"/>
      <c r="Z459" s="41"/>
      <c r="AA459" s="41"/>
      <c r="AB459" s="41"/>
      <c r="AC459" s="41"/>
      <c r="AD459" s="41"/>
      <c r="AE459" s="41"/>
      <c r="AT459" s="20" t="s">
        <v>275</v>
      </c>
      <c r="AU459" s="20" t="s">
        <v>82</v>
      </c>
    </row>
    <row r="460" spans="1:47" s="2" customFormat="1" ht="12">
      <c r="A460" s="41"/>
      <c r="B460" s="42"/>
      <c r="C460" s="43"/>
      <c r="D460" s="235" t="s">
        <v>277</v>
      </c>
      <c r="E460" s="43"/>
      <c r="F460" s="236" t="s">
        <v>4382</v>
      </c>
      <c r="G460" s="43"/>
      <c r="H460" s="43"/>
      <c r="I460" s="232"/>
      <c r="J460" s="43"/>
      <c r="K460" s="43"/>
      <c r="L460" s="47"/>
      <c r="M460" s="233"/>
      <c r="N460" s="234"/>
      <c r="O460" s="87"/>
      <c r="P460" s="87"/>
      <c r="Q460" s="87"/>
      <c r="R460" s="87"/>
      <c r="S460" s="87"/>
      <c r="T460" s="88"/>
      <c r="U460" s="41"/>
      <c r="V460" s="41"/>
      <c r="W460" s="41"/>
      <c r="X460" s="41"/>
      <c r="Y460" s="41"/>
      <c r="Z460" s="41"/>
      <c r="AA460" s="41"/>
      <c r="AB460" s="41"/>
      <c r="AC460" s="41"/>
      <c r="AD460" s="41"/>
      <c r="AE460" s="41"/>
      <c r="AT460" s="20" t="s">
        <v>277</v>
      </c>
      <c r="AU460" s="20" t="s">
        <v>82</v>
      </c>
    </row>
    <row r="461" spans="1:65" s="2" customFormat="1" ht="24.15" customHeight="1">
      <c r="A461" s="41"/>
      <c r="B461" s="42"/>
      <c r="C461" s="269" t="s">
        <v>1288</v>
      </c>
      <c r="D461" s="269" t="s">
        <v>430</v>
      </c>
      <c r="E461" s="270" t="s">
        <v>4383</v>
      </c>
      <c r="F461" s="271" t="s">
        <v>4384</v>
      </c>
      <c r="G461" s="272" t="s">
        <v>271</v>
      </c>
      <c r="H461" s="273">
        <v>2</v>
      </c>
      <c r="I461" s="274"/>
      <c r="J461" s="275">
        <f>ROUND(I461*H461,2)</f>
        <v>0</v>
      </c>
      <c r="K461" s="271" t="s">
        <v>520</v>
      </c>
      <c r="L461" s="276"/>
      <c r="M461" s="277" t="s">
        <v>19</v>
      </c>
      <c r="N461" s="278" t="s">
        <v>43</v>
      </c>
      <c r="O461" s="87"/>
      <c r="P461" s="226">
        <f>O461*H461</f>
        <v>0</v>
      </c>
      <c r="Q461" s="226">
        <v>0</v>
      </c>
      <c r="R461" s="226">
        <f>Q461*H461</f>
        <v>0</v>
      </c>
      <c r="S461" s="226">
        <v>0</v>
      </c>
      <c r="T461" s="227">
        <f>S461*H461</f>
        <v>0</v>
      </c>
      <c r="U461" s="41"/>
      <c r="V461" s="41"/>
      <c r="W461" s="41"/>
      <c r="X461" s="41"/>
      <c r="Y461" s="41"/>
      <c r="Z461" s="41"/>
      <c r="AA461" s="41"/>
      <c r="AB461" s="41"/>
      <c r="AC461" s="41"/>
      <c r="AD461" s="41"/>
      <c r="AE461" s="41"/>
      <c r="AR461" s="228" t="s">
        <v>324</v>
      </c>
      <c r="AT461" s="228" t="s">
        <v>430</v>
      </c>
      <c r="AU461" s="228" t="s">
        <v>82</v>
      </c>
      <c r="AY461" s="20" t="s">
        <v>266</v>
      </c>
      <c r="BE461" s="229">
        <f>IF(N461="základní",J461,0)</f>
        <v>0</v>
      </c>
      <c r="BF461" s="229">
        <f>IF(N461="snížená",J461,0)</f>
        <v>0</v>
      </c>
      <c r="BG461" s="229">
        <f>IF(N461="zákl. přenesená",J461,0)</f>
        <v>0</v>
      </c>
      <c r="BH461" s="229">
        <f>IF(N461="sníž. přenesená",J461,0)</f>
        <v>0</v>
      </c>
      <c r="BI461" s="229">
        <f>IF(N461="nulová",J461,0)</f>
        <v>0</v>
      </c>
      <c r="BJ461" s="20" t="s">
        <v>80</v>
      </c>
      <c r="BK461" s="229">
        <f>ROUND(I461*H461,2)</f>
        <v>0</v>
      </c>
      <c r="BL461" s="20" t="s">
        <v>273</v>
      </c>
      <c r="BM461" s="228" t="s">
        <v>2146</v>
      </c>
    </row>
    <row r="462" spans="1:47" s="2" customFormat="1" ht="12">
      <c r="A462" s="41"/>
      <c r="B462" s="42"/>
      <c r="C462" s="43"/>
      <c r="D462" s="230" t="s">
        <v>275</v>
      </c>
      <c r="E462" s="43"/>
      <c r="F462" s="231" t="s">
        <v>4384</v>
      </c>
      <c r="G462" s="43"/>
      <c r="H462" s="43"/>
      <c r="I462" s="232"/>
      <c r="J462" s="43"/>
      <c r="K462" s="43"/>
      <c r="L462" s="47"/>
      <c r="M462" s="233"/>
      <c r="N462" s="234"/>
      <c r="O462" s="87"/>
      <c r="P462" s="87"/>
      <c r="Q462" s="87"/>
      <c r="R462" s="87"/>
      <c r="S462" s="87"/>
      <c r="T462" s="88"/>
      <c r="U462" s="41"/>
      <c r="V462" s="41"/>
      <c r="W462" s="41"/>
      <c r="X462" s="41"/>
      <c r="Y462" s="41"/>
      <c r="Z462" s="41"/>
      <c r="AA462" s="41"/>
      <c r="AB462" s="41"/>
      <c r="AC462" s="41"/>
      <c r="AD462" s="41"/>
      <c r="AE462" s="41"/>
      <c r="AT462" s="20" t="s">
        <v>275</v>
      </c>
      <c r="AU462" s="20" t="s">
        <v>82</v>
      </c>
    </row>
    <row r="463" spans="1:65" s="2" customFormat="1" ht="16.5" customHeight="1">
      <c r="A463" s="41"/>
      <c r="B463" s="42"/>
      <c r="C463" s="217" t="s">
        <v>1292</v>
      </c>
      <c r="D463" s="217" t="s">
        <v>268</v>
      </c>
      <c r="E463" s="218" t="s">
        <v>4385</v>
      </c>
      <c r="F463" s="219" t="s">
        <v>4386</v>
      </c>
      <c r="G463" s="220" t="s">
        <v>271</v>
      </c>
      <c r="H463" s="221">
        <v>2</v>
      </c>
      <c r="I463" s="222"/>
      <c r="J463" s="223">
        <f>ROUND(I463*H463,2)</f>
        <v>0</v>
      </c>
      <c r="K463" s="219" t="s">
        <v>520</v>
      </c>
      <c r="L463" s="47"/>
      <c r="M463" s="224" t="s">
        <v>19</v>
      </c>
      <c r="N463" s="225" t="s">
        <v>43</v>
      </c>
      <c r="O463" s="87"/>
      <c r="P463" s="226">
        <f>O463*H463</f>
        <v>0</v>
      </c>
      <c r="Q463" s="226">
        <v>0</v>
      </c>
      <c r="R463" s="226">
        <f>Q463*H463</f>
        <v>0</v>
      </c>
      <c r="S463" s="226">
        <v>0</v>
      </c>
      <c r="T463" s="227">
        <f>S463*H463</f>
        <v>0</v>
      </c>
      <c r="U463" s="41"/>
      <c r="V463" s="41"/>
      <c r="W463" s="41"/>
      <c r="X463" s="41"/>
      <c r="Y463" s="41"/>
      <c r="Z463" s="41"/>
      <c r="AA463" s="41"/>
      <c r="AB463" s="41"/>
      <c r="AC463" s="41"/>
      <c r="AD463" s="41"/>
      <c r="AE463" s="41"/>
      <c r="AR463" s="228" t="s">
        <v>273</v>
      </c>
      <c r="AT463" s="228" t="s">
        <v>268</v>
      </c>
      <c r="AU463" s="228" t="s">
        <v>82</v>
      </c>
      <c r="AY463" s="20" t="s">
        <v>266</v>
      </c>
      <c r="BE463" s="229">
        <f>IF(N463="základní",J463,0)</f>
        <v>0</v>
      </c>
      <c r="BF463" s="229">
        <f>IF(N463="snížená",J463,0)</f>
        <v>0</v>
      </c>
      <c r="BG463" s="229">
        <f>IF(N463="zákl. přenesená",J463,0)</f>
        <v>0</v>
      </c>
      <c r="BH463" s="229">
        <f>IF(N463="sníž. přenesená",J463,0)</f>
        <v>0</v>
      </c>
      <c r="BI463" s="229">
        <f>IF(N463="nulová",J463,0)</f>
        <v>0</v>
      </c>
      <c r="BJ463" s="20" t="s">
        <v>80</v>
      </c>
      <c r="BK463" s="229">
        <f>ROUND(I463*H463,2)</f>
        <v>0</v>
      </c>
      <c r="BL463" s="20" t="s">
        <v>273</v>
      </c>
      <c r="BM463" s="228" t="s">
        <v>2160</v>
      </c>
    </row>
    <row r="464" spans="1:47" s="2" customFormat="1" ht="12">
      <c r="A464" s="41"/>
      <c r="B464" s="42"/>
      <c r="C464" s="43"/>
      <c r="D464" s="230" t="s">
        <v>275</v>
      </c>
      <c r="E464" s="43"/>
      <c r="F464" s="231" t="s">
        <v>4386</v>
      </c>
      <c r="G464" s="43"/>
      <c r="H464" s="43"/>
      <c r="I464" s="232"/>
      <c r="J464" s="43"/>
      <c r="K464" s="43"/>
      <c r="L464" s="47"/>
      <c r="M464" s="233"/>
      <c r="N464" s="234"/>
      <c r="O464" s="87"/>
      <c r="P464" s="87"/>
      <c r="Q464" s="87"/>
      <c r="R464" s="87"/>
      <c r="S464" s="87"/>
      <c r="T464" s="88"/>
      <c r="U464" s="41"/>
      <c r="V464" s="41"/>
      <c r="W464" s="41"/>
      <c r="X464" s="41"/>
      <c r="Y464" s="41"/>
      <c r="Z464" s="41"/>
      <c r="AA464" s="41"/>
      <c r="AB464" s="41"/>
      <c r="AC464" s="41"/>
      <c r="AD464" s="41"/>
      <c r="AE464" s="41"/>
      <c r="AT464" s="20" t="s">
        <v>275</v>
      </c>
      <c r="AU464" s="20" t="s">
        <v>82</v>
      </c>
    </row>
    <row r="465" spans="1:65" s="2" customFormat="1" ht="21.75" customHeight="1">
      <c r="A465" s="41"/>
      <c r="B465" s="42"/>
      <c r="C465" s="269" t="s">
        <v>1296</v>
      </c>
      <c r="D465" s="269" t="s">
        <v>430</v>
      </c>
      <c r="E465" s="270" t="s">
        <v>4387</v>
      </c>
      <c r="F465" s="271" t="s">
        <v>4388</v>
      </c>
      <c r="G465" s="272" t="s">
        <v>271</v>
      </c>
      <c r="H465" s="273">
        <v>3</v>
      </c>
      <c r="I465" s="274"/>
      <c r="J465" s="275">
        <f>ROUND(I465*H465,2)</f>
        <v>0</v>
      </c>
      <c r="K465" s="271" t="s">
        <v>520</v>
      </c>
      <c r="L465" s="276"/>
      <c r="M465" s="277" t="s">
        <v>19</v>
      </c>
      <c r="N465" s="278" t="s">
        <v>43</v>
      </c>
      <c r="O465" s="87"/>
      <c r="P465" s="226">
        <f>O465*H465</f>
        <v>0</v>
      </c>
      <c r="Q465" s="226">
        <v>0</v>
      </c>
      <c r="R465" s="226">
        <f>Q465*H465</f>
        <v>0</v>
      </c>
      <c r="S465" s="226">
        <v>0</v>
      </c>
      <c r="T465" s="227">
        <f>S465*H465</f>
        <v>0</v>
      </c>
      <c r="U465" s="41"/>
      <c r="V465" s="41"/>
      <c r="W465" s="41"/>
      <c r="X465" s="41"/>
      <c r="Y465" s="41"/>
      <c r="Z465" s="41"/>
      <c r="AA465" s="41"/>
      <c r="AB465" s="41"/>
      <c r="AC465" s="41"/>
      <c r="AD465" s="41"/>
      <c r="AE465" s="41"/>
      <c r="AR465" s="228" t="s">
        <v>324</v>
      </c>
      <c r="AT465" s="228" t="s">
        <v>430</v>
      </c>
      <c r="AU465" s="228" t="s">
        <v>82</v>
      </c>
      <c r="AY465" s="20" t="s">
        <v>266</v>
      </c>
      <c r="BE465" s="229">
        <f>IF(N465="základní",J465,0)</f>
        <v>0</v>
      </c>
      <c r="BF465" s="229">
        <f>IF(N465="snížená",J465,0)</f>
        <v>0</v>
      </c>
      <c r="BG465" s="229">
        <f>IF(N465="zákl. přenesená",J465,0)</f>
        <v>0</v>
      </c>
      <c r="BH465" s="229">
        <f>IF(N465="sníž. přenesená",J465,0)</f>
        <v>0</v>
      </c>
      <c r="BI465" s="229">
        <f>IF(N465="nulová",J465,0)</f>
        <v>0</v>
      </c>
      <c r="BJ465" s="20" t="s">
        <v>80</v>
      </c>
      <c r="BK465" s="229">
        <f>ROUND(I465*H465,2)</f>
        <v>0</v>
      </c>
      <c r="BL465" s="20" t="s">
        <v>273</v>
      </c>
      <c r="BM465" s="228" t="s">
        <v>2173</v>
      </c>
    </row>
    <row r="466" spans="1:47" s="2" customFormat="1" ht="12">
      <c r="A466" s="41"/>
      <c r="B466" s="42"/>
      <c r="C466" s="43"/>
      <c r="D466" s="230" t="s">
        <v>275</v>
      </c>
      <c r="E466" s="43"/>
      <c r="F466" s="231" t="s">
        <v>4388</v>
      </c>
      <c r="G466" s="43"/>
      <c r="H466" s="43"/>
      <c r="I466" s="232"/>
      <c r="J466" s="43"/>
      <c r="K466" s="43"/>
      <c r="L466" s="47"/>
      <c r="M466" s="233"/>
      <c r="N466" s="234"/>
      <c r="O466" s="87"/>
      <c r="P466" s="87"/>
      <c r="Q466" s="87"/>
      <c r="R466" s="87"/>
      <c r="S466" s="87"/>
      <c r="T466" s="88"/>
      <c r="U466" s="41"/>
      <c r="V466" s="41"/>
      <c r="W466" s="41"/>
      <c r="X466" s="41"/>
      <c r="Y466" s="41"/>
      <c r="Z466" s="41"/>
      <c r="AA466" s="41"/>
      <c r="AB466" s="41"/>
      <c r="AC466" s="41"/>
      <c r="AD466" s="41"/>
      <c r="AE466" s="41"/>
      <c r="AT466" s="20" t="s">
        <v>275</v>
      </c>
      <c r="AU466" s="20" t="s">
        <v>82</v>
      </c>
    </row>
    <row r="467" spans="1:65" s="2" customFormat="1" ht="16.5" customHeight="1">
      <c r="A467" s="41"/>
      <c r="B467" s="42"/>
      <c r="C467" s="217" t="s">
        <v>1303</v>
      </c>
      <c r="D467" s="217" t="s">
        <v>268</v>
      </c>
      <c r="E467" s="218" t="s">
        <v>4389</v>
      </c>
      <c r="F467" s="219" t="s">
        <v>4390</v>
      </c>
      <c r="G467" s="220" t="s">
        <v>271</v>
      </c>
      <c r="H467" s="221">
        <v>3</v>
      </c>
      <c r="I467" s="222"/>
      <c r="J467" s="223">
        <f>ROUND(I467*H467,2)</f>
        <v>0</v>
      </c>
      <c r="K467" s="219" t="s">
        <v>520</v>
      </c>
      <c r="L467" s="47"/>
      <c r="M467" s="224" t="s">
        <v>19</v>
      </c>
      <c r="N467" s="225" t="s">
        <v>43</v>
      </c>
      <c r="O467" s="87"/>
      <c r="P467" s="226">
        <f>O467*H467</f>
        <v>0</v>
      </c>
      <c r="Q467" s="226">
        <v>0</v>
      </c>
      <c r="R467" s="226">
        <f>Q467*H467</f>
        <v>0</v>
      </c>
      <c r="S467" s="226">
        <v>0</v>
      </c>
      <c r="T467" s="227">
        <f>S467*H467</f>
        <v>0</v>
      </c>
      <c r="U467" s="41"/>
      <c r="V467" s="41"/>
      <c r="W467" s="41"/>
      <c r="X467" s="41"/>
      <c r="Y467" s="41"/>
      <c r="Z467" s="41"/>
      <c r="AA467" s="41"/>
      <c r="AB467" s="41"/>
      <c r="AC467" s="41"/>
      <c r="AD467" s="41"/>
      <c r="AE467" s="41"/>
      <c r="AR467" s="228" t="s">
        <v>273</v>
      </c>
      <c r="AT467" s="228" t="s">
        <v>268</v>
      </c>
      <c r="AU467" s="228" t="s">
        <v>82</v>
      </c>
      <c r="AY467" s="20" t="s">
        <v>266</v>
      </c>
      <c r="BE467" s="229">
        <f>IF(N467="základní",J467,0)</f>
        <v>0</v>
      </c>
      <c r="BF467" s="229">
        <f>IF(N467="snížená",J467,0)</f>
        <v>0</v>
      </c>
      <c r="BG467" s="229">
        <f>IF(N467="zákl. přenesená",J467,0)</f>
        <v>0</v>
      </c>
      <c r="BH467" s="229">
        <f>IF(N467="sníž. přenesená",J467,0)</f>
        <v>0</v>
      </c>
      <c r="BI467" s="229">
        <f>IF(N467="nulová",J467,0)</f>
        <v>0</v>
      </c>
      <c r="BJ467" s="20" t="s">
        <v>80</v>
      </c>
      <c r="BK467" s="229">
        <f>ROUND(I467*H467,2)</f>
        <v>0</v>
      </c>
      <c r="BL467" s="20" t="s">
        <v>273</v>
      </c>
      <c r="BM467" s="228" t="s">
        <v>2183</v>
      </c>
    </row>
    <row r="468" spans="1:47" s="2" customFormat="1" ht="12">
      <c r="A468" s="41"/>
      <c r="B468" s="42"/>
      <c r="C468" s="43"/>
      <c r="D468" s="230" t="s">
        <v>275</v>
      </c>
      <c r="E468" s="43"/>
      <c r="F468" s="231" t="s">
        <v>4390</v>
      </c>
      <c r="G468" s="43"/>
      <c r="H468" s="43"/>
      <c r="I468" s="232"/>
      <c r="J468" s="43"/>
      <c r="K468" s="43"/>
      <c r="L468" s="47"/>
      <c r="M468" s="233"/>
      <c r="N468" s="234"/>
      <c r="O468" s="87"/>
      <c r="P468" s="87"/>
      <c r="Q468" s="87"/>
      <c r="R468" s="87"/>
      <c r="S468" s="87"/>
      <c r="T468" s="88"/>
      <c r="U468" s="41"/>
      <c r="V468" s="41"/>
      <c r="W468" s="41"/>
      <c r="X468" s="41"/>
      <c r="Y468" s="41"/>
      <c r="Z468" s="41"/>
      <c r="AA468" s="41"/>
      <c r="AB468" s="41"/>
      <c r="AC468" s="41"/>
      <c r="AD468" s="41"/>
      <c r="AE468" s="41"/>
      <c r="AT468" s="20" t="s">
        <v>275</v>
      </c>
      <c r="AU468" s="20" t="s">
        <v>82</v>
      </c>
    </row>
    <row r="469" spans="1:65" s="2" customFormat="1" ht="16.5" customHeight="1">
      <c r="A469" s="41"/>
      <c r="B469" s="42"/>
      <c r="C469" s="269" t="s">
        <v>1307</v>
      </c>
      <c r="D469" s="269" t="s">
        <v>430</v>
      </c>
      <c r="E469" s="270" t="s">
        <v>4268</v>
      </c>
      <c r="F469" s="271" t="s">
        <v>4269</v>
      </c>
      <c r="G469" s="272" t="s">
        <v>271</v>
      </c>
      <c r="H469" s="273">
        <v>6</v>
      </c>
      <c r="I469" s="274"/>
      <c r="J469" s="275">
        <f>ROUND(I469*H469,2)</f>
        <v>0</v>
      </c>
      <c r="K469" s="271" t="s">
        <v>520</v>
      </c>
      <c r="L469" s="276"/>
      <c r="M469" s="277" t="s">
        <v>19</v>
      </c>
      <c r="N469" s="278" t="s">
        <v>43</v>
      </c>
      <c r="O469" s="87"/>
      <c r="P469" s="226">
        <f>O469*H469</f>
        <v>0</v>
      </c>
      <c r="Q469" s="226">
        <v>0</v>
      </c>
      <c r="R469" s="226">
        <f>Q469*H469</f>
        <v>0</v>
      </c>
      <c r="S469" s="226">
        <v>0</v>
      </c>
      <c r="T469" s="227">
        <f>S469*H469</f>
        <v>0</v>
      </c>
      <c r="U469" s="41"/>
      <c r="V469" s="41"/>
      <c r="W469" s="41"/>
      <c r="X469" s="41"/>
      <c r="Y469" s="41"/>
      <c r="Z469" s="41"/>
      <c r="AA469" s="41"/>
      <c r="AB469" s="41"/>
      <c r="AC469" s="41"/>
      <c r="AD469" s="41"/>
      <c r="AE469" s="41"/>
      <c r="AR469" s="228" t="s">
        <v>324</v>
      </c>
      <c r="AT469" s="228" t="s">
        <v>430</v>
      </c>
      <c r="AU469" s="228" t="s">
        <v>82</v>
      </c>
      <c r="AY469" s="20" t="s">
        <v>266</v>
      </c>
      <c r="BE469" s="229">
        <f>IF(N469="základní",J469,0)</f>
        <v>0</v>
      </c>
      <c r="BF469" s="229">
        <f>IF(N469="snížená",J469,0)</f>
        <v>0</v>
      </c>
      <c r="BG469" s="229">
        <f>IF(N469="zákl. přenesená",J469,0)</f>
        <v>0</v>
      </c>
      <c r="BH469" s="229">
        <f>IF(N469="sníž. přenesená",J469,0)</f>
        <v>0</v>
      </c>
      <c r="BI469" s="229">
        <f>IF(N469="nulová",J469,0)</f>
        <v>0</v>
      </c>
      <c r="BJ469" s="20" t="s">
        <v>80</v>
      </c>
      <c r="BK469" s="229">
        <f>ROUND(I469*H469,2)</f>
        <v>0</v>
      </c>
      <c r="BL469" s="20" t="s">
        <v>273</v>
      </c>
      <c r="BM469" s="228" t="s">
        <v>2195</v>
      </c>
    </row>
    <row r="470" spans="1:47" s="2" customFormat="1" ht="12">
      <c r="A470" s="41"/>
      <c r="B470" s="42"/>
      <c r="C470" s="43"/>
      <c r="D470" s="230" t="s">
        <v>275</v>
      </c>
      <c r="E470" s="43"/>
      <c r="F470" s="231" t="s">
        <v>4269</v>
      </c>
      <c r="G470" s="43"/>
      <c r="H470" s="43"/>
      <c r="I470" s="232"/>
      <c r="J470" s="43"/>
      <c r="K470" s="43"/>
      <c r="L470" s="47"/>
      <c r="M470" s="233"/>
      <c r="N470" s="234"/>
      <c r="O470" s="87"/>
      <c r="P470" s="87"/>
      <c r="Q470" s="87"/>
      <c r="R470" s="87"/>
      <c r="S470" s="87"/>
      <c r="T470" s="88"/>
      <c r="U470" s="41"/>
      <c r="V470" s="41"/>
      <c r="W470" s="41"/>
      <c r="X470" s="41"/>
      <c r="Y470" s="41"/>
      <c r="Z470" s="41"/>
      <c r="AA470" s="41"/>
      <c r="AB470" s="41"/>
      <c r="AC470" s="41"/>
      <c r="AD470" s="41"/>
      <c r="AE470" s="41"/>
      <c r="AT470" s="20" t="s">
        <v>275</v>
      </c>
      <c r="AU470" s="20" t="s">
        <v>82</v>
      </c>
    </row>
    <row r="471" spans="1:47" s="2" customFormat="1" ht="12">
      <c r="A471" s="41"/>
      <c r="B471" s="42"/>
      <c r="C471" s="43"/>
      <c r="D471" s="230" t="s">
        <v>890</v>
      </c>
      <c r="E471" s="43"/>
      <c r="F471" s="290" t="s">
        <v>4270</v>
      </c>
      <c r="G471" s="43"/>
      <c r="H471" s="43"/>
      <c r="I471" s="232"/>
      <c r="J471" s="43"/>
      <c r="K471" s="43"/>
      <c r="L471" s="47"/>
      <c r="M471" s="233"/>
      <c r="N471" s="234"/>
      <c r="O471" s="87"/>
      <c r="P471" s="87"/>
      <c r="Q471" s="87"/>
      <c r="R471" s="87"/>
      <c r="S471" s="87"/>
      <c r="T471" s="88"/>
      <c r="U471" s="41"/>
      <c r="V471" s="41"/>
      <c r="W471" s="41"/>
      <c r="X471" s="41"/>
      <c r="Y471" s="41"/>
      <c r="Z471" s="41"/>
      <c r="AA471" s="41"/>
      <c r="AB471" s="41"/>
      <c r="AC471" s="41"/>
      <c r="AD471" s="41"/>
      <c r="AE471" s="41"/>
      <c r="AT471" s="20" t="s">
        <v>890</v>
      </c>
      <c r="AU471" s="20" t="s">
        <v>82</v>
      </c>
    </row>
    <row r="472" spans="1:65" s="2" customFormat="1" ht="16.5" customHeight="1">
      <c r="A472" s="41"/>
      <c r="B472" s="42"/>
      <c r="C472" s="217" t="s">
        <v>1311</v>
      </c>
      <c r="D472" s="217" t="s">
        <v>268</v>
      </c>
      <c r="E472" s="218" t="s">
        <v>4271</v>
      </c>
      <c r="F472" s="219" t="s">
        <v>4272</v>
      </c>
      <c r="G472" s="220" t="s">
        <v>271</v>
      </c>
      <c r="H472" s="221">
        <v>6</v>
      </c>
      <c r="I472" s="222"/>
      <c r="J472" s="223">
        <f>ROUND(I472*H472,2)</f>
        <v>0</v>
      </c>
      <c r="K472" s="219" t="s">
        <v>520</v>
      </c>
      <c r="L472" s="47"/>
      <c r="M472" s="224" t="s">
        <v>19</v>
      </c>
      <c r="N472" s="225" t="s">
        <v>43</v>
      </c>
      <c r="O472" s="87"/>
      <c r="P472" s="226">
        <f>O472*H472</f>
        <v>0</v>
      </c>
      <c r="Q472" s="226">
        <v>0</v>
      </c>
      <c r="R472" s="226">
        <f>Q472*H472</f>
        <v>0</v>
      </c>
      <c r="S472" s="226">
        <v>0</v>
      </c>
      <c r="T472" s="227">
        <f>S472*H472</f>
        <v>0</v>
      </c>
      <c r="U472" s="41"/>
      <c r="V472" s="41"/>
      <c r="W472" s="41"/>
      <c r="X472" s="41"/>
      <c r="Y472" s="41"/>
      <c r="Z472" s="41"/>
      <c r="AA472" s="41"/>
      <c r="AB472" s="41"/>
      <c r="AC472" s="41"/>
      <c r="AD472" s="41"/>
      <c r="AE472" s="41"/>
      <c r="AR472" s="228" t="s">
        <v>273</v>
      </c>
      <c r="AT472" s="228" t="s">
        <v>268</v>
      </c>
      <c r="AU472" s="228" t="s">
        <v>82</v>
      </c>
      <c r="AY472" s="20" t="s">
        <v>266</v>
      </c>
      <c r="BE472" s="229">
        <f>IF(N472="základní",J472,0)</f>
        <v>0</v>
      </c>
      <c r="BF472" s="229">
        <f>IF(N472="snížená",J472,0)</f>
        <v>0</v>
      </c>
      <c r="BG472" s="229">
        <f>IF(N472="zákl. přenesená",J472,0)</f>
        <v>0</v>
      </c>
      <c r="BH472" s="229">
        <f>IF(N472="sníž. přenesená",J472,0)</f>
        <v>0</v>
      </c>
      <c r="BI472" s="229">
        <f>IF(N472="nulová",J472,0)</f>
        <v>0</v>
      </c>
      <c r="BJ472" s="20" t="s">
        <v>80</v>
      </c>
      <c r="BK472" s="229">
        <f>ROUND(I472*H472,2)</f>
        <v>0</v>
      </c>
      <c r="BL472" s="20" t="s">
        <v>273</v>
      </c>
      <c r="BM472" s="228" t="s">
        <v>2209</v>
      </c>
    </row>
    <row r="473" spans="1:47" s="2" customFormat="1" ht="12">
      <c r="A473" s="41"/>
      <c r="B473" s="42"/>
      <c r="C473" s="43"/>
      <c r="D473" s="230" t="s">
        <v>275</v>
      </c>
      <c r="E473" s="43"/>
      <c r="F473" s="231" t="s">
        <v>4272</v>
      </c>
      <c r="G473" s="43"/>
      <c r="H473" s="43"/>
      <c r="I473" s="232"/>
      <c r="J473" s="43"/>
      <c r="K473" s="43"/>
      <c r="L473" s="47"/>
      <c r="M473" s="233"/>
      <c r="N473" s="234"/>
      <c r="O473" s="87"/>
      <c r="P473" s="87"/>
      <c r="Q473" s="87"/>
      <c r="R473" s="87"/>
      <c r="S473" s="87"/>
      <c r="T473" s="88"/>
      <c r="U473" s="41"/>
      <c r="V473" s="41"/>
      <c r="W473" s="41"/>
      <c r="X473" s="41"/>
      <c r="Y473" s="41"/>
      <c r="Z473" s="41"/>
      <c r="AA473" s="41"/>
      <c r="AB473" s="41"/>
      <c r="AC473" s="41"/>
      <c r="AD473" s="41"/>
      <c r="AE473" s="41"/>
      <c r="AT473" s="20" t="s">
        <v>275</v>
      </c>
      <c r="AU473" s="20" t="s">
        <v>82</v>
      </c>
    </row>
    <row r="474" spans="1:63" s="12" customFormat="1" ht="25.9" customHeight="1">
      <c r="A474" s="12"/>
      <c r="B474" s="201"/>
      <c r="C474" s="202"/>
      <c r="D474" s="203" t="s">
        <v>71</v>
      </c>
      <c r="E474" s="204" t="s">
        <v>2740</v>
      </c>
      <c r="F474" s="204" t="s">
        <v>4391</v>
      </c>
      <c r="G474" s="202"/>
      <c r="H474" s="202"/>
      <c r="I474" s="205"/>
      <c r="J474" s="206">
        <f>BK474</f>
        <v>0</v>
      </c>
      <c r="K474" s="202"/>
      <c r="L474" s="207"/>
      <c r="M474" s="208"/>
      <c r="N474" s="209"/>
      <c r="O474" s="209"/>
      <c r="P474" s="210">
        <f>P475+P556+P617+P678+P751</f>
        <v>0</v>
      </c>
      <c r="Q474" s="209"/>
      <c r="R474" s="210">
        <f>R475+R556+R617+R678+R751</f>
        <v>0</v>
      </c>
      <c r="S474" s="209"/>
      <c r="T474" s="211">
        <f>T475+T556+T617+T678+T751</f>
        <v>0</v>
      </c>
      <c r="U474" s="12"/>
      <c r="V474" s="12"/>
      <c r="W474" s="12"/>
      <c r="X474" s="12"/>
      <c r="Y474" s="12"/>
      <c r="Z474" s="12"/>
      <c r="AA474" s="12"/>
      <c r="AB474" s="12"/>
      <c r="AC474" s="12"/>
      <c r="AD474" s="12"/>
      <c r="AE474" s="12"/>
      <c r="AR474" s="212" t="s">
        <v>80</v>
      </c>
      <c r="AT474" s="213" t="s">
        <v>71</v>
      </c>
      <c r="AU474" s="213" t="s">
        <v>72</v>
      </c>
      <c r="AY474" s="212" t="s">
        <v>266</v>
      </c>
      <c r="BK474" s="214">
        <f>BK475+BK556+BK617+BK678+BK751</f>
        <v>0</v>
      </c>
    </row>
    <row r="475" spans="1:63" s="12" customFormat="1" ht="22.8" customHeight="1">
      <c r="A475" s="12"/>
      <c r="B475" s="201"/>
      <c r="C475" s="202"/>
      <c r="D475" s="203" t="s">
        <v>71</v>
      </c>
      <c r="E475" s="215" t="s">
        <v>2699</v>
      </c>
      <c r="F475" s="215" t="s">
        <v>4392</v>
      </c>
      <c r="G475" s="202"/>
      <c r="H475" s="202"/>
      <c r="I475" s="205"/>
      <c r="J475" s="216">
        <f>BK475</f>
        <v>0</v>
      </c>
      <c r="K475" s="202"/>
      <c r="L475" s="207"/>
      <c r="M475" s="208"/>
      <c r="N475" s="209"/>
      <c r="O475" s="209"/>
      <c r="P475" s="210">
        <f>SUM(P476:P555)</f>
        <v>0</v>
      </c>
      <c r="Q475" s="209"/>
      <c r="R475" s="210">
        <f>SUM(R476:R555)</f>
        <v>0</v>
      </c>
      <c r="S475" s="209"/>
      <c r="T475" s="211">
        <f>SUM(T476:T555)</f>
        <v>0</v>
      </c>
      <c r="U475" s="12"/>
      <c r="V475" s="12"/>
      <c r="W475" s="12"/>
      <c r="X475" s="12"/>
      <c r="Y475" s="12"/>
      <c r="Z475" s="12"/>
      <c r="AA475" s="12"/>
      <c r="AB475" s="12"/>
      <c r="AC475" s="12"/>
      <c r="AD475" s="12"/>
      <c r="AE475" s="12"/>
      <c r="AR475" s="212" t="s">
        <v>80</v>
      </c>
      <c r="AT475" s="213" t="s">
        <v>71</v>
      </c>
      <c r="AU475" s="213" t="s">
        <v>80</v>
      </c>
      <c r="AY475" s="212" t="s">
        <v>266</v>
      </c>
      <c r="BK475" s="214">
        <f>SUM(BK476:BK555)</f>
        <v>0</v>
      </c>
    </row>
    <row r="476" spans="1:65" s="2" customFormat="1" ht="16.5" customHeight="1">
      <c r="A476" s="41"/>
      <c r="B476" s="42"/>
      <c r="C476" s="269" t="s">
        <v>1315</v>
      </c>
      <c r="D476" s="269" t="s">
        <v>430</v>
      </c>
      <c r="E476" s="270" t="s">
        <v>4393</v>
      </c>
      <c r="F476" s="271" t="s">
        <v>4394</v>
      </c>
      <c r="G476" s="272" t="s">
        <v>3993</v>
      </c>
      <c r="H476" s="273">
        <v>4</v>
      </c>
      <c r="I476" s="274"/>
      <c r="J476" s="275">
        <f>ROUND(I476*H476,2)</f>
        <v>0</v>
      </c>
      <c r="K476" s="271" t="s">
        <v>520</v>
      </c>
      <c r="L476" s="276"/>
      <c r="M476" s="277" t="s">
        <v>19</v>
      </c>
      <c r="N476" s="278" t="s">
        <v>43</v>
      </c>
      <c r="O476" s="87"/>
      <c r="P476" s="226">
        <f>O476*H476</f>
        <v>0</v>
      </c>
      <c r="Q476" s="226">
        <v>0</v>
      </c>
      <c r="R476" s="226">
        <f>Q476*H476</f>
        <v>0</v>
      </c>
      <c r="S476" s="226">
        <v>0</v>
      </c>
      <c r="T476" s="227">
        <f>S476*H476</f>
        <v>0</v>
      </c>
      <c r="U476" s="41"/>
      <c r="V476" s="41"/>
      <c r="W476" s="41"/>
      <c r="X476" s="41"/>
      <c r="Y476" s="41"/>
      <c r="Z476" s="41"/>
      <c r="AA476" s="41"/>
      <c r="AB476" s="41"/>
      <c r="AC476" s="41"/>
      <c r="AD476" s="41"/>
      <c r="AE476" s="41"/>
      <c r="AR476" s="228" t="s">
        <v>324</v>
      </c>
      <c r="AT476" s="228" t="s">
        <v>430</v>
      </c>
      <c r="AU476" s="228" t="s">
        <v>82</v>
      </c>
      <c r="AY476" s="20" t="s">
        <v>266</v>
      </c>
      <c r="BE476" s="229">
        <f>IF(N476="základní",J476,0)</f>
        <v>0</v>
      </c>
      <c r="BF476" s="229">
        <f>IF(N476="snížená",J476,0)</f>
        <v>0</v>
      </c>
      <c r="BG476" s="229">
        <f>IF(N476="zákl. přenesená",J476,0)</f>
        <v>0</v>
      </c>
      <c r="BH476" s="229">
        <f>IF(N476="sníž. přenesená",J476,0)</f>
        <v>0</v>
      </c>
      <c r="BI476" s="229">
        <f>IF(N476="nulová",J476,0)</f>
        <v>0</v>
      </c>
      <c r="BJ476" s="20" t="s">
        <v>80</v>
      </c>
      <c r="BK476" s="229">
        <f>ROUND(I476*H476,2)</f>
        <v>0</v>
      </c>
      <c r="BL476" s="20" t="s">
        <v>273</v>
      </c>
      <c r="BM476" s="228" t="s">
        <v>2224</v>
      </c>
    </row>
    <row r="477" spans="1:47" s="2" customFormat="1" ht="12">
      <c r="A477" s="41"/>
      <c r="B477" s="42"/>
      <c r="C477" s="43"/>
      <c r="D477" s="230" t="s">
        <v>275</v>
      </c>
      <c r="E477" s="43"/>
      <c r="F477" s="231" t="s">
        <v>4394</v>
      </c>
      <c r="G477" s="43"/>
      <c r="H477" s="43"/>
      <c r="I477" s="232"/>
      <c r="J477" s="43"/>
      <c r="K477" s="43"/>
      <c r="L477" s="47"/>
      <c r="M477" s="233"/>
      <c r="N477" s="234"/>
      <c r="O477" s="87"/>
      <c r="P477" s="87"/>
      <c r="Q477" s="87"/>
      <c r="R477" s="87"/>
      <c r="S477" s="87"/>
      <c r="T477" s="88"/>
      <c r="U477" s="41"/>
      <c r="V477" s="41"/>
      <c r="W477" s="41"/>
      <c r="X477" s="41"/>
      <c r="Y477" s="41"/>
      <c r="Z477" s="41"/>
      <c r="AA477" s="41"/>
      <c r="AB477" s="41"/>
      <c r="AC477" s="41"/>
      <c r="AD477" s="41"/>
      <c r="AE477" s="41"/>
      <c r="AT477" s="20" t="s">
        <v>275</v>
      </c>
      <c r="AU477" s="20" t="s">
        <v>82</v>
      </c>
    </row>
    <row r="478" spans="1:47" s="2" customFormat="1" ht="12">
      <c r="A478" s="41"/>
      <c r="B478" s="42"/>
      <c r="C478" s="43"/>
      <c r="D478" s="230" t="s">
        <v>890</v>
      </c>
      <c r="E478" s="43"/>
      <c r="F478" s="290" t="s">
        <v>4395</v>
      </c>
      <c r="G478" s="43"/>
      <c r="H478" s="43"/>
      <c r="I478" s="232"/>
      <c r="J478" s="43"/>
      <c r="K478" s="43"/>
      <c r="L478" s="47"/>
      <c r="M478" s="233"/>
      <c r="N478" s="234"/>
      <c r="O478" s="87"/>
      <c r="P478" s="87"/>
      <c r="Q478" s="87"/>
      <c r="R478" s="87"/>
      <c r="S478" s="87"/>
      <c r="T478" s="88"/>
      <c r="U478" s="41"/>
      <c r="V478" s="41"/>
      <c r="W478" s="41"/>
      <c r="X478" s="41"/>
      <c r="Y478" s="41"/>
      <c r="Z478" s="41"/>
      <c r="AA478" s="41"/>
      <c r="AB478" s="41"/>
      <c r="AC478" s="41"/>
      <c r="AD478" s="41"/>
      <c r="AE478" s="41"/>
      <c r="AT478" s="20" t="s">
        <v>890</v>
      </c>
      <c r="AU478" s="20" t="s">
        <v>82</v>
      </c>
    </row>
    <row r="479" spans="1:65" s="2" customFormat="1" ht="16.5" customHeight="1">
      <c r="A479" s="41"/>
      <c r="B479" s="42"/>
      <c r="C479" s="217" t="s">
        <v>1319</v>
      </c>
      <c r="D479" s="217" t="s">
        <v>268</v>
      </c>
      <c r="E479" s="218" t="s">
        <v>4396</v>
      </c>
      <c r="F479" s="219" t="s">
        <v>4397</v>
      </c>
      <c r="G479" s="220" t="s">
        <v>3993</v>
      </c>
      <c r="H479" s="221">
        <v>4</v>
      </c>
      <c r="I479" s="222"/>
      <c r="J479" s="223">
        <f>ROUND(I479*H479,2)</f>
        <v>0</v>
      </c>
      <c r="K479" s="219" t="s">
        <v>272</v>
      </c>
      <c r="L479" s="47"/>
      <c r="M479" s="224" t="s">
        <v>19</v>
      </c>
      <c r="N479" s="225" t="s">
        <v>43</v>
      </c>
      <c r="O479" s="87"/>
      <c r="P479" s="226">
        <f>O479*H479</f>
        <v>0</v>
      </c>
      <c r="Q479" s="226">
        <v>0</v>
      </c>
      <c r="R479" s="226">
        <f>Q479*H479</f>
        <v>0</v>
      </c>
      <c r="S479" s="226">
        <v>0</v>
      </c>
      <c r="T479" s="227">
        <f>S479*H479</f>
        <v>0</v>
      </c>
      <c r="U479" s="41"/>
      <c r="V479" s="41"/>
      <c r="W479" s="41"/>
      <c r="X479" s="41"/>
      <c r="Y479" s="41"/>
      <c r="Z479" s="41"/>
      <c r="AA479" s="41"/>
      <c r="AB479" s="41"/>
      <c r="AC479" s="41"/>
      <c r="AD479" s="41"/>
      <c r="AE479" s="41"/>
      <c r="AR479" s="228" t="s">
        <v>273</v>
      </c>
      <c r="AT479" s="228" t="s">
        <v>268</v>
      </c>
      <c r="AU479" s="228" t="s">
        <v>82</v>
      </c>
      <c r="AY479" s="20" t="s">
        <v>266</v>
      </c>
      <c r="BE479" s="229">
        <f>IF(N479="základní",J479,0)</f>
        <v>0</v>
      </c>
      <c r="BF479" s="229">
        <f>IF(N479="snížená",J479,0)</f>
        <v>0</v>
      </c>
      <c r="BG479" s="229">
        <f>IF(N479="zákl. přenesená",J479,0)</f>
        <v>0</v>
      </c>
      <c r="BH479" s="229">
        <f>IF(N479="sníž. přenesená",J479,0)</f>
        <v>0</v>
      </c>
      <c r="BI479" s="229">
        <f>IF(N479="nulová",J479,0)</f>
        <v>0</v>
      </c>
      <c r="BJ479" s="20" t="s">
        <v>80</v>
      </c>
      <c r="BK479" s="229">
        <f>ROUND(I479*H479,2)</f>
        <v>0</v>
      </c>
      <c r="BL479" s="20" t="s">
        <v>273</v>
      </c>
      <c r="BM479" s="228" t="s">
        <v>2235</v>
      </c>
    </row>
    <row r="480" spans="1:47" s="2" customFormat="1" ht="12">
      <c r="A480" s="41"/>
      <c r="B480" s="42"/>
      <c r="C480" s="43"/>
      <c r="D480" s="230" t="s">
        <v>275</v>
      </c>
      <c r="E480" s="43"/>
      <c r="F480" s="231" t="s">
        <v>4397</v>
      </c>
      <c r="G480" s="43"/>
      <c r="H480" s="43"/>
      <c r="I480" s="232"/>
      <c r="J480" s="43"/>
      <c r="K480" s="43"/>
      <c r="L480" s="47"/>
      <c r="M480" s="233"/>
      <c r="N480" s="234"/>
      <c r="O480" s="87"/>
      <c r="P480" s="87"/>
      <c r="Q480" s="87"/>
      <c r="R480" s="87"/>
      <c r="S480" s="87"/>
      <c r="T480" s="88"/>
      <c r="U480" s="41"/>
      <c r="V480" s="41"/>
      <c r="W480" s="41"/>
      <c r="X480" s="41"/>
      <c r="Y480" s="41"/>
      <c r="Z480" s="41"/>
      <c r="AA480" s="41"/>
      <c r="AB480" s="41"/>
      <c r="AC480" s="41"/>
      <c r="AD480" s="41"/>
      <c r="AE480" s="41"/>
      <c r="AT480" s="20" t="s">
        <v>275</v>
      </c>
      <c r="AU480" s="20" t="s">
        <v>82</v>
      </c>
    </row>
    <row r="481" spans="1:47" s="2" customFormat="1" ht="12">
      <c r="A481" s="41"/>
      <c r="B481" s="42"/>
      <c r="C481" s="43"/>
      <c r="D481" s="235" t="s">
        <v>277</v>
      </c>
      <c r="E481" s="43"/>
      <c r="F481" s="236" t="s">
        <v>4398</v>
      </c>
      <c r="G481" s="43"/>
      <c r="H481" s="43"/>
      <c r="I481" s="232"/>
      <c r="J481" s="43"/>
      <c r="K481" s="43"/>
      <c r="L481" s="47"/>
      <c r="M481" s="233"/>
      <c r="N481" s="234"/>
      <c r="O481" s="87"/>
      <c r="P481" s="87"/>
      <c r="Q481" s="87"/>
      <c r="R481" s="87"/>
      <c r="S481" s="87"/>
      <c r="T481" s="88"/>
      <c r="U481" s="41"/>
      <c r="V481" s="41"/>
      <c r="W481" s="41"/>
      <c r="X481" s="41"/>
      <c r="Y481" s="41"/>
      <c r="Z481" s="41"/>
      <c r="AA481" s="41"/>
      <c r="AB481" s="41"/>
      <c r="AC481" s="41"/>
      <c r="AD481" s="41"/>
      <c r="AE481" s="41"/>
      <c r="AT481" s="20" t="s">
        <v>277</v>
      </c>
      <c r="AU481" s="20" t="s">
        <v>82</v>
      </c>
    </row>
    <row r="482" spans="1:65" s="2" customFormat="1" ht="16.5" customHeight="1">
      <c r="A482" s="41"/>
      <c r="B482" s="42"/>
      <c r="C482" s="269" t="s">
        <v>1323</v>
      </c>
      <c r="D482" s="269" t="s">
        <v>430</v>
      </c>
      <c r="E482" s="270" t="s">
        <v>4399</v>
      </c>
      <c r="F482" s="271" t="s">
        <v>4400</v>
      </c>
      <c r="G482" s="272" t="s">
        <v>3993</v>
      </c>
      <c r="H482" s="273">
        <v>4</v>
      </c>
      <c r="I482" s="274"/>
      <c r="J482" s="275">
        <f>ROUND(I482*H482,2)</f>
        <v>0</v>
      </c>
      <c r="K482" s="271" t="s">
        <v>520</v>
      </c>
      <c r="L482" s="276"/>
      <c r="M482" s="277" t="s">
        <v>19</v>
      </c>
      <c r="N482" s="278" t="s">
        <v>43</v>
      </c>
      <c r="O482" s="87"/>
      <c r="P482" s="226">
        <f>O482*H482</f>
        <v>0</v>
      </c>
      <c r="Q482" s="226">
        <v>0</v>
      </c>
      <c r="R482" s="226">
        <f>Q482*H482</f>
        <v>0</v>
      </c>
      <c r="S482" s="226">
        <v>0</v>
      </c>
      <c r="T482" s="227">
        <f>S482*H482</f>
        <v>0</v>
      </c>
      <c r="U482" s="41"/>
      <c r="V482" s="41"/>
      <c r="W482" s="41"/>
      <c r="X482" s="41"/>
      <c r="Y482" s="41"/>
      <c r="Z482" s="41"/>
      <c r="AA482" s="41"/>
      <c r="AB482" s="41"/>
      <c r="AC482" s="41"/>
      <c r="AD482" s="41"/>
      <c r="AE482" s="41"/>
      <c r="AR482" s="228" t="s">
        <v>324</v>
      </c>
      <c r="AT482" s="228" t="s">
        <v>430</v>
      </c>
      <c r="AU482" s="228" t="s">
        <v>82</v>
      </c>
      <c r="AY482" s="20" t="s">
        <v>266</v>
      </c>
      <c r="BE482" s="229">
        <f>IF(N482="základní",J482,0)</f>
        <v>0</v>
      </c>
      <c r="BF482" s="229">
        <f>IF(N482="snížená",J482,0)</f>
        <v>0</v>
      </c>
      <c r="BG482" s="229">
        <f>IF(N482="zákl. přenesená",J482,0)</f>
        <v>0</v>
      </c>
      <c r="BH482" s="229">
        <f>IF(N482="sníž. přenesená",J482,0)</f>
        <v>0</v>
      </c>
      <c r="BI482" s="229">
        <f>IF(N482="nulová",J482,0)</f>
        <v>0</v>
      </c>
      <c r="BJ482" s="20" t="s">
        <v>80</v>
      </c>
      <c r="BK482" s="229">
        <f>ROUND(I482*H482,2)</f>
        <v>0</v>
      </c>
      <c r="BL482" s="20" t="s">
        <v>273</v>
      </c>
      <c r="BM482" s="228" t="s">
        <v>2246</v>
      </c>
    </row>
    <row r="483" spans="1:47" s="2" customFormat="1" ht="12">
      <c r="A483" s="41"/>
      <c r="B483" s="42"/>
      <c r="C483" s="43"/>
      <c r="D483" s="230" t="s">
        <v>275</v>
      </c>
      <c r="E483" s="43"/>
      <c r="F483" s="231" t="s">
        <v>4400</v>
      </c>
      <c r="G483" s="43"/>
      <c r="H483" s="43"/>
      <c r="I483" s="232"/>
      <c r="J483" s="43"/>
      <c r="K483" s="43"/>
      <c r="L483" s="47"/>
      <c r="M483" s="233"/>
      <c r="N483" s="234"/>
      <c r="O483" s="87"/>
      <c r="P483" s="87"/>
      <c r="Q483" s="87"/>
      <c r="R483" s="87"/>
      <c r="S483" s="87"/>
      <c r="T483" s="88"/>
      <c r="U483" s="41"/>
      <c r="V483" s="41"/>
      <c r="W483" s="41"/>
      <c r="X483" s="41"/>
      <c r="Y483" s="41"/>
      <c r="Z483" s="41"/>
      <c r="AA483" s="41"/>
      <c r="AB483" s="41"/>
      <c r="AC483" s="41"/>
      <c r="AD483" s="41"/>
      <c r="AE483" s="41"/>
      <c r="AT483" s="20" t="s">
        <v>275</v>
      </c>
      <c r="AU483" s="20" t="s">
        <v>82</v>
      </c>
    </row>
    <row r="484" spans="1:47" s="2" customFormat="1" ht="12">
      <c r="A484" s="41"/>
      <c r="B484" s="42"/>
      <c r="C484" s="43"/>
      <c r="D484" s="230" t="s">
        <v>890</v>
      </c>
      <c r="E484" s="43"/>
      <c r="F484" s="290" t="s">
        <v>4401</v>
      </c>
      <c r="G484" s="43"/>
      <c r="H484" s="43"/>
      <c r="I484" s="232"/>
      <c r="J484" s="43"/>
      <c r="K484" s="43"/>
      <c r="L484" s="47"/>
      <c r="M484" s="233"/>
      <c r="N484" s="234"/>
      <c r="O484" s="87"/>
      <c r="P484" s="87"/>
      <c r="Q484" s="87"/>
      <c r="R484" s="87"/>
      <c r="S484" s="87"/>
      <c r="T484" s="88"/>
      <c r="U484" s="41"/>
      <c r="V484" s="41"/>
      <c r="W484" s="41"/>
      <c r="X484" s="41"/>
      <c r="Y484" s="41"/>
      <c r="Z484" s="41"/>
      <c r="AA484" s="41"/>
      <c r="AB484" s="41"/>
      <c r="AC484" s="41"/>
      <c r="AD484" s="41"/>
      <c r="AE484" s="41"/>
      <c r="AT484" s="20" t="s">
        <v>890</v>
      </c>
      <c r="AU484" s="20" t="s">
        <v>82</v>
      </c>
    </row>
    <row r="485" spans="1:65" s="2" customFormat="1" ht="16.5" customHeight="1">
      <c r="A485" s="41"/>
      <c r="B485" s="42"/>
      <c r="C485" s="217" t="s">
        <v>1327</v>
      </c>
      <c r="D485" s="217" t="s">
        <v>268</v>
      </c>
      <c r="E485" s="218" t="s">
        <v>4402</v>
      </c>
      <c r="F485" s="219" t="s">
        <v>4403</v>
      </c>
      <c r="G485" s="220" t="s">
        <v>3993</v>
      </c>
      <c r="H485" s="221">
        <v>4</v>
      </c>
      <c r="I485" s="222"/>
      <c r="J485" s="223">
        <f>ROUND(I485*H485,2)</f>
        <v>0</v>
      </c>
      <c r="K485" s="219" t="s">
        <v>272</v>
      </c>
      <c r="L485" s="47"/>
      <c r="M485" s="224" t="s">
        <v>19</v>
      </c>
      <c r="N485" s="225" t="s">
        <v>43</v>
      </c>
      <c r="O485" s="87"/>
      <c r="P485" s="226">
        <f>O485*H485</f>
        <v>0</v>
      </c>
      <c r="Q485" s="226">
        <v>0</v>
      </c>
      <c r="R485" s="226">
        <f>Q485*H485</f>
        <v>0</v>
      </c>
      <c r="S485" s="226">
        <v>0</v>
      </c>
      <c r="T485" s="227">
        <f>S485*H485</f>
        <v>0</v>
      </c>
      <c r="U485" s="41"/>
      <c r="V485" s="41"/>
      <c r="W485" s="41"/>
      <c r="X485" s="41"/>
      <c r="Y485" s="41"/>
      <c r="Z485" s="41"/>
      <c r="AA485" s="41"/>
      <c r="AB485" s="41"/>
      <c r="AC485" s="41"/>
      <c r="AD485" s="41"/>
      <c r="AE485" s="41"/>
      <c r="AR485" s="228" t="s">
        <v>273</v>
      </c>
      <c r="AT485" s="228" t="s">
        <v>268</v>
      </c>
      <c r="AU485" s="228" t="s">
        <v>82</v>
      </c>
      <c r="AY485" s="20" t="s">
        <v>266</v>
      </c>
      <c r="BE485" s="229">
        <f>IF(N485="základní",J485,0)</f>
        <v>0</v>
      </c>
      <c r="BF485" s="229">
        <f>IF(N485="snížená",J485,0)</f>
        <v>0</v>
      </c>
      <c r="BG485" s="229">
        <f>IF(N485="zákl. přenesená",J485,0)</f>
        <v>0</v>
      </c>
      <c r="BH485" s="229">
        <f>IF(N485="sníž. přenesená",J485,0)</f>
        <v>0</v>
      </c>
      <c r="BI485" s="229">
        <f>IF(N485="nulová",J485,0)</f>
        <v>0</v>
      </c>
      <c r="BJ485" s="20" t="s">
        <v>80</v>
      </c>
      <c r="BK485" s="229">
        <f>ROUND(I485*H485,2)</f>
        <v>0</v>
      </c>
      <c r="BL485" s="20" t="s">
        <v>273</v>
      </c>
      <c r="BM485" s="228" t="s">
        <v>2263</v>
      </c>
    </row>
    <row r="486" spans="1:47" s="2" customFormat="1" ht="12">
      <c r="A486" s="41"/>
      <c r="B486" s="42"/>
      <c r="C486" s="43"/>
      <c r="D486" s="230" t="s">
        <v>275</v>
      </c>
      <c r="E486" s="43"/>
      <c r="F486" s="231" t="s">
        <v>4403</v>
      </c>
      <c r="G486" s="43"/>
      <c r="H486" s="43"/>
      <c r="I486" s="232"/>
      <c r="J486" s="43"/>
      <c r="K486" s="43"/>
      <c r="L486" s="47"/>
      <c r="M486" s="233"/>
      <c r="N486" s="234"/>
      <c r="O486" s="87"/>
      <c r="P486" s="87"/>
      <c r="Q486" s="87"/>
      <c r="R486" s="87"/>
      <c r="S486" s="87"/>
      <c r="T486" s="88"/>
      <c r="U486" s="41"/>
      <c r="V486" s="41"/>
      <c r="W486" s="41"/>
      <c r="X486" s="41"/>
      <c r="Y486" s="41"/>
      <c r="Z486" s="41"/>
      <c r="AA486" s="41"/>
      <c r="AB486" s="41"/>
      <c r="AC486" s="41"/>
      <c r="AD486" s="41"/>
      <c r="AE486" s="41"/>
      <c r="AT486" s="20" t="s">
        <v>275</v>
      </c>
      <c r="AU486" s="20" t="s">
        <v>82</v>
      </c>
    </row>
    <row r="487" spans="1:47" s="2" customFormat="1" ht="12">
      <c r="A487" s="41"/>
      <c r="B487" s="42"/>
      <c r="C487" s="43"/>
      <c r="D487" s="235" t="s">
        <v>277</v>
      </c>
      <c r="E487" s="43"/>
      <c r="F487" s="236" t="s">
        <v>4404</v>
      </c>
      <c r="G487" s="43"/>
      <c r="H487" s="43"/>
      <c r="I487" s="232"/>
      <c r="J487" s="43"/>
      <c r="K487" s="43"/>
      <c r="L487" s="47"/>
      <c r="M487" s="233"/>
      <c r="N487" s="234"/>
      <c r="O487" s="87"/>
      <c r="P487" s="87"/>
      <c r="Q487" s="87"/>
      <c r="R487" s="87"/>
      <c r="S487" s="87"/>
      <c r="T487" s="88"/>
      <c r="U487" s="41"/>
      <c r="V487" s="41"/>
      <c r="W487" s="41"/>
      <c r="X487" s="41"/>
      <c r="Y487" s="41"/>
      <c r="Z487" s="41"/>
      <c r="AA487" s="41"/>
      <c r="AB487" s="41"/>
      <c r="AC487" s="41"/>
      <c r="AD487" s="41"/>
      <c r="AE487" s="41"/>
      <c r="AT487" s="20" t="s">
        <v>277</v>
      </c>
      <c r="AU487" s="20" t="s">
        <v>82</v>
      </c>
    </row>
    <row r="488" spans="1:65" s="2" customFormat="1" ht="24.15" customHeight="1">
      <c r="A488" s="41"/>
      <c r="B488" s="42"/>
      <c r="C488" s="269" t="s">
        <v>1331</v>
      </c>
      <c r="D488" s="269" t="s">
        <v>430</v>
      </c>
      <c r="E488" s="270" t="s">
        <v>4405</v>
      </c>
      <c r="F488" s="271" t="s">
        <v>4406</v>
      </c>
      <c r="G488" s="272" t="s">
        <v>3993</v>
      </c>
      <c r="H488" s="273">
        <v>4</v>
      </c>
      <c r="I488" s="274"/>
      <c r="J488" s="275">
        <f>ROUND(I488*H488,2)</f>
        <v>0</v>
      </c>
      <c r="K488" s="271" t="s">
        <v>520</v>
      </c>
      <c r="L488" s="276"/>
      <c r="M488" s="277" t="s">
        <v>19</v>
      </c>
      <c r="N488" s="278" t="s">
        <v>43</v>
      </c>
      <c r="O488" s="87"/>
      <c r="P488" s="226">
        <f>O488*H488</f>
        <v>0</v>
      </c>
      <c r="Q488" s="226">
        <v>0</v>
      </c>
      <c r="R488" s="226">
        <f>Q488*H488</f>
        <v>0</v>
      </c>
      <c r="S488" s="226">
        <v>0</v>
      </c>
      <c r="T488" s="227">
        <f>S488*H488</f>
        <v>0</v>
      </c>
      <c r="U488" s="41"/>
      <c r="V488" s="41"/>
      <c r="W488" s="41"/>
      <c r="X488" s="41"/>
      <c r="Y488" s="41"/>
      <c r="Z488" s="41"/>
      <c r="AA488" s="41"/>
      <c r="AB488" s="41"/>
      <c r="AC488" s="41"/>
      <c r="AD488" s="41"/>
      <c r="AE488" s="41"/>
      <c r="AR488" s="228" t="s">
        <v>324</v>
      </c>
      <c r="AT488" s="228" t="s">
        <v>430</v>
      </c>
      <c r="AU488" s="228" t="s">
        <v>82</v>
      </c>
      <c r="AY488" s="20" t="s">
        <v>266</v>
      </c>
      <c r="BE488" s="229">
        <f>IF(N488="základní",J488,0)</f>
        <v>0</v>
      </c>
      <c r="BF488" s="229">
        <f>IF(N488="snížená",J488,0)</f>
        <v>0</v>
      </c>
      <c r="BG488" s="229">
        <f>IF(N488="zákl. přenesená",J488,0)</f>
        <v>0</v>
      </c>
      <c r="BH488" s="229">
        <f>IF(N488="sníž. přenesená",J488,0)</f>
        <v>0</v>
      </c>
      <c r="BI488" s="229">
        <f>IF(N488="nulová",J488,0)</f>
        <v>0</v>
      </c>
      <c r="BJ488" s="20" t="s">
        <v>80</v>
      </c>
      <c r="BK488" s="229">
        <f>ROUND(I488*H488,2)</f>
        <v>0</v>
      </c>
      <c r="BL488" s="20" t="s">
        <v>273</v>
      </c>
      <c r="BM488" s="228" t="s">
        <v>2276</v>
      </c>
    </row>
    <row r="489" spans="1:47" s="2" customFormat="1" ht="12">
      <c r="A489" s="41"/>
      <c r="B489" s="42"/>
      <c r="C489" s="43"/>
      <c r="D489" s="230" t="s">
        <v>275</v>
      </c>
      <c r="E489" s="43"/>
      <c r="F489" s="231" t="s">
        <v>4406</v>
      </c>
      <c r="G489" s="43"/>
      <c r="H489" s="43"/>
      <c r="I489" s="232"/>
      <c r="J489" s="43"/>
      <c r="K489" s="43"/>
      <c r="L489" s="47"/>
      <c r="M489" s="233"/>
      <c r="N489" s="234"/>
      <c r="O489" s="87"/>
      <c r="P489" s="87"/>
      <c r="Q489" s="87"/>
      <c r="R489" s="87"/>
      <c r="S489" s="87"/>
      <c r="T489" s="88"/>
      <c r="U489" s="41"/>
      <c r="V489" s="41"/>
      <c r="W489" s="41"/>
      <c r="X489" s="41"/>
      <c r="Y489" s="41"/>
      <c r="Z489" s="41"/>
      <c r="AA489" s="41"/>
      <c r="AB489" s="41"/>
      <c r="AC489" s="41"/>
      <c r="AD489" s="41"/>
      <c r="AE489" s="41"/>
      <c r="AT489" s="20" t="s">
        <v>275</v>
      </c>
      <c r="AU489" s="20" t="s">
        <v>82</v>
      </c>
    </row>
    <row r="490" spans="1:65" s="2" customFormat="1" ht="16.5" customHeight="1">
      <c r="A490" s="41"/>
      <c r="B490" s="42"/>
      <c r="C490" s="217" t="s">
        <v>1335</v>
      </c>
      <c r="D490" s="217" t="s">
        <v>268</v>
      </c>
      <c r="E490" s="218" t="s">
        <v>4407</v>
      </c>
      <c r="F490" s="219" t="s">
        <v>4236</v>
      </c>
      <c r="G490" s="220" t="s">
        <v>3993</v>
      </c>
      <c r="H490" s="221">
        <v>4</v>
      </c>
      <c r="I490" s="222"/>
      <c r="J490" s="223">
        <f>ROUND(I490*H490,2)</f>
        <v>0</v>
      </c>
      <c r="K490" s="219" t="s">
        <v>272</v>
      </c>
      <c r="L490" s="47"/>
      <c r="M490" s="224" t="s">
        <v>19</v>
      </c>
      <c r="N490" s="225" t="s">
        <v>43</v>
      </c>
      <c r="O490" s="87"/>
      <c r="P490" s="226">
        <f>O490*H490</f>
        <v>0</v>
      </c>
      <c r="Q490" s="226">
        <v>0</v>
      </c>
      <c r="R490" s="226">
        <f>Q490*H490</f>
        <v>0</v>
      </c>
      <c r="S490" s="226">
        <v>0</v>
      </c>
      <c r="T490" s="227">
        <f>S490*H490</f>
        <v>0</v>
      </c>
      <c r="U490" s="41"/>
      <c r="V490" s="41"/>
      <c r="W490" s="41"/>
      <c r="X490" s="41"/>
      <c r="Y490" s="41"/>
      <c r="Z490" s="41"/>
      <c r="AA490" s="41"/>
      <c r="AB490" s="41"/>
      <c r="AC490" s="41"/>
      <c r="AD490" s="41"/>
      <c r="AE490" s="41"/>
      <c r="AR490" s="228" t="s">
        <v>273</v>
      </c>
      <c r="AT490" s="228" t="s">
        <v>268</v>
      </c>
      <c r="AU490" s="228" t="s">
        <v>82</v>
      </c>
      <c r="AY490" s="20" t="s">
        <v>266</v>
      </c>
      <c r="BE490" s="229">
        <f>IF(N490="základní",J490,0)</f>
        <v>0</v>
      </c>
      <c r="BF490" s="229">
        <f>IF(N490="snížená",J490,0)</f>
        <v>0</v>
      </c>
      <c r="BG490" s="229">
        <f>IF(N490="zákl. přenesená",J490,0)</f>
        <v>0</v>
      </c>
      <c r="BH490" s="229">
        <f>IF(N490="sníž. přenesená",J490,0)</f>
        <v>0</v>
      </c>
      <c r="BI490" s="229">
        <f>IF(N490="nulová",J490,0)</f>
        <v>0</v>
      </c>
      <c r="BJ490" s="20" t="s">
        <v>80</v>
      </c>
      <c r="BK490" s="229">
        <f>ROUND(I490*H490,2)</f>
        <v>0</v>
      </c>
      <c r="BL490" s="20" t="s">
        <v>273</v>
      </c>
      <c r="BM490" s="228" t="s">
        <v>2328</v>
      </c>
    </row>
    <row r="491" spans="1:47" s="2" customFormat="1" ht="12">
      <c r="A491" s="41"/>
      <c r="B491" s="42"/>
      <c r="C491" s="43"/>
      <c r="D491" s="230" t="s">
        <v>275</v>
      </c>
      <c r="E491" s="43"/>
      <c r="F491" s="231" t="s">
        <v>4236</v>
      </c>
      <c r="G491" s="43"/>
      <c r="H491" s="43"/>
      <c r="I491" s="232"/>
      <c r="J491" s="43"/>
      <c r="K491" s="43"/>
      <c r="L491" s="47"/>
      <c r="M491" s="233"/>
      <c r="N491" s="234"/>
      <c r="O491" s="87"/>
      <c r="P491" s="87"/>
      <c r="Q491" s="87"/>
      <c r="R491" s="87"/>
      <c r="S491" s="87"/>
      <c r="T491" s="88"/>
      <c r="U491" s="41"/>
      <c r="V491" s="41"/>
      <c r="W491" s="41"/>
      <c r="X491" s="41"/>
      <c r="Y491" s="41"/>
      <c r="Z491" s="41"/>
      <c r="AA491" s="41"/>
      <c r="AB491" s="41"/>
      <c r="AC491" s="41"/>
      <c r="AD491" s="41"/>
      <c r="AE491" s="41"/>
      <c r="AT491" s="20" t="s">
        <v>275</v>
      </c>
      <c r="AU491" s="20" t="s">
        <v>82</v>
      </c>
    </row>
    <row r="492" spans="1:47" s="2" customFormat="1" ht="12">
      <c r="A492" s="41"/>
      <c r="B492" s="42"/>
      <c r="C492" s="43"/>
      <c r="D492" s="235" t="s">
        <v>277</v>
      </c>
      <c r="E492" s="43"/>
      <c r="F492" s="236" t="s">
        <v>4408</v>
      </c>
      <c r="G492" s="43"/>
      <c r="H492" s="43"/>
      <c r="I492" s="232"/>
      <c r="J492" s="43"/>
      <c r="K492" s="43"/>
      <c r="L492" s="47"/>
      <c r="M492" s="233"/>
      <c r="N492" s="234"/>
      <c r="O492" s="87"/>
      <c r="P492" s="87"/>
      <c r="Q492" s="87"/>
      <c r="R492" s="87"/>
      <c r="S492" s="87"/>
      <c r="T492" s="88"/>
      <c r="U492" s="41"/>
      <c r="V492" s="41"/>
      <c r="W492" s="41"/>
      <c r="X492" s="41"/>
      <c r="Y492" s="41"/>
      <c r="Z492" s="41"/>
      <c r="AA492" s="41"/>
      <c r="AB492" s="41"/>
      <c r="AC492" s="41"/>
      <c r="AD492" s="41"/>
      <c r="AE492" s="41"/>
      <c r="AT492" s="20" t="s">
        <v>277</v>
      </c>
      <c r="AU492" s="20" t="s">
        <v>82</v>
      </c>
    </row>
    <row r="493" spans="1:65" s="2" customFormat="1" ht="16.5" customHeight="1">
      <c r="A493" s="41"/>
      <c r="B493" s="42"/>
      <c r="C493" s="269" t="s">
        <v>1341</v>
      </c>
      <c r="D493" s="269" t="s">
        <v>430</v>
      </c>
      <c r="E493" s="270" t="s">
        <v>4409</v>
      </c>
      <c r="F493" s="271" t="s">
        <v>4410</v>
      </c>
      <c r="G493" s="272" t="s">
        <v>3993</v>
      </c>
      <c r="H493" s="273">
        <v>4</v>
      </c>
      <c r="I493" s="274"/>
      <c r="J493" s="275">
        <f>ROUND(I493*H493,2)</f>
        <v>0</v>
      </c>
      <c r="K493" s="271" t="s">
        <v>520</v>
      </c>
      <c r="L493" s="276"/>
      <c r="M493" s="277" t="s">
        <v>19</v>
      </c>
      <c r="N493" s="278" t="s">
        <v>43</v>
      </c>
      <c r="O493" s="87"/>
      <c r="P493" s="226">
        <f>O493*H493</f>
        <v>0</v>
      </c>
      <c r="Q493" s="226">
        <v>0</v>
      </c>
      <c r="R493" s="226">
        <f>Q493*H493</f>
        <v>0</v>
      </c>
      <c r="S493" s="226">
        <v>0</v>
      </c>
      <c r="T493" s="227">
        <f>S493*H493</f>
        <v>0</v>
      </c>
      <c r="U493" s="41"/>
      <c r="V493" s="41"/>
      <c r="W493" s="41"/>
      <c r="X493" s="41"/>
      <c r="Y493" s="41"/>
      <c r="Z493" s="41"/>
      <c r="AA493" s="41"/>
      <c r="AB493" s="41"/>
      <c r="AC493" s="41"/>
      <c r="AD493" s="41"/>
      <c r="AE493" s="41"/>
      <c r="AR493" s="228" t="s">
        <v>324</v>
      </c>
      <c r="AT493" s="228" t="s">
        <v>430</v>
      </c>
      <c r="AU493" s="228" t="s">
        <v>82</v>
      </c>
      <c r="AY493" s="20" t="s">
        <v>266</v>
      </c>
      <c r="BE493" s="229">
        <f>IF(N493="základní",J493,0)</f>
        <v>0</v>
      </c>
      <c r="BF493" s="229">
        <f>IF(N493="snížená",J493,0)</f>
        <v>0</v>
      </c>
      <c r="BG493" s="229">
        <f>IF(N493="zákl. přenesená",J493,0)</f>
        <v>0</v>
      </c>
      <c r="BH493" s="229">
        <f>IF(N493="sníž. přenesená",J493,0)</f>
        <v>0</v>
      </c>
      <c r="BI493" s="229">
        <f>IF(N493="nulová",J493,0)</f>
        <v>0</v>
      </c>
      <c r="BJ493" s="20" t="s">
        <v>80</v>
      </c>
      <c r="BK493" s="229">
        <f>ROUND(I493*H493,2)</f>
        <v>0</v>
      </c>
      <c r="BL493" s="20" t="s">
        <v>273</v>
      </c>
      <c r="BM493" s="228" t="s">
        <v>2339</v>
      </c>
    </row>
    <row r="494" spans="1:47" s="2" customFormat="1" ht="12">
      <c r="A494" s="41"/>
      <c r="B494" s="42"/>
      <c r="C494" s="43"/>
      <c r="D494" s="230" t="s">
        <v>275</v>
      </c>
      <c r="E494" s="43"/>
      <c r="F494" s="231" t="s">
        <v>4410</v>
      </c>
      <c r="G494" s="43"/>
      <c r="H494" s="43"/>
      <c r="I494" s="232"/>
      <c r="J494" s="43"/>
      <c r="K494" s="43"/>
      <c r="L494" s="47"/>
      <c r="M494" s="233"/>
      <c r="N494" s="234"/>
      <c r="O494" s="87"/>
      <c r="P494" s="87"/>
      <c r="Q494" s="87"/>
      <c r="R494" s="87"/>
      <c r="S494" s="87"/>
      <c r="T494" s="88"/>
      <c r="U494" s="41"/>
      <c r="V494" s="41"/>
      <c r="W494" s="41"/>
      <c r="X494" s="41"/>
      <c r="Y494" s="41"/>
      <c r="Z494" s="41"/>
      <c r="AA494" s="41"/>
      <c r="AB494" s="41"/>
      <c r="AC494" s="41"/>
      <c r="AD494" s="41"/>
      <c r="AE494" s="41"/>
      <c r="AT494" s="20" t="s">
        <v>275</v>
      </c>
      <c r="AU494" s="20" t="s">
        <v>82</v>
      </c>
    </row>
    <row r="495" spans="1:65" s="2" customFormat="1" ht="16.5" customHeight="1">
      <c r="A495" s="41"/>
      <c r="B495" s="42"/>
      <c r="C495" s="217" t="s">
        <v>1350</v>
      </c>
      <c r="D495" s="217" t="s">
        <v>268</v>
      </c>
      <c r="E495" s="218" t="s">
        <v>4240</v>
      </c>
      <c r="F495" s="219" t="s">
        <v>4241</v>
      </c>
      <c r="G495" s="220" t="s">
        <v>3993</v>
      </c>
      <c r="H495" s="221">
        <v>4</v>
      </c>
      <c r="I495" s="222"/>
      <c r="J495" s="223">
        <f>ROUND(I495*H495,2)</f>
        <v>0</v>
      </c>
      <c r="K495" s="219" t="s">
        <v>272</v>
      </c>
      <c r="L495" s="47"/>
      <c r="M495" s="224" t="s">
        <v>19</v>
      </c>
      <c r="N495" s="225" t="s">
        <v>43</v>
      </c>
      <c r="O495" s="87"/>
      <c r="P495" s="226">
        <f>O495*H495</f>
        <v>0</v>
      </c>
      <c r="Q495" s="226">
        <v>0</v>
      </c>
      <c r="R495" s="226">
        <f>Q495*H495</f>
        <v>0</v>
      </c>
      <c r="S495" s="226">
        <v>0</v>
      </c>
      <c r="T495" s="227">
        <f>S495*H495</f>
        <v>0</v>
      </c>
      <c r="U495" s="41"/>
      <c r="V495" s="41"/>
      <c r="W495" s="41"/>
      <c r="X495" s="41"/>
      <c r="Y495" s="41"/>
      <c r="Z495" s="41"/>
      <c r="AA495" s="41"/>
      <c r="AB495" s="41"/>
      <c r="AC495" s="41"/>
      <c r="AD495" s="41"/>
      <c r="AE495" s="41"/>
      <c r="AR495" s="228" t="s">
        <v>273</v>
      </c>
      <c r="AT495" s="228" t="s">
        <v>268</v>
      </c>
      <c r="AU495" s="228" t="s">
        <v>82</v>
      </c>
      <c r="AY495" s="20" t="s">
        <v>266</v>
      </c>
      <c r="BE495" s="229">
        <f>IF(N495="základní",J495,0)</f>
        <v>0</v>
      </c>
      <c r="BF495" s="229">
        <f>IF(N495="snížená",J495,0)</f>
        <v>0</v>
      </c>
      <c r="BG495" s="229">
        <f>IF(N495="zákl. přenesená",J495,0)</f>
        <v>0</v>
      </c>
      <c r="BH495" s="229">
        <f>IF(N495="sníž. přenesená",J495,0)</f>
        <v>0</v>
      </c>
      <c r="BI495" s="229">
        <f>IF(N495="nulová",J495,0)</f>
        <v>0</v>
      </c>
      <c r="BJ495" s="20" t="s">
        <v>80</v>
      </c>
      <c r="BK495" s="229">
        <f>ROUND(I495*H495,2)</f>
        <v>0</v>
      </c>
      <c r="BL495" s="20" t="s">
        <v>273</v>
      </c>
      <c r="BM495" s="228" t="s">
        <v>2351</v>
      </c>
    </row>
    <row r="496" spans="1:47" s="2" customFormat="1" ht="12">
      <c r="A496" s="41"/>
      <c r="B496" s="42"/>
      <c r="C496" s="43"/>
      <c r="D496" s="230" t="s">
        <v>275</v>
      </c>
      <c r="E496" s="43"/>
      <c r="F496" s="231" t="s">
        <v>4241</v>
      </c>
      <c r="G496" s="43"/>
      <c r="H496" s="43"/>
      <c r="I496" s="232"/>
      <c r="J496" s="43"/>
      <c r="K496" s="43"/>
      <c r="L496" s="47"/>
      <c r="M496" s="233"/>
      <c r="N496" s="234"/>
      <c r="O496" s="87"/>
      <c r="P496" s="87"/>
      <c r="Q496" s="87"/>
      <c r="R496" s="87"/>
      <c r="S496" s="87"/>
      <c r="T496" s="88"/>
      <c r="U496" s="41"/>
      <c r="V496" s="41"/>
      <c r="W496" s="41"/>
      <c r="X496" s="41"/>
      <c r="Y496" s="41"/>
      <c r="Z496" s="41"/>
      <c r="AA496" s="41"/>
      <c r="AB496" s="41"/>
      <c r="AC496" s="41"/>
      <c r="AD496" s="41"/>
      <c r="AE496" s="41"/>
      <c r="AT496" s="20" t="s">
        <v>275</v>
      </c>
      <c r="AU496" s="20" t="s">
        <v>82</v>
      </c>
    </row>
    <row r="497" spans="1:47" s="2" customFormat="1" ht="12">
      <c r="A497" s="41"/>
      <c r="B497" s="42"/>
      <c r="C497" s="43"/>
      <c r="D497" s="235" t="s">
        <v>277</v>
      </c>
      <c r="E497" s="43"/>
      <c r="F497" s="236" t="s">
        <v>4242</v>
      </c>
      <c r="G497" s="43"/>
      <c r="H497" s="43"/>
      <c r="I497" s="232"/>
      <c r="J497" s="43"/>
      <c r="K497" s="43"/>
      <c r="L497" s="47"/>
      <c r="M497" s="233"/>
      <c r="N497" s="234"/>
      <c r="O497" s="87"/>
      <c r="P497" s="87"/>
      <c r="Q497" s="87"/>
      <c r="R497" s="87"/>
      <c r="S497" s="87"/>
      <c r="T497" s="88"/>
      <c r="U497" s="41"/>
      <c r="V497" s="41"/>
      <c r="W497" s="41"/>
      <c r="X497" s="41"/>
      <c r="Y497" s="41"/>
      <c r="Z497" s="41"/>
      <c r="AA497" s="41"/>
      <c r="AB497" s="41"/>
      <c r="AC497" s="41"/>
      <c r="AD497" s="41"/>
      <c r="AE497" s="41"/>
      <c r="AT497" s="20" t="s">
        <v>277</v>
      </c>
      <c r="AU497" s="20" t="s">
        <v>82</v>
      </c>
    </row>
    <row r="498" spans="1:65" s="2" customFormat="1" ht="24.15" customHeight="1">
      <c r="A498" s="41"/>
      <c r="B498" s="42"/>
      <c r="C498" s="269" t="s">
        <v>1361</v>
      </c>
      <c r="D498" s="269" t="s">
        <v>430</v>
      </c>
      <c r="E498" s="270" t="s">
        <v>4257</v>
      </c>
      <c r="F498" s="271" t="s">
        <v>4258</v>
      </c>
      <c r="G498" s="272" t="s">
        <v>271</v>
      </c>
      <c r="H498" s="273">
        <v>20</v>
      </c>
      <c r="I498" s="274"/>
      <c r="J498" s="275">
        <f>ROUND(I498*H498,2)</f>
        <v>0</v>
      </c>
      <c r="K498" s="271" t="s">
        <v>520</v>
      </c>
      <c r="L498" s="276"/>
      <c r="M498" s="277" t="s">
        <v>19</v>
      </c>
      <c r="N498" s="278" t="s">
        <v>43</v>
      </c>
      <c r="O498" s="87"/>
      <c r="P498" s="226">
        <f>O498*H498</f>
        <v>0</v>
      </c>
      <c r="Q498" s="226">
        <v>0</v>
      </c>
      <c r="R498" s="226">
        <f>Q498*H498</f>
        <v>0</v>
      </c>
      <c r="S498" s="226">
        <v>0</v>
      </c>
      <c r="T498" s="227">
        <f>S498*H498</f>
        <v>0</v>
      </c>
      <c r="U498" s="41"/>
      <c r="V498" s="41"/>
      <c r="W498" s="41"/>
      <c r="X498" s="41"/>
      <c r="Y498" s="41"/>
      <c r="Z498" s="41"/>
      <c r="AA498" s="41"/>
      <c r="AB498" s="41"/>
      <c r="AC498" s="41"/>
      <c r="AD498" s="41"/>
      <c r="AE498" s="41"/>
      <c r="AR498" s="228" t="s">
        <v>324</v>
      </c>
      <c r="AT498" s="228" t="s">
        <v>430</v>
      </c>
      <c r="AU498" s="228" t="s">
        <v>82</v>
      </c>
      <c r="AY498" s="20" t="s">
        <v>266</v>
      </c>
      <c r="BE498" s="229">
        <f>IF(N498="základní",J498,0)</f>
        <v>0</v>
      </c>
      <c r="BF498" s="229">
        <f>IF(N498="snížená",J498,0)</f>
        <v>0</v>
      </c>
      <c r="BG498" s="229">
        <f>IF(N498="zákl. přenesená",J498,0)</f>
        <v>0</v>
      </c>
      <c r="BH498" s="229">
        <f>IF(N498="sníž. přenesená",J498,0)</f>
        <v>0</v>
      </c>
      <c r="BI498" s="229">
        <f>IF(N498="nulová",J498,0)</f>
        <v>0</v>
      </c>
      <c r="BJ498" s="20" t="s">
        <v>80</v>
      </c>
      <c r="BK498" s="229">
        <f>ROUND(I498*H498,2)</f>
        <v>0</v>
      </c>
      <c r="BL498" s="20" t="s">
        <v>273</v>
      </c>
      <c r="BM498" s="228" t="s">
        <v>2364</v>
      </c>
    </row>
    <row r="499" spans="1:47" s="2" customFormat="1" ht="12">
      <c r="A499" s="41"/>
      <c r="B499" s="42"/>
      <c r="C499" s="43"/>
      <c r="D499" s="230" t="s">
        <v>275</v>
      </c>
      <c r="E499" s="43"/>
      <c r="F499" s="231" t="s">
        <v>4258</v>
      </c>
      <c r="G499" s="43"/>
      <c r="H499" s="43"/>
      <c r="I499" s="232"/>
      <c r="J499" s="43"/>
      <c r="K499" s="43"/>
      <c r="L499" s="47"/>
      <c r="M499" s="233"/>
      <c r="N499" s="234"/>
      <c r="O499" s="87"/>
      <c r="P499" s="87"/>
      <c r="Q499" s="87"/>
      <c r="R499" s="87"/>
      <c r="S499" s="87"/>
      <c r="T499" s="88"/>
      <c r="U499" s="41"/>
      <c r="V499" s="41"/>
      <c r="W499" s="41"/>
      <c r="X499" s="41"/>
      <c r="Y499" s="41"/>
      <c r="Z499" s="41"/>
      <c r="AA499" s="41"/>
      <c r="AB499" s="41"/>
      <c r="AC499" s="41"/>
      <c r="AD499" s="41"/>
      <c r="AE499" s="41"/>
      <c r="AT499" s="20" t="s">
        <v>275</v>
      </c>
      <c r="AU499" s="20" t="s">
        <v>82</v>
      </c>
    </row>
    <row r="500" spans="1:65" s="2" customFormat="1" ht="16.5" customHeight="1">
      <c r="A500" s="41"/>
      <c r="B500" s="42"/>
      <c r="C500" s="217" t="s">
        <v>1381</v>
      </c>
      <c r="D500" s="217" t="s">
        <v>268</v>
      </c>
      <c r="E500" s="218" t="s">
        <v>4411</v>
      </c>
      <c r="F500" s="219" t="s">
        <v>4260</v>
      </c>
      <c r="G500" s="220" t="s">
        <v>271</v>
      </c>
      <c r="H500" s="221">
        <v>20</v>
      </c>
      <c r="I500" s="222"/>
      <c r="J500" s="223">
        <f>ROUND(I500*H500,2)</f>
        <v>0</v>
      </c>
      <c r="K500" s="219" t="s">
        <v>272</v>
      </c>
      <c r="L500" s="47"/>
      <c r="M500" s="224" t="s">
        <v>19</v>
      </c>
      <c r="N500" s="225" t="s">
        <v>43</v>
      </c>
      <c r="O500" s="87"/>
      <c r="P500" s="226">
        <f>O500*H500</f>
        <v>0</v>
      </c>
      <c r="Q500" s="226">
        <v>0</v>
      </c>
      <c r="R500" s="226">
        <f>Q500*H500</f>
        <v>0</v>
      </c>
      <c r="S500" s="226">
        <v>0</v>
      </c>
      <c r="T500" s="227">
        <f>S500*H500</f>
        <v>0</v>
      </c>
      <c r="U500" s="41"/>
      <c r="V500" s="41"/>
      <c r="W500" s="41"/>
      <c r="X500" s="41"/>
      <c r="Y500" s="41"/>
      <c r="Z500" s="41"/>
      <c r="AA500" s="41"/>
      <c r="AB500" s="41"/>
      <c r="AC500" s="41"/>
      <c r="AD500" s="41"/>
      <c r="AE500" s="41"/>
      <c r="AR500" s="228" t="s">
        <v>273</v>
      </c>
      <c r="AT500" s="228" t="s">
        <v>268</v>
      </c>
      <c r="AU500" s="228" t="s">
        <v>82</v>
      </c>
      <c r="AY500" s="20" t="s">
        <v>266</v>
      </c>
      <c r="BE500" s="229">
        <f>IF(N500="základní",J500,0)</f>
        <v>0</v>
      </c>
      <c r="BF500" s="229">
        <f>IF(N500="snížená",J500,0)</f>
        <v>0</v>
      </c>
      <c r="BG500" s="229">
        <f>IF(N500="zákl. přenesená",J500,0)</f>
        <v>0</v>
      </c>
      <c r="BH500" s="229">
        <f>IF(N500="sníž. přenesená",J500,0)</f>
        <v>0</v>
      </c>
      <c r="BI500" s="229">
        <f>IF(N500="nulová",J500,0)</f>
        <v>0</v>
      </c>
      <c r="BJ500" s="20" t="s">
        <v>80</v>
      </c>
      <c r="BK500" s="229">
        <f>ROUND(I500*H500,2)</f>
        <v>0</v>
      </c>
      <c r="BL500" s="20" t="s">
        <v>273</v>
      </c>
      <c r="BM500" s="228" t="s">
        <v>2379</v>
      </c>
    </row>
    <row r="501" spans="1:47" s="2" customFormat="1" ht="12">
      <c r="A501" s="41"/>
      <c r="B501" s="42"/>
      <c r="C501" s="43"/>
      <c r="D501" s="230" t="s">
        <v>275</v>
      </c>
      <c r="E501" s="43"/>
      <c r="F501" s="231" t="s">
        <v>4260</v>
      </c>
      <c r="G501" s="43"/>
      <c r="H501" s="43"/>
      <c r="I501" s="232"/>
      <c r="J501" s="43"/>
      <c r="K501" s="43"/>
      <c r="L501" s="47"/>
      <c r="M501" s="233"/>
      <c r="N501" s="234"/>
      <c r="O501" s="87"/>
      <c r="P501" s="87"/>
      <c r="Q501" s="87"/>
      <c r="R501" s="87"/>
      <c r="S501" s="87"/>
      <c r="T501" s="88"/>
      <c r="U501" s="41"/>
      <c r="V501" s="41"/>
      <c r="W501" s="41"/>
      <c r="X501" s="41"/>
      <c r="Y501" s="41"/>
      <c r="Z501" s="41"/>
      <c r="AA501" s="41"/>
      <c r="AB501" s="41"/>
      <c r="AC501" s="41"/>
      <c r="AD501" s="41"/>
      <c r="AE501" s="41"/>
      <c r="AT501" s="20" t="s">
        <v>275</v>
      </c>
      <c r="AU501" s="20" t="s">
        <v>82</v>
      </c>
    </row>
    <row r="502" spans="1:47" s="2" customFormat="1" ht="12">
      <c r="A502" s="41"/>
      <c r="B502" s="42"/>
      <c r="C502" s="43"/>
      <c r="D502" s="235" t="s">
        <v>277</v>
      </c>
      <c r="E502" s="43"/>
      <c r="F502" s="236" t="s">
        <v>4412</v>
      </c>
      <c r="G502" s="43"/>
      <c r="H502" s="43"/>
      <c r="I502" s="232"/>
      <c r="J502" s="43"/>
      <c r="K502" s="43"/>
      <c r="L502" s="47"/>
      <c r="M502" s="233"/>
      <c r="N502" s="234"/>
      <c r="O502" s="87"/>
      <c r="P502" s="87"/>
      <c r="Q502" s="87"/>
      <c r="R502" s="87"/>
      <c r="S502" s="87"/>
      <c r="T502" s="88"/>
      <c r="U502" s="41"/>
      <c r="V502" s="41"/>
      <c r="W502" s="41"/>
      <c r="X502" s="41"/>
      <c r="Y502" s="41"/>
      <c r="Z502" s="41"/>
      <c r="AA502" s="41"/>
      <c r="AB502" s="41"/>
      <c r="AC502" s="41"/>
      <c r="AD502" s="41"/>
      <c r="AE502" s="41"/>
      <c r="AT502" s="20" t="s">
        <v>277</v>
      </c>
      <c r="AU502" s="20" t="s">
        <v>82</v>
      </c>
    </row>
    <row r="503" spans="1:65" s="2" customFormat="1" ht="16.5" customHeight="1">
      <c r="A503" s="41"/>
      <c r="B503" s="42"/>
      <c r="C503" s="269" t="s">
        <v>161</v>
      </c>
      <c r="D503" s="269" t="s">
        <v>430</v>
      </c>
      <c r="E503" s="270" t="s">
        <v>4413</v>
      </c>
      <c r="F503" s="271" t="s">
        <v>4414</v>
      </c>
      <c r="G503" s="272" t="s">
        <v>271</v>
      </c>
      <c r="H503" s="273">
        <v>20</v>
      </c>
      <c r="I503" s="274"/>
      <c r="J503" s="275">
        <f>ROUND(I503*H503,2)</f>
        <v>0</v>
      </c>
      <c r="K503" s="271" t="s">
        <v>520</v>
      </c>
      <c r="L503" s="276"/>
      <c r="M503" s="277" t="s">
        <v>19</v>
      </c>
      <c r="N503" s="278" t="s">
        <v>43</v>
      </c>
      <c r="O503" s="87"/>
      <c r="P503" s="226">
        <f>O503*H503</f>
        <v>0</v>
      </c>
      <c r="Q503" s="226">
        <v>0</v>
      </c>
      <c r="R503" s="226">
        <f>Q503*H503</f>
        <v>0</v>
      </c>
      <c r="S503" s="226">
        <v>0</v>
      </c>
      <c r="T503" s="227">
        <f>S503*H503</f>
        <v>0</v>
      </c>
      <c r="U503" s="41"/>
      <c r="V503" s="41"/>
      <c r="W503" s="41"/>
      <c r="X503" s="41"/>
      <c r="Y503" s="41"/>
      <c r="Z503" s="41"/>
      <c r="AA503" s="41"/>
      <c r="AB503" s="41"/>
      <c r="AC503" s="41"/>
      <c r="AD503" s="41"/>
      <c r="AE503" s="41"/>
      <c r="AR503" s="228" t="s">
        <v>324</v>
      </c>
      <c r="AT503" s="228" t="s">
        <v>430</v>
      </c>
      <c r="AU503" s="228" t="s">
        <v>82</v>
      </c>
      <c r="AY503" s="20" t="s">
        <v>266</v>
      </c>
      <c r="BE503" s="229">
        <f>IF(N503="základní",J503,0)</f>
        <v>0</v>
      </c>
      <c r="BF503" s="229">
        <f>IF(N503="snížená",J503,0)</f>
        <v>0</v>
      </c>
      <c r="BG503" s="229">
        <f>IF(N503="zákl. přenesená",J503,0)</f>
        <v>0</v>
      </c>
      <c r="BH503" s="229">
        <f>IF(N503="sníž. přenesená",J503,0)</f>
        <v>0</v>
      </c>
      <c r="BI503" s="229">
        <f>IF(N503="nulová",J503,0)</f>
        <v>0</v>
      </c>
      <c r="BJ503" s="20" t="s">
        <v>80</v>
      </c>
      <c r="BK503" s="229">
        <f>ROUND(I503*H503,2)</f>
        <v>0</v>
      </c>
      <c r="BL503" s="20" t="s">
        <v>273</v>
      </c>
      <c r="BM503" s="228" t="s">
        <v>2389</v>
      </c>
    </row>
    <row r="504" spans="1:47" s="2" customFormat="1" ht="12">
      <c r="A504" s="41"/>
      <c r="B504" s="42"/>
      <c r="C504" s="43"/>
      <c r="D504" s="230" t="s">
        <v>275</v>
      </c>
      <c r="E504" s="43"/>
      <c r="F504" s="231" t="s">
        <v>4414</v>
      </c>
      <c r="G504" s="43"/>
      <c r="H504" s="43"/>
      <c r="I504" s="232"/>
      <c r="J504" s="43"/>
      <c r="K504" s="43"/>
      <c r="L504" s="47"/>
      <c r="M504" s="233"/>
      <c r="N504" s="234"/>
      <c r="O504" s="87"/>
      <c r="P504" s="87"/>
      <c r="Q504" s="87"/>
      <c r="R504" s="87"/>
      <c r="S504" s="87"/>
      <c r="T504" s="88"/>
      <c r="U504" s="41"/>
      <c r="V504" s="41"/>
      <c r="W504" s="41"/>
      <c r="X504" s="41"/>
      <c r="Y504" s="41"/>
      <c r="Z504" s="41"/>
      <c r="AA504" s="41"/>
      <c r="AB504" s="41"/>
      <c r="AC504" s="41"/>
      <c r="AD504" s="41"/>
      <c r="AE504" s="41"/>
      <c r="AT504" s="20" t="s">
        <v>275</v>
      </c>
      <c r="AU504" s="20" t="s">
        <v>82</v>
      </c>
    </row>
    <row r="505" spans="1:65" s="2" customFormat="1" ht="16.5" customHeight="1">
      <c r="A505" s="41"/>
      <c r="B505" s="42"/>
      <c r="C505" s="217" t="s">
        <v>1393</v>
      </c>
      <c r="D505" s="217" t="s">
        <v>268</v>
      </c>
      <c r="E505" s="218" t="s">
        <v>4265</v>
      </c>
      <c r="F505" s="219" t="s">
        <v>4266</v>
      </c>
      <c r="G505" s="220" t="s">
        <v>271</v>
      </c>
      <c r="H505" s="221">
        <v>20</v>
      </c>
      <c r="I505" s="222"/>
      <c r="J505" s="223">
        <f>ROUND(I505*H505,2)</f>
        <v>0</v>
      </c>
      <c r="K505" s="219" t="s">
        <v>272</v>
      </c>
      <c r="L505" s="47"/>
      <c r="M505" s="224" t="s">
        <v>19</v>
      </c>
      <c r="N505" s="225" t="s">
        <v>43</v>
      </c>
      <c r="O505" s="87"/>
      <c r="P505" s="226">
        <f>O505*H505</f>
        <v>0</v>
      </c>
      <c r="Q505" s="226">
        <v>0</v>
      </c>
      <c r="R505" s="226">
        <f>Q505*H505</f>
        <v>0</v>
      </c>
      <c r="S505" s="226">
        <v>0</v>
      </c>
      <c r="T505" s="227">
        <f>S505*H505</f>
        <v>0</v>
      </c>
      <c r="U505" s="41"/>
      <c r="V505" s="41"/>
      <c r="W505" s="41"/>
      <c r="X505" s="41"/>
      <c r="Y505" s="41"/>
      <c r="Z505" s="41"/>
      <c r="AA505" s="41"/>
      <c r="AB505" s="41"/>
      <c r="AC505" s="41"/>
      <c r="AD505" s="41"/>
      <c r="AE505" s="41"/>
      <c r="AR505" s="228" t="s">
        <v>273</v>
      </c>
      <c r="AT505" s="228" t="s">
        <v>268</v>
      </c>
      <c r="AU505" s="228" t="s">
        <v>82</v>
      </c>
      <c r="AY505" s="20" t="s">
        <v>266</v>
      </c>
      <c r="BE505" s="229">
        <f>IF(N505="základní",J505,0)</f>
        <v>0</v>
      </c>
      <c r="BF505" s="229">
        <f>IF(N505="snížená",J505,0)</f>
        <v>0</v>
      </c>
      <c r="BG505" s="229">
        <f>IF(N505="zákl. přenesená",J505,0)</f>
        <v>0</v>
      </c>
      <c r="BH505" s="229">
        <f>IF(N505="sníž. přenesená",J505,0)</f>
        <v>0</v>
      </c>
      <c r="BI505" s="229">
        <f>IF(N505="nulová",J505,0)</f>
        <v>0</v>
      </c>
      <c r="BJ505" s="20" t="s">
        <v>80</v>
      </c>
      <c r="BK505" s="229">
        <f>ROUND(I505*H505,2)</f>
        <v>0</v>
      </c>
      <c r="BL505" s="20" t="s">
        <v>273</v>
      </c>
      <c r="BM505" s="228" t="s">
        <v>2402</v>
      </c>
    </row>
    <row r="506" spans="1:47" s="2" customFormat="1" ht="12">
      <c r="A506" s="41"/>
      <c r="B506" s="42"/>
      <c r="C506" s="43"/>
      <c r="D506" s="230" t="s">
        <v>275</v>
      </c>
      <c r="E506" s="43"/>
      <c r="F506" s="231" t="s">
        <v>4266</v>
      </c>
      <c r="G506" s="43"/>
      <c r="H506" s="43"/>
      <c r="I506" s="232"/>
      <c r="J506" s="43"/>
      <c r="K506" s="43"/>
      <c r="L506" s="47"/>
      <c r="M506" s="233"/>
      <c r="N506" s="234"/>
      <c r="O506" s="87"/>
      <c r="P506" s="87"/>
      <c r="Q506" s="87"/>
      <c r="R506" s="87"/>
      <c r="S506" s="87"/>
      <c r="T506" s="88"/>
      <c r="U506" s="41"/>
      <c r="V506" s="41"/>
      <c r="W506" s="41"/>
      <c r="X506" s="41"/>
      <c r="Y506" s="41"/>
      <c r="Z506" s="41"/>
      <c r="AA506" s="41"/>
      <c r="AB506" s="41"/>
      <c r="AC506" s="41"/>
      <c r="AD506" s="41"/>
      <c r="AE506" s="41"/>
      <c r="AT506" s="20" t="s">
        <v>275</v>
      </c>
      <c r="AU506" s="20" t="s">
        <v>82</v>
      </c>
    </row>
    <row r="507" spans="1:47" s="2" customFormat="1" ht="12">
      <c r="A507" s="41"/>
      <c r="B507" s="42"/>
      <c r="C507" s="43"/>
      <c r="D507" s="235" t="s">
        <v>277</v>
      </c>
      <c r="E507" s="43"/>
      <c r="F507" s="236" t="s">
        <v>4267</v>
      </c>
      <c r="G507" s="43"/>
      <c r="H507" s="43"/>
      <c r="I507" s="232"/>
      <c r="J507" s="43"/>
      <c r="K507" s="43"/>
      <c r="L507" s="47"/>
      <c r="M507" s="233"/>
      <c r="N507" s="234"/>
      <c r="O507" s="87"/>
      <c r="P507" s="87"/>
      <c r="Q507" s="87"/>
      <c r="R507" s="87"/>
      <c r="S507" s="87"/>
      <c r="T507" s="88"/>
      <c r="U507" s="41"/>
      <c r="V507" s="41"/>
      <c r="W507" s="41"/>
      <c r="X507" s="41"/>
      <c r="Y507" s="41"/>
      <c r="Z507" s="41"/>
      <c r="AA507" s="41"/>
      <c r="AB507" s="41"/>
      <c r="AC507" s="41"/>
      <c r="AD507" s="41"/>
      <c r="AE507" s="41"/>
      <c r="AT507" s="20" t="s">
        <v>277</v>
      </c>
      <c r="AU507" s="20" t="s">
        <v>82</v>
      </c>
    </row>
    <row r="508" spans="1:65" s="2" customFormat="1" ht="16.5" customHeight="1">
      <c r="A508" s="41"/>
      <c r="B508" s="42"/>
      <c r="C508" s="269" t="s">
        <v>1400</v>
      </c>
      <c r="D508" s="269" t="s">
        <v>430</v>
      </c>
      <c r="E508" s="270" t="s">
        <v>4415</v>
      </c>
      <c r="F508" s="271" t="s">
        <v>4416</v>
      </c>
      <c r="G508" s="272" t="s">
        <v>3993</v>
      </c>
      <c r="H508" s="273">
        <v>4</v>
      </c>
      <c r="I508" s="274"/>
      <c r="J508" s="275">
        <f>ROUND(I508*H508,2)</f>
        <v>0</v>
      </c>
      <c r="K508" s="271" t="s">
        <v>520</v>
      </c>
      <c r="L508" s="276"/>
      <c r="M508" s="277" t="s">
        <v>19</v>
      </c>
      <c r="N508" s="278" t="s">
        <v>43</v>
      </c>
      <c r="O508" s="87"/>
      <c r="P508" s="226">
        <f>O508*H508</f>
        <v>0</v>
      </c>
      <c r="Q508" s="226">
        <v>0</v>
      </c>
      <c r="R508" s="226">
        <f>Q508*H508</f>
        <v>0</v>
      </c>
      <c r="S508" s="226">
        <v>0</v>
      </c>
      <c r="T508" s="227">
        <f>S508*H508</f>
        <v>0</v>
      </c>
      <c r="U508" s="41"/>
      <c r="V508" s="41"/>
      <c r="W508" s="41"/>
      <c r="X508" s="41"/>
      <c r="Y508" s="41"/>
      <c r="Z508" s="41"/>
      <c r="AA508" s="41"/>
      <c r="AB508" s="41"/>
      <c r="AC508" s="41"/>
      <c r="AD508" s="41"/>
      <c r="AE508" s="41"/>
      <c r="AR508" s="228" t="s">
        <v>324</v>
      </c>
      <c r="AT508" s="228" t="s">
        <v>430</v>
      </c>
      <c r="AU508" s="228" t="s">
        <v>82</v>
      </c>
      <c r="AY508" s="20" t="s">
        <v>266</v>
      </c>
      <c r="BE508" s="229">
        <f>IF(N508="základní",J508,0)</f>
        <v>0</v>
      </c>
      <c r="BF508" s="229">
        <f>IF(N508="snížená",J508,0)</f>
        <v>0</v>
      </c>
      <c r="BG508" s="229">
        <f>IF(N508="zákl. přenesená",J508,0)</f>
        <v>0</v>
      </c>
      <c r="BH508" s="229">
        <f>IF(N508="sníž. přenesená",J508,0)</f>
        <v>0</v>
      </c>
      <c r="BI508" s="229">
        <f>IF(N508="nulová",J508,0)</f>
        <v>0</v>
      </c>
      <c r="BJ508" s="20" t="s">
        <v>80</v>
      </c>
      <c r="BK508" s="229">
        <f>ROUND(I508*H508,2)</f>
        <v>0</v>
      </c>
      <c r="BL508" s="20" t="s">
        <v>273</v>
      </c>
      <c r="BM508" s="228" t="s">
        <v>2410</v>
      </c>
    </row>
    <row r="509" spans="1:47" s="2" customFormat="1" ht="12">
      <c r="A509" s="41"/>
      <c r="B509" s="42"/>
      <c r="C509" s="43"/>
      <c r="D509" s="230" t="s">
        <v>275</v>
      </c>
      <c r="E509" s="43"/>
      <c r="F509" s="231" t="s">
        <v>4416</v>
      </c>
      <c r="G509" s="43"/>
      <c r="H509" s="43"/>
      <c r="I509" s="232"/>
      <c r="J509" s="43"/>
      <c r="K509" s="43"/>
      <c r="L509" s="47"/>
      <c r="M509" s="233"/>
      <c r="N509" s="234"/>
      <c r="O509" s="87"/>
      <c r="P509" s="87"/>
      <c r="Q509" s="87"/>
      <c r="R509" s="87"/>
      <c r="S509" s="87"/>
      <c r="T509" s="88"/>
      <c r="U509" s="41"/>
      <c r="V509" s="41"/>
      <c r="W509" s="41"/>
      <c r="X509" s="41"/>
      <c r="Y509" s="41"/>
      <c r="Z509" s="41"/>
      <c r="AA509" s="41"/>
      <c r="AB509" s="41"/>
      <c r="AC509" s="41"/>
      <c r="AD509" s="41"/>
      <c r="AE509" s="41"/>
      <c r="AT509" s="20" t="s">
        <v>275</v>
      </c>
      <c r="AU509" s="20" t="s">
        <v>82</v>
      </c>
    </row>
    <row r="510" spans="1:65" s="2" customFormat="1" ht="16.5" customHeight="1">
      <c r="A510" s="41"/>
      <c r="B510" s="42"/>
      <c r="C510" s="217" t="s">
        <v>1407</v>
      </c>
      <c r="D510" s="217" t="s">
        <v>268</v>
      </c>
      <c r="E510" s="218" t="s">
        <v>4417</v>
      </c>
      <c r="F510" s="219" t="s">
        <v>4418</v>
      </c>
      <c r="G510" s="220" t="s">
        <v>3993</v>
      </c>
      <c r="H510" s="221">
        <v>4</v>
      </c>
      <c r="I510" s="222"/>
      <c r="J510" s="223">
        <f>ROUND(I510*H510,2)</f>
        <v>0</v>
      </c>
      <c r="K510" s="219" t="s">
        <v>272</v>
      </c>
      <c r="L510" s="47"/>
      <c r="M510" s="224" t="s">
        <v>19</v>
      </c>
      <c r="N510" s="225" t="s">
        <v>43</v>
      </c>
      <c r="O510" s="87"/>
      <c r="P510" s="226">
        <f>O510*H510</f>
        <v>0</v>
      </c>
      <c r="Q510" s="226">
        <v>0</v>
      </c>
      <c r="R510" s="226">
        <f>Q510*H510</f>
        <v>0</v>
      </c>
      <c r="S510" s="226">
        <v>0</v>
      </c>
      <c r="T510" s="227">
        <f>S510*H510</f>
        <v>0</v>
      </c>
      <c r="U510" s="41"/>
      <c r="V510" s="41"/>
      <c r="W510" s="41"/>
      <c r="X510" s="41"/>
      <c r="Y510" s="41"/>
      <c r="Z510" s="41"/>
      <c r="AA510" s="41"/>
      <c r="AB510" s="41"/>
      <c r="AC510" s="41"/>
      <c r="AD510" s="41"/>
      <c r="AE510" s="41"/>
      <c r="AR510" s="228" t="s">
        <v>273</v>
      </c>
      <c r="AT510" s="228" t="s">
        <v>268</v>
      </c>
      <c r="AU510" s="228" t="s">
        <v>82</v>
      </c>
      <c r="AY510" s="20" t="s">
        <v>266</v>
      </c>
      <c r="BE510" s="229">
        <f>IF(N510="základní",J510,0)</f>
        <v>0</v>
      </c>
      <c r="BF510" s="229">
        <f>IF(N510="snížená",J510,0)</f>
        <v>0</v>
      </c>
      <c r="BG510" s="229">
        <f>IF(N510="zákl. přenesená",J510,0)</f>
        <v>0</v>
      </c>
      <c r="BH510" s="229">
        <f>IF(N510="sníž. přenesená",J510,0)</f>
        <v>0</v>
      </c>
      <c r="BI510" s="229">
        <f>IF(N510="nulová",J510,0)</f>
        <v>0</v>
      </c>
      <c r="BJ510" s="20" t="s">
        <v>80</v>
      </c>
      <c r="BK510" s="229">
        <f>ROUND(I510*H510,2)</f>
        <v>0</v>
      </c>
      <c r="BL510" s="20" t="s">
        <v>273</v>
      </c>
      <c r="BM510" s="228" t="s">
        <v>2418</v>
      </c>
    </row>
    <row r="511" spans="1:47" s="2" customFormat="1" ht="12">
      <c r="A511" s="41"/>
      <c r="B511" s="42"/>
      <c r="C511" s="43"/>
      <c r="D511" s="230" t="s">
        <v>275</v>
      </c>
      <c r="E511" s="43"/>
      <c r="F511" s="231" t="s">
        <v>4418</v>
      </c>
      <c r="G511" s="43"/>
      <c r="H511" s="43"/>
      <c r="I511" s="232"/>
      <c r="J511" s="43"/>
      <c r="K511" s="43"/>
      <c r="L511" s="47"/>
      <c r="M511" s="233"/>
      <c r="N511" s="234"/>
      <c r="O511" s="87"/>
      <c r="P511" s="87"/>
      <c r="Q511" s="87"/>
      <c r="R511" s="87"/>
      <c r="S511" s="87"/>
      <c r="T511" s="88"/>
      <c r="U511" s="41"/>
      <c r="V511" s="41"/>
      <c r="W511" s="41"/>
      <c r="X511" s="41"/>
      <c r="Y511" s="41"/>
      <c r="Z511" s="41"/>
      <c r="AA511" s="41"/>
      <c r="AB511" s="41"/>
      <c r="AC511" s="41"/>
      <c r="AD511" s="41"/>
      <c r="AE511" s="41"/>
      <c r="AT511" s="20" t="s">
        <v>275</v>
      </c>
      <c r="AU511" s="20" t="s">
        <v>82</v>
      </c>
    </row>
    <row r="512" spans="1:47" s="2" customFormat="1" ht="12">
      <c r="A512" s="41"/>
      <c r="B512" s="42"/>
      <c r="C512" s="43"/>
      <c r="D512" s="235" t="s">
        <v>277</v>
      </c>
      <c r="E512" s="43"/>
      <c r="F512" s="236" t="s">
        <v>4419</v>
      </c>
      <c r="G512" s="43"/>
      <c r="H512" s="43"/>
      <c r="I512" s="232"/>
      <c r="J512" s="43"/>
      <c r="K512" s="43"/>
      <c r="L512" s="47"/>
      <c r="M512" s="233"/>
      <c r="N512" s="234"/>
      <c r="O512" s="87"/>
      <c r="P512" s="87"/>
      <c r="Q512" s="87"/>
      <c r="R512" s="87"/>
      <c r="S512" s="87"/>
      <c r="T512" s="88"/>
      <c r="U512" s="41"/>
      <c r="V512" s="41"/>
      <c r="W512" s="41"/>
      <c r="X512" s="41"/>
      <c r="Y512" s="41"/>
      <c r="Z512" s="41"/>
      <c r="AA512" s="41"/>
      <c r="AB512" s="41"/>
      <c r="AC512" s="41"/>
      <c r="AD512" s="41"/>
      <c r="AE512" s="41"/>
      <c r="AT512" s="20" t="s">
        <v>277</v>
      </c>
      <c r="AU512" s="20" t="s">
        <v>82</v>
      </c>
    </row>
    <row r="513" spans="1:65" s="2" customFormat="1" ht="16.5" customHeight="1">
      <c r="A513" s="41"/>
      <c r="B513" s="42"/>
      <c r="C513" s="269" t="s">
        <v>1415</v>
      </c>
      <c r="D513" s="269" t="s">
        <v>430</v>
      </c>
      <c r="E513" s="270" t="s">
        <v>4420</v>
      </c>
      <c r="F513" s="271" t="s">
        <v>4421</v>
      </c>
      <c r="G513" s="272" t="s">
        <v>3993</v>
      </c>
      <c r="H513" s="273">
        <v>4</v>
      </c>
      <c r="I513" s="274"/>
      <c r="J513" s="275">
        <f>ROUND(I513*H513,2)</f>
        <v>0</v>
      </c>
      <c r="K513" s="271" t="s">
        <v>520</v>
      </c>
      <c r="L513" s="276"/>
      <c r="M513" s="277" t="s">
        <v>19</v>
      </c>
      <c r="N513" s="278" t="s">
        <v>43</v>
      </c>
      <c r="O513" s="87"/>
      <c r="P513" s="226">
        <f>O513*H513</f>
        <v>0</v>
      </c>
      <c r="Q513" s="226">
        <v>0</v>
      </c>
      <c r="R513" s="226">
        <f>Q513*H513</f>
        <v>0</v>
      </c>
      <c r="S513" s="226">
        <v>0</v>
      </c>
      <c r="T513" s="227">
        <f>S513*H513</f>
        <v>0</v>
      </c>
      <c r="U513" s="41"/>
      <c r="V513" s="41"/>
      <c r="W513" s="41"/>
      <c r="X513" s="41"/>
      <c r="Y513" s="41"/>
      <c r="Z513" s="41"/>
      <c r="AA513" s="41"/>
      <c r="AB513" s="41"/>
      <c r="AC513" s="41"/>
      <c r="AD513" s="41"/>
      <c r="AE513" s="41"/>
      <c r="AR513" s="228" t="s">
        <v>324</v>
      </c>
      <c r="AT513" s="228" t="s">
        <v>430</v>
      </c>
      <c r="AU513" s="228" t="s">
        <v>82</v>
      </c>
      <c r="AY513" s="20" t="s">
        <v>266</v>
      </c>
      <c r="BE513" s="229">
        <f>IF(N513="základní",J513,0)</f>
        <v>0</v>
      </c>
      <c r="BF513" s="229">
        <f>IF(N513="snížená",J513,0)</f>
        <v>0</v>
      </c>
      <c r="BG513" s="229">
        <f>IF(N513="zákl. přenesená",J513,0)</f>
        <v>0</v>
      </c>
      <c r="BH513" s="229">
        <f>IF(N513="sníž. přenesená",J513,0)</f>
        <v>0</v>
      </c>
      <c r="BI513" s="229">
        <f>IF(N513="nulová",J513,0)</f>
        <v>0</v>
      </c>
      <c r="BJ513" s="20" t="s">
        <v>80</v>
      </c>
      <c r="BK513" s="229">
        <f>ROUND(I513*H513,2)</f>
        <v>0</v>
      </c>
      <c r="BL513" s="20" t="s">
        <v>273</v>
      </c>
      <c r="BM513" s="228" t="s">
        <v>2426</v>
      </c>
    </row>
    <row r="514" spans="1:47" s="2" customFormat="1" ht="12">
      <c r="A514" s="41"/>
      <c r="B514" s="42"/>
      <c r="C514" s="43"/>
      <c r="D514" s="230" t="s">
        <v>275</v>
      </c>
      <c r="E514" s="43"/>
      <c r="F514" s="231" t="s">
        <v>4421</v>
      </c>
      <c r="G514" s="43"/>
      <c r="H514" s="43"/>
      <c r="I514" s="232"/>
      <c r="J514" s="43"/>
      <c r="K514" s="43"/>
      <c r="L514" s="47"/>
      <c r="M514" s="233"/>
      <c r="N514" s="234"/>
      <c r="O514" s="87"/>
      <c r="P514" s="87"/>
      <c r="Q514" s="87"/>
      <c r="R514" s="87"/>
      <c r="S514" s="87"/>
      <c r="T514" s="88"/>
      <c r="U514" s="41"/>
      <c r="V514" s="41"/>
      <c r="W514" s="41"/>
      <c r="X514" s="41"/>
      <c r="Y514" s="41"/>
      <c r="Z514" s="41"/>
      <c r="AA514" s="41"/>
      <c r="AB514" s="41"/>
      <c r="AC514" s="41"/>
      <c r="AD514" s="41"/>
      <c r="AE514" s="41"/>
      <c r="AT514" s="20" t="s">
        <v>275</v>
      </c>
      <c r="AU514" s="20" t="s">
        <v>82</v>
      </c>
    </row>
    <row r="515" spans="1:65" s="2" customFormat="1" ht="16.5" customHeight="1">
      <c r="A515" s="41"/>
      <c r="B515" s="42"/>
      <c r="C515" s="217" t="s">
        <v>1425</v>
      </c>
      <c r="D515" s="217" t="s">
        <v>268</v>
      </c>
      <c r="E515" s="218" t="s">
        <v>4422</v>
      </c>
      <c r="F515" s="219" t="s">
        <v>4423</v>
      </c>
      <c r="G515" s="220" t="s">
        <v>3993</v>
      </c>
      <c r="H515" s="221">
        <v>4</v>
      </c>
      <c r="I515" s="222"/>
      <c r="J515" s="223">
        <f>ROUND(I515*H515,2)</f>
        <v>0</v>
      </c>
      <c r="K515" s="219" t="s">
        <v>520</v>
      </c>
      <c r="L515" s="47"/>
      <c r="M515" s="224" t="s">
        <v>19</v>
      </c>
      <c r="N515" s="225" t="s">
        <v>43</v>
      </c>
      <c r="O515" s="87"/>
      <c r="P515" s="226">
        <f>O515*H515</f>
        <v>0</v>
      </c>
      <c r="Q515" s="226">
        <v>0</v>
      </c>
      <c r="R515" s="226">
        <f>Q515*H515</f>
        <v>0</v>
      </c>
      <c r="S515" s="226">
        <v>0</v>
      </c>
      <c r="T515" s="227">
        <f>S515*H515</f>
        <v>0</v>
      </c>
      <c r="U515" s="41"/>
      <c r="V515" s="41"/>
      <c r="W515" s="41"/>
      <c r="X515" s="41"/>
      <c r="Y515" s="41"/>
      <c r="Z515" s="41"/>
      <c r="AA515" s="41"/>
      <c r="AB515" s="41"/>
      <c r="AC515" s="41"/>
      <c r="AD515" s="41"/>
      <c r="AE515" s="41"/>
      <c r="AR515" s="228" t="s">
        <v>273</v>
      </c>
      <c r="AT515" s="228" t="s">
        <v>268</v>
      </c>
      <c r="AU515" s="228" t="s">
        <v>82</v>
      </c>
      <c r="AY515" s="20" t="s">
        <v>266</v>
      </c>
      <c r="BE515" s="229">
        <f>IF(N515="základní",J515,0)</f>
        <v>0</v>
      </c>
      <c r="BF515" s="229">
        <f>IF(N515="snížená",J515,0)</f>
        <v>0</v>
      </c>
      <c r="BG515" s="229">
        <f>IF(N515="zákl. přenesená",J515,0)</f>
        <v>0</v>
      </c>
      <c r="BH515" s="229">
        <f>IF(N515="sníž. přenesená",J515,0)</f>
        <v>0</v>
      </c>
      <c r="BI515" s="229">
        <f>IF(N515="nulová",J515,0)</f>
        <v>0</v>
      </c>
      <c r="BJ515" s="20" t="s">
        <v>80</v>
      </c>
      <c r="BK515" s="229">
        <f>ROUND(I515*H515,2)</f>
        <v>0</v>
      </c>
      <c r="BL515" s="20" t="s">
        <v>273</v>
      </c>
      <c r="BM515" s="228" t="s">
        <v>2441</v>
      </c>
    </row>
    <row r="516" spans="1:47" s="2" customFormat="1" ht="12">
      <c r="A516" s="41"/>
      <c r="B516" s="42"/>
      <c r="C516" s="43"/>
      <c r="D516" s="230" t="s">
        <v>275</v>
      </c>
      <c r="E516" s="43"/>
      <c r="F516" s="231" t="s">
        <v>4423</v>
      </c>
      <c r="G516" s="43"/>
      <c r="H516" s="43"/>
      <c r="I516" s="232"/>
      <c r="J516" s="43"/>
      <c r="K516" s="43"/>
      <c r="L516" s="47"/>
      <c r="M516" s="233"/>
      <c r="N516" s="234"/>
      <c r="O516" s="87"/>
      <c r="P516" s="87"/>
      <c r="Q516" s="87"/>
      <c r="R516" s="87"/>
      <c r="S516" s="87"/>
      <c r="T516" s="88"/>
      <c r="U516" s="41"/>
      <c r="V516" s="41"/>
      <c r="W516" s="41"/>
      <c r="X516" s="41"/>
      <c r="Y516" s="41"/>
      <c r="Z516" s="41"/>
      <c r="AA516" s="41"/>
      <c r="AB516" s="41"/>
      <c r="AC516" s="41"/>
      <c r="AD516" s="41"/>
      <c r="AE516" s="41"/>
      <c r="AT516" s="20" t="s">
        <v>275</v>
      </c>
      <c r="AU516" s="20" t="s">
        <v>82</v>
      </c>
    </row>
    <row r="517" spans="1:65" s="2" customFormat="1" ht="16.5" customHeight="1">
      <c r="A517" s="41"/>
      <c r="B517" s="42"/>
      <c r="C517" s="269" t="s">
        <v>165</v>
      </c>
      <c r="D517" s="269" t="s">
        <v>430</v>
      </c>
      <c r="E517" s="270" t="s">
        <v>4424</v>
      </c>
      <c r="F517" s="271" t="s">
        <v>4425</v>
      </c>
      <c r="G517" s="272" t="s">
        <v>423</v>
      </c>
      <c r="H517" s="273">
        <v>40</v>
      </c>
      <c r="I517" s="274"/>
      <c r="J517" s="275">
        <f>ROUND(I517*H517,2)</f>
        <v>0</v>
      </c>
      <c r="K517" s="271" t="s">
        <v>520</v>
      </c>
      <c r="L517" s="276"/>
      <c r="M517" s="277" t="s">
        <v>19</v>
      </c>
      <c r="N517" s="278" t="s">
        <v>43</v>
      </c>
      <c r="O517" s="87"/>
      <c r="P517" s="226">
        <f>O517*H517</f>
        <v>0</v>
      </c>
      <c r="Q517" s="226">
        <v>0</v>
      </c>
      <c r="R517" s="226">
        <f>Q517*H517</f>
        <v>0</v>
      </c>
      <c r="S517" s="226">
        <v>0</v>
      </c>
      <c r="T517" s="227">
        <f>S517*H517</f>
        <v>0</v>
      </c>
      <c r="U517" s="41"/>
      <c r="V517" s="41"/>
      <c r="W517" s="41"/>
      <c r="X517" s="41"/>
      <c r="Y517" s="41"/>
      <c r="Z517" s="41"/>
      <c r="AA517" s="41"/>
      <c r="AB517" s="41"/>
      <c r="AC517" s="41"/>
      <c r="AD517" s="41"/>
      <c r="AE517" s="41"/>
      <c r="AR517" s="228" t="s">
        <v>324</v>
      </c>
      <c r="AT517" s="228" t="s">
        <v>430</v>
      </c>
      <c r="AU517" s="228" t="s">
        <v>82</v>
      </c>
      <c r="AY517" s="20" t="s">
        <v>266</v>
      </c>
      <c r="BE517" s="229">
        <f>IF(N517="základní",J517,0)</f>
        <v>0</v>
      </c>
      <c r="BF517" s="229">
        <f>IF(N517="snížená",J517,0)</f>
        <v>0</v>
      </c>
      <c r="BG517" s="229">
        <f>IF(N517="zákl. přenesená",J517,0)</f>
        <v>0</v>
      </c>
      <c r="BH517" s="229">
        <f>IF(N517="sníž. přenesená",J517,0)</f>
        <v>0</v>
      </c>
      <c r="BI517" s="229">
        <f>IF(N517="nulová",J517,0)</f>
        <v>0</v>
      </c>
      <c r="BJ517" s="20" t="s">
        <v>80</v>
      </c>
      <c r="BK517" s="229">
        <f>ROUND(I517*H517,2)</f>
        <v>0</v>
      </c>
      <c r="BL517" s="20" t="s">
        <v>273</v>
      </c>
      <c r="BM517" s="228" t="s">
        <v>2455</v>
      </c>
    </row>
    <row r="518" spans="1:47" s="2" customFormat="1" ht="12">
      <c r="A518" s="41"/>
      <c r="B518" s="42"/>
      <c r="C518" s="43"/>
      <c r="D518" s="230" t="s">
        <v>275</v>
      </c>
      <c r="E518" s="43"/>
      <c r="F518" s="231" t="s">
        <v>4425</v>
      </c>
      <c r="G518" s="43"/>
      <c r="H518" s="43"/>
      <c r="I518" s="232"/>
      <c r="J518" s="43"/>
      <c r="K518" s="43"/>
      <c r="L518" s="47"/>
      <c r="M518" s="233"/>
      <c r="N518" s="234"/>
      <c r="O518" s="87"/>
      <c r="P518" s="87"/>
      <c r="Q518" s="87"/>
      <c r="R518" s="87"/>
      <c r="S518" s="87"/>
      <c r="T518" s="88"/>
      <c r="U518" s="41"/>
      <c r="V518" s="41"/>
      <c r="W518" s="41"/>
      <c r="X518" s="41"/>
      <c r="Y518" s="41"/>
      <c r="Z518" s="41"/>
      <c r="AA518" s="41"/>
      <c r="AB518" s="41"/>
      <c r="AC518" s="41"/>
      <c r="AD518" s="41"/>
      <c r="AE518" s="41"/>
      <c r="AT518" s="20" t="s">
        <v>275</v>
      </c>
      <c r="AU518" s="20" t="s">
        <v>82</v>
      </c>
    </row>
    <row r="519" spans="1:65" s="2" customFormat="1" ht="16.5" customHeight="1">
      <c r="A519" s="41"/>
      <c r="B519" s="42"/>
      <c r="C519" s="217" t="s">
        <v>1437</v>
      </c>
      <c r="D519" s="217" t="s">
        <v>268</v>
      </c>
      <c r="E519" s="218" t="s">
        <v>4426</v>
      </c>
      <c r="F519" s="219" t="s">
        <v>4427</v>
      </c>
      <c r="G519" s="220" t="s">
        <v>423</v>
      </c>
      <c r="H519" s="221">
        <v>40</v>
      </c>
      <c r="I519" s="222"/>
      <c r="J519" s="223">
        <f>ROUND(I519*H519,2)</f>
        <v>0</v>
      </c>
      <c r="K519" s="219" t="s">
        <v>520</v>
      </c>
      <c r="L519" s="47"/>
      <c r="M519" s="224" t="s">
        <v>19</v>
      </c>
      <c r="N519" s="225" t="s">
        <v>43</v>
      </c>
      <c r="O519" s="87"/>
      <c r="P519" s="226">
        <f>O519*H519</f>
        <v>0</v>
      </c>
      <c r="Q519" s="226">
        <v>0</v>
      </c>
      <c r="R519" s="226">
        <f>Q519*H519</f>
        <v>0</v>
      </c>
      <c r="S519" s="226">
        <v>0</v>
      </c>
      <c r="T519" s="227">
        <f>S519*H519</f>
        <v>0</v>
      </c>
      <c r="U519" s="41"/>
      <c r="V519" s="41"/>
      <c r="W519" s="41"/>
      <c r="X519" s="41"/>
      <c r="Y519" s="41"/>
      <c r="Z519" s="41"/>
      <c r="AA519" s="41"/>
      <c r="AB519" s="41"/>
      <c r="AC519" s="41"/>
      <c r="AD519" s="41"/>
      <c r="AE519" s="41"/>
      <c r="AR519" s="228" t="s">
        <v>273</v>
      </c>
      <c r="AT519" s="228" t="s">
        <v>268</v>
      </c>
      <c r="AU519" s="228" t="s">
        <v>82</v>
      </c>
      <c r="AY519" s="20" t="s">
        <v>266</v>
      </c>
      <c r="BE519" s="229">
        <f>IF(N519="základní",J519,0)</f>
        <v>0</v>
      </c>
      <c r="BF519" s="229">
        <f>IF(N519="snížená",J519,0)</f>
        <v>0</v>
      </c>
      <c r="BG519" s="229">
        <f>IF(N519="zákl. přenesená",J519,0)</f>
        <v>0</v>
      </c>
      <c r="BH519" s="229">
        <f>IF(N519="sníž. přenesená",J519,0)</f>
        <v>0</v>
      </c>
      <c r="BI519" s="229">
        <f>IF(N519="nulová",J519,0)</f>
        <v>0</v>
      </c>
      <c r="BJ519" s="20" t="s">
        <v>80</v>
      </c>
      <c r="BK519" s="229">
        <f>ROUND(I519*H519,2)</f>
        <v>0</v>
      </c>
      <c r="BL519" s="20" t="s">
        <v>273</v>
      </c>
      <c r="BM519" s="228" t="s">
        <v>2470</v>
      </c>
    </row>
    <row r="520" spans="1:47" s="2" customFormat="1" ht="12">
      <c r="A520" s="41"/>
      <c r="B520" s="42"/>
      <c r="C520" s="43"/>
      <c r="D520" s="230" t="s">
        <v>275</v>
      </c>
      <c r="E520" s="43"/>
      <c r="F520" s="231" t="s">
        <v>4427</v>
      </c>
      <c r="G520" s="43"/>
      <c r="H520" s="43"/>
      <c r="I520" s="232"/>
      <c r="J520" s="43"/>
      <c r="K520" s="43"/>
      <c r="L520" s="47"/>
      <c r="M520" s="233"/>
      <c r="N520" s="234"/>
      <c r="O520" s="87"/>
      <c r="P520" s="87"/>
      <c r="Q520" s="87"/>
      <c r="R520" s="87"/>
      <c r="S520" s="87"/>
      <c r="T520" s="88"/>
      <c r="U520" s="41"/>
      <c r="V520" s="41"/>
      <c r="W520" s="41"/>
      <c r="X520" s="41"/>
      <c r="Y520" s="41"/>
      <c r="Z520" s="41"/>
      <c r="AA520" s="41"/>
      <c r="AB520" s="41"/>
      <c r="AC520" s="41"/>
      <c r="AD520" s="41"/>
      <c r="AE520" s="41"/>
      <c r="AT520" s="20" t="s">
        <v>275</v>
      </c>
      <c r="AU520" s="20" t="s">
        <v>82</v>
      </c>
    </row>
    <row r="521" spans="1:65" s="2" customFormat="1" ht="16.5" customHeight="1">
      <c r="A521" s="41"/>
      <c r="B521" s="42"/>
      <c r="C521" s="269" t="s">
        <v>1454</v>
      </c>
      <c r="D521" s="269" t="s">
        <v>430</v>
      </c>
      <c r="E521" s="270" t="s">
        <v>4428</v>
      </c>
      <c r="F521" s="271" t="s">
        <v>4429</v>
      </c>
      <c r="G521" s="272" t="s">
        <v>423</v>
      </c>
      <c r="H521" s="273">
        <v>20</v>
      </c>
      <c r="I521" s="274"/>
      <c r="J521" s="275">
        <f>ROUND(I521*H521,2)</f>
        <v>0</v>
      </c>
      <c r="K521" s="271" t="s">
        <v>520</v>
      </c>
      <c r="L521" s="276"/>
      <c r="M521" s="277" t="s">
        <v>19</v>
      </c>
      <c r="N521" s="278" t="s">
        <v>43</v>
      </c>
      <c r="O521" s="87"/>
      <c r="P521" s="226">
        <f>O521*H521</f>
        <v>0</v>
      </c>
      <c r="Q521" s="226">
        <v>0</v>
      </c>
      <c r="R521" s="226">
        <f>Q521*H521</f>
        <v>0</v>
      </c>
      <c r="S521" s="226">
        <v>0</v>
      </c>
      <c r="T521" s="227">
        <f>S521*H521</f>
        <v>0</v>
      </c>
      <c r="U521" s="41"/>
      <c r="V521" s="41"/>
      <c r="W521" s="41"/>
      <c r="X521" s="41"/>
      <c r="Y521" s="41"/>
      <c r="Z521" s="41"/>
      <c r="AA521" s="41"/>
      <c r="AB521" s="41"/>
      <c r="AC521" s="41"/>
      <c r="AD521" s="41"/>
      <c r="AE521" s="41"/>
      <c r="AR521" s="228" t="s">
        <v>324</v>
      </c>
      <c r="AT521" s="228" t="s">
        <v>430</v>
      </c>
      <c r="AU521" s="228" t="s">
        <v>82</v>
      </c>
      <c r="AY521" s="20" t="s">
        <v>266</v>
      </c>
      <c r="BE521" s="229">
        <f>IF(N521="základní",J521,0)</f>
        <v>0</v>
      </c>
      <c r="BF521" s="229">
        <f>IF(N521="snížená",J521,0)</f>
        <v>0</v>
      </c>
      <c r="BG521" s="229">
        <f>IF(N521="zákl. přenesená",J521,0)</f>
        <v>0</v>
      </c>
      <c r="BH521" s="229">
        <f>IF(N521="sníž. přenesená",J521,0)</f>
        <v>0</v>
      </c>
      <c r="BI521" s="229">
        <f>IF(N521="nulová",J521,0)</f>
        <v>0</v>
      </c>
      <c r="BJ521" s="20" t="s">
        <v>80</v>
      </c>
      <c r="BK521" s="229">
        <f>ROUND(I521*H521,2)</f>
        <v>0</v>
      </c>
      <c r="BL521" s="20" t="s">
        <v>273</v>
      </c>
      <c r="BM521" s="228" t="s">
        <v>2484</v>
      </c>
    </row>
    <row r="522" spans="1:47" s="2" customFormat="1" ht="12">
      <c r="A522" s="41"/>
      <c r="B522" s="42"/>
      <c r="C522" s="43"/>
      <c r="D522" s="230" t="s">
        <v>275</v>
      </c>
      <c r="E522" s="43"/>
      <c r="F522" s="231" t="s">
        <v>4429</v>
      </c>
      <c r="G522" s="43"/>
      <c r="H522" s="43"/>
      <c r="I522" s="232"/>
      <c r="J522" s="43"/>
      <c r="K522" s="43"/>
      <c r="L522" s="47"/>
      <c r="M522" s="233"/>
      <c r="N522" s="234"/>
      <c r="O522" s="87"/>
      <c r="P522" s="87"/>
      <c r="Q522" s="87"/>
      <c r="R522" s="87"/>
      <c r="S522" s="87"/>
      <c r="T522" s="88"/>
      <c r="U522" s="41"/>
      <c r="V522" s="41"/>
      <c r="W522" s="41"/>
      <c r="X522" s="41"/>
      <c r="Y522" s="41"/>
      <c r="Z522" s="41"/>
      <c r="AA522" s="41"/>
      <c r="AB522" s="41"/>
      <c r="AC522" s="41"/>
      <c r="AD522" s="41"/>
      <c r="AE522" s="41"/>
      <c r="AT522" s="20" t="s">
        <v>275</v>
      </c>
      <c r="AU522" s="20" t="s">
        <v>82</v>
      </c>
    </row>
    <row r="523" spans="1:65" s="2" customFormat="1" ht="16.5" customHeight="1">
      <c r="A523" s="41"/>
      <c r="B523" s="42"/>
      <c r="C523" s="217" t="s">
        <v>1461</v>
      </c>
      <c r="D523" s="217" t="s">
        <v>268</v>
      </c>
      <c r="E523" s="218" t="s">
        <v>4430</v>
      </c>
      <c r="F523" s="219" t="s">
        <v>4431</v>
      </c>
      <c r="G523" s="220" t="s">
        <v>423</v>
      </c>
      <c r="H523" s="221">
        <v>20</v>
      </c>
      <c r="I523" s="222"/>
      <c r="J523" s="223">
        <f>ROUND(I523*H523,2)</f>
        <v>0</v>
      </c>
      <c r="K523" s="219" t="s">
        <v>272</v>
      </c>
      <c r="L523" s="47"/>
      <c r="M523" s="224" t="s">
        <v>19</v>
      </c>
      <c r="N523" s="225" t="s">
        <v>43</v>
      </c>
      <c r="O523" s="87"/>
      <c r="P523" s="226">
        <f>O523*H523</f>
        <v>0</v>
      </c>
      <c r="Q523" s="226">
        <v>0</v>
      </c>
      <c r="R523" s="226">
        <f>Q523*H523</f>
        <v>0</v>
      </c>
      <c r="S523" s="226">
        <v>0</v>
      </c>
      <c r="T523" s="227">
        <f>S523*H523</f>
        <v>0</v>
      </c>
      <c r="U523" s="41"/>
      <c r="V523" s="41"/>
      <c r="W523" s="41"/>
      <c r="X523" s="41"/>
      <c r="Y523" s="41"/>
      <c r="Z523" s="41"/>
      <c r="AA523" s="41"/>
      <c r="AB523" s="41"/>
      <c r="AC523" s="41"/>
      <c r="AD523" s="41"/>
      <c r="AE523" s="41"/>
      <c r="AR523" s="228" t="s">
        <v>273</v>
      </c>
      <c r="AT523" s="228" t="s">
        <v>268</v>
      </c>
      <c r="AU523" s="228" t="s">
        <v>82</v>
      </c>
      <c r="AY523" s="20" t="s">
        <v>266</v>
      </c>
      <c r="BE523" s="229">
        <f>IF(N523="základní",J523,0)</f>
        <v>0</v>
      </c>
      <c r="BF523" s="229">
        <f>IF(N523="snížená",J523,0)</f>
        <v>0</v>
      </c>
      <c r="BG523" s="229">
        <f>IF(N523="zákl. přenesená",J523,0)</f>
        <v>0</v>
      </c>
      <c r="BH523" s="229">
        <f>IF(N523="sníž. přenesená",J523,0)</f>
        <v>0</v>
      </c>
      <c r="BI523" s="229">
        <f>IF(N523="nulová",J523,0)</f>
        <v>0</v>
      </c>
      <c r="BJ523" s="20" t="s">
        <v>80</v>
      </c>
      <c r="BK523" s="229">
        <f>ROUND(I523*H523,2)</f>
        <v>0</v>
      </c>
      <c r="BL523" s="20" t="s">
        <v>273</v>
      </c>
      <c r="BM523" s="228" t="s">
        <v>2497</v>
      </c>
    </row>
    <row r="524" spans="1:47" s="2" customFormat="1" ht="12">
      <c r="A524" s="41"/>
      <c r="B524" s="42"/>
      <c r="C524" s="43"/>
      <c r="D524" s="230" t="s">
        <v>275</v>
      </c>
      <c r="E524" s="43"/>
      <c r="F524" s="231" t="s">
        <v>4431</v>
      </c>
      <c r="G524" s="43"/>
      <c r="H524" s="43"/>
      <c r="I524" s="232"/>
      <c r="J524" s="43"/>
      <c r="K524" s="43"/>
      <c r="L524" s="47"/>
      <c r="M524" s="233"/>
      <c r="N524" s="234"/>
      <c r="O524" s="87"/>
      <c r="P524" s="87"/>
      <c r="Q524" s="87"/>
      <c r="R524" s="87"/>
      <c r="S524" s="87"/>
      <c r="T524" s="88"/>
      <c r="U524" s="41"/>
      <c r="V524" s="41"/>
      <c r="W524" s="41"/>
      <c r="X524" s="41"/>
      <c r="Y524" s="41"/>
      <c r="Z524" s="41"/>
      <c r="AA524" s="41"/>
      <c r="AB524" s="41"/>
      <c r="AC524" s="41"/>
      <c r="AD524" s="41"/>
      <c r="AE524" s="41"/>
      <c r="AT524" s="20" t="s">
        <v>275</v>
      </c>
      <c r="AU524" s="20" t="s">
        <v>82</v>
      </c>
    </row>
    <row r="525" spans="1:47" s="2" customFormat="1" ht="12">
      <c r="A525" s="41"/>
      <c r="B525" s="42"/>
      <c r="C525" s="43"/>
      <c r="D525" s="235" t="s">
        <v>277</v>
      </c>
      <c r="E525" s="43"/>
      <c r="F525" s="236" t="s">
        <v>4432</v>
      </c>
      <c r="G525" s="43"/>
      <c r="H525" s="43"/>
      <c r="I525" s="232"/>
      <c r="J525" s="43"/>
      <c r="K525" s="43"/>
      <c r="L525" s="47"/>
      <c r="M525" s="233"/>
      <c r="N525" s="234"/>
      <c r="O525" s="87"/>
      <c r="P525" s="87"/>
      <c r="Q525" s="87"/>
      <c r="R525" s="87"/>
      <c r="S525" s="87"/>
      <c r="T525" s="88"/>
      <c r="U525" s="41"/>
      <c r="V525" s="41"/>
      <c r="W525" s="41"/>
      <c r="X525" s="41"/>
      <c r="Y525" s="41"/>
      <c r="Z525" s="41"/>
      <c r="AA525" s="41"/>
      <c r="AB525" s="41"/>
      <c r="AC525" s="41"/>
      <c r="AD525" s="41"/>
      <c r="AE525" s="41"/>
      <c r="AT525" s="20" t="s">
        <v>277</v>
      </c>
      <c r="AU525" s="20" t="s">
        <v>82</v>
      </c>
    </row>
    <row r="526" spans="1:65" s="2" customFormat="1" ht="24.15" customHeight="1">
      <c r="A526" s="41"/>
      <c r="B526" s="42"/>
      <c r="C526" s="269" t="s">
        <v>1467</v>
      </c>
      <c r="D526" s="269" t="s">
        <v>430</v>
      </c>
      <c r="E526" s="270" t="s">
        <v>4433</v>
      </c>
      <c r="F526" s="271" t="s">
        <v>4434</v>
      </c>
      <c r="G526" s="272" t="s">
        <v>423</v>
      </c>
      <c r="H526" s="273">
        <v>100</v>
      </c>
      <c r="I526" s="274"/>
      <c r="J526" s="275">
        <f>ROUND(I526*H526,2)</f>
        <v>0</v>
      </c>
      <c r="K526" s="271" t="s">
        <v>520</v>
      </c>
      <c r="L526" s="276"/>
      <c r="M526" s="277" t="s">
        <v>19</v>
      </c>
      <c r="N526" s="278" t="s">
        <v>43</v>
      </c>
      <c r="O526" s="87"/>
      <c r="P526" s="226">
        <f>O526*H526</f>
        <v>0</v>
      </c>
      <c r="Q526" s="226">
        <v>0</v>
      </c>
      <c r="R526" s="226">
        <f>Q526*H526</f>
        <v>0</v>
      </c>
      <c r="S526" s="226">
        <v>0</v>
      </c>
      <c r="T526" s="227">
        <f>S526*H526</f>
        <v>0</v>
      </c>
      <c r="U526" s="41"/>
      <c r="V526" s="41"/>
      <c r="W526" s="41"/>
      <c r="X526" s="41"/>
      <c r="Y526" s="41"/>
      <c r="Z526" s="41"/>
      <c r="AA526" s="41"/>
      <c r="AB526" s="41"/>
      <c r="AC526" s="41"/>
      <c r="AD526" s="41"/>
      <c r="AE526" s="41"/>
      <c r="AR526" s="228" t="s">
        <v>324</v>
      </c>
      <c r="AT526" s="228" t="s">
        <v>430</v>
      </c>
      <c r="AU526" s="228" t="s">
        <v>82</v>
      </c>
      <c r="AY526" s="20" t="s">
        <v>266</v>
      </c>
      <c r="BE526" s="229">
        <f>IF(N526="základní",J526,0)</f>
        <v>0</v>
      </c>
      <c r="BF526" s="229">
        <f>IF(N526="snížená",J526,0)</f>
        <v>0</v>
      </c>
      <c r="BG526" s="229">
        <f>IF(N526="zákl. přenesená",J526,0)</f>
        <v>0</v>
      </c>
      <c r="BH526" s="229">
        <f>IF(N526="sníž. přenesená",J526,0)</f>
        <v>0</v>
      </c>
      <c r="BI526" s="229">
        <f>IF(N526="nulová",J526,0)</f>
        <v>0</v>
      </c>
      <c r="BJ526" s="20" t="s">
        <v>80</v>
      </c>
      <c r="BK526" s="229">
        <f>ROUND(I526*H526,2)</f>
        <v>0</v>
      </c>
      <c r="BL526" s="20" t="s">
        <v>273</v>
      </c>
      <c r="BM526" s="228" t="s">
        <v>2511</v>
      </c>
    </row>
    <row r="527" spans="1:47" s="2" customFormat="1" ht="12">
      <c r="A527" s="41"/>
      <c r="B527" s="42"/>
      <c r="C527" s="43"/>
      <c r="D527" s="230" t="s">
        <v>275</v>
      </c>
      <c r="E527" s="43"/>
      <c r="F527" s="231" t="s">
        <v>4434</v>
      </c>
      <c r="G527" s="43"/>
      <c r="H527" s="43"/>
      <c r="I527" s="232"/>
      <c r="J527" s="43"/>
      <c r="K527" s="43"/>
      <c r="L527" s="47"/>
      <c r="M527" s="233"/>
      <c r="N527" s="234"/>
      <c r="O527" s="87"/>
      <c r="P527" s="87"/>
      <c r="Q527" s="87"/>
      <c r="R527" s="87"/>
      <c r="S527" s="87"/>
      <c r="T527" s="88"/>
      <c r="U527" s="41"/>
      <c r="V527" s="41"/>
      <c r="W527" s="41"/>
      <c r="X527" s="41"/>
      <c r="Y527" s="41"/>
      <c r="Z527" s="41"/>
      <c r="AA527" s="41"/>
      <c r="AB527" s="41"/>
      <c r="AC527" s="41"/>
      <c r="AD527" s="41"/>
      <c r="AE527" s="41"/>
      <c r="AT527" s="20" t="s">
        <v>275</v>
      </c>
      <c r="AU527" s="20" t="s">
        <v>82</v>
      </c>
    </row>
    <row r="528" spans="1:65" s="2" customFormat="1" ht="16.5" customHeight="1">
      <c r="A528" s="41"/>
      <c r="B528" s="42"/>
      <c r="C528" s="217" t="s">
        <v>1493</v>
      </c>
      <c r="D528" s="217" t="s">
        <v>268</v>
      </c>
      <c r="E528" s="218" t="s">
        <v>4435</v>
      </c>
      <c r="F528" s="219" t="s">
        <v>4436</v>
      </c>
      <c r="G528" s="220" t="s">
        <v>423</v>
      </c>
      <c r="H528" s="221">
        <v>100</v>
      </c>
      <c r="I528" s="222"/>
      <c r="J528" s="223">
        <f>ROUND(I528*H528,2)</f>
        <v>0</v>
      </c>
      <c r="K528" s="219" t="s">
        <v>272</v>
      </c>
      <c r="L528" s="47"/>
      <c r="M528" s="224" t="s">
        <v>19</v>
      </c>
      <c r="N528" s="225" t="s">
        <v>43</v>
      </c>
      <c r="O528" s="87"/>
      <c r="P528" s="226">
        <f>O528*H528</f>
        <v>0</v>
      </c>
      <c r="Q528" s="226">
        <v>0</v>
      </c>
      <c r="R528" s="226">
        <f>Q528*H528</f>
        <v>0</v>
      </c>
      <c r="S528" s="226">
        <v>0</v>
      </c>
      <c r="T528" s="227">
        <f>S528*H528</f>
        <v>0</v>
      </c>
      <c r="U528" s="41"/>
      <c r="V528" s="41"/>
      <c r="W528" s="41"/>
      <c r="X528" s="41"/>
      <c r="Y528" s="41"/>
      <c r="Z528" s="41"/>
      <c r="AA528" s="41"/>
      <c r="AB528" s="41"/>
      <c r="AC528" s="41"/>
      <c r="AD528" s="41"/>
      <c r="AE528" s="41"/>
      <c r="AR528" s="228" t="s">
        <v>273</v>
      </c>
      <c r="AT528" s="228" t="s">
        <v>268</v>
      </c>
      <c r="AU528" s="228" t="s">
        <v>82</v>
      </c>
      <c r="AY528" s="20" t="s">
        <v>266</v>
      </c>
      <c r="BE528" s="229">
        <f>IF(N528="základní",J528,0)</f>
        <v>0</v>
      </c>
      <c r="BF528" s="229">
        <f>IF(N528="snížená",J528,0)</f>
        <v>0</v>
      </c>
      <c r="BG528" s="229">
        <f>IF(N528="zákl. přenesená",J528,0)</f>
        <v>0</v>
      </c>
      <c r="BH528" s="229">
        <f>IF(N528="sníž. přenesená",J528,0)</f>
        <v>0</v>
      </c>
      <c r="BI528" s="229">
        <f>IF(N528="nulová",J528,0)</f>
        <v>0</v>
      </c>
      <c r="BJ528" s="20" t="s">
        <v>80</v>
      </c>
      <c r="BK528" s="229">
        <f>ROUND(I528*H528,2)</f>
        <v>0</v>
      </c>
      <c r="BL528" s="20" t="s">
        <v>273</v>
      </c>
      <c r="BM528" s="228" t="s">
        <v>2525</v>
      </c>
    </row>
    <row r="529" spans="1:47" s="2" customFormat="1" ht="12">
      <c r="A529" s="41"/>
      <c r="B529" s="42"/>
      <c r="C529" s="43"/>
      <c r="D529" s="230" t="s">
        <v>275</v>
      </c>
      <c r="E529" s="43"/>
      <c r="F529" s="231" t="s">
        <v>4436</v>
      </c>
      <c r="G529" s="43"/>
      <c r="H529" s="43"/>
      <c r="I529" s="232"/>
      <c r="J529" s="43"/>
      <c r="K529" s="43"/>
      <c r="L529" s="47"/>
      <c r="M529" s="233"/>
      <c r="N529" s="234"/>
      <c r="O529" s="87"/>
      <c r="P529" s="87"/>
      <c r="Q529" s="87"/>
      <c r="R529" s="87"/>
      <c r="S529" s="87"/>
      <c r="T529" s="88"/>
      <c r="U529" s="41"/>
      <c r="V529" s="41"/>
      <c r="W529" s="41"/>
      <c r="X529" s="41"/>
      <c r="Y529" s="41"/>
      <c r="Z529" s="41"/>
      <c r="AA529" s="41"/>
      <c r="AB529" s="41"/>
      <c r="AC529" s="41"/>
      <c r="AD529" s="41"/>
      <c r="AE529" s="41"/>
      <c r="AT529" s="20" t="s">
        <v>275</v>
      </c>
      <c r="AU529" s="20" t="s">
        <v>82</v>
      </c>
    </row>
    <row r="530" spans="1:47" s="2" customFormat="1" ht="12">
      <c r="A530" s="41"/>
      <c r="B530" s="42"/>
      <c r="C530" s="43"/>
      <c r="D530" s="235" t="s">
        <v>277</v>
      </c>
      <c r="E530" s="43"/>
      <c r="F530" s="236" t="s">
        <v>4437</v>
      </c>
      <c r="G530" s="43"/>
      <c r="H530" s="43"/>
      <c r="I530" s="232"/>
      <c r="J530" s="43"/>
      <c r="K530" s="43"/>
      <c r="L530" s="47"/>
      <c r="M530" s="233"/>
      <c r="N530" s="234"/>
      <c r="O530" s="87"/>
      <c r="P530" s="87"/>
      <c r="Q530" s="87"/>
      <c r="R530" s="87"/>
      <c r="S530" s="87"/>
      <c r="T530" s="88"/>
      <c r="U530" s="41"/>
      <c r="V530" s="41"/>
      <c r="W530" s="41"/>
      <c r="X530" s="41"/>
      <c r="Y530" s="41"/>
      <c r="Z530" s="41"/>
      <c r="AA530" s="41"/>
      <c r="AB530" s="41"/>
      <c r="AC530" s="41"/>
      <c r="AD530" s="41"/>
      <c r="AE530" s="41"/>
      <c r="AT530" s="20" t="s">
        <v>277</v>
      </c>
      <c r="AU530" s="20" t="s">
        <v>82</v>
      </c>
    </row>
    <row r="531" spans="1:65" s="2" customFormat="1" ht="16.5" customHeight="1">
      <c r="A531" s="41"/>
      <c r="B531" s="42"/>
      <c r="C531" s="269" t="s">
        <v>1512</v>
      </c>
      <c r="D531" s="269" t="s">
        <v>430</v>
      </c>
      <c r="E531" s="270" t="s">
        <v>4438</v>
      </c>
      <c r="F531" s="271" t="s">
        <v>4439</v>
      </c>
      <c r="G531" s="272" t="s">
        <v>3993</v>
      </c>
      <c r="H531" s="273">
        <v>4</v>
      </c>
      <c r="I531" s="274"/>
      <c r="J531" s="275">
        <f>ROUND(I531*H531,2)</f>
        <v>0</v>
      </c>
      <c r="K531" s="271" t="s">
        <v>520</v>
      </c>
      <c r="L531" s="276"/>
      <c r="M531" s="277" t="s">
        <v>19</v>
      </c>
      <c r="N531" s="278" t="s">
        <v>43</v>
      </c>
      <c r="O531" s="87"/>
      <c r="P531" s="226">
        <f>O531*H531</f>
        <v>0</v>
      </c>
      <c r="Q531" s="226">
        <v>0</v>
      </c>
      <c r="R531" s="226">
        <f>Q531*H531</f>
        <v>0</v>
      </c>
      <c r="S531" s="226">
        <v>0</v>
      </c>
      <c r="T531" s="227">
        <f>S531*H531</f>
        <v>0</v>
      </c>
      <c r="U531" s="41"/>
      <c r="V531" s="41"/>
      <c r="W531" s="41"/>
      <c r="X531" s="41"/>
      <c r="Y531" s="41"/>
      <c r="Z531" s="41"/>
      <c r="AA531" s="41"/>
      <c r="AB531" s="41"/>
      <c r="AC531" s="41"/>
      <c r="AD531" s="41"/>
      <c r="AE531" s="41"/>
      <c r="AR531" s="228" t="s">
        <v>324</v>
      </c>
      <c r="AT531" s="228" t="s">
        <v>430</v>
      </c>
      <c r="AU531" s="228" t="s">
        <v>82</v>
      </c>
      <c r="AY531" s="20" t="s">
        <v>266</v>
      </c>
      <c r="BE531" s="229">
        <f>IF(N531="základní",J531,0)</f>
        <v>0</v>
      </c>
      <c r="BF531" s="229">
        <f>IF(N531="snížená",J531,0)</f>
        <v>0</v>
      </c>
      <c r="BG531" s="229">
        <f>IF(N531="zákl. přenesená",J531,0)</f>
        <v>0</v>
      </c>
      <c r="BH531" s="229">
        <f>IF(N531="sníž. přenesená",J531,0)</f>
        <v>0</v>
      </c>
      <c r="BI531" s="229">
        <f>IF(N531="nulová",J531,0)</f>
        <v>0</v>
      </c>
      <c r="BJ531" s="20" t="s">
        <v>80</v>
      </c>
      <c r="BK531" s="229">
        <f>ROUND(I531*H531,2)</f>
        <v>0</v>
      </c>
      <c r="BL531" s="20" t="s">
        <v>273</v>
      </c>
      <c r="BM531" s="228" t="s">
        <v>2538</v>
      </c>
    </row>
    <row r="532" spans="1:47" s="2" customFormat="1" ht="12">
      <c r="A532" s="41"/>
      <c r="B532" s="42"/>
      <c r="C532" s="43"/>
      <c r="D532" s="230" t="s">
        <v>275</v>
      </c>
      <c r="E532" s="43"/>
      <c r="F532" s="231" t="s">
        <v>4439</v>
      </c>
      <c r="G532" s="43"/>
      <c r="H532" s="43"/>
      <c r="I532" s="232"/>
      <c r="J532" s="43"/>
      <c r="K532" s="43"/>
      <c r="L532" s="47"/>
      <c r="M532" s="233"/>
      <c r="N532" s="234"/>
      <c r="O532" s="87"/>
      <c r="P532" s="87"/>
      <c r="Q532" s="87"/>
      <c r="R532" s="87"/>
      <c r="S532" s="87"/>
      <c r="T532" s="88"/>
      <c r="U532" s="41"/>
      <c r="V532" s="41"/>
      <c r="W532" s="41"/>
      <c r="X532" s="41"/>
      <c r="Y532" s="41"/>
      <c r="Z532" s="41"/>
      <c r="AA532" s="41"/>
      <c r="AB532" s="41"/>
      <c r="AC532" s="41"/>
      <c r="AD532" s="41"/>
      <c r="AE532" s="41"/>
      <c r="AT532" s="20" t="s">
        <v>275</v>
      </c>
      <c r="AU532" s="20" t="s">
        <v>82</v>
      </c>
    </row>
    <row r="533" spans="1:65" s="2" customFormat="1" ht="16.5" customHeight="1">
      <c r="A533" s="41"/>
      <c r="B533" s="42"/>
      <c r="C533" s="217" t="s">
        <v>1519</v>
      </c>
      <c r="D533" s="217" t="s">
        <v>268</v>
      </c>
      <c r="E533" s="218" t="s">
        <v>4440</v>
      </c>
      <c r="F533" s="219" t="s">
        <v>4441</v>
      </c>
      <c r="G533" s="220" t="s">
        <v>3993</v>
      </c>
      <c r="H533" s="221">
        <v>4</v>
      </c>
      <c r="I533" s="222"/>
      <c r="J533" s="223">
        <f>ROUND(I533*H533,2)</f>
        <v>0</v>
      </c>
      <c r="K533" s="219" t="s">
        <v>272</v>
      </c>
      <c r="L533" s="47"/>
      <c r="M533" s="224" t="s">
        <v>19</v>
      </c>
      <c r="N533" s="225" t="s">
        <v>43</v>
      </c>
      <c r="O533" s="87"/>
      <c r="P533" s="226">
        <f>O533*H533</f>
        <v>0</v>
      </c>
      <c r="Q533" s="226">
        <v>0</v>
      </c>
      <c r="R533" s="226">
        <f>Q533*H533</f>
        <v>0</v>
      </c>
      <c r="S533" s="226">
        <v>0</v>
      </c>
      <c r="T533" s="227">
        <f>S533*H533</f>
        <v>0</v>
      </c>
      <c r="U533" s="41"/>
      <c r="V533" s="41"/>
      <c r="W533" s="41"/>
      <c r="X533" s="41"/>
      <c r="Y533" s="41"/>
      <c r="Z533" s="41"/>
      <c r="AA533" s="41"/>
      <c r="AB533" s="41"/>
      <c r="AC533" s="41"/>
      <c r="AD533" s="41"/>
      <c r="AE533" s="41"/>
      <c r="AR533" s="228" t="s">
        <v>273</v>
      </c>
      <c r="AT533" s="228" t="s">
        <v>268</v>
      </c>
      <c r="AU533" s="228" t="s">
        <v>82</v>
      </c>
      <c r="AY533" s="20" t="s">
        <v>266</v>
      </c>
      <c r="BE533" s="229">
        <f>IF(N533="základní",J533,0)</f>
        <v>0</v>
      </c>
      <c r="BF533" s="229">
        <f>IF(N533="snížená",J533,0)</f>
        <v>0</v>
      </c>
      <c r="BG533" s="229">
        <f>IF(N533="zákl. přenesená",J533,0)</f>
        <v>0</v>
      </c>
      <c r="BH533" s="229">
        <f>IF(N533="sníž. přenesená",J533,0)</f>
        <v>0</v>
      </c>
      <c r="BI533" s="229">
        <f>IF(N533="nulová",J533,0)</f>
        <v>0</v>
      </c>
      <c r="BJ533" s="20" t="s">
        <v>80</v>
      </c>
      <c r="BK533" s="229">
        <f>ROUND(I533*H533,2)</f>
        <v>0</v>
      </c>
      <c r="BL533" s="20" t="s">
        <v>273</v>
      </c>
      <c r="BM533" s="228" t="s">
        <v>2555</v>
      </c>
    </row>
    <row r="534" spans="1:47" s="2" customFormat="1" ht="12">
      <c r="A534" s="41"/>
      <c r="B534" s="42"/>
      <c r="C534" s="43"/>
      <c r="D534" s="230" t="s">
        <v>275</v>
      </c>
      <c r="E534" s="43"/>
      <c r="F534" s="231" t="s">
        <v>4441</v>
      </c>
      <c r="G534" s="43"/>
      <c r="H534" s="43"/>
      <c r="I534" s="232"/>
      <c r="J534" s="43"/>
      <c r="K534" s="43"/>
      <c r="L534" s="47"/>
      <c r="M534" s="233"/>
      <c r="N534" s="234"/>
      <c r="O534" s="87"/>
      <c r="P534" s="87"/>
      <c r="Q534" s="87"/>
      <c r="R534" s="87"/>
      <c r="S534" s="87"/>
      <c r="T534" s="88"/>
      <c r="U534" s="41"/>
      <c r="V534" s="41"/>
      <c r="W534" s="41"/>
      <c r="X534" s="41"/>
      <c r="Y534" s="41"/>
      <c r="Z534" s="41"/>
      <c r="AA534" s="41"/>
      <c r="AB534" s="41"/>
      <c r="AC534" s="41"/>
      <c r="AD534" s="41"/>
      <c r="AE534" s="41"/>
      <c r="AT534" s="20" t="s">
        <v>275</v>
      </c>
      <c r="AU534" s="20" t="s">
        <v>82</v>
      </c>
    </row>
    <row r="535" spans="1:47" s="2" customFormat="1" ht="12">
      <c r="A535" s="41"/>
      <c r="B535" s="42"/>
      <c r="C535" s="43"/>
      <c r="D535" s="235" t="s">
        <v>277</v>
      </c>
      <c r="E535" s="43"/>
      <c r="F535" s="236" t="s">
        <v>4442</v>
      </c>
      <c r="G535" s="43"/>
      <c r="H535" s="43"/>
      <c r="I535" s="232"/>
      <c r="J535" s="43"/>
      <c r="K535" s="43"/>
      <c r="L535" s="47"/>
      <c r="M535" s="233"/>
      <c r="N535" s="234"/>
      <c r="O535" s="87"/>
      <c r="P535" s="87"/>
      <c r="Q535" s="87"/>
      <c r="R535" s="87"/>
      <c r="S535" s="87"/>
      <c r="T535" s="88"/>
      <c r="U535" s="41"/>
      <c r="V535" s="41"/>
      <c r="W535" s="41"/>
      <c r="X535" s="41"/>
      <c r="Y535" s="41"/>
      <c r="Z535" s="41"/>
      <c r="AA535" s="41"/>
      <c r="AB535" s="41"/>
      <c r="AC535" s="41"/>
      <c r="AD535" s="41"/>
      <c r="AE535" s="41"/>
      <c r="AT535" s="20" t="s">
        <v>277</v>
      </c>
      <c r="AU535" s="20" t="s">
        <v>82</v>
      </c>
    </row>
    <row r="536" spans="1:65" s="2" customFormat="1" ht="16.5" customHeight="1">
      <c r="A536" s="41"/>
      <c r="B536" s="42"/>
      <c r="C536" s="269" t="s">
        <v>1526</v>
      </c>
      <c r="D536" s="269" t="s">
        <v>430</v>
      </c>
      <c r="E536" s="270" t="s">
        <v>4443</v>
      </c>
      <c r="F536" s="271" t="s">
        <v>4444</v>
      </c>
      <c r="G536" s="272" t="s">
        <v>423</v>
      </c>
      <c r="H536" s="273">
        <v>40</v>
      </c>
      <c r="I536" s="274"/>
      <c r="J536" s="275">
        <f>ROUND(I536*H536,2)</f>
        <v>0</v>
      </c>
      <c r="K536" s="271" t="s">
        <v>520</v>
      </c>
      <c r="L536" s="276"/>
      <c r="M536" s="277" t="s">
        <v>19</v>
      </c>
      <c r="N536" s="278" t="s">
        <v>43</v>
      </c>
      <c r="O536" s="87"/>
      <c r="P536" s="226">
        <f>O536*H536</f>
        <v>0</v>
      </c>
      <c r="Q536" s="226">
        <v>0</v>
      </c>
      <c r="R536" s="226">
        <f>Q536*H536</f>
        <v>0</v>
      </c>
      <c r="S536" s="226">
        <v>0</v>
      </c>
      <c r="T536" s="227">
        <f>S536*H536</f>
        <v>0</v>
      </c>
      <c r="U536" s="41"/>
      <c r="V536" s="41"/>
      <c r="W536" s="41"/>
      <c r="X536" s="41"/>
      <c r="Y536" s="41"/>
      <c r="Z536" s="41"/>
      <c r="AA536" s="41"/>
      <c r="AB536" s="41"/>
      <c r="AC536" s="41"/>
      <c r="AD536" s="41"/>
      <c r="AE536" s="41"/>
      <c r="AR536" s="228" t="s">
        <v>324</v>
      </c>
      <c r="AT536" s="228" t="s">
        <v>430</v>
      </c>
      <c r="AU536" s="228" t="s">
        <v>82</v>
      </c>
      <c r="AY536" s="20" t="s">
        <v>266</v>
      </c>
      <c r="BE536" s="229">
        <f>IF(N536="základní",J536,0)</f>
        <v>0</v>
      </c>
      <c r="BF536" s="229">
        <f>IF(N536="snížená",J536,0)</f>
        <v>0</v>
      </c>
      <c r="BG536" s="229">
        <f>IF(N536="zákl. přenesená",J536,0)</f>
        <v>0</v>
      </c>
      <c r="BH536" s="229">
        <f>IF(N536="sníž. přenesená",J536,0)</f>
        <v>0</v>
      </c>
      <c r="BI536" s="229">
        <f>IF(N536="nulová",J536,0)</f>
        <v>0</v>
      </c>
      <c r="BJ536" s="20" t="s">
        <v>80</v>
      </c>
      <c r="BK536" s="229">
        <f>ROUND(I536*H536,2)</f>
        <v>0</v>
      </c>
      <c r="BL536" s="20" t="s">
        <v>273</v>
      </c>
      <c r="BM536" s="228" t="s">
        <v>2571</v>
      </c>
    </row>
    <row r="537" spans="1:47" s="2" customFormat="1" ht="12">
      <c r="A537" s="41"/>
      <c r="B537" s="42"/>
      <c r="C537" s="43"/>
      <c r="D537" s="230" t="s">
        <v>275</v>
      </c>
      <c r="E537" s="43"/>
      <c r="F537" s="231" t="s">
        <v>4444</v>
      </c>
      <c r="G537" s="43"/>
      <c r="H537" s="43"/>
      <c r="I537" s="232"/>
      <c r="J537" s="43"/>
      <c r="K537" s="43"/>
      <c r="L537" s="47"/>
      <c r="M537" s="233"/>
      <c r="N537" s="234"/>
      <c r="O537" s="87"/>
      <c r="P537" s="87"/>
      <c r="Q537" s="87"/>
      <c r="R537" s="87"/>
      <c r="S537" s="87"/>
      <c r="T537" s="88"/>
      <c r="U537" s="41"/>
      <c r="V537" s="41"/>
      <c r="W537" s="41"/>
      <c r="X537" s="41"/>
      <c r="Y537" s="41"/>
      <c r="Z537" s="41"/>
      <c r="AA537" s="41"/>
      <c r="AB537" s="41"/>
      <c r="AC537" s="41"/>
      <c r="AD537" s="41"/>
      <c r="AE537" s="41"/>
      <c r="AT537" s="20" t="s">
        <v>275</v>
      </c>
      <c r="AU537" s="20" t="s">
        <v>82</v>
      </c>
    </row>
    <row r="538" spans="1:65" s="2" customFormat="1" ht="16.5" customHeight="1">
      <c r="A538" s="41"/>
      <c r="B538" s="42"/>
      <c r="C538" s="217" t="s">
        <v>1533</v>
      </c>
      <c r="D538" s="217" t="s">
        <v>268</v>
      </c>
      <c r="E538" s="218" t="s">
        <v>4430</v>
      </c>
      <c r="F538" s="219" t="s">
        <v>4431</v>
      </c>
      <c r="G538" s="220" t="s">
        <v>423</v>
      </c>
      <c r="H538" s="221">
        <v>40</v>
      </c>
      <c r="I538" s="222"/>
      <c r="J538" s="223">
        <f>ROUND(I538*H538,2)</f>
        <v>0</v>
      </c>
      <c r="K538" s="219" t="s">
        <v>272</v>
      </c>
      <c r="L538" s="47"/>
      <c r="M538" s="224" t="s">
        <v>19</v>
      </c>
      <c r="N538" s="225" t="s">
        <v>43</v>
      </c>
      <c r="O538" s="87"/>
      <c r="P538" s="226">
        <f>O538*H538</f>
        <v>0</v>
      </c>
      <c r="Q538" s="226">
        <v>0</v>
      </c>
      <c r="R538" s="226">
        <f>Q538*H538</f>
        <v>0</v>
      </c>
      <c r="S538" s="226">
        <v>0</v>
      </c>
      <c r="T538" s="227">
        <f>S538*H538</f>
        <v>0</v>
      </c>
      <c r="U538" s="41"/>
      <c r="V538" s="41"/>
      <c r="W538" s="41"/>
      <c r="X538" s="41"/>
      <c r="Y538" s="41"/>
      <c r="Z538" s="41"/>
      <c r="AA538" s="41"/>
      <c r="AB538" s="41"/>
      <c r="AC538" s="41"/>
      <c r="AD538" s="41"/>
      <c r="AE538" s="41"/>
      <c r="AR538" s="228" t="s">
        <v>273</v>
      </c>
      <c r="AT538" s="228" t="s">
        <v>268</v>
      </c>
      <c r="AU538" s="228" t="s">
        <v>82</v>
      </c>
      <c r="AY538" s="20" t="s">
        <v>266</v>
      </c>
      <c r="BE538" s="229">
        <f>IF(N538="základní",J538,0)</f>
        <v>0</v>
      </c>
      <c r="BF538" s="229">
        <f>IF(N538="snížená",J538,0)</f>
        <v>0</v>
      </c>
      <c r="BG538" s="229">
        <f>IF(N538="zákl. přenesená",J538,0)</f>
        <v>0</v>
      </c>
      <c r="BH538" s="229">
        <f>IF(N538="sníž. přenesená",J538,0)</f>
        <v>0</v>
      </c>
      <c r="BI538" s="229">
        <f>IF(N538="nulová",J538,0)</f>
        <v>0</v>
      </c>
      <c r="BJ538" s="20" t="s">
        <v>80</v>
      </c>
      <c r="BK538" s="229">
        <f>ROUND(I538*H538,2)</f>
        <v>0</v>
      </c>
      <c r="BL538" s="20" t="s">
        <v>273</v>
      </c>
      <c r="BM538" s="228" t="s">
        <v>2579</v>
      </c>
    </row>
    <row r="539" spans="1:47" s="2" customFormat="1" ht="12">
      <c r="A539" s="41"/>
      <c r="B539" s="42"/>
      <c r="C539" s="43"/>
      <c r="D539" s="230" t="s">
        <v>275</v>
      </c>
      <c r="E539" s="43"/>
      <c r="F539" s="231" t="s">
        <v>4431</v>
      </c>
      <c r="G539" s="43"/>
      <c r="H539" s="43"/>
      <c r="I539" s="232"/>
      <c r="J539" s="43"/>
      <c r="K539" s="43"/>
      <c r="L539" s="47"/>
      <c r="M539" s="233"/>
      <c r="N539" s="234"/>
      <c r="O539" s="87"/>
      <c r="P539" s="87"/>
      <c r="Q539" s="87"/>
      <c r="R539" s="87"/>
      <c r="S539" s="87"/>
      <c r="T539" s="88"/>
      <c r="U539" s="41"/>
      <c r="V539" s="41"/>
      <c r="W539" s="41"/>
      <c r="X539" s="41"/>
      <c r="Y539" s="41"/>
      <c r="Z539" s="41"/>
      <c r="AA539" s="41"/>
      <c r="AB539" s="41"/>
      <c r="AC539" s="41"/>
      <c r="AD539" s="41"/>
      <c r="AE539" s="41"/>
      <c r="AT539" s="20" t="s">
        <v>275</v>
      </c>
      <c r="AU539" s="20" t="s">
        <v>82</v>
      </c>
    </row>
    <row r="540" spans="1:47" s="2" customFormat="1" ht="12">
      <c r="A540" s="41"/>
      <c r="B540" s="42"/>
      <c r="C540" s="43"/>
      <c r="D540" s="235" t="s">
        <v>277</v>
      </c>
      <c r="E540" s="43"/>
      <c r="F540" s="236" t="s">
        <v>4432</v>
      </c>
      <c r="G540" s="43"/>
      <c r="H540" s="43"/>
      <c r="I540" s="232"/>
      <c r="J540" s="43"/>
      <c r="K540" s="43"/>
      <c r="L540" s="47"/>
      <c r="M540" s="233"/>
      <c r="N540" s="234"/>
      <c r="O540" s="87"/>
      <c r="P540" s="87"/>
      <c r="Q540" s="87"/>
      <c r="R540" s="87"/>
      <c r="S540" s="87"/>
      <c r="T540" s="88"/>
      <c r="U540" s="41"/>
      <c r="V540" s="41"/>
      <c r="W540" s="41"/>
      <c r="X540" s="41"/>
      <c r="Y540" s="41"/>
      <c r="Z540" s="41"/>
      <c r="AA540" s="41"/>
      <c r="AB540" s="41"/>
      <c r="AC540" s="41"/>
      <c r="AD540" s="41"/>
      <c r="AE540" s="41"/>
      <c r="AT540" s="20" t="s">
        <v>277</v>
      </c>
      <c r="AU540" s="20" t="s">
        <v>82</v>
      </c>
    </row>
    <row r="541" spans="1:65" s="2" customFormat="1" ht="21.75" customHeight="1">
      <c r="A541" s="41"/>
      <c r="B541" s="42"/>
      <c r="C541" s="269" t="s">
        <v>1543</v>
      </c>
      <c r="D541" s="269" t="s">
        <v>430</v>
      </c>
      <c r="E541" s="270" t="s">
        <v>4445</v>
      </c>
      <c r="F541" s="271" t="s">
        <v>4446</v>
      </c>
      <c r="G541" s="272" t="s">
        <v>423</v>
      </c>
      <c r="H541" s="273">
        <v>12</v>
      </c>
      <c r="I541" s="274"/>
      <c r="J541" s="275">
        <f>ROUND(I541*H541,2)</f>
        <v>0</v>
      </c>
      <c r="K541" s="271" t="s">
        <v>520</v>
      </c>
      <c r="L541" s="276"/>
      <c r="M541" s="277" t="s">
        <v>19</v>
      </c>
      <c r="N541" s="278" t="s">
        <v>43</v>
      </c>
      <c r="O541" s="87"/>
      <c r="P541" s="226">
        <f>O541*H541</f>
        <v>0</v>
      </c>
      <c r="Q541" s="226">
        <v>0</v>
      </c>
      <c r="R541" s="226">
        <f>Q541*H541</f>
        <v>0</v>
      </c>
      <c r="S541" s="226">
        <v>0</v>
      </c>
      <c r="T541" s="227">
        <f>S541*H541</f>
        <v>0</v>
      </c>
      <c r="U541" s="41"/>
      <c r="V541" s="41"/>
      <c r="W541" s="41"/>
      <c r="X541" s="41"/>
      <c r="Y541" s="41"/>
      <c r="Z541" s="41"/>
      <c r="AA541" s="41"/>
      <c r="AB541" s="41"/>
      <c r="AC541" s="41"/>
      <c r="AD541" s="41"/>
      <c r="AE541" s="41"/>
      <c r="AR541" s="228" t="s">
        <v>324</v>
      </c>
      <c r="AT541" s="228" t="s">
        <v>430</v>
      </c>
      <c r="AU541" s="228" t="s">
        <v>82</v>
      </c>
      <c r="AY541" s="20" t="s">
        <v>266</v>
      </c>
      <c r="BE541" s="229">
        <f>IF(N541="základní",J541,0)</f>
        <v>0</v>
      </c>
      <c r="BF541" s="229">
        <f>IF(N541="snížená",J541,0)</f>
        <v>0</v>
      </c>
      <c r="BG541" s="229">
        <f>IF(N541="zákl. přenesená",J541,0)</f>
        <v>0</v>
      </c>
      <c r="BH541" s="229">
        <f>IF(N541="sníž. přenesená",J541,0)</f>
        <v>0</v>
      </c>
      <c r="BI541" s="229">
        <f>IF(N541="nulová",J541,0)</f>
        <v>0</v>
      </c>
      <c r="BJ541" s="20" t="s">
        <v>80</v>
      </c>
      <c r="BK541" s="229">
        <f>ROUND(I541*H541,2)</f>
        <v>0</v>
      </c>
      <c r="BL541" s="20" t="s">
        <v>273</v>
      </c>
      <c r="BM541" s="228" t="s">
        <v>2587</v>
      </c>
    </row>
    <row r="542" spans="1:47" s="2" customFormat="1" ht="12">
      <c r="A542" s="41"/>
      <c r="B542" s="42"/>
      <c r="C542" s="43"/>
      <c r="D542" s="230" t="s">
        <v>275</v>
      </c>
      <c r="E542" s="43"/>
      <c r="F542" s="231" t="s">
        <v>4446</v>
      </c>
      <c r="G542" s="43"/>
      <c r="H542" s="43"/>
      <c r="I542" s="232"/>
      <c r="J542" s="43"/>
      <c r="K542" s="43"/>
      <c r="L542" s="47"/>
      <c r="M542" s="233"/>
      <c r="N542" s="234"/>
      <c r="O542" s="87"/>
      <c r="P542" s="87"/>
      <c r="Q542" s="87"/>
      <c r="R542" s="87"/>
      <c r="S542" s="87"/>
      <c r="T542" s="88"/>
      <c r="U542" s="41"/>
      <c r="V542" s="41"/>
      <c r="W542" s="41"/>
      <c r="X542" s="41"/>
      <c r="Y542" s="41"/>
      <c r="Z542" s="41"/>
      <c r="AA542" s="41"/>
      <c r="AB542" s="41"/>
      <c r="AC542" s="41"/>
      <c r="AD542" s="41"/>
      <c r="AE542" s="41"/>
      <c r="AT542" s="20" t="s">
        <v>275</v>
      </c>
      <c r="AU542" s="20" t="s">
        <v>82</v>
      </c>
    </row>
    <row r="543" spans="1:65" s="2" customFormat="1" ht="16.5" customHeight="1">
      <c r="A543" s="41"/>
      <c r="B543" s="42"/>
      <c r="C543" s="217" t="s">
        <v>1551</v>
      </c>
      <c r="D543" s="217" t="s">
        <v>268</v>
      </c>
      <c r="E543" s="218" t="s">
        <v>4447</v>
      </c>
      <c r="F543" s="219" t="s">
        <v>4448</v>
      </c>
      <c r="G543" s="220" t="s">
        <v>423</v>
      </c>
      <c r="H543" s="221">
        <v>12</v>
      </c>
      <c r="I543" s="222"/>
      <c r="J543" s="223">
        <f>ROUND(I543*H543,2)</f>
        <v>0</v>
      </c>
      <c r="K543" s="219" t="s">
        <v>272</v>
      </c>
      <c r="L543" s="47"/>
      <c r="M543" s="224" t="s">
        <v>19</v>
      </c>
      <c r="N543" s="225" t="s">
        <v>43</v>
      </c>
      <c r="O543" s="87"/>
      <c r="P543" s="226">
        <f>O543*H543</f>
        <v>0</v>
      </c>
      <c r="Q543" s="226">
        <v>0</v>
      </c>
      <c r="R543" s="226">
        <f>Q543*H543</f>
        <v>0</v>
      </c>
      <c r="S543" s="226">
        <v>0</v>
      </c>
      <c r="T543" s="227">
        <f>S543*H543</f>
        <v>0</v>
      </c>
      <c r="U543" s="41"/>
      <c r="V543" s="41"/>
      <c r="W543" s="41"/>
      <c r="X543" s="41"/>
      <c r="Y543" s="41"/>
      <c r="Z543" s="41"/>
      <c r="AA543" s="41"/>
      <c r="AB543" s="41"/>
      <c r="AC543" s="41"/>
      <c r="AD543" s="41"/>
      <c r="AE543" s="41"/>
      <c r="AR543" s="228" t="s">
        <v>273</v>
      </c>
      <c r="AT543" s="228" t="s">
        <v>268</v>
      </c>
      <c r="AU543" s="228" t="s">
        <v>82</v>
      </c>
      <c r="AY543" s="20" t="s">
        <v>266</v>
      </c>
      <c r="BE543" s="229">
        <f>IF(N543="základní",J543,0)</f>
        <v>0</v>
      </c>
      <c r="BF543" s="229">
        <f>IF(N543="snížená",J543,0)</f>
        <v>0</v>
      </c>
      <c r="BG543" s="229">
        <f>IF(N543="zákl. přenesená",J543,0)</f>
        <v>0</v>
      </c>
      <c r="BH543" s="229">
        <f>IF(N543="sníž. přenesená",J543,0)</f>
        <v>0</v>
      </c>
      <c r="BI543" s="229">
        <f>IF(N543="nulová",J543,0)</f>
        <v>0</v>
      </c>
      <c r="BJ543" s="20" t="s">
        <v>80</v>
      </c>
      <c r="BK543" s="229">
        <f>ROUND(I543*H543,2)</f>
        <v>0</v>
      </c>
      <c r="BL543" s="20" t="s">
        <v>273</v>
      </c>
      <c r="BM543" s="228" t="s">
        <v>2606</v>
      </c>
    </row>
    <row r="544" spans="1:47" s="2" customFormat="1" ht="12">
      <c r="A544" s="41"/>
      <c r="B544" s="42"/>
      <c r="C544" s="43"/>
      <c r="D544" s="230" t="s">
        <v>275</v>
      </c>
      <c r="E544" s="43"/>
      <c r="F544" s="231" t="s">
        <v>4448</v>
      </c>
      <c r="G544" s="43"/>
      <c r="H544" s="43"/>
      <c r="I544" s="232"/>
      <c r="J544" s="43"/>
      <c r="K544" s="43"/>
      <c r="L544" s="47"/>
      <c r="M544" s="233"/>
      <c r="N544" s="234"/>
      <c r="O544" s="87"/>
      <c r="P544" s="87"/>
      <c r="Q544" s="87"/>
      <c r="R544" s="87"/>
      <c r="S544" s="87"/>
      <c r="T544" s="88"/>
      <c r="U544" s="41"/>
      <c r="V544" s="41"/>
      <c r="W544" s="41"/>
      <c r="X544" s="41"/>
      <c r="Y544" s="41"/>
      <c r="Z544" s="41"/>
      <c r="AA544" s="41"/>
      <c r="AB544" s="41"/>
      <c r="AC544" s="41"/>
      <c r="AD544" s="41"/>
      <c r="AE544" s="41"/>
      <c r="AT544" s="20" t="s">
        <v>275</v>
      </c>
      <c r="AU544" s="20" t="s">
        <v>82</v>
      </c>
    </row>
    <row r="545" spans="1:47" s="2" customFormat="1" ht="12">
      <c r="A545" s="41"/>
      <c r="B545" s="42"/>
      <c r="C545" s="43"/>
      <c r="D545" s="235" t="s">
        <v>277</v>
      </c>
      <c r="E545" s="43"/>
      <c r="F545" s="236" t="s">
        <v>4449</v>
      </c>
      <c r="G545" s="43"/>
      <c r="H545" s="43"/>
      <c r="I545" s="232"/>
      <c r="J545" s="43"/>
      <c r="K545" s="43"/>
      <c r="L545" s="47"/>
      <c r="M545" s="233"/>
      <c r="N545" s="234"/>
      <c r="O545" s="87"/>
      <c r="P545" s="87"/>
      <c r="Q545" s="87"/>
      <c r="R545" s="87"/>
      <c r="S545" s="87"/>
      <c r="T545" s="88"/>
      <c r="U545" s="41"/>
      <c r="V545" s="41"/>
      <c r="W545" s="41"/>
      <c r="X545" s="41"/>
      <c r="Y545" s="41"/>
      <c r="Z545" s="41"/>
      <c r="AA545" s="41"/>
      <c r="AB545" s="41"/>
      <c r="AC545" s="41"/>
      <c r="AD545" s="41"/>
      <c r="AE545" s="41"/>
      <c r="AT545" s="20" t="s">
        <v>277</v>
      </c>
      <c r="AU545" s="20" t="s">
        <v>82</v>
      </c>
    </row>
    <row r="546" spans="1:65" s="2" customFormat="1" ht="24.15" customHeight="1">
      <c r="A546" s="41"/>
      <c r="B546" s="42"/>
      <c r="C546" s="217" t="s">
        <v>1559</v>
      </c>
      <c r="D546" s="217" t="s">
        <v>268</v>
      </c>
      <c r="E546" s="218" t="s">
        <v>4450</v>
      </c>
      <c r="F546" s="219" t="s">
        <v>4451</v>
      </c>
      <c r="G546" s="220" t="s">
        <v>3993</v>
      </c>
      <c r="H546" s="221">
        <v>4</v>
      </c>
      <c r="I546" s="222"/>
      <c r="J546" s="223">
        <f>ROUND(I546*H546,2)</f>
        <v>0</v>
      </c>
      <c r="K546" s="219" t="s">
        <v>520</v>
      </c>
      <c r="L546" s="47"/>
      <c r="M546" s="224" t="s">
        <v>19</v>
      </c>
      <c r="N546" s="225" t="s">
        <v>43</v>
      </c>
      <c r="O546" s="87"/>
      <c r="P546" s="226">
        <f>O546*H546</f>
        <v>0</v>
      </c>
      <c r="Q546" s="226">
        <v>0</v>
      </c>
      <c r="R546" s="226">
        <f>Q546*H546</f>
        <v>0</v>
      </c>
      <c r="S546" s="226">
        <v>0</v>
      </c>
      <c r="T546" s="227">
        <f>S546*H546</f>
        <v>0</v>
      </c>
      <c r="U546" s="41"/>
      <c r="V546" s="41"/>
      <c r="W546" s="41"/>
      <c r="X546" s="41"/>
      <c r="Y546" s="41"/>
      <c r="Z546" s="41"/>
      <c r="AA546" s="41"/>
      <c r="AB546" s="41"/>
      <c r="AC546" s="41"/>
      <c r="AD546" s="41"/>
      <c r="AE546" s="41"/>
      <c r="AR546" s="228" t="s">
        <v>273</v>
      </c>
      <c r="AT546" s="228" t="s">
        <v>268</v>
      </c>
      <c r="AU546" s="228" t="s">
        <v>82</v>
      </c>
      <c r="AY546" s="20" t="s">
        <v>266</v>
      </c>
      <c r="BE546" s="229">
        <f>IF(N546="základní",J546,0)</f>
        <v>0</v>
      </c>
      <c r="BF546" s="229">
        <f>IF(N546="snížená",J546,0)</f>
        <v>0</v>
      </c>
      <c r="BG546" s="229">
        <f>IF(N546="zákl. přenesená",J546,0)</f>
        <v>0</v>
      </c>
      <c r="BH546" s="229">
        <f>IF(N546="sníž. přenesená",J546,0)</f>
        <v>0</v>
      </c>
      <c r="BI546" s="229">
        <f>IF(N546="nulová",J546,0)</f>
        <v>0</v>
      </c>
      <c r="BJ546" s="20" t="s">
        <v>80</v>
      </c>
      <c r="BK546" s="229">
        <f>ROUND(I546*H546,2)</f>
        <v>0</v>
      </c>
      <c r="BL546" s="20" t="s">
        <v>273</v>
      </c>
      <c r="BM546" s="228" t="s">
        <v>4452</v>
      </c>
    </row>
    <row r="547" spans="1:47" s="2" customFormat="1" ht="12">
      <c r="A547" s="41"/>
      <c r="B547" s="42"/>
      <c r="C547" s="43"/>
      <c r="D547" s="230" t="s">
        <v>275</v>
      </c>
      <c r="E547" s="43"/>
      <c r="F547" s="231" t="s">
        <v>4451</v>
      </c>
      <c r="G547" s="43"/>
      <c r="H547" s="43"/>
      <c r="I547" s="232"/>
      <c r="J547" s="43"/>
      <c r="K547" s="43"/>
      <c r="L547" s="47"/>
      <c r="M547" s="233"/>
      <c r="N547" s="234"/>
      <c r="O547" s="87"/>
      <c r="P547" s="87"/>
      <c r="Q547" s="87"/>
      <c r="R547" s="87"/>
      <c r="S547" s="87"/>
      <c r="T547" s="88"/>
      <c r="U547" s="41"/>
      <c r="V547" s="41"/>
      <c r="W547" s="41"/>
      <c r="X547" s="41"/>
      <c r="Y547" s="41"/>
      <c r="Z547" s="41"/>
      <c r="AA547" s="41"/>
      <c r="AB547" s="41"/>
      <c r="AC547" s="41"/>
      <c r="AD547" s="41"/>
      <c r="AE547" s="41"/>
      <c r="AT547" s="20" t="s">
        <v>275</v>
      </c>
      <c r="AU547" s="20" t="s">
        <v>82</v>
      </c>
    </row>
    <row r="548" spans="1:65" s="2" customFormat="1" ht="24.15" customHeight="1">
      <c r="A548" s="41"/>
      <c r="B548" s="42"/>
      <c r="C548" s="269" t="s">
        <v>1566</v>
      </c>
      <c r="D548" s="269" t="s">
        <v>430</v>
      </c>
      <c r="E548" s="270" t="s">
        <v>4453</v>
      </c>
      <c r="F548" s="271" t="s">
        <v>4454</v>
      </c>
      <c r="G548" s="272" t="s">
        <v>3993</v>
      </c>
      <c r="H548" s="273">
        <v>1</v>
      </c>
      <c r="I548" s="274"/>
      <c r="J548" s="275">
        <f>ROUND(I548*H548,2)</f>
        <v>0</v>
      </c>
      <c r="K548" s="271" t="s">
        <v>520</v>
      </c>
      <c r="L548" s="276"/>
      <c r="M548" s="277" t="s">
        <v>19</v>
      </c>
      <c r="N548" s="278" t="s">
        <v>43</v>
      </c>
      <c r="O548" s="87"/>
      <c r="P548" s="226">
        <f>O548*H548</f>
        <v>0</v>
      </c>
      <c r="Q548" s="226">
        <v>0</v>
      </c>
      <c r="R548" s="226">
        <f>Q548*H548</f>
        <v>0</v>
      </c>
      <c r="S548" s="226">
        <v>0</v>
      </c>
      <c r="T548" s="227">
        <f>S548*H548</f>
        <v>0</v>
      </c>
      <c r="U548" s="41"/>
      <c r="V548" s="41"/>
      <c r="W548" s="41"/>
      <c r="X548" s="41"/>
      <c r="Y548" s="41"/>
      <c r="Z548" s="41"/>
      <c r="AA548" s="41"/>
      <c r="AB548" s="41"/>
      <c r="AC548" s="41"/>
      <c r="AD548" s="41"/>
      <c r="AE548" s="41"/>
      <c r="AR548" s="228" t="s">
        <v>324</v>
      </c>
      <c r="AT548" s="228" t="s">
        <v>430</v>
      </c>
      <c r="AU548" s="228" t="s">
        <v>82</v>
      </c>
      <c r="AY548" s="20" t="s">
        <v>266</v>
      </c>
      <c r="BE548" s="229">
        <f>IF(N548="základní",J548,0)</f>
        <v>0</v>
      </c>
      <c r="BF548" s="229">
        <f>IF(N548="snížená",J548,0)</f>
        <v>0</v>
      </c>
      <c r="BG548" s="229">
        <f>IF(N548="zákl. přenesená",J548,0)</f>
        <v>0</v>
      </c>
      <c r="BH548" s="229">
        <f>IF(N548="sníž. přenesená",J548,0)</f>
        <v>0</v>
      </c>
      <c r="BI548" s="229">
        <f>IF(N548="nulová",J548,0)</f>
        <v>0</v>
      </c>
      <c r="BJ548" s="20" t="s">
        <v>80</v>
      </c>
      <c r="BK548" s="229">
        <f>ROUND(I548*H548,2)</f>
        <v>0</v>
      </c>
      <c r="BL548" s="20" t="s">
        <v>273</v>
      </c>
      <c r="BM548" s="228" t="s">
        <v>2622</v>
      </c>
    </row>
    <row r="549" spans="1:47" s="2" customFormat="1" ht="12">
      <c r="A549" s="41"/>
      <c r="B549" s="42"/>
      <c r="C549" s="43"/>
      <c r="D549" s="230" t="s">
        <v>275</v>
      </c>
      <c r="E549" s="43"/>
      <c r="F549" s="231" t="s">
        <v>4454</v>
      </c>
      <c r="G549" s="43"/>
      <c r="H549" s="43"/>
      <c r="I549" s="232"/>
      <c r="J549" s="43"/>
      <c r="K549" s="43"/>
      <c r="L549" s="47"/>
      <c r="M549" s="233"/>
      <c r="N549" s="234"/>
      <c r="O549" s="87"/>
      <c r="P549" s="87"/>
      <c r="Q549" s="87"/>
      <c r="R549" s="87"/>
      <c r="S549" s="87"/>
      <c r="T549" s="88"/>
      <c r="U549" s="41"/>
      <c r="V549" s="41"/>
      <c r="W549" s="41"/>
      <c r="X549" s="41"/>
      <c r="Y549" s="41"/>
      <c r="Z549" s="41"/>
      <c r="AA549" s="41"/>
      <c r="AB549" s="41"/>
      <c r="AC549" s="41"/>
      <c r="AD549" s="41"/>
      <c r="AE549" s="41"/>
      <c r="AT549" s="20" t="s">
        <v>275</v>
      </c>
      <c r="AU549" s="20" t="s">
        <v>82</v>
      </c>
    </row>
    <row r="550" spans="1:65" s="2" customFormat="1" ht="16.5" customHeight="1">
      <c r="A550" s="41"/>
      <c r="B550" s="42"/>
      <c r="C550" s="217" t="s">
        <v>1575</v>
      </c>
      <c r="D550" s="217" t="s">
        <v>268</v>
      </c>
      <c r="E550" s="218" t="s">
        <v>4455</v>
      </c>
      <c r="F550" s="219" t="s">
        <v>4456</v>
      </c>
      <c r="G550" s="220" t="s">
        <v>3993</v>
      </c>
      <c r="H550" s="221">
        <v>1</v>
      </c>
      <c r="I550" s="222"/>
      <c r="J550" s="223">
        <f>ROUND(I550*H550,2)</f>
        <v>0</v>
      </c>
      <c r="K550" s="219" t="s">
        <v>520</v>
      </c>
      <c r="L550" s="47"/>
      <c r="M550" s="224" t="s">
        <v>19</v>
      </c>
      <c r="N550" s="225" t="s">
        <v>43</v>
      </c>
      <c r="O550" s="87"/>
      <c r="P550" s="226">
        <f>O550*H550</f>
        <v>0</v>
      </c>
      <c r="Q550" s="226">
        <v>0</v>
      </c>
      <c r="R550" s="226">
        <f>Q550*H550</f>
        <v>0</v>
      </c>
      <c r="S550" s="226">
        <v>0</v>
      </c>
      <c r="T550" s="227">
        <f>S550*H550</f>
        <v>0</v>
      </c>
      <c r="U550" s="41"/>
      <c r="V550" s="41"/>
      <c r="W550" s="41"/>
      <c r="X550" s="41"/>
      <c r="Y550" s="41"/>
      <c r="Z550" s="41"/>
      <c r="AA550" s="41"/>
      <c r="AB550" s="41"/>
      <c r="AC550" s="41"/>
      <c r="AD550" s="41"/>
      <c r="AE550" s="41"/>
      <c r="AR550" s="228" t="s">
        <v>273</v>
      </c>
      <c r="AT550" s="228" t="s">
        <v>268</v>
      </c>
      <c r="AU550" s="228" t="s">
        <v>82</v>
      </c>
      <c r="AY550" s="20" t="s">
        <v>266</v>
      </c>
      <c r="BE550" s="229">
        <f>IF(N550="základní",J550,0)</f>
        <v>0</v>
      </c>
      <c r="BF550" s="229">
        <f>IF(N550="snížená",J550,0)</f>
        <v>0</v>
      </c>
      <c r="BG550" s="229">
        <f>IF(N550="zákl. přenesená",J550,0)</f>
        <v>0</v>
      </c>
      <c r="BH550" s="229">
        <f>IF(N550="sníž. přenesená",J550,0)</f>
        <v>0</v>
      </c>
      <c r="BI550" s="229">
        <f>IF(N550="nulová",J550,0)</f>
        <v>0</v>
      </c>
      <c r="BJ550" s="20" t="s">
        <v>80</v>
      </c>
      <c r="BK550" s="229">
        <f>ROUND(I550*H550,2)</f>
        <v>0</v>
      </c>
      <c r="BL550" s="20" t="s">
        <v>273</v>
      </c>
      <c r="BM550" s="228" t="s">
        <v>2633</v>
      </c>
    </row>
    <row r="551" spans="1:47" s="2" customFormat="1" ht="12">
      <c r="A551" s="41"/>
      <c r="B551" s="42"/>
      <c r="C551" s="43"/>
      <c r="D551" s="230" t="s">
        <v>275</v>
      </c>
      <c r="E551" s="43"/>
      <c r="F551" s="231" t="s">
        <v>4456</v>
      </c>
      <c r="G551" s="43"/>
      <c r="H551" s="43"/>
      <c r="I551" s="232"/>
      <c r="J551" s="43"/>
      <c r="K551" s="43"/>
      <c r="L551" s="47"/>
      <c r="M551" s="233"/>
      <c r="N551" s="234"/>
      <c r="O551" s="87"/>
      <c r="P551" s="87"/>
      <c r="Q551" s="87"/>
      <c r="R551" s="87"/>
      <c r="S551" s="87"/>
      <c r="T551" s="88"/>
      <c r="U551" s="41"/>
      <c r="V551" s="41"/>
      <c r="W551" s="41"/>
      <c r="X551" s="41"/>
      <c r="Y551" s="41"/>
      <c r="Z551" s="41"/>
      <c r="AA551" s="41"/>
      <c r="AB551" s="41"/>
      <c r="AC551" s="41"/>
      <c r="AD551" s="41"/>
      <c r="AE551" s="41"/>
      <c r="AT551" s="20" t="s">
        <v>275</v>
      </c>
      <c r="AU551" s="20" t="s">
        <v>82</v>
      </c>
    </row>
    <row r="552" spans="1:65" s="2" customFormat="1" ht="24.15" customHeight="1">
      <c r="A552" s="41"/>
      <c r="B552" s="42"/>
      <c r="C552" s="269" t="s">
        <v>1582</v>
      </c>
      <c r="D552" s="269" t="s">
        <v>430</v>
      </c>
      <c r="E552" s="270" t="s">
        <v>4457</v>
      </c>
      <c r="F552" s="271" t="s">
        <v>4458</v>
      </c>
      <c r="G552" s="272" t="s">
        <v>271</v>
      </c>
      <c r="H552" s="273">
        <v>1</v>
      </c>
      <c r="I552" s="274"/>
      <c r="J552" s="275">
        <f>ROUND(I552*H552,2)</f>
        <v>0</v>
      </c>
      <c r="K552" s="271" t="s">
        <v>520</v>
      </c>
      <c r="L552" s="276"/>
      <c r="M552" s="277" t="s">
        <v>19</v>
      </c>
      <c r="N552" s="278" t="s">
        <v>43</v>
      </c>
      <c r="O552" s="87"/>
      <c r="P552" s="226">
        <f>O552*H552</f>
        <v>0</v>
      </c>
      <c r="Q552" s="226">
        <v>0</v>
      </c>
      <c r="R552" s="226">
        <f>Q552*H552</f>
        <v>0</v>
      </c>
      <c r="S552" s="226">
        <v>0</v>
      </c>
      <c r="T552" s="227">
        <f>S552*H552</f>
        <v>0</v>
      </c>
      <c r="U552" s="41"/>
      <c r="V552" s="41"/>
      <c r="W552" s="41"/>
      <c r="X552" s="41"/>
      <c r="Y552" s="41"/>
      <c r="Z552" s="41"/>
      <c r="AA552" s="41"/>
      <c r="AB552" s="41"/>
      <c r="AC552" s="41"/>
      <c r="AD552" s="41"/>
      <c r="AE552" s="41"/>
      <c r="AR552" s="228" t="s">
        <v>324</v>
      </c>
      <c r="AT552" s="228" t="s">
        <v>430</v>
      </c>
      <c r="AU552" s="228" t="s">
        <v>82</v>
      </c>
      <c r="AY552" s="20" t="s">
        <v>266</v>
      </c>
      <c r="BE552" s="229">
        <f>IF(N552="základní",J552,0)</f>
        <v>0</v>
      </c>
      <c r="BF552" s="229">
        <f>IF(N552="snížená",J552,0)</f>
        <v>0</v>
      </c>
      <c r="BG552" s="229">
        <f>IF(N552="zákl. přenesená",J552,0)</f>
        <v>0</v>
      </c>
      <c r="BH552" s="229">
        <f>IF(N552="sníž. přenesená",J552,0)</f>
        <v>0</v>
      </c>
      <c r="BI552" s="229">
        <f>IF(N552="nulová",J552,0)</f>
        <v>0</v>
      </c>
      <c r="BJ552" s="20" t="s">
        <v>80</v>
      </c>
      <c r="BK552" s="229">
        <f>ROUND(I552*H552,2)</f>
        <v>0</v>
      </c>
      <c r="BL552" s="20" t="s">
        <v>273</v>
      </c>
      <c r="BM552" s="228" t="s">
        <v>2644</v>
      </c>
    </row>
    <row r="553" spans="1:47" s="2" customFormat="1" ht="12">
      <c r="A553" s="41"/>
      <c r="B553" s="42"/>
      <c r="C553" s="43"/>
      <c r="D553" s="230" t="s">
        <v>275</v>
      </c>
      <c r="E553" s="43"/>
      <c r="F553" s="231" t="s">
        <v>4458</v>
      </c>
      <c r="G553" s="43"/>
      <c r="H553" s="43"/>
      <c r="I553" s="232"/>
      <c r="J553" s="43"/>
      <c r="K553" s="43"/>
      <c r="L553" s="47"/>
      <c r="M553" s="233"/>
      <c r="N553" s="234"/>
      <c r="O553" s="87"/>
      <c r="P553" s="87"/>
      <c r="Q553" s="87"/>
      <c r="R553" s="87"/>
      <c r="S553" s="87"/>
      <c r="T553" s="88"/>
      <c r="U553" s="41"/>
      <c r="V553" s="41"/>
      <c r="W553" s="41"/>
      <c r="X553" s="41"/>
      <c r="Y553" s="41"/>
      <c r="Z553" s="41"/>
      <c r="AA553" s="41"/>
      <c r="AB553" s="41"/>
      <c r="AC553" s="41"/>
      <c r="AD553" s="41"/>
      <c r="AE553" s="41"/>
      <c r="AT553" s="20" t="s">
        <v>275</v>
      </c>
      <c r="AU553" s="20" t="s">
        <v>82</v>
      </c>
    </row>
    <row r="554" spans="1:65" s="2" customFormat="1" ht="37.8" customHeight="1">
      <c r="A554" s="41"/>
      <c r="B554" s="42"/>
      <c r="C554" s="217" t="s">
        <v>1595</v>
      </c>
      <c r="D554" s="217" t="s">
        <v>268</v>
      </c>
      <c r="E554" s="218" t="s">
        <v>4459</v>
      </c>
      <c r="F554" s="219" t="s">
        <v>4460</v>
      </c>
      <c r="G554" s="220" t="s">
        <v>3993</v>
      </c>
      <c r="H554" s="221">
        <v>1</v>
      </c>
      <c r="I554" s="222"/>
      <c r="J554" s="223">
        <f>ROUND(I554*H554,2)</f>
        <v>0</v>
      </c>
      <c r="K554" s="219" t="s">
        <v>520</v>
      </c>
      <c r="L554" s="47"/>
      <c r="M554" s="224" t="s">
        <v>19</v>
      </c>
      <c r="N554" s="225" t="s">
        <v>43</v>
      </c>
      <c r="O554" s="87"/>
      <c r="P554" s="226">
        <f>O554*H554</f>
        <v>0</v>
      </c>
      <c r="Q554" s="226">
        <v>0</v>
      </c>
      <c r="R554" s="226">
        <f>Q554*H554</f>
        <v>0</v>
      </c>
      <c r="S554" s="226">
        <v>0</v>
      </c>
      <c r="T554" s="227">
        <f>S554*H554</f>
        <v>0</v>
      </c>
      <c r="U554" s="41"/>
      <c r="V554" s="41"/>
      <c r="W554" s="41"/>
      <c r="X554" s="41"/>
      <c r="Y554" s="41"/>
      <c r="Z554" s="41"/>
      <c r="AA554" s="41"/>
      <c r="AB554" s="41"/>
      <c r="AC554" s="41"/>
      <c r="AD554" s="41"/>
      <c r="AE554" s="41"/>
      <c r="AR554" s="228" t="s">
        <v>273</v>
      </c>
      <c r="AT554" s="228" t="s">
        <v>268</v>
      </c>
      <c r="AU554" s="228" t="s">
        <v>82</v>
      </c>
      <c r="AY554" s="20" t="s">
        <v>266</v>
      </c>
      <c r="BE554" s="229">
        <f>IF(N554="základní",J554,0)</f>
        <v>0</v>
      </c>
      <c r="BF554" s="229">
        <f>IF(N554="snížená",J554,0)</f>
        <v>0</v>
      </c>
      <c r="BG554" s="229">
        <f>IF(N554="zákl. přenesená",J554,0)</f>
        <v>0</v>
      </c>
      <c r="BH554" s="229">
        <f>IF(N554="sníž. přenesená",J554,0)</f>
        <v>0</v>
      </c>
      <c r="BI554" s="229">
        <f>IF(N554="nulová",J554,0)</f>
        <v>0</v>
      </c>
      <c r="BJ554" s="20" t="s">
        <v>80</v>
      </c>
      <c r="BK554" s="229">
        <f>ROUND(I554*H554,2)</f>
        <v>0</v>
      </c>
      <c r="BL554" s="20" t="s">
        <v>273</v>
      </c>
      <c r="BM554" s="228" t="s">
        <v>2657</v>
      </c>
    </row>
    <row r="555" spans="1:47" s="2" customFormat="1" ht="12">
      <c r="A555" s="41"/>
      <c r="B555" s="42"/>
      <c r="C555" s="43"/>
      <c r="D555" s="230" t="s">
        <v>275</v>
      </c>
      <c r="E555" s="43"/>
      <c r="F555" s="231" t="s">
        <v>4460</v>
      </c>
      <c r="G555" s="43"/>
      <c r="H555" s="43"/>
      <c r="I555" s="232"/>
      <c r="J555" s="43"/>
      <c r="K555" s="43"/>
      <c r="L555" s="47"/>
      <c r="M555" s="233"/>
      <c r="N555" s="234"/>
      <c r="O555" s="87"/>
      <c r="P555" s="87"/>
      <c r="Q555" s="87"/>
      <c r="R555" s="87"/>
      <c r="S555" s="87"/>
      <c r="T555" s="88"/>
      <c r="U555" s="41"/>
      <c r="V555" s="41"/>
      <c r="W555" s="41"/>
      <c r="X555" s="41"/>
      <c r="Y555" s="41"/>
      <c r="Z555" s="41"/>
      <c r="AA555" s="41"/>
      <c r="AB555" s="41"/>
      <c r="AC555" s="41"/>
      <c r="AD555" s="41"/>
      <c r="AE555" s="41"/>
      <c r="AT555" s="20" t="s">
        <v>275</v>
      </c>
      <c r="AU555" s="20" t="s">
        <v>82</v>
      </c>
    </row>
    <row r="556" spans="1:63" s="12" customFormat="1" ht="22.8" customHeight="1">
      <c r="A556" s="12"/>
      <c r="B556" s="201"/>
      <c r="C556" s="202"/>
      <c r="D556" s="203" t="s">
        <v>71</v>
      </c>
      <c r="E556" s="215" t="s">
        <v>4461</v>
      </c>
      <c r="F556" s="215" t="s">
        <v>4462</v>
      </c>
      <c r="G556" s="202"/>
      <c r="H556" s="202"/>
      <c r="I556" s="205"/>
      <c r="J556" s="216">
        <f>BK556</f>
        <v>0</v>
      </c>
      <c r="K556" s="202"/>
      <c r="L556" s="207"/>
      <c r="M556" s="208"/>
      <c r="N556" s="209"/>
      <c r="O556" s="209"/>
      <c r="P556" s="210">
        <f>SUM(P557:P616)</f>
        <v>0</v>
      </c>
      <c r="Q556" s="209"/>
      <c r="R556" s="210">
        <f>SUM(R557:R616)</f>
        <v>0</v>
      </c>
      <c r="S556" s="209"/>
      <c r="T556" s="211">
        <f>SUM(T557:T616)</f>
        <v>0</v>
      </c>
      <c r="U556" s="12"/>
      <c r="V556" s="12"/>
      <c r="W556" s="12"/>
      <c r="X556" s="12"/>
      <c r="Y556" s="12"/>
      <c r="Z556" s="12"/>
      <c r="AA556" s="12"/>
      <c r="AB556" s="12"/>
      <c r="AC556" s="12"/>
      <c r="AD556" s="12"/>
      <c r="AE556" s="12"/>
      <c r="AR556" s="212" t="s">
        <v>80</v>
      </c>
      <c r="AT556" s="213" t="s">
        <v>71</v>
      </c>
      <c r="AU556" s="213" t="s">
        <v>80</v>
      </c>
      <c r="AY556" s="212" t="s">
        <v>266</v>
      </c>
      <c r="BK556" s="214">
        <f>SUM(BK557:BK616)</f>
        <v>0</v>
      </c>
    </row>
    <row r="557" spans="1:65" s="2" customFormat="1" ht="16.5" customHeight="1">
      <c r="A557" s="41"/>
      <c r="B557" s="42"/>
      <c r="C557" s="269" t="s">
        <v>1603</v>
      </c>
      <c r="D557" s="269" t="s">
        <v>430</v>
      </c>
      <c r="E557" s="270" t="s">
        <v>4463</v>
      </c>
      <c r="F557" s="271" t="s">
        <v>4394</v>
      </c>
      <c r="G557" s="272" t="s">
        <v>3993</v>
      </c>
      <c r="H557" s="273">
        <v>2</v>
      </c>
      <c r="I557" s="274"/>
      <c r="J557" s="275">
        <f>ROUND(I557*H557,2)</f>
        <v>0</v>
      </c>
      <c r="K557" s="271" t="s">
        <v>520</v>
      </c>
      <c r="L557" s="276"/>
      <c r="M557" s="277" t="s">
        <v>19</v>
      </c>
      <c r="N557" s="278" t="s">
        <v>43</v>
      </c>
      <c r="O557" s="87"/>
      <c r="P557" s="226">
        <f>O557*H557</f>
        <v>0</v>
      </c>
      <c r="Q557" s="226">
        <v>0</v>
      </c>
      <c r="R557" s="226">
        <f>Q557*H557</f>
        <v>0</v>
      </c>
      <c r="S557" s="226">
        <v>0</v>
      </c>
      <c r="T557" s="227">
        <f>S557*H557</f>
        <v>0</v>
      </c>
      <c r="U557" s="41"/>
      <c r="V557" s="41"/>
      <c r="W557" s="41"/>
      <c r="X557" s="41"/>
      <c r="Y557" s="41"/>
      <c r="Z557" s="41"/>
      <c r="AA557" s="41"/>
      <c r="AB557" s="41"/>
      <c r="AC557" s="41"/>
      <c r="AD557" s="41"/>
      <c r="AE557" s="41"/>
      <c r="AR557" s="228" t="s">
        <v>324</v>
      </c>
      <c r="AT557" s="228" t="s">
        <v>430</v>
      </c>
      <c r="AU557" s="228" t="s">
        <v>82</v>
      </c>
      <c r="AY557" s="20" t="s">
        <v>266</v>
      </c>
      <c r="BE557" s="229">
        <f>IF(N557="základní",J557,0)</f>
        <v>0</v>
      </c>
      <c r="BF557" s="229">
        <f>IF(N557="snížená",J557,0)</f>
        <v>0</v>
      </c>
      <c r="BG557" s="229">
        <f>IF(N557="zákl. přenesená",J557,0)</f>
        <v>0</v>
      </c>
      <c r="BH557" s="229">
        <f>IF(N557="sníž. přenesená",J557,0)</f>
        <v>0</v>
      </c>
      <c r="BI557" s="229">
        <f>IF(N557="nulová",J557,0)</f>
        <v>0</v>
      </c>
      <c r="BJ557" s="20" t="s">
        <v>80</v>
      </c>
      <c r="BK557" s="229">
        <f>ROUND(I557*H557,2)</f>
        <v>0</v>
      </c>
      <c r="BL557" s="20" t="s">
        <v>273</v>
      </c>
      <c r="BM557" s="228" t="s">
        <v>2669</v>
      </c>
    </row>
    <row r="558" spans="1:47" s="2" customFormat="1" ht="12">
      <c r="A558" s="41"/>
      <c r="B558" s="42"/>
      <c r="C558" s="43"/>
      <c r="D558" s="230" t="s">
        <v>275</v>
      </c>
      <c r="E558" s="43"/>
      <c r="F558" s="231" t="s">
        <v>4394</v>
      </c>
      <c r="G558" s="43"/>
      <c r="H558" s="43"/>
      <c r="I558" s="232"/>
      <c r="J558" s="43"/>
      <c r="K558" s="43"/>
      <c r="L558" s="47"/>
      <c r="M558" s="233"/>
      <c r="N558" s="234"/>
      <c r="O558" s="87"/>
      <c r="P558" s="87"/>
      <c r="Q558" s="87"/>
      <c r="R558" s="87"/>
      <c r="S558" s="87"/>
      <c r="T558" s="88"/>
      <c r="U558" s="41"/>
      <c r="V558" s="41"/>
      <c r="W558" s="41"/>
      <c r="X558" s="41"/>
      <c r="Y558" s="41"/>
      <c r="Z558" s="41"/>
      <c r="AA558" s="41"/>
      <c r="AB558" s="41"/>
      <c r="AC558" s="41"/>
      <c r="AD558" s="41"/>
      <c r="AE558" s="41"/>
      <c r="AT558" s="20" t="s">
        <v>275</v>
      </c>
      <c r="AU558" s="20" t="s">
        <v>82</v>
      </c>
    </row>
    <row r="559" spans="1:47" s="2" customFormat="1" ht="12">
      <c r="A559" s="41"/>
      <c r="B559" s="42"/>
      <c r="C559" s="43"/>
      <c r="D559" s="230" t="s">
        <v>890</v>
      </c>
      <c r="E559" s="43"/>
      <c r="F559" s="290" t="s">
        <v>4464</v>
      </c>
      <c r="G559" s="43"/>
      <c r="H559" s="43"/>
      <c r="I559" s="232"/>
      <c r="J559" s="43"/>
      <c r="K559" s="43"/>
      <c r="L559" s="47"/>
      <c r="M559" s="233"/>
      <c r="N559" s="234"/>
      <c r="O559" s="87"/>
      <c r="P559" s="87"/>
      <c r="Q559" s="87"/>
      <c r="R559" s="87"/>
      <c r="S559" s="87"/>
      <c r="T559" s="88"/>
      <c r="U559" s="41"/>
      <c r="V559" s="41"/>
      <c r="W559" s="41"/>
      <c r="X559" s="41"/>
      <c r="Y559" s="41"/>
      <c r="Z559" s="41"/>
      <c r="AA559" s="41"/>
      <c r="AB559" s="41"/>
      <c r="AC559" s="41"/>
      <c r="AD559" s="41"/>
      <c r="AE559" s="41"/>
      <c r="AT559" s="20" t="s">
        <v>890</v>
      </c>
      <c r="AU559" s="20" t="s">
        <v>82</v>
      </c>
    </row>
    <row r="560" spans="1:65" s="2" customFormat="1" ht="16.5" customHeight="1">
      <c r="A560" s="41"/>
      <c r="B560" s="42"/>
      <c r="C560" s="217" t="s">
        <v>1611</v>
      </c>
      <c r="D560" s="217" t="s">
        <v>268</v>
      </c>
      <c r="E560" s="218" t="s">
        <v>4465</v>
      </c>
      <c r="F560" s="219" t="s">
        <v>4397</v>
      </c>
      <c r="G560" s="220" t="s">
        <v>3993</v>
      </c>
      <c r="H560" s="221">
        <v>2</v>
      </c>
      <c r="I560" s="222"/>
      <c r="J560" s="223">
        <f>ROUND(I560*H560,2)</f>
        <v>0</v>
      </c>
      <c r="K560" s="219" t="s">
        <v>272</v>
      </c>
      <c r="L560" s="47"/>
      <c r="M560" s="224" t="s">
        <v>19</v>
      </c>
      <c r="N560" s="225" t="s">
        <v>43</v>
      </c>
      <c r="O560" s="87"/>
      <c r="P560" s="226">
        <f>O560*H560</f>
        <v>0</v>
      </c>
      <c r="Q560" s="226">
        <v>0</v>
      </c>
      <c r="R560" s="226">
        <f>Q560*H560</f>
        <v>0</v>
      </c>
      <c r="S560" s="226">
        <v>0</v>
      </c>
      <c r="T560" s="227">
        <f>S560*H560</f>
        <v>0</v>
      </c>
      <c r="U560" s="41"/>
      <c r="V560" s="41"/>
      <c r="W560" s="41"/>
      <c r="X560" s="41"/>
      <c r="Y560" s="41"/>
      <c r="Z560" s="41"/>
      <c r="AA560" s="41"/>
      <c r="AB560" s="41"/>
      <c r="AC560" s="41"/>
      <c r="AD560" s="41"/>
      <c r="AE560" s="41"/>
      <c r="AR560" s="228" t="s">
        <v>273</v>
      </c>
      <c r="AT560" s="228" t="s">
        <v>268</v>
      </c>
      <c r="AU560" s="228" t="s">
        <v>82</v>
      </c>
      <c r="AY560" s="20" t="s">
        <v>266</v>
      </c>
      <c r="BE560" s="229">
        <f>IF(N560="základní",J560,0)</f>
        <v>0</v>
      </c>
      <c r="BF560" s="229">
        <f>IF(N560="snížená",J560,0)</f>
        <v>0</v>
      </c>
      <c r="BG560" s="229">
        <f>IF(N560="zákl. přenesená",J560,0)</f>
        <v>0</v>
      </c>
      <c r="BH560" s="229">
        <f>IF(N560="sníž. přenesená",J560,0)</f>
        <v>0</v>
      </c>
      <c r="BI560" s="229">
        <f>IF(N560="nulová",J560,0)</f>
        <v>0</v>
      </c>
      <c r="BJ560" s="20" t="s">
        <v>80</v>
      </c>
      <c r="BK560" s="229">
        <f>ROUND(I560*H560,2)</f>
        <v>0</v>
      </c>
      <c r="BL560" s="20" t="s">
        <v>273</v>
      </c>
      <c r="BM560" s="228" t="s">
        <v>2676</v>
      </c>
    </row>
    <row r="561" spans="1:47" s="2" customFormat="1" ht="12">
      <c r="A561" s="41"/>
      <c r="B561" s="42"/>
      <c r="C561" s="43"/>
      <c r="D561" s="230" t="s">
        <v>275</v>
      </c>
      <c r="E561" s="43"/>
      <c r="F561" s="231" t="s">
        <v>4397</v>
      </c>
      <c r="G561" s="43"/>
      <c r="H561" s="43"/>
      <c r="I561" s="232"/>
      <c r="J561" s="43"/>
      <c r="K561" s="43"/>
      <c r="L561" s="47"/>
      <c r="M561" s="233"/>
      <c r="N561" s="234"/>
      <c r="O561" s="87"/>
      <c r="P561" s="87"/>
      <c r="Q561" s="87"/>
      <c r="R561" s="87"/>
      <c r="S561" s="87"/>
      <c r="T561" s="88"/>
      <c r="U561" s="41"/>
      <c r="V561" s="41"/>
      <c r="W561" s="41"/>
      <c r="X561" s="41"/>
      <c r="Y561" s="41"/>
      <c r="Z561" s="41"/>
      <c r="AA561" s="41"/>
      <c r="AB561" s="41"/>
      <c r="AC561" s="41"/>
      <c r="AD561" s="41"/>
      <c r="AE561" s="41"/>
      <c r="AT561" s="20" t="s">
        <v>275</v>
      </c>
      <c r="AU561" s="20" t="s">
        <v>82</v>
      </c>
    </row>
    <row r="562" spans="1:47" s="2" customFormat="1" ht="12">
      <c r="A562" s="41"/>
      <c r="B562" s="42"/>
      <c r="C562" s="43"/>
      <c r="D562" s="235" t="s">
        <v>277</v>
      </c>
      <c r="E562" s="43"/>
      <c r="F562" s="236" t="s">
        <v>4466</v>
      </c>
      <c r="G562" s="43"/>
      <c r="H562" s="43"/>
      <c r="I562" s="232"/>
      <c r="J562" s="43"/>
      <c r="K562" s="43"/>
      <c r="L562" s="47"/>
      <c r="M562" s="233"/>
      <c r="N562" s="234"/>
      <c r="O562" s="87"/>
      <c r="P562" s="87"/>
      <c r="Q562" s="87"/>
      <c r="R562" s="87"/>
      <c r="S562" s="87"/>
      <c r="T562" s="88"/>
      <c r="U562" s="41"/>
      <c r="V562" s="41"/>
      <c r="W562" s="41"/>
      <c r="X562" s="41"/>
      <c r="Y562" s="41"/>
      <c r="Z562" s="41"/>
      <c r="AA562" s="41"/>
      <c r="AB562" s="41"/>
      <c r="AC562" s="41"/>
      <c r="AD562" s="41"/>
      <c r="AE562" s="41"/>
      <c r="AT562" s="20" t="s">
        <v>277</v>
      </c>
      <c r="AU562" s="20" t="s">
        <v>82</v>
      </c>
    </row>
    <row r="563" spans="1:65" s="2" customFormat="1" ht="16.5" customHeight="1">
      <c r="A563" s="41"/>
      <c r="B563" s="42"/>
      <c r="C563" s="269" t="s">
        <v>1617</v>
      </c>
      <c r="D563" s="269" t="s">
        <v>430</v>
      </c>
      <c r="E563" s="270" t="s">
        <v>4467</v>
      </c>
      <c r="F563" s="271" t="s">
        <v>4468</v>
      </c>
      <c r="G563" s="272" t="s">
        <v>3993</v>
      </c>
      <c r="H563" s="273">
        <v>2</v>
      </c>
      <c r="I563" s="274"/>
      <c r="J563" s="275">
        <f>ROUND(I563*H563,2)</f>
        <v>0</v>
      </c>
      <c r="K563" s="271" t="s">
        <v>520</v>
      </c>
      <c r="L563" s="276"/>
      <c r="M563" s="277" t="s">
        <v>19</v>
      </c>
      <c r="N563" s="278" t="s">
        <v>43</v>
      </c>
      <c r="O563" s="87"/>
      <c r="P563" s="226">
        <f>O563*H563</f>
        <v>0</v>
      </c>
      <c r="Q563" s="226">
        <v>0</v>
      </c>
      <c r="R563" s="226">
        <f>Q563*H563</f>
        <v>0</v>
      </c>
      <c r="S563" s="226">
        <v>0</v>
      </c>
      <c r="T563" s="227">
        <f>S563*H563</f>
        <v>0</v>
      </c>
      <c r="U563" s="41"/>
      <c r="V563" s="41"/>
      <c r="W563" s="41"/>
      <c r="X563" s="41"/>
      <c r="Y563" s="41"/>
      <c r="Z563" s="41"/>
      <c r="AA563" s="41"/>
      <c r="AB563" s="41"/>
      <c r="AC563" s="41"/>
      <c r="AD563" s="41"/>
      <c r="AE563" s="41"/>
      <c r="AR563" s="228" t="s">
        <v>324</v>
      </c>
      <c r="AT563" s="228" t="s">
        <v>430</v>
      </c>
      <c r="AU563" s="228" t="s">
        <v>82</v>
      </c>
      <c r="AY563" s="20" t="s">
        <v>266</v>
      </c>
      <c r="BE563" s="229">
        <f>IF(N563="základní",J563,0)</f>
        <v>0</v>
      </c>
      <c r="BF563" s="229">
        <f>IF(N563="snížená",J563,0)</f>
        <v>0</v>
      </c>
      <c r="BG563" s="229">
        <f>IF(N563="zákl. přenesená",J563,0)</f>
        <v>0</v>
      </c>
      <c r="BH563" s="229">
        <f>IF(N563="sníž. přenesená",J563,0)</f>
        <v>0</v>
      </c>
      <c r="BI563" s="229">
        <f>IF(N563="nulová",J563,0)</f>
        <v>0</v>
      </c>
      <c r="BJ563" s="20" t="s">
        <v>80</v>
      </c>
      <c r="BK563" s="229">
        <f>ROUND(I563*H563,2)</f>
        <v>0</v>
      </c>
      <c r="BL563" s="20" t="s">
        <v>273</v>
      </c>
      <c r="BM563" s="228" t="s">
        <v>2687</v>
      </c>
    </row>
    <row r="564" spans="1:47" s="2" customFormat="1" ht="12">
      <c r="A564" s="41"/>
      <c r="B564" s="42"/>
      <c r="C564" s="43"/>
      <c r="D564" s="230" t="s">
        <v>275</v>
      </c>
      <c r="E564" s="43"/>
      <c r="F564" s="231" t="s">
        <v>4468</v>
      </c>
      <c r="G564" s="43"/>
      <c r="H564" s="43"/>
      <c r="I564" s="232"/>
      <c r="J564" s="43"/>
      <c r="K564" s="43"/>
      <c r="L564" s="47"/>
      <c r="M564" s="233"/>
      <c r="N564" s="234"/>
      <c r="O564" s="87"/>
      <c r="P564" s="87"/>
      <c r="Q564" s="87"/>
      <c r="R564" s="87"/>
      <c r="S564" s="87"/>
      <c r="T564" s="88"/>
      <c r="U564" s="41"/>
      <c r="V564" s="41"/>
      <c r="W564" s="41"/>
      <c r="X564" s="41"/>
      <c r="Y564" s="41"/>
      <c r="Z564" s="41"/>
      <c r="AA564" s="41"/>
      <c r="AB564" s="41"/>
      <c r="AC564" s="41"/>
      <c r="AD564" s="41"/>
      <c r="AE564" s="41"/>
      <c r="AT564" s="20" t="s">
        <v>275</v>
      </c>
      <c r="AU564" s="20" t="s">
        <v>82</v>
      </c>
    </row>
    <row r="565" spans="1:47" s="2" customFormat="1" ht="12">
      <c r="A565" s="41"/>
      <c r="B565" s="42"/>
      <c r="C565" s="43"/>
      <c r="D565" s="230" t="s">
        <v>890</v>
      </c>
      <c r="E565" s="43"/>
      <c r="F565" s="290" t="s">
        <v>4469</v>
      </c>
      <c r="G565" s="43"/>
      <c r="H565" s="43"/>
      <c r="I565" s="232"/>
      <c r="J565" s="43"/>
      <c r="K565" s="43"/>
      <c r="L565" s="47"/>
      <c r="M565" s="233"/>
      <c r="N565" s="234"/>
      <c r="O565" s="87"/>
      <c r="P565" s="87"/>
      <c r="Q565" s="87"/>
      <c r="R565" s="87"/>
      <c r="S565" s="87"/>
      <c r="T565" s="88"/>
      <c r="U565" s="41"/>
      <c r="V565" s="41"/>
      <c r="W565" s="41"/>
      <c r="X565" s="41"/>
      <c r="Y565" s="41"/>
      <c r="Z565" s="41"/>
      <c r="AA565" s="41"/>
      <c r="AB565" s="41"/>
      <c r="AC565" s="41"/>
      <c r="AD565" s="41"/>
      <c r="AE565" s="41"/>
      <c r="AT565" s="20" t="s">
        <v>890</v>
      </c>
      <c r="AU565" s="20" t="s">
        <v>82</v>
      </c>
    </row>
    <row r="566" spans="1:65" s="2" customFormat="1" ht="16.5" customHeight="1">
      <c r="A566" s="41"/>
      <c r="B566" s="42"/>
      <c r="C566" s="217" t="s">
        <v>1623</v>
      </c>
      <c r="D566" s="217" t="s">
        <v>268</v>
      </c>
      <c r="E566" s="218" t="s">
        <v>4470</v>
      </c>
      <c r="F566" s="219" t="s">
        <v>4471</v>
      </c>
      <c r="G566" s="220" t="s">
        <v>3993</v>
      </c>
      <c r="H566" s="221">
        <v>2</v>
      </c>
      <c r="I566" s="222"/>
      <c r="J566" s="223">
        <f>ROUND(I566*H566,2)</f>
        <v>0</v>
      </c>
      <c r="K566" s="219" t="s">
        <v>272</v>
      </c>
      <c r="L566" s="47"/>
      <c r="M566" s="224" t="s">
        <v>19</v>
      </c>
      <c r="N566" s="225" t="s">
        <v>43</v>
      </c>
      <c r="O566" s="87"/>
      <c r="P566" s="226">
        <f>O566*H566</f>
        <v>0</v>
      </c>
      <c r="Q566" s="226">
        <v>0</v>
      </c>
      <c r="R566" s="226">
        <f>Q566*H566</f>
        <v>0</v>
      </c>
      <c r="S566" s="226">
        <v>0</v>
      </c>
      <c r="T566" s="227">
        <f>S566*H566</f>
        <v>0</v>
      </c>
      <c r="U566" s="41"/>
      <c r="V566" s="41"/>
      <c r="W566" s="41"/>
      <c r="X566" s="41"/>
      <c r="Y566" s="41"/>
      <c r="Z566" s="41"/>
      <c r="AA566" s="41"/>
      <c r="AB566" s="41"/>
      <c r="AC566" s="41"/>
      <c r="AD566" s="41"/>
      <c r="AE566" s="41"/>
      <c r="AR566" s="228" t="s">
        <v>273</v>
      </c>
      <c r="AT566" s="228" t="s">
        <v>268</v>
      </c>
      <c r="AU566" s="228" t="s">
        <v>82</v>
      </c>
      <c r="AY566" s="20" t="s">
        <v>266</v>
      </c>
      <c r="BE566" s="229">
        <f>IF(N566="základní",J566,0)</f>
        <v>0</v>
      </c>
      <c r="BF566" s="229">
        <f>IF(N566="snížená",J566,0)</f>
        <v>0</v>
      </c>
      <c r="BG566" s="229">
        <f>IF(N566="zákl. přenesená",J566,0)</f>
        <v>0</v>
      </c>
      <c r="BH566" s="229">
        <f>IF(N566="sníž. přenesená",J566,0)</f>
        <v>0</v>
      </c>
      <c r="BI566" s="229">
        <f>IF(N566="nulová",J566,0)</f>
        <v>0</v>
      </c>
      <c r="BJ566" s="20" t="s">
        <v>80</v>
      </c>
      <c r="BK566" s="229">
        <f>ROUND(I566*H566,2)</f>
        <v>0</v>
      </c>
      <c r="BL566" s="20" t="s">
        <v>273</v>
      </c>
      <c r="BM566" s="228" t="s">
        <v>2698</v>
      </c>
    </row>
    <row r="567" spans="1:47" s="2" customFormat="1" ht="12">
      <c r="A567" s="41"/>
      <c r="B567" s="42"/>
      <c r="C567" s="43"/>
      <c r="D567" s="230" t="s">
        <v>275</v>
      </c>
      <c r="E567" s="43"/>
      <c r="F567" s="231" t="s">
        <v>4471</v>
      </c>
      <c r="G567" s="43"/>
      <c r="H567" s="43"/>
      <c r="I567" s="232"/>
      <c r="J567" s="43"/>
      <c r="K567" s="43"/>
      <c r="L567" s="47"/>
      <c r="M567" s="233"/>
      <c r="N567" s="234"/>
      <c r="O567" s="87"/>
      <c r="P567" s="87"/>
      <c r="Q567" s="87"/>
      <c r="R567" s="87"/>
      <c r="S567" s="87"/>
      <c r="T567" s="88"/>
      <c r="U567" s="41"/>
      <c r="V567" s="41"/>
      <c r="W567" s="41"/>
      <c r="X567" s="41"/>
      <c r="Y567" s="41"/>
      <c r="Z567" s="41"/>
      <c r="AA567" s="41"/>
      <c r="AB567" s="41"/>
      <c r="AC567" s="41"/>
      <c r="AD567" s="41"/>
      <c r="AE567" s="41"/>
      <c r="AT567" s="20" t="s">
        <v>275</v>
      </c>
      <c r="AU567" s="20" t="s">
        <v>82</v>
      </c>
    </row>
    <row r="568" spans="1:47" s="2" customFormat="1" ht="12">
      <c r="A568" s="41"/>
      <c r="B568" s="42"/>
      <c r="C568" s="43"/>
      <c r="D568" s="235" t="s">
        <v>277</v>
      </c>
      <c r="E568" s="43"/>
      <c r="F568" s="236" t="s">
        <v>4472</v>
      </c>
      <c r="G568" s="43"/>
      <c r="H568" s="43"/>
      <c r="I568" s="232"/>
      <c r="J568" s="43"/>
      <c r="K568" s="43"/>
      <c r="L568" s="47"/>
      <c r="M568" s="233"/>
      <c r="N568" s="234"/>
      <c r="O568" s="87"/>
      <c r="P568" s="87"/>
      <c r="Q568" s="87"/>
      <c r="R568" s="87"/>
      <c r="S568" s="87"/>
      <c r="T568" s="88"/>
      <c r="U568" s="41"/>
      <c r="V568" s="41"/>
      <c r="W568" s="41"/>
      <c r="X568" s="41"/>
      <c r="Y568" s="41"/>
      <c r="Z568" s="41"/>
      <c r="AA568" s="41"/>
      <c r="AB568" s="41"/>
      <c r="AC568" s="41"/>
      <c r="AD568" s="41"/>
      <c r="AE568" s="41"/>
      <c r="AT568" s="20" t="s">
        <v>277</v>
      </c>
      <c r="AU568" s="20" t="s">
        <v>82</v>
      </c>
    </row>
    <row r="569" spans="1:65" s="2" customFormat="1" ht="16.5" customHeight="1">
      <c r="A569" s="41"/>
      <c r="B569" s="42"/>
      <c r="C569" s="269" t="s">
        <v>1631</v>
      </c>
      <c r="D569" s="269" t="s">
        <v>430</v>
      </c>
      <c r="E569" s="270" t="s">
        <v>4415</v>
      </c>
      <c r="F569" s="271" t="s">
        <v>4416</v>
      </c>
      <c r="G569" s="272" t="s">
        <v>3993</v>
      </c>
      <c r="H569" s="273">
        <v>2</v>
      </c>
      <c r="I569" s="274"/>
      <c r="J569" s="275">
        <f>ROUND(I569*H569,2)</f>
        <v>0</v>
      </c>
      <c r="K569" s="271" t="s">
        <v>520</v>
      </c>
      <c r="L569" s="276"/>
      <c r="M569" s="277" t="s">
        <v>19</v>
      </c>
      <c r="N569" s="278" t="s">
        <v>43</v>
      </c>
      <c r="O569" s="87"/>
      <c r="P569" s="226">
        <f>O569*H569</f>
        <v>0</v>
      </c>
      <c r="Q569" s="226">
        <v>0</v>
      </c>
      <c r="R569" s="226">
        <f>Q569*H569</f>
        <v>0</v>
      </c>
      <c r="S569" s="226">
        <v>0</v>
      </c>
      <c r="T569" s="227">
        <f>S569*H569</f>
        <v>0</v>
      </c>
      <c r="U569" s="41"/>
      <c r="V569" s="41"/>
      <c r="W569" s="41"/>
      <c r="X569" s="41"/>
      <c r="Y569" s="41"/>
      <c r="Z569" s="41"/>
      <c r="AA569" s="41"/>
      <c r="AB569" s="41"/>
      <c r="AC569" s="41"/>
      <c r="AD569" s="41"/>
      <c r="AE569" s="41"/>
      <c r="AR569" s="228" t="s">
        <v>324</v>
      </c>
      <c r="AT569" s="228" t="s">
        <v>430</v>
      </c>
      <c r="AU569" s="228" t="s">
        <v>82</v>
      </c>
      <c r="AY569" s="20" t="s">
        <v>266</v>
      </c>
      <c r="BE569" s="229">
        <f>IF(N569="základní",J569,0)</f>
        <v>0</v>
      </c>
      <c r="BF569" s="229">
        <f>IF(N569="snížená",J569,0)</f>
        <v>0</v>
      </c>
      <c r="BG569" s="229">
        <f>IF(N569="zákl. přenesená",J569,0)</f>
        <v>0</v>
      </c>
      <c r="BH569" s="229">
        <f>IF(N569="sníž. přenesená",J569,0)</f>
        <v>0</v>
      </c>
      <c r="BI569" s="229">
        <f>IF(N569="nulová",J569,0)</f>
        <v>0</v>
      </c>
      <c r="BJ569" s="20" t="s">
        <v>80</v>
      </c>
      <c r="BK569" s="229">
        <f>ROUND(I569*H569,2)</f>
        <v>0</v>
      </c>
      <c r="BL569" s="20" t="s">
        <v>273</v>
      </c>
      <c r="BM569" s="228" t="s">
        <v>2709</v>
      </c>
    </row>
    <row r="570" spans="1:47" s="2" customFormat="1" ht="12">
      <c r="A570" s="41"/>
      <c r="B570" s="42"/>
      <c r="C570" s="43"/>
      <c r="D570" s="230" t="s">
        <v>275</v>
      </c>
      <c r="E570" s="43"/>
      <c r="F570" s="231" t="s">
        <v>4416</v>
      </c>
      <c r="G570" s="43"/>
      <c r="H570" s="43"/>
      <c r="I570" s="232"/>
      <c r="J570" s="43"/>
      <c r="K570" s="43"/>
      <c r="L570" s="47"/>
      <c r="M570" s="233"/>
      <c r="N570" s="234"/>
      <c r="O570" s="87"/>
      <c r="P570" s="87"/>
      <c r="Q570" s="87"/>
      <c r="R570" s="87"/>
      <c r="S570" s="87"/>
      <c r="T570" s="88"/>
      <c r="U570" s="41"/>
      <c r="V570" s="41"/>
      <c r="W570" s="41"/>
      <c r="X570" s="41"/>
      <c r="Y570" s="41"/>
      <c r="Z570" s="41"/>
      <c r="AA570" s="41"/>
      <c r="AB570" s="41"/>
      <c r="AC570" s="41"/>
      <c r="AD570" s="41"/>
      <c r="AE570" s="41"/>
      <c r="AT570" s="20" t="s">
        <v>275</v>
      </c>
      <c r="AU570" s="20" t="s">
        <v>82</v>
      </c>
    </row>
    <row r="571" spans="1:65" s="2" customFormat="1" ht="16.5" customHeight="1">
      <c r="A571" s="41"/>
      <c r="B571" s="42"/>
      <c r="C571" s="217" t="s">
        <v>1639</v>
      </c>
      <c r="D571" s="217" t="s">
        <v>268</v>
      </c>
      <c r="E571" s="218" t="s">
        <v>4417</v>
      </c>
      <c r="F571" s="219" t="s">
        <v>4418</v>
      </c>
      <c r="G571" s="220" t="s">
        <v>3993</v>
      </c>
      <c r="H571" s="221">
        <v>2</v>
      </c>
      <c r="I571" s="222"/>
      <c r="J571" s="223">
        <f>ROUND(I571*H571,2)</f>
        <v>0</v>
      </c>
      <c r="K571" s="219" t="s">
        <v>272</v>
      </c>
      <c r="L571" s="47"/>
      <c r="M571" s="224" t="s">
        <v>19</v>
      </c>
      <c r="N571" s="225" t="s">
        <v>43</v>
      </c>
      <c r="O571" s="87"/>
      <c r="P571" s="226">
        <f>O571*H571</f>
        <v>0</v>
      </c>
      <c r="Q571" s="226">
        <v>0</v>
      </c>
      <c r="R571" s="226">
        <f>Q571*H571</f>
        <v>0</v>
      </c>
      <c r="S571" s="226">
        <v>0</v>
      </c>
      <c r="T571" s="227">
        <f>S571*H571</f>
        <v>0</v>
      </c>
      <c r="U571" s="41"/>
      <c r="V571" s="41"/>
      <c r="W571" s="41"/>
      <c r="X571" s="41"/>
      <c r="Y571" s="41"/>
      <c r="Z571" s="41"/>
      <c r="AA571" s="41"/>
      <c r="AB571" s="41"/>
      <c r="AC571" s="41"/>
      <c r="AD571" s="41"/>
      <c r="AE571" s="41"/>
      <c r="AR571" s="228" t="s">
        <v>273</v>
      </c>
      <c r="AT571" s="228" t="s">
        <v>268</v>
      </c>
      <c r="AU571" s="228" t="s">
        <v>82</v>
      </c>
      <c r="AY571" s="20" t="s">
        <v>266</v>
      </c>
      <c r="BE571" s="229">
        <f>IF(N571="základní",J571,0)</f>
        <v>0</v>
      </c>
      <c r="BF571" s="229">
        <f>IF(N571="snížená",J571,0)</f>
        <v>0</v>
      </c>
      <c r="BG571" s="229">
        <f>IF(N571="zákl. přenesená",J571,0)</f>
        <v>0</v>
      </c>
      <c r="BH571" s="229">
        <f>IF(N571="sníž. přenesená",J571,0)</f>
        <v>0</v>
      </c>
      <c r="BI571" s="229">
        <f>IF(N571="nulová",J571,0)</f>
        <v>0</v>
      </c>
      <c r="BJ571" s="20" t="s">
        <v>80</v>
      </c>
      <c r="BK571" s="229">
        <f>ROUND(I571*H571,2)</f>
        <v>0</v>
      </c>
      <c r="BL571" s="20" t="s">
        <v>273</v>
      </c>
      <c r="BM571" s="228" t="s">
        <v>2719</v>
      </c>
    </row>
    <row r="572" spans="1:47" s="2" customFormat="1" ht="12">
      <c r="A572" s="41"/>
      <c r="B572" s="42"/>
      <c r="C572" s="43"/>
      <c r="D572" s="230" t="s">
        <v>275</v>
      </c>
      <c r="E572" s="43"/>
      <c r="F572" s="231" t="s">
        <v>4418</v>
      </c>
      <c r="G572" s="43"/>
      <c r="H572" s="43"/>
      <c r="I572" s="232"/>
      <c r="J572" s="43"/>
      <c r="K572" s="43"/>
      <c r="L572" s="47"/>
      <c r="M572" s="233"/>
      <c r="N572" s="234"/>
      <c r="O572" s="87"/>
      <c r="P572" s="87"/>
      <c r="Q572" s="87"/>
      <c r="R572" s="87"/>
      <c r="S572" s="87"/>
      <c r="T572" s="88"/>
      <c r="U572" s="41"/>
      <c r="V572" s="41"/>
      <c r="W572" s="41"/>
      <c r="X572" s="41"/>
      <c r="Y572" s="41"/>
      <c r="Z572" s="41"/>
      <c r="AA572" s="41"/>
      <c r="AB572" s="41"/>
      <c r="AC572" s="41"/>
      <c r="AD572" s="41"/>
      <c r="AE572" s="41"/>
      <c r="AT572" s="20" t="s">
        <v>275</v>
      </c>
      <c r="AU572" s="20" t="s">
        <v>82</v>
      </c>
    </row>
    <row r="573" spans="1:47" s="2" customFormat="1" ht="12">
      <c r="A573" s="41"/>
      <c r="B573" s="42"/>
      <c r="C573" s="43"/>
      <c r="D573" s="235" t="s">
        <v>277</v>
      </c>
      <c r="E573" s="43"/>
      <c r="F573" s="236" t="s">
        <v>4419</v>
      </c>
      <c r="G573" s="43"/>
      <c r="H573" s="43"/>
      <c r="I573" s="232"/>
      <c r="J573" s="43"/>
      <c r="K573" s="43"/>
      <c r="L573" s="47"/>
      <c r="M573" s="233"/>
      <c r="N573" s="234"/>
      <c r="O573" s="87"/>
      <c r="P573" s="87"/>
      <c r="Q573" s="87"/>
      <c r="R573" s="87"/>
      <c r="S573" s="87"/>
      <c r="T573" s="88"/>
      <c r="U573" s="41"/>
      <c r="V573" s="41"/>
      <c r="W573" s="41"/>
      <c r="X573" s="41"/>
      <c r="Y573" s="41"/>
      <c r="Z573" s="41"/>
      <c r="AA573" s="41"/>
      <c r="AB573" s="41"/>
      <c r="AC573" s="41"/>
      <c r="AD573" s="41"/>
      <c r="AE573" s="41"/>
      <c r="AT573" s="20" t="s">
        <v>277</v>
      </c>
      <c r="AU573" s="20" t="s">
        <v>82</v>
      </c>
    </row>
    <row r="574" spans="1:65" s="2" customFormat="1" ht="16.5" customHeight="1">
      <c r="A574" s="41"/>
      <c r="B574" s="42"/>
      <c r="C574" s="269" t="s">
        <v>1648</v>
      </c>
      <c r="D574" s="269" t="s">
        <v>430</v>
      </c>
      <c r="E574" s="270" t="s">
        <v>4420</v>
      </c>
      <c r="F574" s="271" t="s">
        <v>4421</v>
      </c>
      <c r="G574" s="272" t="s">
        <v>3993</v>
      </c>
      <c r="H574" s="273">
        <v>2</v>
      </c>
      <c r="I574" s="274"/>
      <c r="J574" s="275">
        <f>ROUND(I574*H574,2)</f>
        <v>0</v>
      </c>
      <c r="K574" s="271" t="s">
        <v>520</v>
      </c>
      <c r="L574" s="276"/>
      <c r="M574" s="277" t="s">
        <v>19</v>
      </c>
      <c r="N574" s="278" t="s">
        <v>43</v>
      </c>
      <c r="O574" s="87"/>
      <c r="P574" s="226">
        <f>O574*H574</f>
        <v>0</v>
      </c>
      <c r="Q574" s="226">
        <v>0</v>
      </c>
      <c r="R574" s="226">
        <f>Q574*H574</f>
        <v>0</v>
      </c>
      <c r="S574" s="226">
        <v>0</v>
      </c>
      <c r="T574" s="227">
        <f>S574*H574</f>
        <v>0</v>
      </c>
      <c r="U574" s="41"/>
      <c r="V574" s="41"/>
      <c r="W574" s="41"/>
      <c r="X574" s="41"/>
      <c r="Y574" s="41"/>
      <c r="Z574" s="41"/>
      <c r="AA574" s="41"/>
      <c r="AB574" s="41"/>
      <c r="AC574" s="41"/>
      <c r="AD574" s="41"/>
      <c r="AE574" s="41"/>
      <c r="AR574" s="228" t="s">
        <v>324</v>
      </c>
      <c r="AT574" s="228" t="s">
        <v>430</v>
      </c>
      <c r="AU574" s="228" t="s">
        <v>82</v>
      </c>
      <c r="AY574" s="20" t="s">
        <v>266</v>
      </c>
      <c r="BE574" s="229">
        <f>IF(N574="základní",J574,0)</f>
        <v>0</v>
      </c>
      <c r="BF574" s="229">
        <f>IF(N574="snížená",J574,0)</f>
        <v>0</v>
      </c>
      <c r="BG574" s="229">
        <f>IF(N574="zákl. přenesená",J574,0)</f>
        <v>0</v>
      </c>
      <c r="BH574" s="229">
        <f>IF(N574="sníž. přenesená",J574,0)</f>
        <v>0</v>
      </c>
      <c r="BI574" s="229">
        <f>IF(N574="nulová",J574,0)</f>
        <v>0</v>
      </c>
      <c r="BJ574" s="20" t="s">
        <v>80</v>
      </c>
      <c r="BK574" s="229">
        <f>ROUND(I574*H574,2)</f>
        <v>0</v>
      </c>
      <c r="BL574" s="20" t="s">
        <v>273</v>
      </c>
      <c r="BM574" s="228" t="s">
        <v>2727</v>
      </c>
    </row>
    <row r="575" spans="1:47" s="2" customFormat="1" ht="12">
      <c r="A575" s="41"/>
      <c r="B575" s="42"/>
      <c r="C575" s="43"/>
      <c r="D575" s="230" t="s">
        <v>275</v>
      </c>
      <c r="E575" s="43"/>
      <c r="F575" s="231" t="s">
        <v>4421</v>
      </c>
      <c r="G575" s="43"/>
      <c r="H575" s="43"/>
      <c r="I575" s="232"/>
      <c r="J575" s="43"/>
      <c r="K575" s="43"/>
      <c r="L575" s="47"/>
      <c r="M575" s="233"/>
      <c r="N575" s="234"/>
      <c r="O575" s="87"/>
      <c r="P575" s="87"/>
      <c r="Q575" s="87"/>
      <c r="R575" s="87"/>
      <c r="S575" s="87"/>
      <c r="T575" s="88"/>
      <c r="U575" s="41"/>
      <c r="V575" s="41"/>
      <c r="W575" s="41"/>
      <c r="X575" s="41"/>
      <c r="Y575" s="41"/>
      <c r="Z575" s="41"/>
      <c r="AA575" s="41"/>
      <c r="AB575" s="41"/>
      <c r="AC575" s="41"/>
      <c r="AD575" s="41"/>
      <c r="AE575" s="41"/>
      <c r="AT575" s="20" t="s">
        <v>275</v>
      </c>
      <c r="AU575" s="20" t="s">
        <v>82</v>
      </c>
    </row>
    <row r="576" spans="1:65" s="2" customFormat="1" ht="16.5" customHeight="1">
      <c r="A576" s="41"/>
      <c r="B576" s="42"/>
      <c r="C576" s="217" t="s">
        <v>1654</v>
      </c>
      <c r="D576" s="217" t="s">
        <v>268</v>
      </c>
      <c r="E576" s="218" t="s">
        <v>4422</v>
      </c>
      <c r="F576" s="219" t="s">
        <v>4423</v>
      </c>
      <c r="G576" s="220" t="s">
        <v>3993</v>
      </c>
      <c r="H576" s="221">
        <v>2</v>
      </c>
      <c r="I576" s="222"/>
      <c r="J576" s="223">
        <f>ROUND(I576*H576,2)</f>
        <v>0</v>
      </c>
      <c r="K576" s="219" t="s">
        <v>520</v>
      </c>
      <c r="L576" s="47"/>
      <c r="M576" s="224" t="s">
        <v>19</v>
      </c>
      <c r="N576" s="225" t="s">
        <v>43</v>
      </c>
      <c r="O576" s="87"/>
      <c r="P576" s="226">
        <f>O576*H576</f>
        <v>0</v>
      </c>
      <c r="Q576" s="226">
        <v>0</v>
      </c>
      <c r="R576" s="226">
        <f>Q576*H576</f>
        <v>0</v>
      </c>
      <c r="S576" s="226">
        <v>0</v>
      </c>
      <c r="T576" s="227">
        <f>S576*H576</f>
        <v>0</v>
      </c>
      <c r="U576" s="41"/>
      <c r="V576" s="41"/>
      <c r="W576" s="41"/>
      <c r="X576" s="41"/>
      <c r="Y576" s="41"/>
      <c r="Z576" s="41"/>
      <c r="AA576" s="41"/>
      <c r="AB576" s="41"/>
      <c r="AC576" s="41"/>
      <c r="AD576" s="41"/>
      <c r="AE576" s="41"/>
      <c r="AR576" s="228" t="s">
        <v>273</v>
      </c>
      <c r="AT576" s="228" t="s">
        <v>268</v>
      </c>
      <c r="AU576" s="228" t="s">
        <v>82</v>
      </c>
      <c r="AY576" s="20" t="s">
        <v>266</v>
      </c>
      <c r="BE576" s="229">
        <f>IF(N576="základní",J576,0)</f>
        <v>0</v>
      </c>
      <c r="BF576" s="229">
        <f>IF(N576="snížená",J576,0)</f>
        <v>0</v>
      </c>
      <c r="BG576" s="229">
        <f>IF(N576="zákl. přenesená",J576,0)</f>
        <v>0</v>
      </c>
      <c r="BH576" s="229">
        <f>IF(N576="sníž. přenesená",J576,0)</f>
        <v>0</v>
      </c>
      <c r="BI576" s="229">
        <f>IF(N576="nulová",J576,0)</f>
        <v>0</v>
      </c>
      <c r="BJ576" s="20" t="s">
        <v>80</v>
      </c>
      <c r="BK576" s="229">
        <f>ROUND(I576*H576,2)</f>
        <v>0</v>
      </c>
      <c r="BL576" s="20" t="s">
        <v>273</v>
      </c>
      <c r="BM576" s="228" t="s">
        <v>2735</v>
      </c>
    </row>
    <row r="577" spans="1:47" s="2" customFormat="1" ht="12">
      <c r="A577" s="41"/>
      <c r="B577" s="42"/>
      <c r="C577" s="43"/>
      <c r="D577" s="230" t="s">
        <v>275</v>
      </c>
      <c r="E577" s="43"/>
      <c r="F577" s="231" t="s">
        <v>4423</v>
      </c>
      <c r="G577" s="43"/>
      <c r="H577" s="43"/>
      <c r="I577" s="232"/>
      <c r="J577" s="43"/>
      <c r="K577" s="43"/>
      <c r="L577" s="47"/>
      <c r="M577" s="233"/>
      <c r="N577" s="234"/>
      <c r="O577" s="87"/>
      <c r="P577" s="87"/>
      <c r="Q577" s="87"/>
      <c r="R577" s="87"/>
      <c r="S577" s="87"/>
      <c r="T577" s="88"/>
      <c r="U577" s="41"/>
      <c r="V577" s="41"/>
      <c r="W577" s="41"/>
      <c r="X577" s="41"/>
      <c r="Y577" s="41"/>
      <c r="Z577" s="41"/>
      <c r="AA577" s="41"/>
      <c r="AB577" s="41"/>
      <c r="AC577" s="41"/>
      <c r="AD577" s="41"/>
      <c r="AE577" s="41"/>
      <c r="AT577" s="20" t="s">
        <v>275</v>
      </c>
      <c r="AU577" s="20" t="s">
        <v>82</v>
      </c>
    </row>
    <row r="578" spans="1:65" s="2" customFormat="1" ht="16.5" customHeight="1">
      <c r="A578" s="41"/>
      <c r="B578" s="42"/>
      <c r="C578" s="269" t="s">
        <v>1660</v>
      </c>
      <c r="D578" s="269" t="s">
        <v>430</v>
      </c>
      <c r="E578" s="270" t="s">
        <v>4424</v>
      </c>
      <c r="F578" s="271" t="s">
        <v>4425</v>
      </c>
      <c r="G578" s="272" t="s">
        <v>423</v>
      </c>
      <c r="H578" s="273">
        <v>12</v>
      </c>
      <c r="I578" s="274"/>
      <c r="J578" s="275">
        <f>ROUND(I578*H578,2)</f>
        <v>0</v>
      </c>
      <c r="K578" s="271" t="s">
        <v>520</v>
      </c>
      <c r="L578" s="276"/>
      <c r="M578" s="277" t="s">
        <v>19</v>
      </c>
      <c r="N578" s="278" t="s">
        <v>43</v>
      </c>
      <c r="O578" s="87"/>
      <c r="P578" s="226">
        <f>O578*H578</f>
        <v>0</v>
      </c>
      <c r="Q578" s="226">
        <v>0</v>
      </c>
      <c r="R578" s="226">
        <f>Q578*H578</f>
        <v>0</v>
      </c>
      <c r="S578" s="226">
        <v>0</v>
      </c>
      <c r="T578" s="227">
        <f>S578*H578</f>
        <v>0</v>
      </c>
      <c r="U578" s="41"/>
      <c r="V578" s="41"/>
      <c r="W578" s="41"/>
      <c r="X578" s="41"/>
      <c r="Y578" s="41"/>
      <c r="Z578" s="41"/>
      <c r="AA578" s="41"/>
      <c r="AB578" s="41"/>
      <c r="AC578" s="41"/>
      <c r="AD578" s="41"/>
      <c r="AE578" s="41"/>
      <c r="AR578" s="228" t="s">
        <v>324</v>
      </c>
      <c r="AT578" s="228" t="s">
        <v>430</v>
      </c>
      <c r="AU578" s="228" t="s">
        <v>82</v>
      </c>
      <c r="AY578" s="20" t="s">
        <v>266</v>
      </c>
      <c r="BE578" s="229">
        <f>IF(N578="základní",J578,0)</f>
        <v>0</v>
      </c>
      <c r="BF578" s="229">
        <f>IF(N578="snížená",J578,0)</f>
        <v>0</v>
      </c>
      <c r="BG578" s="229">
        <f>IF(N578="zákl. přenesená",J578,0)</f>
        <v>0</v>
      </c>
      <c r="BH578" s="229">
        <f>IF(N578="sníž. přenesená",J578,0)</f>
        <v>0</v>
      </c>
      <c r="BI578" s="229">
        <f>IF(N578="nulová",J578,0)</f>
        <v>0</v>
      </c>
      <c r="BJ578" s="20" t="s">
        <v>80</v>
      </c>
      <c r="BK578" s="229">
        <f>ROUND(I578*H578,2)</f>
        <v>0</v>
      </c>
      <c r="BL578" s="20" t="s">
        <v>273</v>
      </c>
      <c r="BM578" s="228" t="s">
        <v>2743</v>
      </c>
    </row>
    <row r="579" spans="1:47" s="2" customFormat="1" ht="12">
      <c r="A579" s="41"/>
      <c r="B579" s="42"/>
      <c r="C579" s="43"/>
      <c r="D579" s="230" t="s">
        <v>275</v>
      </c>
      <c r="E579" s="43"/>
      <c r="F579" s="231" t="s">
        <v>4425</v>
      </c>
      <c r="G579" s="43"/>
      <c r="H579" s="43"/>
      <c r="I579" s="232"/>
      <c r="J579" s="43"/>
      <c r="K579" s="43"/>
      <c r="L579" s="47"/>
      <c r="M579" s="233"/>
      <c r="N579" s="234"/>
      <c r="O579" s="87"/>
      <c r="P579" s="87"/>
      <c r="Q579" s="87"/>
      <c r="R579" s="87"/>
      <c r="S579" s="87"/>
      <c r="T579" s="88"/>
      <c r="U579" s="41"/>
      <c r="V579" s="41"/>
      <c r="W579" s="41"/>
      <c r="X579" s="41"/>
      <c r="Y579" s="41"/>
      <c r="Z579" s="41"/>
      <c r="AA579" s="41"/>
      <c r="AB579" s="41"/>
      <c r="AC579" s="41"/>
      <c r="AD579" s="41"/>
      <c r="AE579" s="41"/>
      <c r="AT579" s="20" t="s">
        <v>275</v>
      </c>
      <c r="AU579" s="20" t="s">
        <v>82</v>
      </c>
    </row>
    <row r="580" spans="1:65" s="2" customFormat="1" ht="16.5" customHeight="1">
      <c r="A580" s="41"/>
      <c r="B580" s="42"/>
      <c r="C580" s="217" t="s">
        <v>1667</v>
      </c>
      <c r="D580" s="217" t="s">
        <v>268</v>
      </c>
      <c r="E580" s="218" t="s">
        <v>4426</v>
      </c>
      <c r="F580" s="219" t="s">
        <v>4427</v>
      </c>
      <c r="G580" s="220" t="s">
        <v>423</v>
      </c>
      <c r="H580" s="221">
        <v>12</v>
      </c>
      <c r="I580" s="222"/>
      <c r="J580" s="223">
        <f>ROUND(I580*H580,2)</f>
        <v>0</v>
      </c>
      <c r="K580" s="219" t="s">
        <v>520</v>
      </c>
      <c r="L580" s="47"/>
      <c r="M580" s="224" t="s">
        <v>19</v>
      </c>
      <c r="N580" s="225" t="s">
        <v>43</v>
      </c>
      <c r="O580" s="87"/>
      <c r="P580" s="226">
        <f>O580*H580</f>
        <v>0</v>
      </c>
      <c r="Q580" s="226">
        <v>0</v>
      </c>
      <c r="R580" s="226">
        <f>Q580*H580</f>
        <v>0</v>
      </c>
      <c r="S580" s="226">
        <v>0</v>
      </c>
      <c r="T580" s="227">
        <f>S580*H580</f>
        <v>0</v>
      </c>
      <c r="U580" s="41"/>
      <c r="V580" s="41"/>
      <c r="W580" s="41"/>
      <c r="X580" s="41"/>
      <c r="Y580" s="41"/>
      <c r="Z580" s="41"/>
      <c r="AA580" s="41"/>
      <c r="AB580" s="41"/>
      <c r="AC580" s="41"/>
      <c r="AD580" s="41"/>
      <c r="AE580" s="41"/>
      <c r="AR580" s="228" t="s">
        <v>273</v>
      </c>
      <c r="AT580" s="228" t="s">
        <v>268</v>
      </c>
      <c r="AU580" s="228" t="s">
        <v>82</v>
      </c>
      <c r="AY580" s="20" t="s">
        <v>266</v>
      </c>
      <c r="BE580" s="229">
        <f>IF(N580="základní",J580,0)</f>
        <v>0</v>
      </c>
      <c r="BF580" s="229">
        <f>IF(N580="snížená",J580,0)</f>
        <v>0</v>
      </c>
      <c r="BG580" s="229">
        <f>IF(N580="zákl. přenesená",J580,0)</f>
        <v>0</v>
      </c>
      <c r="BH580" s="229">
        <f>IF(N580="sníž. přenesená",J580,0)</f>
        <v>0</v>
      </c>
      <c r="BI580" s="229">
        <f>IF(N580="nulová",J580,0)</f>
        <v>0</v>
      </c>
      <c r="BJ580" s="20" t="s">
        <v>80</v>
      </c>
      <c r="BK580" s="229">
        <f>ROUND(I580*H580,2)</f>
        <v>0</v>
      </c>
      <c r="BL580" s="20" t="s">
        <v>273</v>
      </c>
      <c r="BM580" s="228" t="s">
        <v>2755</v>
      </c>
    </row>
    <row r="581" spans="1:47" s="2" customFormat="1" ht="12">
      <c r="A581" s="41"/>
      <c r="B581" s="42"/>
      <c r="C581" s="43"/>
      <c r="D581" s="230" t="s">
        <v>275</v>
      </c>
      <c r="E581" s="43"/>
      <c r="F581" s="231" t="s">
        <v>4427</v>
      </c>
      <c r="G581" s="43"/>
      <c r="H581" s="43"/>
      <c r="I581" s="232"/>
      <c r="J581" s="43"/>
      <c r="K581" s="43"/>
      <c r="L581" s="47"/>
      <c r="M581" s="233"/>
      <c r="N581" s="234"/>
      <c r="O581" s="87"/>
      <c r="P581" s="87"/>
      <c r="Q581" s="87"/>
      <c r="R581" s="87"/>
      <c r="S581" s="87"/>
      <c r="T581" s="88"/>
      <c r="U581" s="41"/>
      <c r="V581" s="41"/>
      <c r="W581" s="41"/>
      <c r="X581" s="41"/>
      <c r="Y581" s="41"/>
      <c r="Z581" s="41"/>
      <c r="AA581" s="41"/>
      <c r="AB581" s="41"/>
      <c r="AC581" s="41"/>
      <c r="AD581" s="41"/>
      <c r="AE581" s="41"/>
      <c r="AT581" s="20" t="s">
        <v>275</v>
      </c>
      <c r="AU581" s="20" t="s">
        <v>82</v>
      </c>
    </row>
    <row r="582" spans="1:65" s="2" customFormat="1" ht="16.5" customHeight="1">
      <c r="A582" s="41"/>
      <c r="B582" s="42"/>
      <c r="C582" s="269" t="s">
        <v>1675</v>
      </c>
      <c r="D582" s="269" t="s">
        <v>430</v>
      </c>
      <c r="E582" s="270" t="s">
        <v>4428</v>
      </c>
      <c r="F582" s="271" t="s">
        <v>4429</v>
      </c>
      <c r="G582" s="272" t="s">
        <v>423</v>
      </c>
      <c r="H582" s="273">
        <v>6</v>
      </c>
      <c r="I582" s="274"/>
      <c r="J582" s="275">
        <f>ROUND(I582*H582,2)</f>
        <v>0</v>
      </c>
      <c r="K582" s="271" t="s">
        <v>520</v>
      </c>
      <c r="L582" s="276"/>
      <c r="M582" s="277" t="s">
        <v>19</v>
      </c>
      <c r="N582" s="278" t="s">
        <v>43</v>
      </c>
      <c r="O582" s="87"/>
      <c r="P582" s="226">
        <f>O582*H582</f>
        <v>0</v>
      </c>
      <c r="Q582" s="226">
        <v>0</v>
      </c>
      <c r="R582" s="226">
        <f>Q582*H582</f>
        <v>0</v>
      </c>
      <c r="S582" s="226">
        <v>0</v>
      </c>
      <c r="T582" s="227">
        <f>S582*H582</f>
        <v>0</v>
      </c>
      <c r="U582" s="41"/>
      <c r="V582" s="41"/>
      <c r="W582" s="41"/>
      <c r="X582" s="41"/>
      <c r="Y582" s="41"/>
      <c r="Z582" s="41"/>
      <c r="AA582" s="41"/>
      <c r="AB582" s="41"/>
      <c r="AC582" s="41"/>
      <c r="AD582" s="41"/>
      <c r="AE582" s="41"/>
      <c r="AR582" s="228" t="s">
        <v>324</v>
      </c>
      <c r="AT582" s="228" t="s">
        <v>430</v>
      </c>
      <c r="AU582" s="228" t="s">
        <v>82</v>
      </c>
      <c r="AY582" s="20" t="s">
        <v>266</v>
      </c>
      <c r="BE582" s="229">
        <f>IF(N582="základní",J582,0)</f>
        <v>0</v>
      </c>
      <c r="BF582" s="229">
        <f>IF(N582="snížená",J582,0)</f>
        <v>0</v>
      </c>
      <c r="BG582" s="229">
        <f>IF(N582="zákl. přenesená",J582,0)</f>
        <v>0</v>
      </c>
      <c r="BH582" s="229">
        <f>IF(N582="sníž. přenesená",J582,0)</f>
        <v>0</v>
      </c>
      <c r="BI582" s="229">
        <f>IF(N582="nulová",J582,0)</f>
        <v>0</v>
      </c>
      <c r="BJ582" s="20" t="s">
        <v>80</v>
      </c>
      <c r="BK582" s="229">
        <f>ROUND(I582*H582,2)</f>
        <v>0</v>
      </c>
      <c r="BL582" s="20" t="s">
        <v>273</v>
      </c>
      <c r="BM582" s="228" t="s">
        <v>2763</v>
      </c>
    </row>
    <row r="583" spans="1:47" s="2" customFormat="1" ht="12">
      <c r="A583" s="41"/>
      <c r="B583" s="42"/>
      <c r="C583" s="43"/>
      <c r="D583" s="230" t="s">
        <v>275</v>
      </c>
      <c r="E583" s="43"/>
      <c r="F583" s="231" t="s">
        <v>4429</v>
      </c>
      <c r="G583" s="43"/>
      <c r="H583" s="43"/>
      <c r="I583" s="232"/>
      <c r="J583" s="43"/>
      <c r="K583" s="43"/>
      <c r="L583" s="47"/>
      <c r="M583" s="233"/>
      <c r="N583" s="234"/>
      <c r="O583" s="87"/>
      <c r="P583" s="87"/>
      <c r="Q583" s="87"/>
      <c r="R583" s="87"/>
      <c r="S583" s="87"/>
      <c r="T583" s="88"/>
      <c r="U583" s="41"/>
      <c r="V583" s="41"/>
      <c r="W583" s="41"/>
      <c r="X583" s="41"/>
      <c r="Y583" s="41"/>
      <c r="Z583" s="41"/>
      <c r="AA583" s="41"/>
      <c r="AB583" s="41"/>
      <c r="AC583" s="41"/>
      <c r="AD583" s="41"/>
      <c r="AE583" s="41"/>
      <c r="AT583" s="20" t="s">
        <v>275</v>
      </c>
      <c r="AU583" s="20" t="s">
        <v>82</v>
      </c>
    </row>
    <row r="584" spans="1:65" s="2" customFormat="1" ht="16.5" customHeight="1">
      <c r="A584" s="41"/>
      <c r="B584" s="42"/>
      <c r="C584" s="217" t="s">
        <v>1685</v>
      </c>
      <c r="D584" s="217" t="s">
        <v>268</v>
      </c>
      <c r="E584" s="218" t="s">
        <v>4430</v>
      </c>
      <c r="F584" s="219" t="s">
        <v>4431</v>
      </c>
      <c r="G584" s="220" t="s">
        <v>423</v>
      </c>
      <c r="H584" s="221">
        <v>6</v>
      </c>
      <c r="I584" s="222"/>
      <c r="J584" s="223">
        <f>ROUND(I584*H584,2)</f>
        <v>0</v>
      </c>
      <c r="K584" s="219" t="s">
        <v>272</v>
      </c>
      <c r="L584" s="47"/>
      <c r="M584" s="224" t="s">
        <v>19</v>
      </c>
      <c r="N584" s="225" t="s">
        <v>43</v>
      </c>
      <c r="O584" s="87"/>
      <c r="P584" s="226">
        <f>O584*H584</f>
        <v>0</v>
      </c>
      <c r="Q584" s="226">
        <v>0</v>
      </c>
      <c r="R584" s="226">
        <f>Q584*H584</f>
        <v>0</v>
      </c>
      <c r="S584" s="226">
        <v>0</v>
      </c>
      <c r="T584" s="227">
        <f>S584*H584</f>
        <v>0</v>
      </c>
      <c r="U584" s="41"/>
      <c r="V584" s="41"/>
      <c r="W584" s="41"/>
      <c r="X584" s="41"/>
      <c r="Y584" s="41"/>
      <c r="Z584" s="41"/>
      <c r="AA584" s="41"/>
      <c r="AB584" s="41"/>
      <c r="AC584" s="41"/>
      <c r="AD584" s="41"/>
      <c r="AE584" s="41"/>
      <c r="AR584" s="228" t="s">
        <v>273</v>
      </c>
      <c r="AT584" s="228" t="s">
        <v>268</v>
      </c>
      <c r="AU584" s="228" t="s">
        <v>82</v>
      </c>
      <c r="AY584" s="20" t="s">
        <v>266</v>
      </c>
      <c r="BE584" s="229">
        <f>IF(N584="základní",J584,0)</f>
        <v>0</v>
      </c>
      <c r="BF584" s="229">
        <f>IF(N584="snížená",J584,0)</f>
        <v>0</v>
      </c>
      <c r="BG584" s="229">
        <f>IF(N584="zákl. přenesená",J584,0)</f>
        <v>0</v>
      </c>
      <c r="BH584" s="229">
        <f>IF(N584="sníž. přenesená",J584,0)</f>
        <v>0</v>
      </c>
      <c r="BI584" s="229">
        <f>IF(N584="nulová",J584,0)</f>
        <v>0</v>
      </c>
      <c r="BJ584" s="20" t="s">
        <v>80</v>
      </c>
      <c r="BK584" s="229">
        <f>ROUND(I584*H584,2)</f>
        <v>0</v>
      </c>
      <c r="BL584" s="20" t="s">
        <v>273</v>
      </c>
      <c r="BM584" s="228" t="s">
        <v>2774</v>
      </c>
    </row>
    <row r="585" spans="1:47" s="2" customFormat="1" ht="12">
      <c r="A585" s="41"/>
      <c r="B585" s="42"/>
      <c r="C585" s="43"/>
      <c r="D585" s="230" t="s">
        <v>275</v>
      </c>
      <c r="E585" s="43"/>
      <c r="F585" s="231" t="s">
        <v>4431</v>
      </c>
      <c r="G585" s="43"/>
      <c r="H585" s="43"/>
      <c r="I585" s="232"/>
      <c r="J585" s="43"/>
      <c r="K585" s="43"/>
      <c r="L585" s="47"/>
      <c r="M585" s="233"/>
      <c r="N585" s="234"/>
      <c r="O585" s="87"/>
      <c r="P585" s="87"/>
      <c r="Q585" s="87"/>
      <c r="R585" s="87"/>
      <c r="S585" s="87"/>
      <c r="T585" s="88"/>
      <c r="U585" s="41"/>
      <c r="V585" s="41"/>
      <c r="W585" s="41"/>
      <c r="X585" s="41"/>
      <c r="Y585" s="41"/>
      <c r="Z585" s="41"/>
      <c r="AA585" s="41"/>
      <c r="AB585" s="41"/>
      <c r="AC585" s="41"/>
      <c r="AD585" s="41"/>
      <c r="AE585" s="41"/>
      <c r="AT585" s="20" t="s">
        <v>275</v>
      </c>
      <c r="AU585" s="20" t="s">
        <v>82</v>
      </c>
    </row>
    <row r="586" spans="1:47" s="2" customFormat="1" ht="12">
      <c r="A586" s="41"/>
      <c r="B586" s="42"/>
      <c r="C586" s="43"/>
      <c r="D586" s="235" t="s">
        <v>277</v>
      </c>
      <c r="E586" s="43"/>
      <c r="F586" s="236" t="s">
        <v>4432</v>
      </c>
      <c r="G586" s="43"/>
      <c r="H586" s="43"/>
      <c r="I586" s="232"/>
      <c r="J586" s="43"/>
      <c r="K586" s="43"/>
      <c r="L586" s="47"/>
      <c r="M586" s="233"/>
      <c r="N586" s="234"/>
      <c r="O586" s="87"/>
      <c r="P586" s="87"/>
      <c r="Q586" s="87"/>
      <c r="R586" s="87"/>
      <c r="S586" s="87"/>
      <c r="T586" s="88"/>
      <c r="U586" s="41"/>
      <c r="V586" s="41"/>
      <c r="W586" s="41"/>
      <c r="X586" s="41"/>
      <c r="Y586" s="41"/>
      <c r="Z586" s="41"/>
      <c r="AA586" s="41"/>
      <c r="AB586" s="41"/>
      <c r="AC586" s="41"/>
      <c r="AD586" s="41"/>
      <c r="AE586" s="41"/>
      <c r="AT586" s="20" t="s">
        <v>277</v>
      </c>
      <c r="AU586" s="20" t="s">
        <v>82</v>
      </c>
    </row>
    <row r="587" spans="1:65" s="2" customFormat="1" ht="24.15" customHeight="1">
      <c r="A587" s="41"/>
      <c r="B587" s="42"/>
      <c r="C587" s="269" t="s">
        <v>1690</v>
      </c>
      <c r="D587" s="269" t="s">
        <v>430</v>
      </c>
      <c r="E587" s="270" t="s">
        <v>4433</v>
      </c>
      <c r="F587" s="271" t="s">
        <v>4434</v>
      </c>
      <c r="G587" s="272" t="s">
        <v>423</v>
      </c>
      <c r="H587" s="273">
        <v>45</v>
      </c>
      <c r="I587" s="274"/>
      <c r="J587" s="275">
        <f>ROUND(I587*H587,2)</f>
        <v>0</v>
      </c>
      <c r="K587" s="271" t="s">
        <v>520</v>
      </c>
      <c r="L587" s="276"/>
      <c r="M587" s="277" t="s">
        <v>19</v>
      </c>
      <c r="N587" s="278" t="s">
        <v>43</v>
      </c>
      <c r="O587" s="87"/>
      <c r="P587" s="226">
        <f>O587*H587</f>
        <v>0</v>
      </c>
      <c r="Q587" s="226">
        <v>0</v>
      </c>
      <c r="R587" s="226">
        <f>Q587*H587</f>
        <v>0</v>
      </c>
      <c r="S587" s="226">
        <v>0</v>
      </c>
      <c r="T587" s="227">
        <f>S587*H587</f>
        <v>0</v>
      </c>
      <c r="U587" s="41"/>
      <c r="V587" s="41"/>
      <c r="W587" s="41"/>
      <c r="X587" s="41"/>
      <c r="Y587" s="41"/>
      <c r="Z587" s="41"/>
      <c r="AA587" s="41"/>
      <c r="AB587" s="41"/>
      <c r="AC587" s="41"/>
      <c r="AD587" s="41"/>
      <c r="AE587" s="41"/>
      <c r="AR587" s="228" t="s">
        <v>324</v>
      </c>
      <c r="AT587" s="228" t="s">
        <v>430</v>
      </c>
      <c r="AU587" s="228" t="s">
        <v>82</v>
      </c>
      <c r="AY587" s="20" t="s">
        <v>266</v>
      </c>
      <c r="BE587" s="229">
        <f>IF(N587="základní",J587,0)</f>
        <v>0</v>
      </c>
      <c r="BF587" s="229">
        <f>IF(N587="snížená",J587,0)</f>
        <v>0</v>
      </c>
      <c r="BG587" s="229">
        <f>IF(N587="zákl. přenesená",J587,0)</f>
        <v>0</v>
      </c>
      <c r="BH587" s="229">
        <f>IF(N587="sníž. přenesená",J587,0)</f>
        <v>0</v>
      </c>
      <c r="BI587" s="229">
        <f>IF(N587="nulová",J587,0)</f>
        <v>0</v>
      </c>
      <c r="BJ587" s="20" t="s">
        <v>80</v>
      </c>
      <c r="BK587" s="229">
        <f>ROUND(I587*H587,2)</f>
        <v>0</v>
      </c>
      <c r="BL587" s="20" t="s">
        <v>273</v>
      </c>
      <c r="BM587" s="228" t="s">
        <v>2784</v>
      </c>
    </row>
    <row r="588" spans="1:47" s="2" customFormat="1" ht="12">
      <c r="A588" s="41"/>
      <c r="B588" s="42"/>
      <c r="C588" s="43"/>
      <c r="D588" s="230" t="s">
        <v>275</v>
      </c>
      <c r="E588" s="43"/>
      <c r="F588" s="231" t="s">
        <v>4434</v>
      </c>
      <c r="G588" s="43"/>
      <c r="H588" s="43"/>
      <c r="I588" s="232"/>
      <c r="J588" s="43"/>
      <c r="K588" s="43"/>
      <c r="L588" s="47"/>
      <c r="M588" s="233"/>
      <c r="N588" s="234"/>
      <c r="O588" s="87"/>
      <c r="P588" s="87"/>
      <c r="Q588" s="87"/>
      <c r="R588" s="87"/>
      <c r="S588" s="87"/>
      <c r="T588" s="88"/>
      <c r="U588" s="41"/>
      <c r="V588" s="41"/>
      <c r="W588" s="41"/>
      <c r="X588" s="41"/>
      <c r="Y588" s="41"/>
      <c r="Z588" s="41"/>
      <c r="AA588" s="41"/>
      <c r="AB588" s="41"/>
      <c r="AC588" s="41"/>
      <c r="AD588" s="41"/>
      <c r="AE588" s="41"/>
      <c r="AT588" s="20" t="s">
        <v>275</v>
      </c>
      <c r="AU588" s="20" t="s">
        <v>82</v>
      </c>
    </row>
    <row r="589" spans="1:65" s="2" customFormat="1" ht="16.5" customHeight="1">
      <c r="A589" s="41"/>
      <c r="B589" s="42"/>
      <c r="C589" s="217" t="s">
        <v>1694</v>
      </c>
      <c r="D589" s="217" t="s">
        <v>268</v>
      </c>
      <c r="E589" s="218" t="s">
        <v>4435</v>
      </c>
      <c r="F589" s="219" t="s">
        <v>4436</v>
      </c>
      <c r="G589" s="220" t="s">
        <v>423</v>
      </c>
      <c r="H589" s="221">
        <v>45</v>
      </c>
      <c r="I589" s="222"/>
      <c r="J589" s="223">
        <f>ROUND(I589*H589,2)</f>
        <v>0</v>
      </c>
      <c r="K589" s="219" t="s">
        <v>272</v>
      </c>
      <c r="L589" s="47"/>
      <c r="M589" s="224" t="s">
        <v>19</v>
      </c>
      <c r="N589" s="225" t="s">
        <v>43</v>
      </c>
      <c r="O589" s="87"/>
      <c r="P589" s="226">
        <f>O589*H589</f>
        <v>0</v>
      </c>
      <c r="Q589" s="226">
        <v>0</v>
      </c>
      <c r="R589" s="226">
        <f>Q589*H589</f>
        <v>0</v>
      </c>
      <c r="S589" s="226">
        <v>0</v>
      </c>
      <c r="T589" s="227">
        <f>S589*H589</f>
        <v>0</v>
      </c>
      <c r="U589" s="41"/>
      <c r="V589" s="41"/>
      <c r="W589" s="41"/>
      <c r="X589" s="41"/>
      <c r="Y589" s="41"/>
      <c r="Z589" s="41"/>
      <c r="AA589" s="41"/>
      <c r="AB589" s="41"/>
      <c r="AC589" s="41"/>
      <c r="AD589" s="41"/>
      <c r="AE589" s="41"/>
      <c r="AR589" s="228" t="s">
        <v>273</v>
      </c>
      <c r="AT589" s="228" t="s">
        <v>268</v>
      </c>
      <c r="AU589" s="228" t="s">
        <v>82</v>
      </c>
      <c r="AY589" s="20" t="s">
        <v>266</v>
      </c>
      <c r="BE589" s="229">
        <f>IF(N589="základní",J589,0)</f>
        <v>0</v>
      </c>
      <c r="BF589" s="229">
        <f>IF(N589="snížená",J589,0)</f>
        <v>0</v>
      </c>
      <c r="BG589" s="229">
        <f>IF(N589="zákl. přenesená",J589,0)</f>
        <v>0</v>
      </c>
      <c r="BH589" s="229">
        <f>IF(N589="sníž. přenesená",J589,0)</f>
        <v>0</v>
      </c>
      <c r="BI589" s="229">
        <f>IF(N589="nulová",J589,0)</f>
        <v>0</v>
      </c>
      <c r="BJ589" s="20" t="s">
        <v>80</v>
      </c>
      <c r="BK589" s="229">
        <f>ROUND(I589*H589,2)</f>
        <v>0</v>
      </c>
      <c r="BL589" s="20" t="s">
        <v>273</v>
      </c>
      <c r="BM589" s="228" t="s">
        <v>2803</v>
      </c>
    </row>
    <row r="590" spans="1:47" s="2" customFormat="1" ht="12">
      <c r="A590" s="41"/>
      <c r="B590" s="42"/>
      <c r="C590" s="43"/>
      <c r="D590" s="230" t="s">
        <v>275</v>
      </c>
      <c r="E590" s="43"/>
      <c r="F590" s="231" t="s">
        <v>4436</v>
      </c>
      <c r="G590" s="43"/>
      <c r="H590" s="43"/>
      <c r="I590" s="232"/>
      <c r="J590" s="43"/>
      <c r="K590" s="43"/>
      <c r="L590" s="47"/>
      <c r="M590" s="233"/>
      <c r="N590" s="234"/>
      <c r="O590" s="87"/>
      <c r="P590" s="87"/>
      <c r="Q590" s="87"/>
      <c r="R590" s="87"/>
      <c r="S590" s="87"/>
      <c r="T590" s="88"/>
      <c r="U590" s="41"/>
      <c r="V590" s="41"/>
      <c r="W590" s="41"/>
      <c r="X590" s="41"/>
      <c r="Y590" s="41"/>
      <c r="Z590" s="41"/>
      <c r="AA590" s="41"/>
      <c r="AB590" s="41"/>
      <c r="AC590" s="41"/>
      <c r="AD590" s="41"/>
      <c r="AE590" s="41"/>
      <c r="AT590" s="20" t="s">
        <v>275</v>
      </c>
      <c r="AU590" s="20" t="s">
        <v>82</v>
      </c>
    </row>
    <row r="591" spans="1:47" s="2" customFormat="1" ht="12">
      <c r="A591" s="41"/>
      <c r="B591" s="42"/>
      <c r="C591" s="43"/>
      <c r="D591" s="235" t="s">
        <v>277</v>
      </c>
      <c r="E591" s="43"/>
      <c r="F591" s="236" t="s">
        <v>4437</v>
      </c>
      <c r="G591" s="43"/>
      <c r="H591" s="43"/>
      <c r="I591" s="232"/>
      <c r="J591" s="43"/>
      <c r="K591" s="43"/>
      <c r="L591" s="47"/>
      <c r="M591" s="233"/>
      <c r="N591" s="234"/>
      <c r="O591" s="87"/>
      <c r="P591" s="87"/>
      <c r="Q591" s="87"/>
      <c r="R591" s="87"/>
      <c r="S591" s="87"/>
      <c r="T591" s="88"/>
      <c r="U591" s="41"/>
      <c r="V591" s="41"/>
      <c r="W591" s="41"/>
      <c r="X591" s="41"/>
      <c r="Y591" s="41"/>
      <c r="Z591" s="41"/>
      <c r="AA591" s="41"/>
      <c r="AB591" s="41"/>
      <c r="AC591" s="41"/>
      <c r="AD591" s="41"/>
      <c r="AE591" s="41"/>
      <c r="AT591" s="20" t="s">
        <v>277</v>
      </c>
      <c r="AU591" s="20" t="s">
        <v>82</v>
      </c>
    </row>
    <row r="592" spans="1:65" s="2" customFormat="1" ht="16.5" customHeight="1">
      <c r="A592" s="41"/>
      <c r="B592" s="42"/>
      <c r="C592" s="269" t="s">
        <v>1703</v>
      </c>
      <c r="D592" s="269" t="s">
        <v>430</v>
      </c>
      <c r="E592" s="270" t="s">
        <v>4473</v>
      </c>
      <c r="F592" s="271" t="s">
        <v>4439</v>
      </c>
      <c r="G592" s="272" t="s">
        <v>3993</v>
      </c>
      <c r="H592" s="273">
        <v>2</v>
      </c>
      <c r="I592" s="274"/>
      <c r="J592" s="275">
        <f>ROUND(I592*H592,2)</f>
        <v>0</v>
      </c>
      <c r="K592" s="271" t="s">
        <v>520</v>
      </c>
      <c r="L592" s="276"/>
      <c r="M592" s="277" t="s">
        <v>19</v>
      </c>
      <c r="N592" s="278" t="s">
        <v>43</v>
      </c>
      <c r="O592" s="87"/>
      <c r="P592" s="226">
        <f>O592*H592</f>
        <v>0</v>
      </c>
      <c r="Q592" s="226">
        <v>0</v>
      </c>
      <c r="R592" s="226">
        <f>Q592*H592</f>
        <v>0</v>
      </c>
      <c r="S592" s="226">
        <v>0</v>
      </c>
      <c r="T592" s="227">
        <f>S592*H592</f>
        <v>0</v>
      </c>
      <c r="U592" s="41"/>
      <c r="V592" s="41"/>
      <c r="W592" s="41"/>
      <c r="X592" s="41"/>
      <c r="Y592" s="41"/>
      <c r="Z592" s="41"/>
      <c r="AA592" s="41"/>
      <c r="AB592" s="41"/>
      <c r="AC592" s="41"/>
      <c r="AD592" s="41"/>
      <c r="AE592" s="41"/>
      <c r="AR592" s="228" t="s">
        <v>324</v>
      </c>
      <c r="AT592" s="228" t="s">
        <v>430</v>
      </c>
      <c r="AU592" s="228" t="s">
        <v>82</v>
      </c>
      <c r="AY592" s="20" t="s">
        <v>266</v>
      </c>
      <c r="BE592" s="229">
        <f>IF(N592="základní",J592,0)</f>
        <v>0</v>
      </c>
      <c r="BF592" s="229">
        <f>IF(N592="snížená",J592,0)</f>
        <v>0</v>
      </c>
      <c r="BG592" s="229">
        <f>IF(N592="zákl. přenesená",J592,0)</f>
        <v>0</v>
      </c>
      <c r="BH592" s="229">
        <f>IF(N592="sníž. přenesená",J592,0)</f>
        <v>0</v>
      </c>
      <c r="BI592" s="229">
        <f>IF(N592="nulová",J592,0)</f>
        <v>0</v>
      </c>
      <c r="BJ592" s="20" t="s">
        <v>80</v>
      </c>
      <c r="BK592" s="229">
        <f>ROUND(I592*H592,2)</f>
        <v>0</v>
      </c>
      <c r="BL592" s="20" t="s">
        <v>273</v>
      </c>
      <c r="BM592" s="228" t="s">
        <v>2811</v>
      </c>
    </row>
    <row r="593" spans="1:47" s="2" customFormat="1" ht="12">
      <c r="A593" s="41"/>
      <c r="B593" s="42"/>
      <c r="C593" s="43"/>
      <c r="D593" s="230" t="s">
        <v>275</v>
      </c>
      <c r="E593" s="43"/>
      <c r="F593" s="231" t="s">
        <v>4439</v>
      </c>
      <c r="G593" s="43"/>
      <c r="H593" s="43"/>
      <c r="I593" s="232"/>
      <c r="J593" s="43"/>
      <c r="K593" s="43"/>
      <c r="L593" s="47"/>
      <c r="M593" s="233"/>
      <c r="N593" s="234"/>
      <c r="O593" s="87"/>
      <c r="P593" s="87"/>
      <c r="Q593" s="87"/>
      <c r="R593" s="87"/>
      <c r="S593" s="87"/>
      <c r="T593" s="88"/>
      <c r="U593" s="41"/>
      <c r="V593" s="41"/>
      <c r="W593" s="41"/>
      <c r="X593" s="41"/>
      <c r="Y593" s="41"/>
      <c r="Z593" s="41"/>
      <c r="AA593" s="41"/>
      <c r="AB593" s="41"/>
      <c r="AC593" s="41"/>
      <c r="AD593" s="41"/>
      <c r="AE593" s="41"/>
      <c r="AT593" s="20" t="s">
        <v>275</v>
      </c>
      <c r="AU593" s="20" t="s">
        <v>82</v>
      </c>
    </row>
    <row r="594" spans="1:65" s="2" customFormat="1" ht="16.5" customHeight="1">
      <c r="A594" s="41"/>
      <c r="B594" s="42"/>
      <c r="C594" s="217" t="s">
        <v>1709</v>
      </c>
      <c r="D594" s="217" t="s">
        <v>268</v>
      </c>
      <c r="E594" s="218" t="s">
        <v>4440</v>
      </c>
      <c r="F594" s="219" t="s">
        <v>4441</v>
      </c>
      <c r="G594" s="220" t="s">
        <v>3993</v>
      </c>
      <c r="H594" s="221">
        <v>2</v>
      </c>
      <c r="I594" s="222"/>
      <c r="J594" s="223">
        <f>ROUND(I594*H594,2)</f>
        <v>0</v>
      </c>
      <c r="K594" s="219" t="s">
        <v>272</v>
      </c>
      <c r="L594" s="47"/>
      <c r="M594" s="224" t="s">
        <v>19</v>
      </c>
      <c r="N594" s="225" t="s">
        <v>43</v>
      </c>
      <c r="O594" s="87"/>
      <c r="P594" s="226">
        <f>O594*H594</f>
        <v>0</v>
      </c>
      <c r="Q594" s="226">
        <v>0</v>
      </c>
      <c r="R594" s="226">
        <f>Q594*H594</f>
        <v>0</v>
      </c>
      <c r="S594" s="226">
        <v>0</v>
      </c>
      <c r="T594" s="227">
        <f>S594*H594</f>
        <v>0</v>
      </c>
      <c r="U594" s="41"/>
      <c r="V594" s="41"/>
      <c r="W594" s="41"/>
      <c r="X594" s="41"/>
      <c r="Y594" s="41"/>
      <c r="Z594" s="41"/>
      <c r="AA594" s="41"/>
      <c r="AB594" s="41"/>
      <c r="AC594" s="41"/>
      <c r="AD594" s="41"/>
      <c r="AE594" s="41"/>
      <c r="AR594" s="228" t="s">
        <v>273</v>
      </c>
      <c r="AT594" s="228" t="s">
        <v>268</v>
      </c>
      <c r="AU594" s="228" t="s">
        <v>82</v>
      </c>
      <c r="AY594" s="20" t="s">
        <v>266</v>
      </c>
      <c r="BE594" s="229">
        <f>IF(N594="základní",J594,0)</f>
        <v>0</v>
      </c>
      <c r="BF594" s="229">
        <f>IF(N594="snížená",J594,0)</f>
        <v>0</v>
      </c>
      <c r="BG594" s="229">
        <f>IF(N594="zákl. přenesená",J594,0)</f>
        <v>0</v>
      </c>
      <c r="BH594" s="229">
        <f>IF(N594="sníž. přenesená",J594,0)</f>
        <v>0</v>
      </c>
      <c r="BI594" s="229">
        <f>IF(N594="nulová",J594,0)</f>
        <v>0</v>
      </c>
      <c r="BJ594" s="20" t="s">
        <v>80</v>
      </c>
      <c r="BK594" s="229">
        <f>ROUND(I594*H594,2)</f>
        <v>0</v>
      </c>
      <c r="BL594" s="20" t="s">
        <v>273</v>
      </c>
      <c r="BM594" s="228" t="s">
        <v>2819</v>
      </c>
    </row>
    <row r="595" spans="1:47" s="2" customFormat="1" ht="12">
      <c r="A595" s="41"/>
      <c r="B595" s="42"/>
      <c r="C595" s="43"/>
      <c r="D595" s="230" t="s">
        <v>275</v>
      </c>
      <c r="E595" s="43"/>
      <c r="F595" s="231" t="s">
        <v>4441</v>
      </c>
      <c r="G595" s="43"/>
      <c r="H595" s="43"/>
      <c r="I595" s="232"/>
      <c r="J595" s="43"/>
      <c r="K595" s="43"/>
      <c r="L595" s="47"/>
      <c r="M595" s="233"/>
      <c r="N595" s="234"/>
      <c r="O595" s="87"/>
      <c r="P595" s="87"/>
      <c r="Q595" s="87"/>
      <c r="R595" s="87"/>
      <c r="S595" s="87"/>
      <c r="T595" s="88"/>
      <c r="U595" s="41"/>
      <c r="V595" s="41"/>
      <c r="W595" s="41"/>
      <c r="X595" s="41"/>
      <c r="Y595" s="41"/>
      <c r="Z595" s="41"/>
      <c r="AA595" s="41"/>
      <c r="AB595" s="41"/>
      <c r="AC595" s="41"/>
      <c r="AD595" s="41"/>
      <c r="AE595" s="41"/>
      <c r="AT595" s="20" t="s">
        <v>275</v>
      </c>
      <c r="AU595" s="20" t="s">
        <v>82</v>
      </c>
    </row>
    <row r="596" spans="1:47" s="2" customFormat="1" ht="12">
      <c r="A596" s="41"/>
      <c r="B596" s="42"/>
      <c r="C596" s="43"/>
      <c r="D596" s="235" t="s">
        <v>277</v>
      </c>
      <c r="E596" s="43"/>
      <c r="F596" s="236" t="s">
        <v>4442</v>
      </c>
      <c r="G596" s="43"/>
      <c r="H596" s="43"/>
      <c r="I596" s="232"/>
      <c r="J596" s="43"/>
      <c r="K596" s="43"/>
      <c r="L596" s="47"/>
      <c r="M596" s="233"/>
      <c r="N596" s="234"/>
      <c r="O596" s="87"/>
      <c r="P596" s="87"/>
      <c r="Q596" s="87"/>
      <c r="R596" s="87"/>
      <c r="S596" s="87"/>
      <c r="T596" s="88"/>
      <c r="U596" s="41"/>
      <c r="V596" s="41"/>
      <c r="W596" s="41"/>
      <c r="X596" s="41"/>
      <c r="Y596" s="41"/>
      <c r="Z596" s="41"/>
      <c r="AA596" s="41"/>
      <c r="AB596" s="41"/>
      <c r="AC596" s="41"/>
      <c r="AD596" s="41"/>
      <c r="AE596" s="41"/>
      <c r="AT596" s="20" t="s">
        <v>277</v>
      </c>
      <c r="AU596" s="20" t="s">
        <v>82</v>
      </c>
    </row>
    <row r="597" spans="1:65" s="2" customFormat="1" ht="16.5" customHeight="1">
      <c r="A597" s="41"/>
      <c r="B597" s="42"/>
      <c r="C597" s="269" t="s">
        <v>1715</v>
      </c>
      <c r="D597" s="269" t="s">
        <v>430</v>
      </c>
      <c r="E597" s="270" t="s">
        <v>4443</v>
      </c>
      <c r="F597" s="271" t="s">
        <v>4444</v>
      </c>
      <c r="G597" s="272" t="s">
        <v>423</v>
      </c>
      <c r="H597" s="273">
        <v>10</v>
      </c>
      <c r="I597" s="274"/>
      <c r="J597" s="275">
        <f>ROUND(I597*H597,2)</f>
        <v>0</v>
      </c>
      <c r="K597" s="271" t="s">
        <v>520</v>
      </c>
      <c r="L597" s="276"/>
      <c r="M597" s="277" t="s">
        <v>19</v>
      </c>
      <c r="N597" s="278" t="s">
        <v>43</v>
      </c>
      <c r="O597" s="87"/>
      <c r="P597" s="226">
        <f>O597*H597</f>
        <v>0</v>
      </c>
      <c r="Q597" s="226">
        <v>0</v>
      </c>
      <c r="R597" s="226">
        <f>Q597*H597</f>
        <v>0</v>
      </c>
      <c r="S597" s="226">
        <v>0</v>
      </c>
      <c r="T597" s="227">
        <f>S597*H597</f>
        <v>0</v>
      </c>
      <c r="U597" s="41"/>
      <c r="V597" s="41"/>
      <c r="W597" s="41"/>
      <c r="X597" s="41"/>
      <c r="Y597" s="41"/>
      <c r="Z597" s="41"/>
      <c r="AA597" s="41"/>
      <c r="AB597" s="41"/>
      <c r="AC597" s="41"/>
      <c r="AD597" s="41"/>
      <c r="AE597" s="41"/>
      <c r="AR597" s="228" t="s">
        <v>324</v>
      </c>
      <c r="AT597" s="228" t="s">
        <v>430</v>
      </c>
      <c r="AU597" s="228" t="s">
        <v>82</v>
      </c>
      <c r="AY597" s="20" t="s">
        <v>266</v>
      </c>
      <c r="BE597" s="229">
        <f>IF(N597="základní",J597,0)</f>
        <v>0</v>
      </c>
      <c r="BF597" s="229">
        <f>IF(N597="snížená",J597,0)</f>
        <v>0</v>
      </c>
      <c r="BG597" s="229">
        <f>IF(N597="zákl. přenesená",J597,0)</f>
        <v>0</v>
      </c>
      <c r="BH597" s="229">
        <f>IF(N597="sníž. přenesená",J597,0)</f>
        <v>0</v>
      </c>
      <c r="BI597" s="229">
        <f>IF(N597="nulová",J597,0)</f>
        <v>0</v>
      </c>
      <c r="BJ597" s="20" t="s">
        <v>80</v>
      </c>
      <c r="BK597" s="229">
        <f>ROUND(I597*H597,2)</f>
        <v>0</v>
      </c>
      <c r="BL597" s="20" t="s">
        <v>273</v>
      </c>
      <c r="BM597" s="228" t="s">
        <v>2827</v>
      </c>
    </row>
    <row r="598" spans="1:47" s="2" customFormat="1" ht="12">
      <c r="A598" s="41"/>
      <c r="B598" s="42"/>
      <c r="C598" s="43"/>
      <c r="D598" s="230" t="s">
        <v>275</v>
      </c>
      <c r="E598" s="43"/>
      <c r="F598" s="231" t="s">
        <v>4444</v>
      </c>
      <c r="G598" s="43"/>
      <c r="H598" s="43"/>
      <c r="I598" s="232"/>
      <c r="J598" s="43"/>
      <c r="K598" s="43"/>
      <c r="L598" s="47"/>
      <c r="M598" s="233"/>
      <c r="N598" s="234"/>
      <c r="O598" s="87"/>
      <c r="P598" s="87"/>
      <c r="Q598" s="87"/>
      <c r="R598" s="87"/>
      <c r="S598" s="87"/>
      <c r="T598" s="88"/>
      <c r="U598" s="41"/>
      <c r="V598" s="41"/>
      <c r="W598" s="41"/>
      <c r="X598" s="41"/>
      <c r="Y598" s="41"/>
      <c r="Z598" s="41"/>
      <c r="AA598" s="41"/>
      <c r="AB598" s="41"/>
      <c r="AC598" s="41"/>
      <c r="AD598" s="41"/>
      <c r="AE598" s="41"/>
      <c r="AT598" s="20" t="s">
        <v>275</v>
      </c>
      <c r="AU598" s="20" t="s">
        <v>82</v>
      </c>
    </row>
    <row r="599" spans="1:65" s="2" customFormat="1" ht="16.5" customHeight="1">
      <c r="A599" s="41"/>
      <c r="B599" s="42"/>
      <c r="C599" s="217" t="s">
        <v>1718</v>
      </c>
      <c r="D599" s="217" t="s">
        <v>268</v>
      </c>
      <c r="E599" s="218" t="s">
        <v>4430</v>
      </c>
      <c r="F599" s="219" t="s">
        <v>4431</v>
      </c>
      <c r="G599" s="220" t="s">
        <v>423</v>
      </c>
      <c r="H599" s="221">
        <v>10</v>
      </c>
      <c r="I599" s="222"/>
      <c r="J599" s="223">
        <f>ROUND(I599*H599,2)</f>
        <v>0</v>
      </c>
      <c r="K599" s="219" t="s">
        <v>272</v>
      </c>
      <c r="L599" s="47"/>
      <c r="M599" s="224" t="s">
        <v>19</v>
      </c>
      <c r="N599" s="225" t="s">
        <v>43</v>
      </c>
      <c r="O599" s="87"/>
      <c r="P599" s="226">
        <f>O599*H599</f>
        <v>0</v>
      </c>
      <c r="Q599" s="226">
        <v>0</v>
      </c>
      <c r="R599" s="226">
        <f>Q599*H599</f>
        <v>0</v>
      </c>
      <c r="S599" s="226">
        <v>0</v>
      </c>
      <c r="T599" s="227">
        <f>S599*H599</f>
        <v>0</v>
      </c>
      <c r="U599" s="41"/>
      <c r="V599" s="41"/>
      <c r="W599" s="41"/>
      <c r="X599" s="41"/>
      <c r="Y599" s="41"/>
      <c r="Z599" s="41"/>
      <c r="AA599" s="41"/>
      <c r="AB599" s="41"/>
      <c r="AC599" s="41"/>
      <c r="AD599" s="41"/>
      <c r="AE599" s="41"/>
      <c r="AR599" s="228" t="s">
        <v>273</v>
      </c>
      <c r="AT599" s="228" t="s">
        <v>268</v>
      </c>
      <c r="AU599" s="228" t="s">
        <v>82</v>
      </c>
      <c r="AY599" s="20" t="s">
        <v>266</v>
      </c>
      <c r="BE599" s="229">
        <f>IF(N599="základní",J599,0)</f>
        <v>0</v>
      </c>
      <c r="BF599" s="229">
        <f>IF(N599="snížená",J599,0)</f>
        <v>0</v>
      </c>
      <c r="BG599" s="229">
        <f>IF(N599="zákl. přenesená",J599,0)</f>
        <v>0</v>
      </c>
      <c r="BH599" s="229">
        <f>IF(N599="sníž. přenesená",J599,0)</f>
        <v>0</v>
      </c>
      <c r="BI599" s="229">
        <f>IF(N599="nulová",J599,0)</f>
        <v>0</v>
      </c>
      <c r="BJ599" s="20" t="s">
        <v>80</v>
      </c>
      <c r="BK599" s="229">
        <f>ROUND(I599*H599,2)</f>
        <v>0</v>
      </c>
      <c r="BL599" s="20" t="s">
        <v>273</v>
      </c>
      <c r="BM599" s="228" t="s">
        <v>2835</v>
      </c>
    </row>
    <row r="600" spans="1:47" s="2" customFormat="1" ht="12">
      <c r="A600" s="41"/>
      <c r="B600" s="42"/>
      <c r="C600" s="43"/>
      <c r="D600" s="230" t="s">
        <v>275</v>
      </c>
      <c r="E600" s="43"/>
      <c r="F600" s="231" t="s">
        <v>4431</v>
      </c>
      <c r="G600" s="43"/>
      <c r="H600" s="43"/>
      <c r="I600" s="232"/>
      <c r="J600" s="43"/>
      <c r="K600" s="43"/>
      <c r="L600" s="47"/>
      <c r="M600" s="233"/>
      <c r="N600" s="234"/>
      <c r="O600" s="87"/>
      <c r="P600" s="87"/>
      <c r="Q600" s="87"/>
      <c r="R600" s="87"/>
      <c r="S600" s="87"/>
      <c r="T600" s="88"/>
      <c r="U600" s="41"/>
      <c r="V600" s="41"/>
      <c r="W600" s="41"/>
      <c r="X600" s="41"/>
      <c r="Y600" s="41"/>
      <c r="Z600" s="41"/>
      <c r="AA600" s="41"/>
      <c r="AB600" s="41"/>
      <c r="AC600" s="41"/>
      <c r="AD600" s="41"/>
      <c r="AE600" s="41"/>
      <c r="AT600" s="20" t="s">
        <v>275</v>
      </c>
      <c r="AU600" s="20" t="s">
        <v>82</v>
      </c>
    </row>
    <row r="601" spans="1:47" s="2" customFormat="1" ht="12">
      <c r="A601" s="41"/>
      <c r="B601" s="42"/>
      <c r="C601" s="43"/>
      <c r="D601" s="235" t="s">
        <v>277</v>
      </c>
      <c r="E601" s="43"/>
      <c r="F601" s="236" t="s">
        <v>4432</v>
      </c>
      <c r="G601" s="43"/>
      <c r="H601" s="43"/>
      <c r="I601" s="232"/>
      <c r="J601" s="43"/>
      <c r="K601" s="43"/>
      <c r="L601" s="47"/>
      <c r="M601" s="233"/>
      <c r="N601" s="234"/>
      <c r="O601" s="87"/>
      <c r="P601" s="87"/>
      <c r="Q601" s="87"/>
      <c r="R601" s="87"/>
      <c r="S601" s="87"/>
      <c r="T601" s="88"/>
      <c r="U601" s="41"/>
      <c r="V601" s="41"/>
      <c r="W601" s="41"/>
      <c r="X601" s="41"/>
      <c r="Y601" s="41"/>
      <c r="Z601" s="41"/>
      <c r="AA601" s="41"/>
      <c r="AB601" s="41"/>
      <c r="AC601" s="41"/>
      <c r="AD601" s="41"/>
      <c r="AE601" s="41"/>
      <c r="AT601" s="20" t="s">
        <v>277</v>
      </c>
      <c r="AU601" s="20" t="s">
        <v>82</v>
      </c>
    </row>
    <row r="602" spans="1:65" s="2" customFormat="1" ht="21.75" customHeight="1">
      <c r="A602" s="41"/>
      <c r="B602" s="42"/>
      <c r="C602" s="269" t="s">
        <v>1724</v>
      </c>
      <c r="D602" s="269" t="s">
        <v>430</v>
      </c>
      <c r="E602" s="270" t="s">
        <v>4445</v>
      </c>
      <c r="F602" s="271" t="s">
        <v>4446</v>
      </c>
      <c r="G602" s="272" t="s">
        <v>423</v>
      </c>
      <c r="H602" s="273">
        <v>10</v>
      </c>
      <c r="I602" s="274"/>
      <c r="J602" s="275">
        <f>ROUND(I602*H602,2)</f>
        <v>0</v>
      </c>
      <c r="K602" s="271" t="s">
        <v>520</v>
      </c>
      <c r="L602" s="276"/>
      <c r="M602" s="277" t="s">
        <v>19</v>
      </c>
      <c r="N602" s="278" t="s">
        <v>43</v>
      </c>
      <c r="O602" s="87"/>
      <c r="P602" s="226">
        <f>O602*H602</f>
        <v>0</v>
      </c>
      <c r="Q602" s="226">
        <v>0</v>
      </c>
      <c r="R602" s="226">
        <f>Q602*H602</f>
        <v>0</v>
      </c>
      <c r="S602" s="226">
        <v>0</v>
      </c>
      <c r="T602" s="227">
        <f>S602*H602</f>
        <v>0</v>
      </c>
      <c r="U602" s="41"/>
      <c r="V602" s="41"/>
      <c r="W602" s="41"/>
      <c r="X602" s="41"/>
      <c r="Y602" s="41"/>
      <c r="Z602" s="41"/>
      <c r="AA602" s="41"/>
      <c r="AB602" s="41"/>
      <c r="AC602" s="41"/>
      <c r="AD602" s="41"/>
      <c r="AE602" s="41"/>
      <c r="AR602" s="228" t="s">
        <v>324</v>
      </c>
      <c r="AT602" s="228" t="s">
        <v>430</v>
      </c>
      <c r="AU602" s="228" t="s">
        <v>82</v>
      </c>
      <c r="AY602" s="20" t="s">
        <v>266</v>
      </c>
      <c r="BE602" s="229">
        <f>IF(N602="základní",J602,0)</f>
        <v>0</v>
      </c>
      <c r="BF602" s="229">
        <f>IF(N602="snížená",J602,0)</f>
        <v>0</v>
      </c>
      <c r="BG602" s="229">
        <f>IF(N602="zákl. přenesená",J602,0)</f>
        <v>0</v>
      </c>
      <c r="BH602" s="229">
        <f>IF(N602="sníž. přenesená",J602,0)</f>
        <v>0</v>
      </c>
      <c r="BI602" s="229">
        <f>IF(N602="nulová",J602,0)</f>
        <v>0</v>
      </c>
      <c r="BJ602" s="20" t="s">
        <v>80</v>
      </c>
      <c r="BK602" s="229">
        <f>ROUND(I602*H602,2)</f>
        <v>0</v>
      </c>
      <c r="BL602" s="20" t="s">
        <v>273</v>
      </c>
      <c r="BM602" s="228" t="s">
        <v>2845</v>
      </c>
    </row>
    <row r="603" spans="1:47" s="2" customFormat="1" ht="12">
      <c r="A603" s="41"/>
      <c r="B603" s="42"/>
      <c r="C603" s="43"/>
      <c r="D603" s="230" t="s">
        <v>275</v>
      </c>
      <c r="E603" s="43"/>
      <c r="F603" s="231" t="s">
        <v>4446</v>
      </c>
      <c r="G603" s="43"/>
      <c r="H603" s="43"/>
      <c r="I603" s="232"/>
      <c r="J603" s="43"/>
      <c r="K603" s="43"/>
      <c r="L603" s="47"/>
      <c r="M603" s="233"/>
      <c r="N603" s="234"/>
      <c r="O603" s="87"/>
      <c r="P603" s="87"/>
      <c r="Q603" s="87"/>
      <c r="R603" s="87"/>
      <c r="S603" s="87"/>
      <c r="T603" s="88"/>
      <c r="U603" s="41"/>
      <c r="V603" s="41"/>
      <c r="W603" s="41"/>
      <c r="X603" s="41"/>
      <c r="Y603" s="41"/>
      <c r="Z603" s="41"/>
      <c r="AA603" s="41"/>
      <c r="AB603" s="41"/>
      <c r="AC603" s="41"/>
      <c r="AD603" s="41"/>
      <c r="AE603" s="41"/>
      <c r="AT603" s="20" t="s">
        <v>275</v>
      </c>
      <c r="AU603" s="20" t="s">
        <v>82</v>
      </c>
    </row>
    <row r="604" spans="1:65" s="2" customFormat="1" ht="16.5" customHeight="1">
      <c r="A604" s="41"/>
      <c r="B604" s="42"/>
      <c r="C604" s="217" t="s">
        <v>1730</v>
      </c>
      <c r="D604" s="217" t="s">
        <v>268</v>
      </c>
      <c r="E604" s="218" t="s">
        <v>4447</v>
      </c>
      <c r="F604" s="219" t="s">
        <v>4448</v>
      </c>
      <c r="G604" s="220" t="s">
        <v>423</v>
      </c>
      <c r="H604" s="221">
        <v>10</v>
      </c>
      <c r="I604" s="222"/>
      <c r="J604" s="223">
        <f>ROUND(I604*H604,2)</f>
        <v>0</v>
      </c>
      <c r="K604" s="219" t="s">
        <v>272</v>
      </c>
      <c r="L604" s="47"/>
      <c r="M604" s="224" t="s">
        <v>19</v>
      </c>
      <c r="N604" s="225" t="s">
        <v>43</v>
      </c>
      <c r="O604" s="87"/>
      <c r="P604" s="226">
        <f>O604*H604</f>
        <v>0</v>
      </c>
      <c r="Q604" s="226">
        <v>0</v>
      </c>
      <c r="R604" s="226">
        <f>Q604*H604</f>
        <v>0</v>
      </c>
      <c r="S604" s="226">
        <v>0</v>
      </c>
      <c r="T604" s="227">
        <f>S604*H604</f>
        <v>0</v>
      </c>
      <c r="U604" s="41"/>
      <c r="V604" s="41"/>
      <c r="W604" s="41"/>
      <c r="X604" s="41"/>
      <c r="Y604" s="41"/>
      <c r="Z604" s="41"/>
      <c r="AA604" s="41"/>
      <c r="AB604" s="41"/>
      <c r="AC604" s="41"/>
      <c r="AD604" s="41"/>
      <c r="AE604" s="41"/>
      <c r="AR604" s="228" t="s">
        <v>273</v>
      </c>
      <c r="AT604" s="228" t="s">
        <v>268</v>
      </c>
      <c r="AU604" s="228" t="s">
        <v>82</v>
      </c>
      <c r="AY604" s="20" t="s">
        <v>266</v>
      </c>
      <c r="BE604" s="229">
        <f>IF(N604="základní",J604,0)</f>
        <v>0</v>
      </c>
      <c r="BF604" s="229">
        <f>IF(N604="snížená",J604,0)</f>
        <v>0</v>
      </c>
      <c r="BG604" s="229">
        <f>IF(N604="zákl. přenesená",J604,0)</f>
        <v>0</v>
      </c>
      <c r="BH604" s="229">
        <f>IF(N604="sníž. přenesená",J604,0)</f>
        <v>0</v>
      </c>
      <c r="BI604" s="229">
        <f>IF(N604="nulová",J604,0)</f>
        <v>0</v>
      </c>
      <c r="BJ604" s="20" t="s">
        <v>80</v>
      </c>
      <c r="BK604" s="229">
        <f>ROUND(I604*H604,2)</f>
        <v>0</v>
      </c>
      <c r="BL604" s="20" t="s">
        <v>273</v>
      </c>
      <c r="BM604" s="228" t="s">
        <v>2857</v>
      </c>
    </row>
    <row r="605" spans="1:47" s="2" customFormat="1" ht="12">
      <c r="A605" s="41"/>
      <c r="B605" s="42"/>
      <c r="C605" s="43"/>
      <c r="D605" s="230" t="s">
        <v>275</v>
      </c>
      <c r="E605" s="43"/>
      <c r="F605" s="231" t="s">
        <v>4448</v>
      </c>
      <c r="G605" s="43"/>
      <c r="H605" s="43"/>
      <c r="I605" s="232"/>
      <c r="J605" s="43"/>
      <c r="K605" s="43"/>
      <c r="L605" s="47"/>
      <c r="M605" s="233"/>
      <c r="N605" s="234"/>
      <c r="O605" s="87"/>
      <c r="P605" s="87"/>
      <c r="Q605" s="87"/>
      <c r="R605" s="87"/>
      <c r="S605" s="87"/>
      <c r="T605" s="88"/>
      <c r="U605" s="41"/>
      <c r="V605" s="41"/>
      <c r="W605" s="41"/>
      <c r="X605" s="41"/>
      <c r="Y605" s="41"/>
      <c r="Z605" s="41"/>
      <c r="AA605" s="41"/>
      <c r="AB605" s="41"/>
      <c r="AC605" s="41"/>
      <c r="AD605" s="41"/>
      <c r="AE605" s="41"/>
      <c r="AT605" s="20" t="s">
        <v>275</v>
      </c>
      <c r="AU605" s="20" t="s">
        <v>82</v>
      </c>
    </row>
    <row r="606" spans="1:47" s="2" customFormat="1" ht="12">
      <c r="A606" s="41"/>
      <c r="B606" s="42"/>
      <c r="C606" s="43"/>
      <c r="D606" s="235" t="s">
        <v>277</v>
      </c>
      <c r="E606" s="43"/>
      <c r="F606" s="236" t="s">
        <v>4449</v>
      </c>
      <c r="G606" s="43"/>
      <c r="H606" s="43"/>
      <c r="I606" s="232"/>
      <c r="J606" s="43"/>
      <c r="K606" s="43"/>
      <c r="L606" s="47"/>
      <c r="M606" s="233"/>
      <c r="N606" s="234"/>
      <c r="O606" s="87"/>
      <c r="P606" s="87"/>
      <c r="Q606" s="87"/>
      <c r="R606" s="87"/>
      <c r="S606" s="87"/>
      <c r="T606" s="88"/>
      <c r="U606" s="41"/>
      <c r="V606" s="41"/>
      <c r="W606" s="41"/>
      <c r="X606" s="41"/>
      <c r="Y606" s="41"/>
      <c r="Z606" s="41"/>
      <c r="AA606" s="41"/>
      <c r="AB606" s="41"/>
      <c r="AC606" s="41"/>
      <c r="AD606" s="41"/>
      <c r="AE606" s="41"/>
      <c r="AT606" s="20" t="s">
        <v>277</v>
      </c>
      <c r="AU606" s="20" t="s">
        <v>82</v>
      </c>
    </row>
    <row r="607" spans="1:65" s="2" customFormat="1" ht="24.15" customHeight="1">
      <c r="A607" s="41"/>
      <c r="B607" s="42"/>
      <c r="C607" s="217" t="s">
        <v>1733</v>
      </c>
      <c r="D607" s="217" t="s">
        <v>268</v>
      </c>
      <c r="E607" s="218" t="s">
        <v>4450</v>
      </c>
      <c r="F607" s="219" t="s">
        <v>4451</v>
      </c>
      <c r="G607" s="220" t="s">
        <v>3993</v>
      </c>
      <c r="H607" s="221">
        <v>2</v>
      </c>
      <c r="I607" s="222"/>
      <c r="J607" s="223">
        <f>ROUND(I607*H607,2)</f>
        <v>0</v>
      </c>
      <c r="K607" s="219" t="s">
        <v>520</v>
      </c>
      <c r="L607" s="47"/>
      <c r="M607" s="224" t="s">
        <v>19</v>
      </c>
      <c r="N607" s="225" t="s">
        <v>43</v>
      </c>
      <c r="O607" s="87"/>
      <c r="P607" s="226">
        <f>O607*H607</f>
        <v>0</v>
      </c>
      <c r="Q607" s="226">
        <v>0</v>
      </c>
      <c r="R607" s="226">
        <f>Q607*H607</f>
        <v>0</v>
      </c>
      <c r="S607" s="226">
        <v>0</v>
      </c>
      <c r="T607" s="227">
        <f>S607*H607</f>
        <v>0</v>
      </c>
      <c r="U607" s="41"/>
      <c r="V607" s="41"/>
      <c r="W607" s="41"/>
      <c r="X607" s="41"/>
      <c r="Y607" s="41"/>
      <c r="Z607" s="41"/>
      <c r="AA607" s="41"/>
      <c r="AB607" s="41"/>
      <c r="AC607" s="41"/>
      <c r="AD607" s="41"/>
      <c r="AE607" s="41"/>
      <c r="AR607" s="228" t="s">
        <v>273</v>
      </c>
      <c r="AT607" s="228" t="s">
        <v>268</v>
      </c>
      <c r="AU607" s="228" t="s">
        <v>82</v>
      </c>
      <c r="AY607" s="20" t="s">
        <v>266</v>
      </c>
      <c r="BE607" s="229">
        <f>IF(N607="základní",J607,0)</f>
        <v>0</v>
      </c>
      <c r="BF607" s="229">
        <f>IF(N607="snížená",J607,0)</f>
        <v>0</v>
      </c>
      <c r="BG607" s="229">
        <f>IF(N607="zákl. přenesená",J607,0)</f>
        <v>0</v>
      </c>
      <c r="BH607" s="229">
        <f>IF(N607="sníž. přenesená",J607,0)</f>
        <v>0</v>
      </c>
      <c r="BI607" s="229">
        <f>IF(N607="nulová",J607,0)</f>
        <v>0</v>
      </c>
      <c r="BJ607" s="20" t="s">
        <v>80</v>
      </c>
      <c r="BK607" s="229">
        <f>ROUND(I607*H607,2)</f>
        <v>0</v>
      </c>
      <c r="BL607" s="20" t="s">
        <v>273</v>
      </c>
      <c r="BM607" s="228" t="s">
        <v>4474</v>
      </c>
    </row>
    <row r="608" spans="1:47" s="2" customFormat="1" ht="12">
      <c r="A608" s="41"/>
      <c r="B608" s="42"/>
      <c r="C608" s="43"/>
      <c r="D608" s="230" t="s">
        <v>275</v>
      </c>
      <c r="E608" s="43"/>
      <c r="F608" s="231" t="s">
        <v>4451</v>
      </c>
      <c r="G608" s="43"/>
      <c r="H608" s="43"/>
      <c r="I608" s="232"/>
      <c r="J608" s="43"/>
      <c r="K608" s="43"/>
      <c r="L608" s="47"/>
      <c r="M608" s="233"/>
      <c r="N608" s="234"/>
      <c r="O608" s="87"/>
      <c r="P608" s="87"/>
      <c r="Q608" s="87"/>
      <c r="R608" s="87"/>
      <c r="S608" s="87"/>
      <c r="T608" s="88"/>
      <c r="U608" s="41"/>
      <c r="V608" s="41"/>
      <c r="W608" s="41"/>
      <c r="X608" s="41"/>
      <c r="Y608" s="41"/>
      <c r="Z608" s="41"/>
      <c r="AA608" s="41"/>
      <c r="AB608" s="41"/>
      <c r="AC608" s="41"/>
      <c r="AD608" s="41"/>
      <c r="AE608" s="41"/>
      <c r="AT608" s="20" t="s">
        <v>275</v>
      </c>
      <c r="AU608" s="20" t="s">
        <v>82</v>
      </c>
    </row>
    <row r="609" spans="1:65" s="2" customFormat="1" ht="24.15" customHeight="1">
      <c r="A609" s="41"/>
      <c r="B609" s="42"/>
      <c r="C609" s="269" t="s">
        <v>1735</v>
      </c>
      <c r="D609" s="269" t="s">
        <v>430</v>
      </c>
      <c r="E609" s="270" t="s">
        <v>4453</v>
      </c>
      <c r="F609" s="271" t="s">
        <v>4454</v>
      </c>
      <c r="G609" s="272" t="s">
        <v>3993</v>
      </c>
      <c r="H609" s="273">
        <v>1</v>
      </c>
      <c r="I609" s="274"/>
      <c r="J609" s="275">
        <f>ROUND(I609*H609,2)</f>
        <v>0</v>
      </c>
      <c r="K609" s="271" t="s">
        <v>520</v>
      </c>
      <c r="L609" s="276"/>
      <c r="M609" s="277" t="s">
        <v>19</v>
      </c>
      <c r="N609" s="278" t="s">
        <v>43</v>
      </c>
      <c r="O609" s="87"/>
      <c r="P609" s="226">
        <f>O609*H609</f>
        <v>0</v>
      </c>
      <c r="Q609" s="226">
        <v>0</v>
      </c>
      <c r="R609" s="226">
        <f>Q609*H609</f>
        <v>0</v>
      </c>
      <c r="S609" s="226">
        <v>0</v>
      </c>
      <c r="T609" s="227">
        <f>S609*H609</f>
        <v>0</v>
      </c>
      <c r="U609" s="41"/>
      <c r="V609" s="41"/>
      <c r="W609" s="41"/>
      <c r="X609" s="41"/>
      <c r="Y609" s="41"/>
      <c r="Z609" s="41"/>
      <c r="AA609" s="41"/>
      <c r="AB609" s="41"/>
      <c r="AC609" s="41"/>
      <c r="AD609" s="41"/>
      <c r="AE609" s="41"/>
      <c r="AR609" s="228" t="s">
        <v>324</v>
      </c>
      <c r="AT609" s="228" t="s">
        <v>430</v>
      </c>
      <c r="AU609" s="228" t="s">
        <v>82</v>
      </c>
      <c r="AY609" s="20" t="s">
        <v>266</v>
      </c>
      <c r="BE609" s="229">
        <f>IF(N609="základní",J609,0)</f>
        <v>0</v>
      </c>
      <c r="BF609" s="229">
        <f>IF(N609="snížená",J609,0)</f>
        <v>0</v>
      </c>
      <c r="BG609" s="229">
        <f>IF(N609="zákl. přenesená",J609,0)</f>
        <v>0</v>
      </c>
      <c r="BH609" s="229">
        <f>IF(N609="sníž. přenesená",J609,0)</f>
        <v>0</v>
      </c>
      <c r="BI609" s="229">
        <f>IF(N609="nulová",J609,0)</f>
        <v>0</v>
      </c>
      <c r="BJ609" s="20" t="s">
        <v>80</v>
      </c>
      <c r="BK609" s="229">
        <f>ROUND(I609*H609,2)</f>
        <v>0</v>
      </c>
      <c r="BL609" s="20" t="s">
        <v>273</v>
      </c>
      <c r="BM609" s="228" t="s">
        <v>2873</v>
      </c>
    </row>
    <row r="610" spans="1:47" s="2" customFormat="1" ht="12">
      <c r="A610" s="41"/>
      <c r="B610" s="42"/>
      <c r="C610" s="43"/>
      <c r="D610" s="230" t="s">
        <v>275</v>
      </c>
      <c r="E610" s="43"/>
      <c r="F610" s="231" t="s">
        <v>4454</v>
      </c>
      <c r="G610" s="43"/>
      <c r="H610" s="43"/>
      <c r="I610" s="232"/>
      <c r="J610" s="43"/>
      <c r="K610" s="43"/>
      <c r="L610" s="47"/>
      <c r="M610" s="233"/>
      <c r="N610" s="234"/>
      <c r="O610" s="87"/>
      <c r="P610" s="87"/>
      <c r="Q610" s="87"/>
      <c r="R610" s="87"/>
      <c r="S610" s="87"/>
      <c r="T610" s="88"/>
      <c r="U610" s="41"/>
      <c r="V610" s="41"/>
      <c r="W610" s="41"/>
      <c r="X610" s="41"/>
      <c r="Y610" s="41"/>
      <c r="Z610" s="41"/>
      <c r="AA610" s="41"/>
      <c r="AB610" s="41"/>
      <c r="AC610" s="41"/>
      <c r="AD610" s="41"/>
      <c r="AE610" s="41"/>
      <c r="AT610" s="20" t="s">
        <v>275</v>
      </c>
      <c r="AU610" s="20" t="s">
        <v>82</v>
      </c>
    </row>
    <row r="611" spans="1:65" s="2" customFormat="1" ht="16.5" customHeight="1">
      <c r="A611" s="41"/>
      <c r="B611" s="42"/>
      <c r="C611" s="217" t="s">
        <v>1742</v>
      </c>
      <c r="D611" s="217" t="s">
        <v>268</v>
      </c>
      <c r="E611" s="218" t="s">
        <v>4455</v>
      </c>
      <c r="F611" s="219" t="s">
        <v>4456</v>
      </c>
      <c r="G611" s="220" t="s">
        <v>3993</v>
      </c>
      <c r="H611" s="221">
        <v>1</v>
      </c>
      <c r="I611" s="222"/>
      <c r="J611" s="223">
        <f>ROUND(I611*H611,2)</f>
        <v>0</v>
      </c>
      <c r="K611" s="219" t="s">
        <v>520</v>
      </c>
      <c r="L611" s="47"/>
      <c r="M611" s="224" t="s">
        <v>19</v>
      </c>
      <c r="N611" s="225" t="s">
        <v>43</v>
      </c>
      <c r="O611" s="87"/>
      <c r="P611" s="226">
        <f>O611*H611</f>
        <v>0</v>
      </c>
      <c r="Q611" s="226">
        <v>0</v>
      </c>
      <c r="R611" s="226">
        <f>Q611*H611</f>
        <v>0</v>
      </c>
      <c r="S611" s="226">
        <v>0</v>
      </c>
      <c r="T611" s="227">
        <f>S611*H611</f>
        <v>0</v>
      </c>
      <c r="U611" s="41"/>
      <c r="V611" s="41"/>
      <c r="W611" s="41"/>
      <c r="X611" s="41"/>
      <c r="Y611" s="41"/>
      <c r="Z611" s="41"/>
      <c r="AA611" s="41"/>
      <c r="AB611" s="41"/>
      <c r="AC611" s="41"/>
      <c r="AD611" s="41"/>
      <c r="AE611" s="41"/>
      <c r="AR611" s="228" t="s">
        <v>273</v>
      </c>
      <c r="AT611" s="228" t="s">
        <v>268</v>
      </c>
      <c r="AU611" s="228" t="s">
        <v>82</v>
      </c>
      <c r="AY611" s="20" t="s">
        <v>266</v>
      </c>
      <c r="BE611" s="229">
        <f>IF(N611="základní",J611,0)</f>
        <v>0</v>
      </c>
      <c r="BF611" s="229">
        <f>IF(N611="snížená",J611,0)</f>
        <v>0</v>
      </c>
      <c r="BG611" s="229">
        <f>IF(N611="zákl. přenesená",J611,0)</f>
        <v>0</v>
      </c>
      <c r="BH611" s="229">
        <f>IF(N611="sníž. přenesená",J611,0)</f>
        <v>0</v>
      </c>
      <c r="BI611" s="229">
        <f>IF(N611="nulová",J611,0)</f>
        <v>0</v>
      </c>
      <c r="BJ611" s="20" t="s">
        <v>80</v>
      </c>
      <c r="BK611" s="229">
        <f>ROUND(I611*H611,2)</f>
        <v>0</v>
      </c>
      <c r="BL611" s="20" t="s">
        <v>273</v>
      </c>
      <c r="BM611" s="228" t="s">
        <v>2883</v>
      </c>
    </row>
    <row r="612" spans="1:47" s="2" customFormat="1" ht="12">
      <c r="A612" s="41"/>
      <c r="B612" s="42"/>
      <c r="C612" s="43"/>
      <c r="D612" s="230" t="s">
        <v>275</v>
      </c>
      <c r="E612" s="43"/>
      <c r="F612" s="231" t="s">
        <v>4456</v>
      </c>
      <c r="G612" s="43"/>
      <c r="H612" s="43"/>
      <c r="I612" s="232"/>
      <c r="J612" s="43"/>
      <c r="K612" s="43"/>
      <c r="L612" s="47"/>
      <c r="M612" s="233"/>
      <c r="N612" s="234"/>
      <c r="O612" s="87"/>
      <c r="P612" s="87"/>
      <c r="Q612" s="87"/>
      <c r="R612" s="87"/>
      <c r="S612" s="87"/>
      <c r="T612" s="88"/>
      <c r="U612" s="41"/>
      <c r="V612" s="41"/>
      <c r="W612" s="41"/>
      <c r="X612" s="41"/>
      <c r="Y612" s="41"/>
      <c r="Z612" s="41"/>
      <c r="AA612" s="41"/>
      <c r="AB612" s="41"/>
      <c r="AC612" s="41"/>
      <c r="AD612" s="41"/>
      <c r="AE612" s="41"/>
      <c r="AT612" s="20" t="s">
        <v>275</v>
      </c>
      <c r="AU612" s="20" t="s">
        <v>82</v>
      </c>
    </row>
    <row r="613" spans="1:65" s="2" customFormat="1" ht="24.15" customHeight="1">
      <c r="A613" s="41"/>
      <c r="B613" s="42"/>
      <c r="C613" s="269" t="s">
        <v>1749</v>
      </c>
      <c r="D613" s="269" t="s">
        <v>430</v>
      </c>
      <c r="E613" s="270" t="s">
        <v>4457</v>
      </c>
      <c r="F613" s="271" t="s">
        <v>4458</v>
      </c>
      <c r="G613" s="272" t="s">
        <v>271</v>
      </c>
      <c r="H613" s="273">
        <v>0.5</v>
      </c>
      <c r="I613" s="274"/>
      <c r="J613" s="275">
        <f>ROUND(I613*H613,2)</f>
        <v>0</v>
      </c>
      <c r="K613" s="271" t="s">
        <v>520</v>
      </c>
      <c r="L613" s="276"/>
      <c r="M613" s="277" t="s">
        <v>19</v>
      </c>
      <c r="N613" s="278" t="s">
        <v>43</v>
      </c>
      <c r="O613" s="87"/>
      <c r="P613" s="226">
        <f>O613*H613</f>
        <v>0</v>
      </c>
      <c r="Q613" s="226">
        <v>0</v>
      </c>
      <c r="R613" s="226">
        <f>Q613*H613</f>
        <v>0</v>
      </c>
      <c r="S613" s="226">
        <v>0</v>
      </c>
      <c r="T613" s="227">
        <f>S613*H613</f>
        <v>0</v>
      </c>
      <c r="U613" s="41"/>
      <c r="V613" s="41"/>
      <c r="W613" s="41"/>
      <c r="X613" s="41"/>
      <c r="Y613" s="41"/>
      <c r="Z613" s="41"/>
      <c r="AA613" s="41"/>
      <c r="AB613" s="41"/>
      <c r="AC613" s="41"/>
      <c r="AD613" s="41"/>
      <c r="AE613" s="41"/>
      <c r="AR613" s="228" t="s">
        <v>324</v>
      </c>
      <c r="AT613" s="228" t="s">
        <v>430</v>
      </c>
      <c r="AU613" s="228" t="s">
        <v>82</v>
      </c>
      <c r="AY613" s="20" t="s">
        <v>266</v>
      </c>
      <c r="BE613" s="229">
        <f>IF(N613="základní",J613,0)</f>
        <v>0</v>
      </c>
      <c r="BF613" s="229">
        <f>IF(N613="snížená",J613,0)</f>
        <v>0</v>
      </c>
      <c r="BG613" s="229">
        <f>IF(N613="zákl. přenesená",J613,0)</f>
        <v>0</v>
      </c>
      <c r="BH613" s="229">
        <f>IF(N613="sníž. přenesená",J613,0)</f>
        <v>0</v>
      </c>
      <c r="BI613" s="229">
        <f>IF(N613="nulová",J613,0)</f>
        <v>0</v>
      </c>
      <c r="BJ613" s="20" t="s">
        <v>80</v>
      </c>
      <c r="BK613" s="229">
        <f>ROUND(I613*H613,2)</f>
        <v>0</v>
      </c>
      <c r="BL613" s="20" t="s">
        <v>273</v>
      </c>
      <c r="BM613" s="228" t="s">
        <v>2891</v>
      </c>
    </row>
    <row r="614" spans="1:47" s="2" customFormat="1" ht="12">
      <c r="A614" s="41"/>
      <c r="B614" s="42"/>
      <c r="C614" s="43"/>
      <c r="D614" s="230" t="s">
        <v>275</v>
      </c>
      <c r="E614" s="43"/>
      <c r="F614" s="231" t="s">
        <v>4458</v>
      </c>
      <c r="G614" s="43"/>
      <c r="H614" s="43"/>
      <c r="I614" s="232"/>
      <c r="J614" s="43"/>
      <c r="K614" s="43"/>
      <c r="L614" s="47"/>
      <c r="M614" s="233"/>
      <c r="N614" s="234"/>
      <c r="O614" s="87"/>
      <c r="P614" s="87"/>
      <c r="Q614" s="87"/>
      <c r="R614" s="87"/>
      <c r="S614" s="87"/>
      <c r="T614" s="88"/>
      <c r="U614" s="41"/>
      <c r="V614" s="41"/>
      <c r="W614" s="41"/>
      <c r="X614" s="41"/>
      <c r="Y614" s="41"/>
      <c r="Z614" s="41"/>
      <c r="AA614" s="41"/>
      <c r="AB614" s="41"/>
      <c r="AC614" s="41"/>
      <c r="AD614" s="41"/>
      <c r="AE614" s="41"/>
      <c r="AT614" s="20" t="s">
        <v>275</v>
      </c>
      <c r="AU614" s="20" t="s">
        <v>82</v>
      </c>
    </row>
    <row r="615" spans="1:65" s="2" customFormat="1" ht="37.8" customHeight="1">
      <c r="A615" s="41"/>
      <c r="B615" s="42"/>
      <c r="C615" s="217" t="s">
        <v>1756</v>
      </c>
      <c r="D615" s="217" t="s">
        <v>268</v>
      </c>
      <c r="E615" s="218" t="s">
        <v>4459</v>
      </c>
      <c r="F615" s="219" t="s">
        <v>4460</v>
      </c>
      <c r="G615" s="220" t="s">
        <v>3993</v>
      </c>
      <c r="H615" s="221">
        <v>1</v>
      </c>
      <c r="I615" s="222"/>
      <c r="J615" s="223">
        <f>ROUND(I615*H615,2)</f>
        <v>0</v>
      </c>
      <c r="K615" s="219" t="s">
        <v>520</v>
      </c>
      <c r="L615" s="47"/>
      <c r="M615" s="224" t="s">
        <v>19</v>
      </c>
      <c r="N615" s="225" t="s">
        <v>43</v>
      </c>
      <c r="O615" s="87"/>
      <c r="P615" s="226">
        <f>O615*H615</f>
        <v>0</v>
      </c>
      <c r="Q615" s="226">
        <v>0</v>
      </c>
      <c r="R615" s="226">
        <f>Q615*H615</f>
        <v>0</v>
      </c>
      <c r="S615" s="226">
        <v>0</v>
      </c>
      <c r="T615" s="227">
        <f>S615*H615</f>
        <v>0</v>
      </c>
      <c r="U615" s="41"/>
      <c r="V615" s="41"/>
      <c r="W615" s="41"/>
      <c r="X615" s="41"/>
      <c r="Y615" s="41"/>
      <c r="Z615" s="41"/>
      <c r="AA615" s="41"/>
      <c r="AB615" s="41"/>
      <c r="AC615" s="41"/>
      <c r="AD615" s="41"/>
      <c r="AE615" s="41"/>
      <c r="AR615" s="228" t="s">
        <v>273</v>
      </c>
      <c r="AT615" s="228" t="s">
        <v>268</v>
      </c>
      <c r="AU615" s="228" t="s">
        <v>82</v>
      </c>
      <c r="AY615" s="20" t="s">
        <v>266</v>
      </c>
      <c r="BE615" s="229">
        <f>IF(N615="základní",J615,0)</f>
        <v>0</v>
      </c>
      <c r="BF615" s="229">
        <f>IF(N615="snížená",J615,0)</f>
        <v>0</v>
      </c>
      <c r="BG615" s="229">
        <f>IF(N615="zákl. přenesená",J615,0)</f>
        <v>0</v>
      </c>
      <c r="BH615" s="229">
        <f>IF(N615="sníž. přenesená",J615,0)</f>
        <v>0</v>
      </c>
      <c r="BI615" s="229">
        <f>IF(N615="nulová",J615,0)</f>
        <v>0</v>
      </c>
      <c r="BJ615" s="20" t="s">
        <v>80</v>
      </c>
      <c r="BK615" s="229">
        <f>ROUND(I615*H615,2)</f>
        <v>0</v>
      </c>
      <c r="BL615" s="20" t="s">
        <v>273</v>
      </c>
      <c r="BM615" s="228" t="s">
        <v>2901</v>
      </c>
    </row>
    <row r="616" spans="1:47" s="2" customFormat="1" ht="12">
      <c r="A616" s="41"/>
      <c r="B616" s="42"/>
      <c r="C616" s="43"/>
      <c r="D616" s="230" t="s">
        <v>275</v>
      </c>
      <c r="E616" s="43"/>
      <c r="F616" s="231" t="s">
        <v>4460</v>
      </c>
      <c r="G616" s="43"/>
      <c r="H616" s="43"/>
      <c r="I616" s="232"/>
      <c r="J616" s="43"/>
      <c r="K616" s="43"/>
      <c r="L616" s="47"/>
      <c r="M616" s="233"/>
      <c r="N616" s="234"/>
      <c r="O616" s="87"/>
      <c r="P616" s="87"/>
      <c r="Q616" s="87"/>
      <c r="R616" s="87"/>
      <c r="S616" s="87"/>
      <c r="T616" s="88"/>
      <c r="U616" s="41"/>
      <c r="V616" s="41"/>
      <c r="W616" s="41"/>
      <c r="X616" s="41"/>
      <c r="Y616" s="41"/>
      <c r="Z616" s="41"/>
      <c r="AA616" s="41"/>
      <c r="AB616" s="41"/>
      <c r="AC616" s="41"/>
      <c r="AD616" s="41"/>
      <c r="AE616" s="41"/>
      <c r="AT616" s="20" t="s">
        <v>275</v>
      </c>
      <c r="AU616" s="20" t="s">
        <v>82</v>
      </c>
    </row>
    <row r="617" spans="1:63" s="12" customFormat="1" ht="22.8" customHeight="1">
      <c r="A617" s="12"/>
      <c r="B617" s="201"/>
      <c r="C617" s="202"/>
      <c r="D617" s="203" t="s">
        <v>71</v>
      </c>
      <c r="E617" s="215" t="s">
        <v>4475</v>
      </c>
      <c r="F617" s="215" t="s">
        <v>4476</v>
      </c>
      <c r="G617" s="202"/>
      <c r="H617" s="202"/>
      <c r="I617" s="205"/>
      <c r="J617" s="216">
        <f>BK617</f>
        <v>0</v>
      </c>
      <c r="K617" s="202"/>
      <c r="L617" s="207"/>
      <c r="M617" s="208"/>
      <c r="N617" s="209"/>
      <c r="O617" s="209"/>
      <c r="P617" s="210">
        <f>SUM(P618:P677)</f>
        <v>0</v>
      </c>
      <c r="Q617" s="209"/>
      <c r="R617" s="210">
        <f>SUM(R618:R677)</f>
        <v>0</v>
      </c>
      <c r="S617" s="209"/>
      <c r="T617" s="211">
        <f>SUM(T618:T677)</f>
        <v>0</v>
      </c>
      <c r="U617" s="12"/>
      <c r="V617" s="12"/>
      <c r="W617" s="12"/>
      <c r="X617" s="12"/>
      <c r="Y617" s="12"/>
      <c r="Z617" s="12"/>
      <c r="AA617" s="12"/>
      <c r="AB617" s="12"/>
      <c r="AC617" s="12"/>
      <c r="AD617" s="12"/>
      <c r="AE617" s="12"/>
      <c r="AR617" s="212" t="s">
        <v>80</v>
      </c>
      <c r="AT617" s="213" t="s">
        <v>71</v>
      </c>
      <c r="AU617" s="213" t="s">
        <v>80</v>
      </c>
      <c r="AY617" s="212" t="s">
        <v>266</v>
      </c>
      <c r="BK617" s="214">
        <f>SUM(BK618:BK677)</f>
        <v>0</v>
      </c>
    </row>
    <row r="618" spans="1:65" s="2" customFormat="1" ht="16.5" customHeight="1">
      <c r="A618" s="41"/>
      <c r="B618" s="42"/>
      <c r="C618" s="269" t="s">
        <v>1762</v>
      </c>
      <c r="D618" s="269" t="s">
        <v>430</v>
      </c>
      <c r="E618" s="270" t="s">
        <v>4477</v>
      </c>
      <c r="F618" s="271" t="s">
        <v>4394</v>
      </c>
      <c r="G618" s="272" t="s">
        <v>3993</v>
      </c>
      <c r="H618" s="273">
        <v>2</v>
      </c>
      <c r="I618" s="274"/>
      <c r="J618" s="275">
        <f>ROUND(I618*H618,2)</f>
        <v>0</v>
      </c>
      <c r="K618" s="271" t="s">
        <v>520</v>
      </c>
      <c r="L618" s="276"/>
      <c r="M618" s="277" t="s">
        <v>19</v>
      </c>
      <c r="N618" s="278" t="s">
        <v>43</v>
      </c>
      <c r="O618" s="87"/>
      <c r="P618" s="226">
        <f>O618*H618</f>
        <v>0</v>
      </c>
      <c r="Q618" s="226">
        <v>0</v>
      </c>
      <c r="R618" s="226">
        <f>Q618*H618</f>
        <v>0</v>
      </c>
      <c r="S618" s="226">
        <v>0</v>
      </c>
      <c r="T618" s="227">
        <f>S618*H618</f>
        <v>0</v>
      </c>
      <c r="U618" s="41"/>
      <c r="V618" s="41"/>
      <c r="W618" s="41"/>
      <c r="X618" s="41"/>
      <c r="Y618" s="41"/>
      <c r="Z618" s="41"/>
      <c r="AA618" s="41"/>
      <c r="AB618" s="41"/>
      <c r="AC618" s="41"/>
      <c r="AD618" s="41"/>
      <c r="AE618" s="41"/>
      <c r="AR618" s="228" t="s">
        <v>324</v>
      </c>
      <c r="AT618" s="228" t="s">
        <v>430</v>
      </c>
      <c r="AU618" s="228" t="s">
        <v>82</v>
      </c>
      <c r="AY618" s="20" t="s">
        <v>266</v>
      </c>
      <c r="BE618" s="229">
        <f>IF(N618="základní",J618,0)</f>
        <v>0</v>
      </c>
      <c r="BF618" s="229">
        <f>IF(N618="snížená",J618,0)</f>
        <v>0</v>
      </c>
      <c r="BG618" s="229">
        <f>IF(N618="zákl. přenesená",J618,0)</f>
        <v>0</v>
      </c>
      <c r="BH618" s="229">
        <f>IF(N618="sníž. přenesená",J618,0)</f>
        <v>0</v>
      </c>
      <c r="BI618" s="229">
        <f>IF(N618="nulová",J618,0)</f>
        <v>0</v>
      </c>
      <c r="BJ618" s="20" t="s">
        <v>80</v>
      </c>
      <c r="BK618" s="229">
        <f>ROUND(I618*H618,2)</f>
        <v>0</v>
      </c>
      <c r="BL618" s="20" t="s">
        <v>273</v>
      </c>
      <c r="BM618" s="228" t="s">
        <v>2909</v>
      </c>
    </row>
    <row r="619" spans="1:47" s="2" customFormat="1" ht="12">
      <c r="A619" s="41"/>
      <c r="B619" s="42"/>
      <c r="C619" s="43"/>
      <c r="D619" s="230" t="s">
        <v>275</v>
      </c>
      <c r="E619" s="43"/>
      <c r="F619" s="231" t="s">
        <v>4394</v>
      </c>
      <c r="G619" s="43"/>
      <c r="H619" s="43"/>
      <c r="I619" s="232"/>
      <c r="J619" s="43"/>
      <c r="K619" s="43"/>
      <c r="L619" s="47"/>
      <c r="M619" s="233"/>
      <c r="N619" s="234"/>
      <c r="O619" s="87"/>
      <c r="P619" s="87"/>
      <c r="Q619" s="87"/>
      <c r="R619" s="87"/>
      <c r="S619" s="87"/>
      <c r="T619" s="88"/>
      <c r="U619" s="41"/>
      <c r="V619" s="41"/>
      <c r="W619" s="41"/>
      <c r="X619" s="41"/>
      <c r="Y619" s="41"/>
      <c r="Z619" s="41"/>
      <c r="AA619" s="41"/>
      <c r="AB619" s="41"/>
      <c r="AC619" s="41"/>
      <c r="AD619" s="41"/>
      <c r="AE619" s="41"/>
      <c r="AT619" s="20" t="s">
        <v>275</v>
      </c>
      <c r="AU619" s="20" t="s">
        <v>82</v>
      </c>
    </row>
    <row r="620" spans="1:47" s="2" customFormat="1" ht="12">
      <c r="A620" s="41"/>
      <c r="B620" s="42"/>
      <c r="C620" s="43"/>
      <c r="D620" s="230" t="s">
        <v>890</v>
      </c>
      <c r="E620" s="43"/>
      <c r="F620" s="290" t="s">
        <v>4478</v>
      </c>
      <c r="G620" s="43"/>
      <c r="H620" s="43"/>
      <c r="I620" s="232"/>
      <c r="J620" s="43"/>
      <c r="K620" s="43"/>
      <c r="L620" s="47"/>
      <c r="M620" s="233"/>
      <c r="N620" s="234"/>
      <c r="O620" s="87"/>
      <c r="P620" s="87"/>
      <c r="Q620" s="87"/>
      <c r="R620" s="87"/>
      <c r="S620" s="87"/>
      <c r="T620" s="88"/>
      <c r="U620" s="41"/>
      <c r="V620" s="41"/>
      <c r="W620" s="41"/>
      <c r="X620" s="41"/>
      <c r="Y620" s="41"/>
      <c r="Z620" s="41"/>
      <c r="AA620" s="41"/>
      <c r="AB620" s="41"/>
      <c r="AC620" s="41"/>
      <c r="AD620" s="41"/>
      <c r="AE620" s="41"/>
      <c r="AT620" s="20" t="s">
        <v>890</v>
      </c>
      <c r="AU620" s="20" t="s">
        <v>82</v>
      </c>
    </row>
    <row r="621" spans="1:65" s="2" customFormat="1" ht="16.5" customHeight="1">
      <c r="A621" s="41"/>
      <c r="B621" s="42"/>
      <c r="C621" s="217" t="s">
        <v>1770</v>
      </c>
      <c r="D621" s="217" t="s">
        <v>268</v>
      </c>
      <c r="E621" s="218" t="s">
        <v>4465</v>
      </c>
      <c r="F621" s="219" t="s">
        <v>4397</v>
      </c>
      <c r="G621" s="220" t="s">
        <v>3993</v>
      </c>
      <c r="H621" s="221">
        <v>2</v>
      </c>
      <c r="I621" s="222"/>
      <c r="J621" s="223">
        <f>ROUND(I621*H621,2)</f>
        <v>0</v>
      </c>
      <c r="K621" s="219" t="s">
        <v>272</v>
      </c>
      <c r="L621" s="47"/>
      <c r="M621" s="224" t="s">
        <v>19</v>
      </c>
      <c r="N621" s="225" t="s">
        <v>43</v>
      </c>
      <c r="O621" s="87"/>
      <c r="P621" s="226">
        <f>O621*H621</f>
        <v>0</v>
      </c>
      <c r="Q621" s="226">
        <v>0</v>
      </c>
      <c r="R621" s="226">
        <f>Q621*H621</f>
        <v>0</v>
      </c>
      <c r="S621" s="226">
        <v>0</v>
      </c>
      <c r="T621" s="227">
        <f>S621*H621</f>
        <v>0</v>
      </c>
      <c r="U621" s="41"/>
      <c r="V621" s="41"/>
      <c r="W621" s="41"/>
      <c r="X621" s="41"/>
      <c r="Y621" s="41"/>
      <c r="Z621" s="41"/>
      <c r="AA621" s="41"/>
      <c r="AB621" s="41"/>
      <c r="AC621" s="41"/>
      <c r="AD621" s="41"/>
      <c r="AE621" s="41"/>
      <c r="AR621" s="228" t="s">
        <v>273</v>
      </c>
      <c r="AT621" s="228" t="s">
        <v>268</v>
      </c>
      <c r="AU621" s="228" t="s">
        <v>82</v>
      </c>
      <c r="AY621" s="20" t="s">
        <v>266</v>
      </c>
      <c r="BE621" s="229">
        <f>IF(N621="základní",J621,0)</f>
        <v>0</v>
      </c>
      <c r="BF621" s="229">
        <f>IF(N621="snížená",J621,0)</f>
        <v>0</v>
      </c>
      <c r="BG621" s="229">
        <f>IF(N621="zákl. přenesená",J621,0)</f>
        <v>0</v>
      </c>
      <c r="BH621" s="229">
        <f>IF(N621="sníž. přenesená",J621,0)</f>
        <v>0</v>
      </c>
      <c r="BI621" s="229">
        <f>IF(N621="nulová",J621,0)</f>
        <v>0</v>
      </c>
      <c r="BJ621" s="20" t="s">
        <v>80</v>
      </c>
      <c r="BK621" s="229">
        <f>ROUND(I621*H621,2)</f>
        <v>0</v>
      </c>
      <c r="BL621" s="20" t="s">
        <v>273</v>
      </c>
      <c r="BM621" s="228" t="s">
        <v>2917</v>
      </c>
    </row>
    <row r="622" spans="1:47" s="2" customFormat="1" ht="12">
      <c r="A622" s="41"/>
      <c r="B622" s="42"/>
      <c r="C622" s="43"/>
      <c r="D622" s="230" t="s">
        <v>275</v>
      </c>
      <c r="E622" s="43"/>
      <c r="F622" s="231" t="s">
        <v>4397</v>
      </c>
      <c r="G622" s="43"/>
      <c r="H622" s="43"/>
      <c r="I622" s="232"/>
      <c r="J622" s="43"/>
      <c r="K622" s="43"/>
      <c r="L622" s="47"/>
      <c r="M622" s="233"/>
      <c r="N622" s="234"/>
      <c r="O622" s="87"/>
      <c r="P622" s="87"/>
      <c r="Q622" s="87"/>
      <c r="R622" s="87"/>
      <c r="S622" s="87"/>
      <c r="T622" s="88"/>
      <c r="U622" s="41"/>
      <c r="V622" s="41"/>
      <c r="W622" s="41"/>
      <c r="X622" s="41"/>
      <c r="Y622" s="41"/>
      <c r="Z622" s="41"/>
      <c r="AA622" s="41"/>
      <c r="AB622" s="41"/>
      <c r="AC622" s="41"/>
      <c r="AD622" s="41"/>
      <c r="AE622" s="41"/>
      <c r="AT622" s="20" t="s">
        <v>275</v>
      </c>
      <c r="AU622" s="20" t="s">
        <v>82</v>
      </c>
    </row>
    <row r="623" spans="1:47" s="2" customFormat="1" ht="12">
      <c r="A623" s="41"/>
      <c r="B623" s="42"/>
      <c r="C623" s="43"/>
      <c r="D623" s="235" t="s">
        <v>277</v>
      </c>
      <c r="E623" s="43"/>
      <c r="F623" s="236" t="s">
        <v>4466</v>
      </c>
      <c r="G623" s="43"/>
      <c r="H623" s="43"/>
      <c r="I623" s="232"/>
      <c r="J623" s="43"/>
      <c r="K623" s="43"/>
      <c r="L623" s="47"/>
      <c r="M623" s="233"/>
      <c r="N623" s="234"/>
      <c r="O623" s="87"/>
      <c r="P623" s="87"/>
      <c r="Q623" s="87"/>
      <c r="R623" s="87"/>
      <c r="S623" s="87"/>
      <c r="T623" s="88"/>
      <c r="U623" s="41"/>
      <c r="V623" s="41"/>
      <c r="W623" s="41"/>
      <c r="X623" s="41"/>
      <c r="Y623" s="41"/>
      <c r="Z623" s="41"/>
      <c r="AA623" s="41"/>
      <c r="AB623" s="41"/>
      <c r="AC623" s="41"/>
      <c r="AD623" s="41"/>
      <c r="AE623" s="41"/>
      <c r="AT623" s="20" t="s">
        <v>277</v>
      </c>
      <c r="AU623" s="20" t="s">
        <v>82</v>
      </c>
    </row>
    <row r="624" spans="1:65" s="2" customFormat="1" ht="16.5" customHeight="1">
      <c r="A624" s="41"/>
      <c r="B624" s="42"/>
      <c r="C624" s="269" t="s">
        <v>1776</v>
      </c>
      <c r="D624" s="269" t="s">
        <v>430</v>
      </c>
      <c r="E624" s="270" t="s">
        <v>4479</v>
      </c>
      <c r="F624" s="271" t="s">
        <v>4468</v>
      </c>
      <c r="G624" s="272" t="s">
        <v>3993</v>
      </c>
      <c r="H624" s="273">
        <v>2</v>
      </c>
      <c r="I624" s="274"/>
      <c r="J624" s="275">
        <f>ROUND(I624*H624,2)</f>
        <v>0</v>
      </c>
      <c r="K624" s="271" t="s">
        <v>520</v>
      </c>
      <c r="L624" s="276"/>
      <c r="M624" s="277" t="s">
        <v>19</v>
      </c>
      <c r="N624" s="278" t="s">
        <v>43</v>
      </c>
      <c r="O624" s="87"/>
      <c r="P624" s="226">
        <f>O624*H624</f>
        <v>0</v>
      </c>
      <c r="Q624" s="226">
        <v>0</v>
      </c>
      <c r="R624" s="226">
        <f>Q624*H624</f>
        <v>0</v>
      </c>
      <c r="S624" s="226">
        <v>0</v>
      </c>
      <c r="T624" s="227">
        <f>S624*H624</f>
        <v>0</v>
      </c>
      <c r="U624" s="41"/>
      <c r="V624" s="41"/>
      <c r="W624" s="41"/>
      <c r="X624" s="41"/>
      <c r="Y624" s="41"/>
      <c r="Z624" s="41"/>
      <c r="AA624" s="41"/>
      <c r="AB624" s="41"/>
      <c r="AC624" s="41"/>
      <c r="AD624" s="41"/>
      <c r="AE624" s="41"/>
      <c r="AR624" s="228" t="s">
        <v>324</v>
      </c>
      <c r="AT624" s="228" t="s">
        <v>430</v>
      </c>
      <c r="AU624" s="228" t="s">
        <v>82</v>
      </c>
      <c r="AY624" s="20" t="s">
        <v>266</v>
      </c>
      <c r="BE624" s="229">
        <f>IF(N624="základní",J624,0)</f>
        <v>0</v>
      </c>
      <c r="BF624" s="229">
        <f>IF(N624="snížená",J624,0)</f>
        <v>0</v>
      </c>
      <c r="BG624" s="229">
        <f>IF(N624="zákl. přenesená",J624,0)</f>
        <v>0</v>
      </c>
      <c r="BH624" s="229">
        <f>IF(N624="sníž. přenesená",J624,0)</f>
        <v>0</v>
      </c>
      <c r="BI624" s="229">
        <f>IF(N624="nulová",J624,0)</f>
        <v>0</v>
      </c>
      <c r="BJ624" s="20" t="s">
        <v>80</v>
      </c>
      <c r="BK624" s="229">
        <f>ROUND(I624*H624,2)</f>
        <v>0</v>
      </c>
      <c r="BL624" s="20" t="s">
        <v>273</v>
      </c>
      <c r="BM624" s="228" t="s">
        <v>2925</v>
      </c>
    </row>
    <row r="625" spans="1:47" s="2" customFormat="1" ht="12">
      <c r="A625" s="41"/>
      <c r="B625" s="42"/>
      <c r="C625" s="43"/>
      <c r="D625" s="230" t="s">
        <v>275</v>
      </c>
      <c r="E625" s="43"/>
      <c r="F625" s="231" t="s">
        <v>4468</v>
      </c>
      <c r="G625" s="43"/>
      <c r="H625" s="43"/>
      <c r="I625" s="232"/>
      <c r="J625" s="43"/>
      <c r="K625" s="43"/>
      <c r="L625" s="47"/>
      <c r="M625" s="233"/>
      <c r="N625" s="234"/>
      <c r="O625" s="87"/>
      <c r="P625" s="87"/>
      <c r="Q625" s="87"/>
      <c r="R625" s="87"/>
      <c r="S625" s="87"/>
      <c r="T625" s="88"/>
      <c r="U625" s="41"/>
      <c r="V625" s="41"/>
      <c r="W625" s="41"/>
      <c r="X625" s="41"/>
      <c r="Y625" s="41"/>
      <c r="Z625" s="41"/>
      <c r="AA625" s="41"/>
      <c r="AB625" s="41"/>
      <c r="AC625" s="41"/>
      <c r="AD625" s="41"/>
      <c r="AE625" s="41"/>
      <c r="AT625" s="20" t="s">
        <v>275</v>
      </c>
      <c r="AU625" s="20" t="s">
        <v>82</v>
      </c>
    </row>
    <row r="626" spans="1:47" s="2" customFormat="1" ht="12">
      <c r="A626" s="41"/>
      <c r="B626" s="42"/>
      <c r="C626" s="43"/>
      <c r="D626" s="230" t="s">
        <v>890</v>
      </c>
      <c r="E626" s="43"/>
      <c r="F626" s="290" t="s">
        <v>4480</v>
      </c>
      <c r="G626" s="43"/>
      <c r="H626" s="43"/>
      <c r="I626" s="232"/>
      <c r="J626" s="43"/>
      <c r="K626" s="43"/>
      <c r="L626" s="47"/>
      <c r="M626" s="233"/>
      <c r="N626" s="234"/>
      <c r="O626" s="87"/>
      <c r="P626" s="87"/>
      <c r="Q626" s="87"/>
      <c r="R626" s="87"/>
      <c r="S626" s="87"/>
      <c r="T626" s="88"/>
      <c r="U626" s="41"/>
      <c r="V626" s="41"/>
      <c r="W626" s="41"/>
      <c r="X626" s="41"/>
      <c r="Y626" s="41"/>
      <c r="Z626" s="41"/>
      <c r="AA626" s="41"/>
      <c r="AB626" s="41"/>
      <c r="AC626" s="41"/>
      <c r="AD626" s="41"/>
      <c r="AE626" s="41"/>
      <c r="AT626" s="20" t="s">
        <v>890</v>
      </c>
      <c r="AU626" s="20" t="s">
        <v>82</v>
      </c>
    </row>
    <row r="627" spans="1:65" s="2" customFormat="1" ht="16.5" customHeight="1">
      <c r="A627" s="41"/>
      <c r="B627" s="42"/>
      <c r="C627" s="217" t="s">
        <v>1782</v>
      </c>
      <c r="D627" s="217" t="s">
        <v>268</v>
      </c>
      <c r="E627" s="218" t="s">
        <v>4470</v>
      </c>
      <c r="F627" s="219" t="s">
        <v>4471</v>
      </c>
      <c r="G627" s="220" t="s">
        <v>3993</v>
      </c>
      <c r="H627" s="221">
        <v>2</v>
      </c>
      <c r="I627" s="222"/>
      <c r="J627" s="223">
        <f>ROUND(I627*H627,2)</f>
        <v>0</v>
      </c>
      <c r="K627" s="219" t="s">
        <v>272</v>
      </c>
      <c r="L627" s="47"/>
      <c r="M627" s="224" t="s">
        <v>19</v>
      </c>
      <c r="N627" s="225" t="s">
        <v>43</v>
      </c>
      <c r="O627" s="87"/>
      <c r="P627" s="226">
        <f>O627*H627</f>
        <v>0</v>
      </c>
      <c r="Q627" s="226">
        <v>0</v>
      </c>
      <c r="R627" s="226">
        <f>Q627*H627</f>
        <v>0</v>
      </c>
      <c r="S627" s="226">
        <v>0</v>
      </c>
      <c r="T627" s="227">
        <f>S627*H627</f>
        <v>0</v>
      </c>
      <c r="U627" s="41"/>
      <c r="V627" s="41"/>
      <c r="W627" s="41"/>
      <c r="X627" s="41"/>
      <c r="Y627" s="41"/>
      <c r="Z627" s="41"/>
      <c r="AA627" s="41"/>
      <c r="AB627" s="41"/>
      <c r="AC627" s="41"/>
      <c r="AD627" s="41"/>
      <c r="AE627" s="41"/>
      <c r="AR627" s="228" t="s">
        <v>273</v>
      </c>
      <c r="AT627" s="228" t="s">
        <v>268</v>
      </c>
      <c r="AU627" s="228" t="s">
        <v>82</v>
      </c>
      <c r="AY627" s="20" t="s">
        <v>266</v>
      </c>
      <c r="BE627" s="229">
        <f>IF(N627="základní",J627,0)</f>
        <v>0</v>
      </c>
      <c r="BF627" s="229">
        <f>IF(N627="snížená",J627,0)</f>
        <v>0</v>
      </c>
      <c r="BG627" s="229">
        <f>IF(N627="zákl. přenesená",J627,0)</f>
        <v>0</v>
      </c>
      <c r="BH627" s="229">
        <f>IF(N627="sníž. přenesená",J627,0)</f>
        <v>0</v>
      </c>
      <c r="BI627" s="229">
        <f>IF(N627="nulová",J627,0)</f>
        <v>0</v>
      </c>
      <c r="BJ627" s="20" t="s">
        <v>80</v>
      </c>
      <c r="BK627" s="229">
        <f>ROUND(I627*H627,2)</f>
        <v>0</v>
      </c>
      <c r="BL627" s="20" t="s">
        <v>273</v>
      </c>
      <c r="BM627" s="228" t="s">
        <v>2933</v>
      </c>
    </row>
    <row r="628" spans="1:47" s="2" customFormat="1" ht="12">
      <c r="A628" s="41"/>
      <c r="B628" s="42"/>
      <c r="C628" s="43"/>
      <c r="D628" s="230" t="s">
        <v>275</v>
      </c>
      <c r="E628" s="43"/>
      <c r="F628" s="231" t="s">
        <v>4471</v>
      </c>
      <c r="G628" s="43"/>
      <c r="H628" s="43"/>
      <c r="I628" s="232"/>
      <c r="J628" s="43"/>
      <c r="K628" s="43"/>
      <c r="L628" s="47"/>
      <c r="M628" s="233"/>
      <c r="N628" s="234"/>
      <c r="O628" s="87"/>
      <c r="P628" s="87"/>
      <c r="Q628" s="87"/>
      <c r="R628" s="87"/>
      <c r="S628" s="87"/>
      <c r="T628" s="88"/>
      <c r="U628" s="41"/>
      <c r="V628" s="41"/>
      <c r="W628" s="41"/>
      <c r="X628" s="41"/>
      <c r="Y628" s="41"/>
      <c r="Z628" s="41"/>
      <c r="AA628" s="41"/>
      <c r="AB628" s="41"/>
      <c r="AC628" s="41"/>
      <c r="AD628" s="41"/>
      <c r="AE628" s="41"/>
      <c r="AT628" s="20" t="s">
        <v>275</v>
      </c>
      <c r="AU628" s="20" t="s">
        <v>82</v>
      </c>
    </row>
    <row r="629" spans="1:47" s="2" customFormat="1" ht="12">
      <c r="A629" s="41"/>
      <c r="B629" s="42"/>
      <c r="C629" s="43"/>
      <c r="D629" s="235" t="s">
        <v>277</v>
      </c>
      <c r="E629" s="43"/>
      <c r="F629" s="236" t="s">
        <v>4472</v>
      </c>
      <c r="G629" s="43"/>
      <c r="H629" s="43"/>
      <c r="I629" s="232"/>
      <c r="J629" s="43"/>
      <c r="K629" s="43"/>
      <c r="L629" s="47"/>
      <c r="M629" s="233"/>
      <c r="N629" s="234"/>
      <c r="O629" s="87"/>
      <c r="P629" s="87"/>
      <c r="Q629" s="87"/>
      <c r="R629" s="87"/>
      <c r="S629" s="87"/>
      <c r="T629" s="88"/>
      <c r="U629" s="41"/>
      <c r="V629" s="41"/>
      <c r="W629" s="41"/>
      <c r="X629" s="41"/>
      <c r="Y629" s="41"/>
      <c r="Z629" s="41"/>
      <c r="AA629" s="41"/>
      <c r="AB629" s="41"/>
      <c r="AC629" s="41"/>
      <c r="AD629" s="41"/>
      <c r="AE629" s="41"/>
      <c r="AT629" s="20" t="s">
        <v>277</v>
      </c>
      <c r="AU629" s="20" t="s">
        <v>82</v>
      </c>
    </row>
    <row r="630" spans="1:65" s="2" customFormat="1" ht="16.5" customHeight="1">
      <c r="A630" s="41"/>
      <c r="B630" s="42"/>
      <c r="C630" s="269" t="s">
        <v>1788</v>
      </c>
      <c r="D630" s="269" t="s">
        <v>430</v>
      </c>
      <c r="E630" s="270" t="s">
        <v>4415</v>
      </c>
      <c r="F630" s="271" t="s">
        <v>4416</v>
      </c>
      <c r="G630" s="272" t="s">
        <v>3993</v>
      </c>
      <c r="H630" s="273">
        <v>2</v>
      </c>
      <c r="I630" s="274"/>
      <c r="J630" s="275">
        <f>ROUND(I630*H630,2)</f>
        <v>0</v>
      </c>
      <c r="K630" s="271" t="s">
        <v>520</v>
      </c>
      <c r="L630" s="276"/>
      <c r="M630" s="277" t="s">
        <v>19</v>
      </c>
      <c r="N630" s="278" t="s">
        <v>43</v>
      </c>
      <c r="O630" s="87"/>
      <c r="P630" s="226">
        <f>O630*H630</f>
        <v>0</v>
      </c>
      <c r="Q630" s="226">
        <v>0</v>
      </c>
      <c r="R630" s="226">
        <f>Q630*H630</f>
        <v>0</v>
      </c>
      <c r="S630" s="226">
        <v>0</v>
      </c>
      <c r="T630" s="227">
        <f>S630*H630</f>
        <v>0</v>
      </c>
      <c r="U630" s="41"/>
      <c r="V630" s="41"/>
      <c r="W630" s="41"/>
      <c r="X630" s="41"/>
      <c r="Y630" s="41"/>
      <c r="Z630" s="41"/>
      <c r="AA630" s="41"/>
      <c r="AB630" s="41"/>
      <c r="AC630" s="41"/>
      <c r="AD630" s="41"/>
      <c r="AE630" s="41"/>
      <c r="AR630" s="228" t="s">
        <v>324</v>
      </c>
      <c r="AT630" s="228" t="s">
        <v>430</v>
      </c>
      <c r="AU630" s="228" t="s">
        <v>82</v>
      </c>
      <c r="AY630" s="20" t="s">
        <v>266</v>
      </c>
      <c r="BE630" s="229">
        <f>IF(N630="základní",J630,0)</f>
        <v>0</v>
      </c>
      <c r="BF630" s="229">
        <f>IF(N630="snížená",J630,0)</f>
        <v>0</v>
      </c>
      <c r="BG630" s="229">
        <f>IF(N630="zákl. přenesená",J630,0)</f>
        <v>0</v>
      </c>
      <c r="BH630" s="229">
        <f>IF(N630="sníž. přenesená",J630,0)</f>
        <v>0</v>
      </c>
      <c r="BI630" s="229">
        <f>IF(N630="nulová",J630,0)</f>
        <v>0</v>
      </c>
      <c r="BJ630" s="20" t="s">
        <v>80</v>
      </c>
      <c r="BK630" s="229">
        <f>ROUND(I630*H630,2)</f>
        <v>0</v>
      </c>
      <c r="BL630" s="20" t="s">
        <v>273</v>
      </c>
      <c r="BM630" s="228" t="s">
        <v>2941</v>
      </c>
    </row>
    <row r="631" spans="1:47" s="2" customFormat="1" ht="12">
      <c r="A631" s="41"/>
      <c r="B631" s="42"/>
      <c r="C631" s="43"/>
      <c r="D631" s="230" t="s">
        <v>275</v>
      </c>
      <c r="E631" s="43"/>
      <c r="F631" s="231" t="s">
        <v>4416</v>
      </c>
      <c r="G631" s="43"/>
      <c r="H631" s="43"/>
      <c r="I631" s="232"/>
      <c r="J631" s="43"/>
      <c r="K631" s="43"/>
      <c r="L631" s="47"/>
      <c r="M631" s="233"/>
      <c r="N631" s="234"/>
      <c r="O631" s="87"/>
      <c r="P631" s="87"/>
      <c r="Q631" s="87"/>
      <c r="R631" s="87"/>
      <c r="S631" s="87"/>
      <c r="T631" s="88"/>
      <c r="U631" s="41"/>
      <c r="V631" s="41"/>
      <c r="W631" s="41"/>
      <c r="X631" s="41"/>
      <c r="Y631" s="41"/>
      <c r="Z631" s="41"/>
      <c r="AA631" s="41"/>
      <c r="AB631" s="41"/>
      <c r="AC631" s="41"/>
      <c r="AD631" s="41"/>
      <c r="AE631" s="41"/>
      <c r="AT631" s="20" t="s">
        <v>275</v>
      </c>
      <c r="AU631" s="20" t="s">
        <v>82</v>
      </c>
    </row>
    <row r="632" spans="1:65" s="2" customFormat="1" ht="16.5" customHeight="1">
      <c r="A632" s="41"/>
      <c r="B632" s="42"/>
      <c r="C632" s="217" t="s">
        <v>1793</v>
      </c>
      <c r="D632" s="217" t="s">
        <v>268</v>
      </c>
      <c r="E632" s="218" t="s">
        <v>4417</v>
      </c>
      <c r="F632" s="219" t="s">
        <v>4418</v>
      </c>
      <c r="G632" s="220" t="s">
        <v>3993</v>
      </c>
      <c r="H632" s="221">
        <v>2</v>
      </c>
      <c r="I632" s="222"/>
      <c r="J632" s="223">
        <f>ROUND(I632*H632,2)</f>
        <v>0</v>
      </c>
      <c r="K632" s="219" t="s">
        <v>272</v>
      </c>
      <c r="L632" s="47"/>
      <c r="M632" s="224" t="s">
        <v>19</v>
      </c>
      <c r="N632" s="225" t="s">
        <v>43</v>
      </c>
      <c r="O632" s="87"/>
      <c r="P632" s="226">
        <f>O632*H632</f>
        <v>0</v>
      </c>
      <c r="Q632" s="226">
        <v>0</v>
      </c>
      <c r="R632" s="226">
        <f>Q632*H632</f>
        <v>0</v>
      </c>
      <c r="S632" s="226">
        <v>0</v>
      </c>
      <c r="T632" s="227">
        <f>S632*H632</f>
        <v>0</v>
      </c>
      <c r="U632" s="41"/>
      <c r="V632" s="41"/>
      <c r="W632" s="41"/>
      <c r="X632" s="41"/>
      <c r="Y632" s="41"/>
      <c r="Z632" s="41"/>
      <c r="AA632" s="41"/>
      <c r="AB632" s="41"/>
      <c r="AC632" s="41"/>
      <c r="AD632" s="41"/>
      <c r="AE632" s="41"/>
      <c r="AR632" s="228" t="s">
        <v>273</v>
      </c>
      <c r="AT632" s="228" t="s">
        <v>268</v>
      </c>
      <c r="AU632" s="228" t="s">
        <v>82</v>
      </c>
      <c r="AY632" s="20" t="s">
        <v>266</v>
      </c>
      <c r="BE632" s="229">
        <f>IF(N632="základní",J632,0)</f>
        <v>0</v>
      </c>
      <c r="BF632" s="229">
        <f>IF(N632="snížená",J632,0)</f>
        <v>0</v>
      </c>
      <c r="BG632" s="229">
        <f>IF(N632="zákl. přenesená",J632,0)</f>
        <v>0</v>
      </c>
      <c r="BH632" s="229">
        <f>IF(N632="sníž. přenesená",J632,0)</f>
        <v>0</v>
      </c>
      <c r="BI632" s="229">
        <f>IF(N632="nulová",J632,0)</f>
        <v>0</v>
      </c>
      <c r="BJ632" s="20" t="s">
        <v>80</v>
      </c>
      <c r="BK632" s="229">
        <f>ROUND(I632*H632,2)</f>
        <v>0</v>
      </c>
      <c r="BL632" s="20" t="s">
        <v>273</v>
      </c>
      <c r="BM632" s="228" t="s">
        <v>2950</v>
      </c>
    </row>
    <row r="633" spans="1:47" s="2" customFormat="1" ht="12">
      <c r="A633" s="41"/>
      <c r="B633" s="42"/>
      <c r="C633" s="43"/>
      <c r="D633" s="230" t="s">
        <v>275</v>
      </c>
      <c r="E633" s="43"/>
      <c r="F633" s="231" t="s">
        <v>4418</v>
      </c>
      <c r="G633" s="43"/>
      <c r="H633" s="43"/>
      <c r="I633" s="232"/>
      <c r="J633" s="43"/>
      <c r="K633" s="43"/>
      <c r="L633" s="47"/>
      <c r="M633" s="233"/>
      <c r="N633" s="234"/>
      <c r="O633" s="87"/>
      <c r="P633" s="87"/>
      <c r="Q633" s="87"/>
      <c r="R633" s="87"/>
      <c r="S633" s="87"/>
      <c r="T633" s="88"/>
      <c r="U633" s="41"/>
      <c r="V633" s="41"/>
      <c r="W633" s="41"/>
      <c r="X633" s="41"/>
      <c r="Y633" s="41"/>
      <c r="Z633" s="41"/>
      <c r="AA633" s="41"/>
      <c r="AB633" s="41"/>
      <c r="AC633" s="41"/>
      <c r="AD633" s="41"/>
      <c r="AE633" s="41"/>
      <c r="AT633" s="20" t="s">
        <v>275</v>
      </c>
      <c r="AU633" s="20" t="s">
        <v>82</v>
      </c>
    </row>
    <row r="634" spans="1:47" s="2" customFormat="1" ht="12">
      <c r="A634" s="41"/>
      <c r="B634" s="42"/>
      <c r="C634" s="43"/>
      <c r="D634" s="235" t="s">
        <v>277</v>
      </c>
      <c r="E634" s="43"/>
      <c r="F634" s="236" t="s">
        <v>4419</v>
      </c>
      <c r="G634" s="43"/>
      <c r="H634" s="43"/>
      <c r="I634" s="232"/>
      <c r="J634" s="43"/>
      <c r="K634" s="43"/>
      <c r="L634" s="47"/>
      <c r="M634" s="233"/>
      <c r="N634" s="234"/>
      <c r="O634" s="87"/>
      <c r="P634" s="87"/>
      <c r="Q634" s="87"/>
      <c r="R634" s="87"/>
      <c r="S634" s="87"/>
      <c r="T634" s="88"/>
      <c r="U634" s="41"/>
      <c r="V634" s="41"/>
      <c r="W634" s="41"/>
      <c r="X634" s="41"/>
      <c r="Y634" s="41"/>
      <c r="Z634" s="41"/>
      <c r="AA634" s="41"/>
      <c r="AB634" s="41"/>
      <c r="AC634" s="41"/>
      <c r="AD634" s="41"/>
      <c r="AE634" s="41"/>
      <c r="AT634" s="20" t="s">
        <v>277</v>
      </c>
      <c r="AU634" s="20" t="s">
        <v>82</v>
      </c>
    </row>
    <row r="635" spans="1:65" s="2" customFormat="1" ht="16.5" customHeight="1">
      <c r="A635" s="41"/>
      <c r="B635" s="42"/>
      <c r="C635" s="269" t="s">
        <v>1799</v>
      </c>
      <c r="D635" s="269" t="s">
        <v>430</v>
      </c>
      <c r="E635" s="270" t="s">
        <v>4420</v>
      </c>
      <c r="F635" s="271" t="s">
        <v>4421</v>
      </c>
      <c r="G635" s="272" t="s">
        <v>3993</v>
      </c>
      <c r="H635" s="273">
        <v>2</v>
      </c>
      <c r="I635" s="274"/>
      <c r="J635" s="275">
        <f>ROUND(I635*H635,2)</f>
        <v>0</v>
      </c>
      <c r="K635" s="271" t="s">
        <v>520</v>
      </c>
      <c r="L635" s="276"/>
      <c r="M635" s="277" t="s">
        <v>19</v>
      </c>
      <c r="N635" s="278" t="s">
        <v>43</v>
      </c>
      <c r="O635" s="87"/>
      <c r="P635" s="226">
        <f>O635*H635</f>
        <v>0</v>
      </c>
      <c r="Q635" s="226">
        <v>0</v>
      </c>
      <c r="R635" s="226">
        <f>Q635*H635</f>
        <v>0</v>
      </c>
      <c r="S635" s="226">
        <v>0</v>
      </c>
      <c r="T635" s="227">
        <f>S635*H635</f>
        <v>0</v>
      </c>
      <c r="U635" s="41"/>
      <c r="V635" s="41"/>
      <c r="W635" s="41"/>
      <c r="X635" s="41"/>
      <c r="Y635" s="41"/>
      <c r="Z635" s="41"/>
      <c r="AA635" s="41"/>
      <c r="AB635" s="41"/>
      <c r="AC635" s="41"/>
      <c r="AD635" s="41"/>
      <c r="AE635" s="41"/>
      <c r="AR635" s="228" t="s">
        <v>324</v>
      </c>
      <c r="AT635" s="228" t="s">
        <v>430</v>
      </c>
      <c r="AU635" s="228" t="s">
        <v>82</v>
      </c>
      <c r="AY635" s="20" t="s">
        <v>266</v>
      </c>
      <c r="BE635" s="229">
        <f>IF(N635="základní",J635,0)</f>
        <v>0</v>
      </c>
      <c r="BF635" s="229">
        <f>IF(N635="snížená",J635,0)</f>
        <v>0</v>
      </c>
      <c r="BG635" s="229">
        <f>IF(N635="zákl. přenesená",J635,0)</f>
        <v>0</v>
      </c>
      <c r="BH635" s="229">
        <f>IF(N635="sníž. přenesená",J635,0)</f>
        <v>0</v>
      </c>
      <c r="BI635" s="229">
        <f>IF(N635="nulová",J635,0)</f>
        <v>0</v>
      </c>
      <c r="BJ635" s="20" t="s">
        <v>80</v>
      </c>
      <c r="BK635" s="229">
        <f>ROUND(I635*H635,2)</f>
        <v>0</v>
      </c>
      <c r="BL635" s="20" t="s">
        <v>273</v>
      </c>
      <c r="BM635" s="228" t="s">
        <v>2958</v>
      </c>
    </row>
    <row r="636" spans="1:47" s="2" customFormat="1" ht="12">
      <c r="A636" s="41"/>
      <c r="B636" s="42"/>
      <c r="C636" s="43"/>
      <c r="D636" s="230" t="s">
        <v>275</v>
      </c>
      <c r="E636" s="43"/>
      <c r="F636" s="231" t="s">
        <v>4421</v>
      </c>
      <c r="G636" s="43"/>
      <c r="H636" s="43"/>
      <c r="I636" s="232"/>
      <c r="J636" s="43"/>
      <c r="K636" s="43"/>
      <c r="L636" s="47"/>
      <c r="M636" s="233"/>
      <c r="N636" s="234"/>
      <c r="O636" s="87"/>
      <c r="P636" s="87"/>
      <c r="Q636" s="87"/>
      <c r="R636" s="87"/>
      <c r="S636" s="87"/>
      <c r="T636" s="88"/>
      <c r="U636" s="41"/>
      <c r="V636" s="41"/>
      <c r="W636" s="41"/>
      <c r="X636" s="41"/>
      <c r="Y636" s="41"/>
      <c r="Z636" s="41"/>
      <c r="AA636" s="41"/>
      <c r="AB636" s="41"/>
      <c r="AC636" s="41"/>
      <c r="AD636" s="41"/>
      <c r="AE636" s="41"/>
      <c r="AT636" s="20" t="s">
        <v>275</v>
      </c>
      <c r="AU636" s="20" t="s">
        <v>82</v>
      </c>
    </row>
    <row r="637" spans="1:65" s="2" customFormat="1" ht="16.5" customHeight="1">
      <c r="A637" s="41"/>
      <c r="B637" s="42"/>
      <c r="C637" s="217" t="s">
        <v>1804</v>
      </c>
      <c r="D637" s="217" t="s">
        <v>268</v>
      </c>
      <c r="E637" s="218" t="s">
        <v>4422</v>
      </c>
      <c r="F637" s="219" t="s">
        <v>4423</v>
      </c>
      <c r="G637" s="220" t="s">
        <v>3993</v>
      </c>
      <c r="H637" s="221">
        <v>2</v>
      </c>
      <c r="I637" s="222"/>
      <c r="J637" s="223">
        <f>ROUND(I637*H637,2)</f>
        <v>0</v>
      </c>
      <c r="K637" s="219" t="s">
        <v>520</v>
      </c>
      <c r="L637" s="47"/>
      <c r="M637" s="224" t="s">
        <v>19</v>
      </c>
      <c r="N637" s="225" t="s">
        <v>43</v>
      </c>
      <c r="O637" s="87"/>
      <c r="P637" s="226">
        <f>O637*H637</f>
        <v>0</v>
      </c>
      <c r="Q637" s="226">
        <v>0</v>
      </c>
      <c r="R637" s="226">
        <f>Q637*H637</f>
        <v>0</v>
      </c>
      <c r="S637" s="226">
        <v>0</v>
      </c>
      <c r="T637" s="227">
        <f>S637*H637</f>
        <v>0</v>
      </c>
      <c r="U637" s="41"/>
      <c r="V637" s="41"/>
      <c r="W637" s="41"/>
      <c r="X637" s="41"/>
      <c r="Y637" s="41"/>
      <c r="Z637" s="41"/>
      <c r="AA637" s="41"/>
      <c r="AB637" s="41"/>
      <c r="AC637" s="41"/>
      <c r="AD637" s="41"/>
      <c r="AE637" s="41"/>
      <c r="AR637" s="228" t="s">
        <v>273</v>
      </c>
      <c r="AT637" s="228" t="s">
        <v>268</v>
      </c>
      <c r="AU637" s="228" t="s">
        <v>82</v>
      </c>
      <c r="AY637" s="20" t="s">
        <v>266</v>
      </c>
      <c r="BE637" s="229">
        <f>IF(N637="základní",J637,0)</f>
        <v>0</v>
      </c>
      <c r="BF637" s="229">
        <f>IF(N637="snížená",J637,0)</f>
        <v>0</v>
      </c>
      <c r="BG637" s="229">
        <f>IF(N637="zákl. přenesená",J637,0)</f>
        <v>0</v>
      </c>
      <c r="BH637" s="229">
        <f>IF(N637="sníž. přenesená",J637,0)</f>
        <v>0</v>
      </c>
      <c r="BI637" s="229">
        <f>IF(N637="nulová",J637,0)</f>
        <v>0</v>
      </c>
      <c r="BJ637" s="20" t="s">
        <v>80</v>
      </c>
      <c r="BK637" s="229">
        <f>ROUND(I637*H637,2)</f>
        <v>0</v>
      </c>
      <c r="BL637" s="20" t="s">
        <v>273</v>
      </c>
      <c r="BM637" s="228" t="s">
        <v>2966</v>
      </c>
    </row>
    <row r="638" spans="1:47" s="2" customFormat="1" ht="12">
      <c r="A638" s="41"/>
      <c r="B638" s="42"/>
      <c r="C638" s="43"/>
      <c r="D638" s="230" t="s">
        <v>275</v>
      </c>
      <c r="E638" s="43"/>
      <c r="F638" s="231" t="s">
        <v>4423</v>
      </c>
      <c r="G638" s="43"/>
      <c r="H638" s="43"/>
      <c r="I638" s="232"/>
      <c r="J638" s="43"/>
      <c r="K638" s="43"/>
      <c r="L638" s="47"/>
      <c r="M638" s="233"/>
      <c r="N638" s="234"/>
      <c r="O638" s="87"/>
      <c r="P638" s="87"/>
      <c r="Q638" s="87"/>
      <c r="R638" s="87"/>
      <c r="S638" s="87"/>
      <c r="T638" s="88"/>
      <c r="U638" s="41"/>
      <c r="V638" s="41"/>
      <c r="W638" s="41"/>
      <c r="X638" s="41"/>
      <c r="Y638" s="41"/>
      <c r="Z638" s="41"/>
      <c r="AA638" s="41"/>
      <c r="AB638" s="41"/>
      <c r="AC638" s="41"/>
      <c r="AD638" s="41"/>
      <c r="AE638" s="41"/>
      <c r="AT638" s="20" t="s">
        <v>275</v>
      </c>
      <c r="AU638" s="20" t="s">
        <v>82</v>
      </c>
    </row>
    <row r="639" spans="1:65" s="2" customFormat="1" ht="16.5" customHeight="1">
      <c r="A639" s="41"/>
      <c r="B639" s="42"/>
      <c r="C639" s="269" t="s">
        <v>1810</v>
      </c>
      <c r="D639" s="269" t="s">
        <v>430</v>
      </c>
      <c r="E639" s="270" t="s">
        <v>4424</v>
      </c>
      <c r="F639" s="271" t="s">
        <v>4425</v>
      </c>
      <c r="G639" s="272" t="s">
        <v>423</v>
      </c>
      <c r="H639" s="273">
        <v>12</v>
      </c>
      <c r="I639" s="274"/>
      <c r="J639" s="275">
        <f>ROUND(I639*H639,2)</f>
        <v>0</v>
      </c>
      <c r="K639" s="271" t="s">
        <v>520</v>
      </c>
      <c r="L639" s="276"/>
      <c r="M639" s="277" t="s">
        <v>19</v>
      </c>
      <c r="N639" s="278" t="s">
        <v>43</v>
      </c>
      <c r="O639" s="87"/>
      <c r="P639" s="226">
        <f>O639*H639</f>
        <v>0</v>
      </c>
      <c r="Q639" s="226">
        <v>0</v>
      </c>
      <c r="R639" s="226">
        <f>Q639*H639</f>
        <v>0</v>
      </c>
      <c r="S639" s="226">
        <v>0</v>
      </c>
      <c r="T639" s="227">
        <f>S639*H639</f>
        <v>0</v>
      </c>
      <c r="U639" s="41"/>
      <c r="V639" s="41"/>
      <c r="W639" s="41"/>
      <c r="X639" s="41"/>
      <c r="Y639" s="41"/>
      <c r="Z639" s="41"/>
      <c r="AA639" s="41"/>
      <c r="AB639" s="41"/>
      <c r="AC639" s="41"/>
      <c r="AD639" s="41"/>
      <c r="AE639" s="41"/>
      <c r="AR639" s="228" t="s">
        <v>324</v>
      </c>
      <c r="AT639" s="228" t="s">
        <v>430</v>
      </c>
      <c r="AU639" s="228" t="s">
        <v>82</v>
      </c>
      <c r="AY639" s="20" t="s">
        <v>266</v>
      </c>
      <c r="BE639" s="229">
        <f>IF(N639="základní",J639,0)</f>
        <v>0</v>
      </c>
      <c r="BF639" s="229">
        <f>IF(N639="snížená",J639,0)</f>
        <v>0</v>
      </c>
      <c r="BG639" s="229">
        <f>IF(N639="zákl. přenesená",J639,0)</f>
        <v>0</v>
      </c>
      <c r="BH639" s="229">
        <f>IF(N639="sníž. přenesená",J639,0)</f>
        <v>0</v>
      </c>
      <c r="BI639" s="229">
        <f>IF(N639="nulová",J639,0)</f>
        <v>0</v>
      </c>
      <c r="BJ639" s="20" t="s">
        <v>80</v>
      </c>
      <c r="BK639" s="229">
        <f>ROUND(I639*H639,2)</f>
        <v>0</v>
      </c>
      <c r="BL639" s="20" t="s">
        <v>273</v>
      </c>
      <c r="BM639" s="228" t="s">
        <v>2973</v>
      </c>
    </row>
    <row r="640" spans="1:47" s="2" customFormat="1" ht="12">
      <c r="A640" s="41"/>
      <c r="B640" s="42"/>
      <c r="C640" s="43"/>
      <c r="D640" s="230" t="s">
        <v>275</v>
      </c>
      <c r="E640" s="43"/>
      <c r="F640" s="231" t="s">
        <v>4425</v>
      </c>
      <c r="G640" s="43"/>
      <c r="H640" s="43"/>
      <c r="I640" s="232"/>
      <c r="J640" s="43"/>
      <c r="K640" s="43"/>
      <c r="L640" s="47"/>
      <c r="M640" s="233"/>
      <c r="N640" s="234"/>
      <c r="O640" s="87"/>
      <c r="P640" s="87"/>
      <c r="Q640" s="87"/>
      <c r="R640" s="87"/>
      <c r="S640" s="87"/>
      <c r="T640" s="88"/>
      <c r="U640" s="41"/>
      <c r="V640" s="41"/>
      <c r="W640" s="41"/>
      <c r="X640" s="41"/>
      <c r="Y640" s="41"/>
      <c r="Z640" s="41"/>
      <c r="AA640" s="41"/>
      <c r="AB640" s="41"/>
      <c r="AC640" s="41"/>
      <c r="AD640" s="41"/>
      <c r="AE640" s="41"/>
      <c r="AT640" s="20" t="s">
        <v>275</v>
      </c>
      <c r="AU640" s="20" t="s">
        <v>82</v>
      </c>
    </row>
    <row r="641" spans="1:65" s="2" customFormat="1" ht="16.5" customHeight="1">
      <c r="A641" s="41"/>
      <c r="B641" s="42"/>
      <c r="C641" s="217" t="s">
        <v>1814</v>
      </c>
      <c r="D641" s="217" t="s">
        <v>268</v>
      </c>
      <c r="E641" s="218" t="s">
        <v>4426</v>
      </c>
      <c r="F641" s="219" t="s">
        <v>4427</v>
      </c>
      <c r="G641" s="220" t="s">
        <v>423</v>
      </c>
      <c r="H641" s="221">
        <v>12</v>
      </c>
      <c r="I641" s="222"/>
      <c r="J641" s="223">
        <f>ROUND(I641*H641,2)</f>
        <v>0</v>
      </c>
      <c r="K641" s="219" t="s">
        <v>520</v>
      </c>
      <c r="L641" s="47"/>
      <c r="M641" s="224" t="s">
        <v>19</v>
      </c>
      <c r="N641" s="225" t="s">
        <v>43</v>
      </c>
      <c r="O641" s="87"/>
      <c r="P641" s="226">
        <f>O641*H641</f>
        <v>0</v>
      </c>
      <c r="Q641" s="226">
        <v>0</v>
      </c>
      <c r="R641" s="226">
        <f>Q641*H641</f>
        <v>0</v>
      </c>
      <c r="S641" s="226">
        <v>0</v>
      </c>
      <c r="T641" s="227">
        <f>S641*H641</f>
        <v>0</v>
      </c>
      <c r="U641" s="41"/>
      <c r="V641" s="41"/>
      <c r="W641" s="41"/>
      <c r="X641" s="41"/>
      <c r="Y641" s="41"/>
      <c r="Z641" s="41"/>
      <c r="AA641" s="41"/>
      <c r="AB641" s="41"/>
      <c r="AC641" s="41"/>
      <c r="AD641" s="41"/>
      <c r="AE641" s="41"/>
      <c r="AR641" s="228" t="s">
        <v>273</v>
      </c>
      <c r="AT641" s="228" t="s">
        <v>268</v>
      </c>
      <c r="AU641" s="228" t="s">
        <v>82</v>
      </c>
      <c r="AY641" s="20" t="s">
        <v>266</v>
      </c>
      <c r="BE641" s="229">
        <f>IF(N641="základní",J641,0)</f>
        <v>0</v>
      </c>
      <c r="BF641" s="229">
        <f>IF(N641="snížená",J641,0)</f>
        <v>0</v>
      </c>
      <c r="BG641" s="229">
        <f>IF(N641="zákl. přenesená",J641,0)</f>
        <v>0</v>
      </c>
      <c r="BH641" s="229">
        <f>IF(N641="sníž. přenesená",J641,0)</f>
        <v>0</v>
      </c>
      <c r="BI641" s="229">
        <f>IF(N641="nulová",J641,0)</f>
        <v>0</v>
      </c>
      <c r="BJ641" s="20" t="s">
        <v>80</v>
      </c>
      <c r="BK641" s="229">
        <f>ROUND(I641*H641,2)</f>
        <v>0</v>
      </c>
      <c r="BL641" s="20" t="s">
        <v>273</v>
      </c>
      <c r="BM641" s="228" t="s">
        <v>2981</v>
      </c>
    </row>
    <row r="642" spans="1:47" s="2" customFormat="1" ht="12">
      <c r="A642" s="41"/>
      <c r="B642" s="42"/>
      <c r="C642" s="43"/>
      <c r="D642" s="230" t="s">
        <v>275</v>
      </c>
      <c r="E642" s="43"/>
      <c r="F642" s="231" t="s">
        <v>4427</v>
      </c>
      <c r="G642" s="43"/>
      <c r="H642" s="43"/>
      <c r="I642" s="232"/>
      <c r="J642" s="43"/>
      <c r="K642" s="43"/>
      <c r="L642" s="47"/>
      <c r="M642" s="233"/>
      <c r="N642" s="234"/>
      <c r="O642" s="87"/>
      <c r="P642" s="87"/>
      <c r="Q642" s="87"/>
      <c r="R642" s="87"/>
      <c r="S642" s="87"/>
      <c r="T642" s="88"/>
      <c r="U642" s="41"/>
      <c r="V642" s="41"/>
      <c r="W642" s="41"/>
      <c r="X642" s="41"/>
      <c r="Y642" s="41"/>
      <c r="Z642" s="41"/>
      <c r="AA642" s="41"/>
      <c r="AB642" s="41"/>
      <c r="AC642" s="41"/>
      <c r="AD642" s="41"/>
      <c r="AE642" s="41"/>
      <c r="AT642" s="20" t="s">
        <v>275</v>
      </c>
      <c r="AU642" s="20" t="s">
        <v>82</v>
      </c>
    </row>
    <row r="643" spans="1:65" s="2" customFormat="1" ht="16.5" customHeight="1">
      <c r="A643" s="41"/>
      <c r="B643" s="42"/>
      <c r="C643" s="269" t="s">
        <v>1820</v>
      </c>
      <c r="D643" s="269" t="s">
        <v>430</v>
      </c>
      <c r="E643" s="270" t="s">
        <v>4428</v>
      </c>
      <c r="F643" s="271" t="s">
        <v>4429</v>
      </c>
      <c r="G643" s="272" t="s">
        <v>423</v>
      </c>
      <c r="H643" s="273">
        <v>6</v>
      </c>
      <c r="I643" s="274"/>
      <c r="J643" s="275">
        <f>ROUND(I643*H643,2)</f>
        <v>0</v>
      </c>
      <c r="K643" s="271" t="s">
        <v>520</v>
      </c>
      <c r="L643" s="276"/>
      <c r="M643" s="277" t="s">
        <v>19</v>
      </c>
      <c r="N643" s="278" t="s">
        <v>43</v>
      </c>
      <c r="O643" s="87"/>
      <c r="P643" s="226">
        <f>O643*H643</f>
        <v>0</v>
      </c>
      <c r="Q643" s="226">
        <v>0</v>
      </c>
      <c r="R643" s="226">
        <f>Q643*H643</f>
        <v>0</v>
      </c>
      <c r="S643" s="226">
        <v>0</v>
      </c>
      <c r="T643" s="227">
        <f>S643*H643</f>
        <v>0</v>
      </c>
      <c r="U643" s="41"/>
      <c r="V643" s="41"/>
      <c r="W643" s="41"/>
      <c r="X643" s="41"/>
      <c r="Y643" s="41"/>
      <c r="Z643" s="41"/>
      <c r="AA643" s="41"/>
      <c r="AB643" s="41"/>
      <c r="AC643" s="41"/>
      <c r="AD643" s="41"/>
      <c r="AE643" s="41"/>
      <c r="AR643" s="228" t="s">
        <v>324</v>
      </c>
      <c r="AT643" s="228" t="s">
        <v>430</v>
      </c>
      <c r="AU643" s="228" t="s">
        <v>82</v>
      </c>
      <c r="AY643" s="20" t="s">
        <v>266</v>
      </c>
      <c r="BE643" s="229">
        <f>IF(N643="základní",J643,0)</f>
        <v>0</v>
      </c>
      <c r="BF643" s="229">
        <f>IF(N643="snížená",J643,0)</f>
        <v>0</v>
      </c>
      <c r="BG643" s="229">
        <f>IF(N643="zákl. přenesená",J643,0)</f>
        <v>0</v>
      </c>
      <c r="BH643" s="229">
        <f>IF(N643="sníž. přenesená",J643,0)</f>
        <v>0</v>
      </c>
      <c r="BI643" s="229">
        <f>IF(N643="nulová",J643,0)</f>
        <v>0</v>
      </c>
      <c r="BJ643" s="20" t="s">
        <v>80</v>
      </c>
      <c r="BK643" s="229">
        <f>ROUND(I643*H643,2)</f>
        <v>0</v>
      </c>
      <c r="BL643" s="20" t="s">
        <v>273</v>
      </c>
      <c r="BM643" s="228" t="s">
        <v>2989</v>
      </c>
    </row>
    <row r="644" spans="1:47" s="2" customFormat="1" ht="12">
      <c r="A644" s="41"/>
      <c r="B644" s="42"/>
      <c r="C644" s="43"/>
      <c r="D644" s="230" t="s">
        <v>275</v>
      </c>
      <c r="E644" s="43"/>
      <c r="F644" s="231" t="s">
        <v>4429</v>
      </c>
      <c r="G644" s="43"/>
      <c r="H644" s="43"/>
      <c r="I644" s="232"/>
      <c r="J644" s="43"/>
      <c r="K644" s="43"/>
      <c r="L644" s="47"/>
      <c r="M644" s="233"/>
      <c r="N644" s="234"/>
      <c r="O644" s="87"/>
      <c r="P644" s="87"/>
      <c r="Q644" s="87"/>
      <c r="R644" s="87"/>
      <c r="S644" s="87"/>
      <c r="T644" s="88"/>
      <c r="U644" s="41"/>
      <c r="V644" s="41"/>
      <c r="W644" s="41"/>
      <c r="X644" s="41"/>
      <c r="Y644" s="41"/>
      <c r="Z644" s="41"/>
      <c r="AA644" s="41"/>
      <c r="AB644" s="41"/>
      <c r="AC644" s="41"/>
      <c r="AD644" s="41"/>
      <c r="AE644" s="41"/>
      <c r="AT644" s="20" t="s">
        <v>275</v>
      </c>
      <c r="AU644" s="20" t="s">
        <v>82</v>
      </c>
    </row>
    <row r="645" spans="1:65" s="2" customFormat="1" ht="16.5" customHeight="1">
      <c r="A645" s="41"/>
      <c r="B645" s="42"/>
      <c r="C645" s="217" t="s">
        <v>1826</v>
      </c>
      <c r="D645" s="217" t="s">
        <v>268</v>
      </c>
      <c r="E645" s="218" t="s">
        <v>4430</v>
      </c>
      <c r="F645" s="219" t="s">
        <v>4431</v>
      </c>
      <c r="G645" s="220" t="s">
        <v>423</v>
      </c>
      <c r="H645" s="221">
        <v>6</v>
      </c>
      <c r="I645" s="222"/>
      <c r="J645" s="223">
        <f>ROUND(I645*H645,2)</f>
        <v>0</v>
      </c>
      <c r="K645" s="219" t="s">
        <v>272</v>
      </c>
      <c r="L645" s="47"/>
      <c r="M645" s="224" t="s">
        <v>19</v>
      </c>
      <c r="N645" s="225" t="s">
        <v>43</v>
      </c>
      <c r="O645" s="87"/>
      <c r="P645" s="226">
        <f>O645*H645</f>
        <v>0</v>
      </c>
      <c r="Q645" s="226">
        <v>0</v>
      </c>
      <c r="R645" s="226">
        <f>Q645*H645</f>
        <v>0</v>
      </c>
      <c r="S645" s="226">
        <v>0</v>
      </c>
      <c r="T645" s="227">
        <f>S645*H645</f>
        <v>0</v>
      </c>
      <c r="U645" s="41"/>
      <c r="V645" s="41"/>
      <c r="W645" s="41"/>
      <c r="X645" s="41"/>
      <c r="Y645" s="41"/>
      <c r="Z645" s="41"/>
      <c r="AA645" s="41"/>
      <c r="AB645" s="41"/>
      <c r="AC645" s="41"/>
      <c r="AD645" s="41"/>
      <c r="AE645" s="41"/>
      <c r="AR645" s="228" t="s">
        <v>273</v>
      </c>
      <c r="AT645" s="228" t="s">
        <v>268</v>
      </c>
      <c r="AU645" s="228" t="s">
        <v>82</v>
      </c>
      <c r="AY645" s="20" t="s">
        <v>266</v>
      </c>
      <c r="BE645" s="229">
        <f>IF(N645="základní",J645,0)</f>
        <v>0</v>
      </c>
      <c r="BF645" s="229">
        <f>IF(N645="snížená",J645,0)</f>
        <v>0</v>
      </c>
      <c r="BG645" s="229">
        <f>IF(N645="zákl. přenesená",J645,0)</f>
        <v>0</v>
      </c>
      <c r="BH645" s="229">
        <f>IF(N645="sníž. přenesená",J645,0)</f>
        <v>0</v>
      </c>
      <c r="BI645" s="229">
        <f>IF(N645="nulová",J645,0)</f>
        <v>0</v>
      </c>
      <c r="BJ645" s="20" t="s">
        <v>80</v>
      </c>
      <c r="BK645" s="229">
        <f>ROUND(I645*H645,2)</f>
        <v>0</v>
      </c>
      <c r="BL645" s="20" t="s">
        <v>273</v>
      </c>
      <c r="BM645" s="228" t="s">
        <v>2997</v>
      </c>
    </row>
    <row r="646" spans="1:47" s="2" customFormat="1" ht="12">
      <c r="A646" s="41"/>
      <c r="B646" s="42"/>
      <c r="C646" s="43"/>
      <c r="D646" s="230" t="s">
        <v>275</v>
      </c>
      <c r="E646" s="43"/>
      <c r="F646" s="231" t="s">
        <v>4431</v>
      </c>
      <c r="G646" s="43"/>
      <c r="H646" s="43"/>
      <c r="I646" s="232"/>
      <c r="J646" s="43"/>
      <c r="K646" s="43"/>
      <c r="L646" s="47"/>
      <c r="M646" s="233"/>
      <c r="N646" s="234"/>
      <c r="O646" s="87"/>
      <c r="P646" s="87"/>
      <c r="Q646" s="87"/>
      <c r="R646" s="87"/>
      <c r="S646" s="87"/>
      <c r="T646" s="88"/>
      <c r="U646" s="41"/>
      <c r="V646" s="41"/>
      <c r="W646" s="41"/>
      <c r="X646" s="41"/>
      <c r="Y646" s="41"/>
      <c r="Z646" s="41"/>
      <c r="AA646" s="41"/>
      <c r="AB646" s="41"/>
      <c r="AC646" s="41"/>
      <c r="AD646" s="41"/>
      <c r="AE646" s="41"/>
      <c r="AT646" s="20" t="s">
        <v>275</v>
      </c>
      <c r="AU646" s="20" t="s">
        <v>82</v>
      </c>
    </row>
    <row r="647" spans="1:47" s="2" customFormat="1" ht="12">
      <c r="A647" s="41"/>
      <c r="B647" s="42"/>
      <c r="C647" s="43"/>
      <c r="D647" s="235" t="s">
        <v>277</v>
      </c>
      <c r="E647" s="43"/>
      <c r="F647" s="236" t="s">
        <v>4432</v>
      </c>
      <c r="G647" s="43"/>
      <c r="H647" s="43"/>
      <c r="I647" s="232"/>
      <c r="J647" s="43"/>
      <c r="K647" s="43"/>
      <c r="L647" s="47"/>
      <c r="M647" s="233"/>
      <c r="N647" s="234"/>
      <c r="O647" s="87"/>
      <c r="P647" s="87"/>
      <c r="Q647" s="87"/>
      <c r="R647" s="87"/>
      <c r="S647" s="87"/>
      <c r="T647" s="88"/>
      <c r="U647" s="41"/>
      <c r="V647" s="41"/>
      <c r="W647" s="41"/>
      <c r="X647" s="41"/>
      <c r="Y647" s="41"/>
      <c r="Z647" s="41"/>
      <c r="AA647" s="41"/>
      <c r="AB647" s="41"/>
      <c r="AC647" s="41"/>
      <c r="AD647" s="41"/>
      <c r="AE647" s="41"/>
      <c r="AT647" s="20" t="s">
        <v>277</v>
      </c>
      <c r="AU647" s="20" t="s">
        <v>82</v>
      </c>
    </row>
    <row r="648" spans="1:65" s="2" customFormat="1" ht="24.15" customHeight="1">
      <c r="A648" s="41"/>
      <c r="B648" s="42"/>
      <c r="C648" s="269" t="s">
        <v>1832</v>
      </c>
      <c r="D648" s="269" t="s">
        <v>430</v>
      </c>
      <c r="E648" s="270" t="s">
        <v>4433</v>
      </c>
      <c r="F648" s="271" t="s">
        <v>4434</v>
      </c>
      <c r="G648" s="272" t="s">
        <v>423</v>
      </c>
      <c r="H648" s="273">
        <v>40</v>
      </c>
      <c r="I648" s="274"/>
      <c r="J648" s="275">
        <f>ROUND(I648*H648,2)</f>
        <v>0</v>
      </c>
      <c r="K648" s="271" t="s">
        <v>520</v>
      </c>
      <c r="L648" s="276"/>
      <c r="M648" s="277" t="s">
        <v>19</v>
      </c>
      <c r="N648" s="278" t="s">
        <v>43</v>
      </c>
      <c r="O648" s="87"/>
      <c r="P648" s="226">
        <f>O648*H648</f>
        <v>0</v>
      </c>
      <c r="Q648" s="226">
        <v>0</v>
      </c>
      <c r="R648" s="226">
        <f>Q648*H648</f>
        <v>0</v>
      </c>
      <c r="S648" s="226">
        <v>0</v>
      </c>
      <c r="T648" s="227">
        <f>S648*H648</f>
        <v>0</v>
      </c>
      <c r="U648" s="41"/>
      <c r="V648" s="41"/>
      <c r="W648" s="41"/>
      <c r="X648" s="41"/>
      <c r="Y648" s="41"/>
      <c r="Z648" s="41"/>
      <c r="AA648" s="41"/>
      <c r="AB648" s="41"/>
      <c r="AC648" s="41"/>
      <c r="AD648" s="41"/>
      <c r="AE648" s="41"/>
      <c r="AR648" s="228" t="s">
        <v>324</v>
      </c>
      <c r="AT648" s="228" t="s">
        <v>430</v>
      </c>
      <c r="AU648" s="228" t="s">
        <v>82</v>
      </c>
      <c r="AY648" s="20" t="s">
        <v>266</v>
      </c>
      <c r="BE648" s="229">
        <f>IF(N648="základní",J648,0)</f>
        <v>0</v>
      </c>
      <c r="BF648" s="229">
        <f>IF(N648="snížená",J648,0)</f>
        <v>0</v>
      </c>
      <c r="BG648" s="229">
        <f>IF(N648="zákl. přenesená",J648,0)</f>
        <v>0</v>
      </c>
      <c r="BH648" s="229">
        <f>IF(N648="sníž. přenesená",J648,0)</f>
        <v>0</v>
      </c>
      <c r="BI648" s="229">
        <f>IF(N648="nulová",J648,0)</f>
        <v>0</v>
      </c>
      <c r="BJ648" s="20" t="s">
        <v>80</v>
      </c>
      <c r="BK648" s="229">
        <f>ROUND(I648*H648,2)</f>
        <v>0</v>
      </c>
      <c r="BL648" s="20" t="s">
        <v>273</v>
      </c>
      <c r="BM648" s="228" t="s">
        <v>3005</v>
      </c>
    </row>
    <row r="649" spans="1:47" s="2" customFormat="1" ht="12">
      <c r="A649" s="41"/>
      <c r="B649" s="42"/>
      <c r="C649" s="43"/>
      <c r="D649" s="230" t="s">
        <v>275</v>
      </c>
      <c r="E649" s="43"/>
      <c r="F649" s="231" t="s">
        <v>4434</v>
      </c>
      <c r="G649" s="43"/>
      <c r="H649" s="43"/>
      <c r="I649" s="232"/>
      <c r="J649" s="43"/>
      <c r="K649" s="43"/>
      <c r="L649" s="47"/>
      <c r="M649" s="233"/>
      <c r="N649" s="234"/>
      <c r="O649" s="87"/>
      <c r="P649" s="87"/>
      <c r="Q649" s="87"/>
      <c r="R649" s="87"/>
      <c r="S649" s="87"/>
      <c r="T649" s="88"/>
      <c r="U649" s="41"/>
      <c r="V649" s="41"/>
      <c r="W649" s="41"/>
      <c r="X649" s="41"/>
      <c r="Y649" s="41"/>
      <c r="Z649" s="41"/>
      <c r="AA649" s="41"/>
      <c r="AB649" s="41"/>
      <c r="AC649" s="41"/>
      <c r="AD649" s="41"/>
      <c r="AE649" s="41"/>
      <c r="AT649" s="20" t="s">
        <v>275</v>
      </c>
      <c r="AU649" s="20" t="s">
        <v>82</v>
      </c>
    </row>
    <row r="650" spans="1:65" s="2" customFormat="1" ht="16.5" customHeight="1">
      <c r="A650" s="41"/>
      <c r="B650" s="42"/>
      <c r="C650" s="217" t="s">
        <v>1835</v>
      </c>
      <c r="D650" s="217" t="s">
        <v>268</v>
      </c>
      <c r="E650" s="218" t="s">
        <v>4435</v>
      </c>
      <c r="F650" s="219" t="s">
        <v>4436</v>
      </c>
      <c r="G650" s="220" t="s">
        <v>423</v>
      </c>
      <c r="H650" s="221">
        <v>40</v>
      </c>
      <c r="I650" s="222"/>
      <c r="J650" s="223">
        <f>ROUND(I650*H650,2)</f>
        <v>0</v>
      </c>
      <c r="K650" s="219" t="s">
        <v>272</v>
      </c>
      <c r="L650" s="47"/>
      <c r="M650" s="224" t="s">
        <v>19</v>
      </c>
      <c r="N650" s="225" t="s">
        <v>43</v>
      </c>
      <c r="O650" s="87"/>
      <c r="P650" s="226">
        <f>O650*H650</f>
        <v>0</v>
      </c>
      <c r="Q650" s="226">
        <v>0</v>
      </c>
      <c r="R650" s="226">
        <f>Q650*H650</f>
        <v>0</v>
      </c>
      <c r="S650" s="226">
        <v>0</v>
      </c>
      <c r="T650" s="227">
        <f>S650*H650</f>
        <v>0</v>
      </c>
      <c r="U650" s="41"/>
      <c r="V650" s="41"/>
      <c r="W650" s="41"/>
      <c r="X650" s="41"/>
      <c r="Y650" s="41"/>
      <c r="Z650" s="41"/>
      <c r="AA650" s="41"/>
      <c r="AB650" s="41"/>
      <c r="AC650" s="41"/>
      <c r="AD650" s="41"/>
      <c r="AE650" s="41"/>
      <c r="AR650" s="228" t="s">
        <v>273</v>
      </c>
      <c r="AT650" s="228" t="s">
        <v>268</v>
      </c>
      <c r="AU650" s="228" t="s">
        <v>82</v>
      </c>
      <c r="AY650" s="20" t="s">
        <v>266</v>
      </c>
      <c r="BE650" s="229">
        <f>IF(N650="základní",J650,0)</f>
        <v>0</v>
      </c>
      <c r="BF650" s="229">
        <f>IF(N650="snížená",J650,0)</f>
        <v>0</v>
      </c>
      <c r="BG650" s="229">
        <f>IF(N650="zákl. přenesená",J650,0)</f>
        <v>0</v>
      </c>
      <c r="BH650" s="229">
        <f>IF(N650="sníž. přenesená",J650,0)</f>
        <v>0</v>
      </c>
      <c r="BI650" s="229">
        <f>IF(N650="nulová",J650,0)</f>
        <v>0</v>
      </c>
      <c r="BJ650" s="20" t="s">
        <v>80</v>
      </c>
      <c r="BK650" s="229">
        <f>ROUND(I650*H650,2)</f>
        <v>0</v>
      </c>
      <c r="BL650" s="20" t="s">
        <v>273</v>
      </c>
      <c r="BM650" s="228" t="s">
        <v>3013</v>
      </c>
    </row>
    <row r="651" spans="1:47" s="2" customFormat="1" ht="12">
      <c r="A651" s="41"/>
      <c r="B651" s="42"/>
      <c r="C651" s="43"/>
      <c r="D651" s="230" t="s">
        <v>275</v>
      </c>
      <c r="E651" s="43"/>
      <c r="F651" s="231" t="s">
        <v>4436</v>
      </c>
      <c r="G651" s="43"/>
      <c r="H651" s="43"/>
      <c r="I651" s="232"/>
      <c r="J651" s="43"/>
      <c r="K651" s="43"/>
      <c r="L651" s="47"/>
      <c r="M651" s="233"/>
      <c r="N651" s="234"/>
      <c r="O651" s="87"/>
      <c r="P651" s="87"/>
      <c r="Q651" s="87"/>
      <c r="R651" s="87"/>
      <c r="S651" s="87"/>
      <c r="T651" s="88"/>
      <c r="U651" s="41"/>
      <c r="V651" s="41"/>
      <c r="W651" s="41"/>
      <c r="X651" s="41"/>
      <c r="Y651" s="41"/>
      <c r="Z651" s="41"/>
      <c r="AA651" s="41"/>
      <c r="AB651" s="41"/>
      <c r="AC651" s="41"/>
      <c r="AD651" s="41"/>
      <c r="AE651" s="41"/>
      <c r="AT651" s="20" t="s">
        <v>275</v>
      </c>
      <c r="AU651" s="20" t="s">
        <v>82</v>
      </c>
    </row>
    <row r="652" spans="1:47" s="2" customFormat="1" ht="12">
      <c r="A652" s="41"/>
      <c r="B652" s="42"/>
      <c r="C652" s="43"/>
      <c r="D652" s="235" t="s">
        <v>277</v>
      </c>
      <c r="E652" s="43"/>
      <c r="F652" s="236" t="s">
        <v>4437</v>
      </c>
      <c r="G652" s="43"/>
      <c r="H652" s="43"/>
      <c r="I652" s="232"/>
      <c r="J652" s="43"/>
      <c r="K652" s="43"/>
      <c r="L652" s="47"/>
      <c r="M652" s="233"/>
      <c r="N652" s="234"/>
      <c r="O652" s="87"/>
      <c r="P652" s="87"/>
      <c r="Q652" s="87"/>
      <c r="R652" s="87"/>
      <c r="S652" s="87"/>
      <c r="T652" s="88"/>
      <c r="U652" s="41"/>
      <c r="V652" s="41"/>
      <c r="W652" s="41"/>
      <c r="X652" s="41"/>
      <c r="Y652" s="41"/>
      <c r="Z652" s="41"/>
      <c r="AA652" s="41"/>
      <c r="AB652" s="41"/>
      <c r="AC652" s="41"/>
      <c r="AD652" s="41"/>
      <c r="AE652" s="41"/>
      <c r="AT652" s="20" t="s">
        <v>277</v>
      </c>
      <c r="AU652" s="20" t="s">
        <v>82</v>
      </c>
    </row>
    <row r="653" spans="1:65" s="2" customFormat="1" ht="16.5" customHeight="1">
      <c r="A653" s="41"/>
      <c r="B653" s="42"/>
      <c r="C653" s="269" t="s">
        <v>1842</v>
      </c>
      <c r="D653" s="269" t="s">
        <v>430</v>
      </c>
      <c r="E653" s="270" t="s">
        <v>4473</v>
      </c>
      <c r="F653" s="271" t="s">
        <v>4439</v>
      </c>
      <c r="G653" s="272" t="s">
        <v>3993</v>
      </c>
      <c r="H653" s="273">
        <v>2</v>
      </c>
      <c r="I653" s="274"/>
      <c r="J653" s="275">
        <f>ROUND(I653*H653,2)</f>
        <v>0</v>
      </c>
      <c r="K653" s="271" t="s">
        <v>520</v>
      </c>
      <c r="L653" s="276"/>
      <c r="M653" s="277" t="s">
        <v>19</v>
      </c>
      <c r="N653" s="278" t="s">
        <v>43</v>
      </c>
      <c r="O653" s="87"/>
      <c r="P653" s="226">
        <f>O653*H653</f>
        <v>0</v>
      </c>
      <c r="Q653" s="226">
        <v>0</v>
      </c>
      <c r="R653" s="226">
        <f>Q653*H653</f>
        <v>0</v>
      </c>
      <c r="S653" s="226">
        <v>0</v>
      </c>
      <c r="T653" s="227">
        <f>S653*H653</f>
        <v>0</v>
      </c>
      <c r="U653" s="41"/>
      <c r="V653" s="41"/>
      <c r="W653" s="41"/>
      <c r="X653" s="41"/>
      <c r="Y653" s="41"/>
      <c r="Z653" s="41"/>
      <c r="AA653" s="41"/>
      <c r="AB653" s="41"/>
      <c r="AC653" s="41"/>
      <c r="AD653" s="41"/>
      <c r="AE653" s="41"/>
      <c r="AR653" s="228" t="s">
        <v>324</v>
      </c>
      <c r="AT653" s="228" t="s">
        <v>430</v>
      </c>
      <c r="AU653" s="228" t="s">
        <v>82</v>
      </c>
      <c r="AY653" s="20" t="s">
        <v>266</v>
      </c>
      <c r="BE653" s="229">
        <f>IF(N653="základní",J653,0)</f>
        <v>0</v>
      </c>
      <c r="BF653" s="229">
        <f>IF(N653="snížená",J653,0)</f>
        <v>0</v>
      </c>
      <c r="BG653" s="229">
        <f>IF(N653="zákl. přenesená",J653,0)</f>
        <v>0</v>
      </c>
      <c r="BH653" s="229">
        <f>IF(N653="sníž. přenesená",J653,0)</f>
        <v>0</v>
      </c>
      <c r="BI653" s="229">
        <f>IF(N653="nulová",J653,0)</f>
        <v>0</v>
      </c>
      <c r="BJ653" s="20" t="s">
        <v>80</v>
      </c>
      <c r="BK653" s="229">
        <f>ROUND(I653*H653,2)</f>
        <v>0</v>
      </c>
      <c r="BL653" s="20" t="s">
        <v>273</v>
      </c>
      <c r="BM653" s="228" t="s">
        <v>3028</v>
      </c>
    </row>
    <row r="654" spans="1:47" s="2" customFormat="1" ht="12">
      <c r="A654" s="41"/>
      <c r="B654" s="42"/>
      <c r="C654" s="43"/>
      <c r="D654" s="230" t="s">
        <v>275</v>
      </c>
      <c r="E654" s="43"/>
      <c r="F654" s="231" t="s">
        <v>4439</v>
      </c>
      <c r="G654" s="43"/>
      <c r="H654" s="43"/>
      <c r="I654" s="232"/>
      <c r="J654" s="43"/>
      <c r="K654" s="43"/>
      <c r="L654" s="47"/>
      <c r="M654" s="233"/>
      <c r="N654" s="234"/>
      <c r="O654" s="87"/>
      <c r="P654" s="87"/>
      <c r="Q654" s="87"/>
      <c r="R654" s="87"/>
      <c r="S654" s="87"/>
      <c r="T654" s="88"/>
      <c r="U654" s="41"/>
      <c r="V654" s="41"/>
      <c r="W654" s="41"/>
      <c r="X654" s="41"/>
      <c r="Y654" s="41"/>
      <c r="Z654" s="41"/>
      <c r="AA654" s="41"/>
      <c r="AB654" s="41"/>
      <c r="AC654" s="41"/>
      <c r="AD654" s="41"/>
      <c r="AE654" s="41"/>
      <c r="AT654" s="20" t="s">
        <v>275</v>
      </c>
      <c r="AU654" s="20" t="s">
        <v>82</v>
      </c>
    </row>
    <row r="655" spans="1:65" s="2" customFormat="1" ht="16.5" customHeight="1">
      <c r="A655" s="41"/>
      <c r="B655" s="42"/>
      <c r="C655" s="217" t="s">
        <v>1844</v>
      </c>
      <c r="D655" s="217" t="s">
        <v>268</v>
      </c>
      <c r="E655" s="218" t="s">
        <v>4440</v>
      </c>
      <c r="F655" s="219" t="s">
        <v>4441</v>
      </c>
      <c r="G655" s="220" t="s">
        <v>3993</v>
      </c>
      <c r="H655" s="221">
        <v>2</v>
      </c>
      <c r="I655" s="222"/>
      <c r="J655" s="223">
        <f>ROUND(I655*H655,2)</f>
        <v>0</v>
      </c>
      <c r="K655" s="219" t="s">
        <v>272</v>
      </c>
      <c r="L655" s="47"/>
      <c r="M655" s="224" t="s">
        <v>19</v>
      </c>
      <c r="N655" s="225" t="s">
        <v>43</v>
      </c>
      <c r="O655" s="87"/>
      <c r="P655" s="226">
        <f>O655*H655</f>
        <v>0</v>
      </c>
      <c r="Q655" s="226">
        <v>0</v>
      </c>
      <c r="R655" s="226">
        <f>Q655*H655</f>
        <v>0</v>
      </c>
      <c r="S655" s="226">
        <v>0</v>
      </c>
      <c r="T655" s="227">
        <f>S655*H655</f>
        <v>0</v>
      </c>
      <c r="U655" s="41"/>
      <c r="V655" s="41"/>
      <c r="W655" s="41"/>
      <c r="X655" s="41"/>
      <c r="Y655" s="41"/>
      <c r="Z655" s="41"/>
      <c r="AA655" s="41"/>
      <c r="AB655" s="41"/>
      <c r="AC655" s="41"/>
      <c r="AD655" s="41"/>
      <c r="AE655" s="41"/>
      <c r="AR655" s="228" t="s">
        <v>273</v>
      </c>
      <c r="AT655" s="228" t="s">
        <v>268</v>
      </c>
      <c r="AU655" s="228" t="s">
        <v>82</v>
      </c>
      <c r="AY655" s="20" t="s">
        <v>266</v>
      </c>
      <c r="BE655" s="229">
        <f>IF(N655="základní",J655,0)</f>
        <v>0</v>
      </c>
      <c r="BF655" s="229">
        <f>IF(N655="snížená",J655,0)</f>
        <v>0</v>
      </c>
      <c r="BG655" s="229">
        <f>IF(N655="zákl. přenesená",J655,0)</f>
        <v>0</v>
      </c>
      <c r="BH655" s="229">
        <f>IF(N655="sníž. přenesená",J655,0)</f>
        <v>0</v>
      </c>
      <c r="BI655" s="229">
        <f>IF(N655="nulová",J655,0)</f>
        <v>0</v>
      </c>
      <c r="BJ655" s="20" t="s">
        <v>80</v>
      </c>
      <c r="BK655" s="229">
        <f>ROUND(I655*H655,2)</f>
        <v>0</v>
      </c>
      <c r="BL655" s="20" t="s">
        <v>273</v>
      </c>
      <c r="BM655" s="228" t="s">
        <v>3042</v>
      </c>
    </row>
    <row r="656" spans="1:47" s="2" customFormat="1" ht="12">
      <c r="A656" s="41"/>
      <c r="B656" s="42"/>
      <c r="C656" s="43"/>
      <c r="D656" s="230" t="s">
        <v>275</v>
      </c>
      <c r="E656" s="43"/>
      <c r="F656" s="231" t="s">
        <v>4441</v>
      </c>
      <c r="G656" s="43"/>
      <c r="H656" s="43"/>
      <c r="I656" s="232"/>
      <c r="J656" s="43"/>
      <c r="K656" s="43"/>
      <c r="L656" s="47"/>
      <c r="M656" s="233"/>
      <c r="N656" s="234"/>
      <c r="O656" s="87"/>
      <c r="P656" s="87"/>
      <c r="Q656" s="87"/>
      <c r="R656" s="87"/>
      <c r="S656" s="87"/>
      <c r="T656" s="88"/>
      <c r="U656" s="41"/>
      <c r="V656" s="41"/>
      <c r="W656" s="41"/>
      <c r="X656" s="41"/>
      <c r="Y656" s="41"/>
      <c r="Z656" s="41"/>
      <c r="AA656" s="41"/>
      <c r="AB656" s="41"/>
      <c r="AC656" s="41"/>
      <c r="AD656" s="41"/>
      <c r="AE656" s="41"/>
      <c r="AT656" s="20" t="s">
        <v>275</v>
      </c>
      <c r="AU656" s="20" t="s">
        <v>82</v>
      </c>
    </row>
    <row r="657" spans="1:47" s="2" customFormat="1" ht="12">
      <c r="A657" s="41"/>
      <c r="B657" s="42"/>
      <c r="C657" s="43"/>
      <c r="D657" s="235" t="s">
        <v>277</v>
      </c>
      <c r="E657" s="43"/>
      <c r="F657" s="236" t="s">
        <v>4442</v>
      </c>
      <c r="G657" s="43"/>
      <c r="H657" s="43"/>
      <c r="I657" s="232"/>
      <c r="J657" s="43"/>
      <c r="K657" s="43"/>
      <c r="L657" s="47"/>
      <c r="M657" s="233"/>
      <c r="N657" s="234"/>
      <c r="O657" s="87"/>
      <c r="P657" s="87"/>
      <c r="Q657" s="87"/>
      <c r="R657" s="87"/>
      <c r="S657" s="87"/>
      <c r="T657" s="88"/>
      <c r="U657" s="41"/>
      <c r="V657" s="41"/>
      <c r="W657" s="41"/>
      <c r="X657" s="41"/>
      <c r="Y657" s="41"/>
      <c r="Z657" s="41"/>
      <c r="AA657" s="41"/>
      <c r="AB657" s="41"/>
      <c r="AC657" s="41"/>
      <c r="AD657" s="41"/>
      <c r="AE657" s="41"/>
      <c r="AT657" s="20" t="s">
        <v>277</v>
      </c>
      <c r="AU657" s="20" t="s">
        <v>82</v>
      </c>
    </row>
    <row r="658" spans="1:65" s="2" customFormat="1" ht="16.5" customHeight="1">
      <c r="A658" s="41"/>
      <c r="B658" s="42"/>
      <c r="C658" s="269" t="s">
        <v>1850</v>
      </c>
      <c r="D658" s="269" t="s">
        <v>430</v>
      </c>
      <c r="E658" s="270" t="s">
        <v>4443</v>
      </c>
      <c r="F658" s="271" t="s">
        <v>4444</v>
      </c>
      <c r="G658" s="272" t="s">
        <v>423</v>
      </c>
      <c r="H658" s="273">
        <v>12</v>
      </c>
      <c r="I658" s="274"/>
      <c r="J658" s="275">
        <f>ROUND(I658*H658,2)</f>
        <v>0</v>
      </c>
      <c r="K658" s="271" t="s">
        <v>520</v>
      </c>
      <c r="L658" s="276"/>
      <c r="M658" s="277" t="s">
        <v>19</v>
      </c>
      <c r="N658" s="278" t="s">
        <v>43</v>
      </c>
      <c r="O658" s="87"/>
      <c r="P658" s="226">
        <f>O658*H658</f>
        <v>0</v>
      </c>
      <c r="Q658" s="226">
        <v>0</v>
      </c>
      <c r="R658" s="226">
        <f>Q658*H658</f>
        <v>0</v>
      </c>
      <c r="S658" s="226">
        <v>0</v>
      </c>
      <c r="T658" s="227">
        <f>S658*H658</f>
        <v>0</v>
      </c>
      <c r="U658" s="41"/>
      <c r="V658" s="41"/>
      <c r="W658" s="41"/>
      <c r="X658" s="41"/>
      <c r="Y658" s="41"/>
      <c r="Z658" s="41"/>
      <c r="AA658" s="41"/>
      <c r="AB658" s="41"/>
      <c r="AC658" s="41"/>
      <c r="AD658" s="41"/>
      <c r="AE658" s="41"/>
      <c r="AR658" s="228" t="s">
        <v>324</v>
      </c>
      <c r="AT658" s="228" t="s">
        <v>430</v>
      </c>
      <c r="AU658" s="228" t="s">
        <v>82</v>
      </c>
      <c r="AY658" s="20" t="s">
        <v>266</v>
      </c>
      <c r="BE658" s="229">
        <f>IF(N658="základní",J658,0)</f>
        <v>0</v>
      </c>
      <c r="BF658" s="229">
        <f>IF(N658="snížená",J658,0)</f>
        <v>0</v>
      </c>
      <c r="BG658" s="229">
        <f>IF(N658="zákl. přenesená",J658,0)</f>
        <v>0</v>
      </c>
      <c r="BH658" s="229">
        <f>IF(N658="sníž. přenesená",J658,0)</f>
        <v>0</v>
      </c>
      <c r="BI658" s="229">
        <f>IF(N658="nulová",J658,0)</f>
        <v>0</v>
      </c>
      <c r="BJ658" s="20" t="s">
        <v>80</v>
      </c>
      <c r="BK658" s="229">
        <f>ROUND(I658*H658,2)</f>
        <v>0</v>
      </c>
      <c r="BL658" s="20" t="s">
        <v>273</v>
      </c>
      <c r="BM658" s="228" t="s">
        <v>3069</v>
      </c>
    </row>
    <row r="659" spans="1:47" s="2" customFormat="1" ht="12">
      <c r="A659" s="41"/>
      <c r="B659" s="42"/>
      <c r="C659" s="43"/>
      <c r="D659" s="230" t="s">
        <v>275</v>
      </c>
      <c r="E659" s="43"/>
      <c r="F659" s="231" t="s">
        <v>4444</v>
      </c>
      <c r="G659" s="43"/>
      <c r="H659" s="43"/>
      <c r="I659" s="232"/>
      <c r="J659" s="43"/>
      <c r="K659" s="43"/>
      <c r="L659" s="47"/>
      <c r="M659" s="233"/>
      <c r="N659" s="234"/>
      <c r="O659" s="87"/>
      <c r="P659" s="87"/>
      <c r="Q659" s="87"/>
      <c r="R659" s="87"/>
      <c r="S659" s="87"/>
      <c r="T659" s="88"/>
      <c r="U659" s="41"/>
      <c r="V659" s="41"/>
      <c r="W659" s="41"/>
      <c r="X659" s="41"/>
      <c r="Y659" s="41"/>
      <c r="Z659" s="41"/>
      <c r="AA659" s="41"/>
      <c r="AB659" s="41"/>
      <c r="AC659" s="41"/>
      <c r="AD659" s="41"/>
      <c r="AE659" s="41"/>
      <c r="AT659" s="20" t="s">
        <v>275</v>
      </c>
      <c r="AU659" s="20" t="s">
        <v>82</v>
      </c>
    </row>
    <row r="660" spans="1:65" s="2" customFormat="1" ht="16.5" customHeight="1">
      <c r="A660" s="41"/>
      <c r="B660" s="42"/>
      <c r="C660" s="217" t="s">
        <v>1856</v>
      </c>
      <c r="D660" s="217" t="s">
        <v>268</v>
      </c>
      <c r="E660" s="218" t="s">
        <v>4430</v>
      </c>
      <c r="F660" s="219" t="s">
        <v>4431</v>
      </c>
      <c r="G660" s="220" t="s">
        <v>423</v>
      </c>
      <c r="H660" s="221">
        <v>12</v>
      </c>
      <c r="I660" s="222"/>
      <c r="J660" s="223">
        <f>ROUND(I660*H660,2)</f>
        <v>0</v>
      </c>
      <c r="K660" s="219" t="s">
        <v>272</v>
      </c>
      <c r="L660" s="47"/>
      <c r="M660" s="224" t="s">
        <v>19</v>
      </c>
      <c r="N660" s="225" t="s">
        <v>43</v>
      </c>
      <c r="O660" s="87"/>
      <c r="P660" s="226">
        <f>O660*H660</f>
        <v>0</v>
      </c>
      <c r="Q660" s="226">
        <v>0</v>
      </c>
      <c r="R660" s="226">
        <f>Q660*H660</f>
        <v>0</v>
      </c>
      <c r="S660" s="226">
        <v>0</v>
      </c>
      <c r="T660" s="227">
        <f>S660*H660</f>
        <v>0</v>
      </c>
      <c r="U660" s="41"/>
      <c r="V660" s="41"/>
      <c r="W660" s="41"/>
      <c r="X660" s="41"/>
      <c r="Y660" s="41"/>
      <c r="Z660" s="41"/>
      <c r="AA660" s="41"/>
      <c r="AB660" s="41"/>
      <c r="AC660" s="41"/>
      <c r="AD660" s="41"/>
      <c r="AE660" s="41"/>
      <c r="AR660" s="228" t="s">
        <v>273</v>
      </c>
      <c r="AT660" s="228" t="s">
        <v>268</v>
      </c>
      <c r="AU660" s="228" t="s">
        <v>82</v>
      </c>
      <c r="AY660" s="20" t="s">
        <v>266</v>
      </c>
      <c r="BE660" s="229">
        <f>IF(N660="základní",J660,0)</f>
        <v>0</v>
      </c>
      <c r="BF660" s="229">
        <f>IF(N660="snížená",J660,0)</f>
        <v>0</v>
      </c>
      <c r="BG660" s="229">
        <f>IF(N660="zákl. přenesená",J660,0)</f>
        <v>0</v>
      </c>
      <c r="BH660" s="229">
        <f>IF(N660="sníž. přenesená",J660,0)</f>
        <v>0</v>
      </c>
      <c r="BI660" s="229">
        <f>IF(N660="nulová",J660,0)</f>
        <v>0</v>
      </c>
      <c r="BJ660" s="20" t="s">
        <v>80</v>
      </c>
      <c r="BK660" s="229">
        <f>ROUND(I660*H660,2)</f>
        <v>0</v>
      </c>
      <c r="BL660" s="20" t="s">
        <v>273</v>
      </c>
      <c r="BM660" s="228" t="s">
        <v>3081</v>
      </c>
    </row>
    <row r="661" spans="1:47" s="2" customFormat="1" ht="12">
      <c r="A661" s="41"/>
      <c r="B661" s="42"/>
      <c r="C661" s="43"/>
      <c r="D661" s="230" t="s">
        <v>275</v>
      </c>
      <c r="E661" s="43"/>
      <c r="F661" s="231" t="s">
        <v>4431</v>
      </c>
      <c r="G661" s="43"/>
      <c r="H661" s="43"/>
      <c r="I661" s="232"/>
      <c r="J661" s="43"/>
      <c r="K661" s="43"/>
      <c r="L661" s="47"/>
      <c r="M661" s="233"/>
      <c r="N661" s="234"/>
      <c r="O661" s="87"/>
      <c r="P661" s="87"/>
      <c r="Q661" s="87"/>
      <c r="R661" s="87"/>
      <c r="S661" s="87"/>
      <c r="T661" s="88"/>
      <c r="U661" s="41"/>
      <c r="V661" s="41"/>
      <c r="W661" s="41"/>
      <c r="X661" s="41"/>
      <c r="Y661" s="41"/>
      <c r="Z661" s="41"/>
      <c r="AA661" s="41"/>
      <c r="AB661" s="41"/>
      <c r="AC661" s="41"/>
      <c r="AD661" s="41"/>
      <c r="AE661" s="41"/>
      <c r="AT661" s="20" t="s">
        <v>275</v>
      </c>
      <c r="AU661" s="20" t="s">
        <v>82</v>
      </c>
    </row>
    <row r="662" spans="1:47" s="2" customFormat="1" ht="12">
      <c r="A662" s="41"/>
      <c r="B662" s="42"/>
      <c r="C662" s="43"/>
      <c r="D662" s="235" t="s">
        <v>277</v>
      </c>
      <c r="E662" s="43"/>
      <c r="F662" s="236" t="s">
        <v>4432</v>
      </c>
      <c r="G662" s="43"/>
      <c r="H662" s="43"/>
      <c r="I662" s="232"/>
      <c r="J662" s="43"/>
      <c r="K662" s="43"/>
      <c r="L662" s="47"/>
      <c r="M662" s="233"/>
      <c r="N662" s="234"/>
      <c r="O662" s="87"/>
      <c r="P662" s="87"/>
      <c r="Q662" s="87"/>
      <c r="R662" s="87"/>
      <c r="S662" s="87"/>
      <c r="T662" s="88"/>
      <c r="U662" s="41"/>
      <c r="V662" s="41"/>
      <c r="W662" s="41"/>
      <c r="X662" s="41"/>
      <c r="Y662" s="41"/>
      <c r="Z662" s="41"/>
      <c r="AA662" s="41"/>
      <c r="AB662" s="41"/>
      <c r="AC662" s="41"/>
      <c r="AD662" s="41"/>
      <c r="AE662" s="41"/>
      <c r="AT662" s="20" t="s">
        <v>277</v>
      </c>
      <c r="AU662" s="20" t="s">
        <v>82</v>
      </c>
    </row>
    <row r="663" spans="1:65" s="2" customFormat="1" ht="21.75" customHeight="1">
      <c r="A663" s="41"/>
      <c r="B663" s="42"/>
      <c r="C663" s="269" t="s">
        <v>1862</v>
      </c>
      <c r="D663" s="269" t="s">
        <v>430</v>
      </c>
      <c r="E663" s="270" t="s">
        <v>4445</v>
      </c>
      <c r="F663" s="271" t="s">
        <v>4446</v>
      </c>
      <c r="G663" s="272" t="s">
        <v>423</v>
      </c>
      <c r="H663" s="273">
        <v>10</v>
      </c>
      <c r="I663" s="274"/>
      <c r="J663" s="275">
        <f>ROUND(I663*H663,2)</f>
        <v>0</v>
      </c>
      <c r="K663" s="271" t="s">
        <v>520</v>
      </c>
      <c r="L663" s="276"/>
      <c r="M663" s="277" t="s">
        <v>19</v>
      </c>
      <c r="N663" s="278" t="s">
        <v>43</v>
      </c>
      <c r="O663" s="87"/>
      <c r="P663" s="226">
        <f>O663*H663</f>
        <v>0</v>
      </c>
      <c r="Q663" s="226">
        <v>0</v>
      </c>
      <c r="R663" s="226">
        <f>Q663*H663</f>
        <v>0</v>
      </c>
      <c r="S663" s="226">
        <v>0</v>
      </c>
      <c r="T663" s="227">
        <f>S663*H663</f>
        <v>0</v>
      </c>
      <c r="U663" s="41"/>
      <c r="V663" s="41"/>
      <c r="W663" s="41"/>
      <c r="X663" s="41"/>
      <c r="Y663" s="41"/>
      <c r="Z663" s="41"/>
      <c r="AA663" s="41"/>
      <c r="AB663" s="41"/>
      <c r="AC663" s="41"/>
      <c r="AD663" s="41"/>
      <c r="AE663" s="41"/>
      <c r="AR663" s="228" t="s">
        <v>324</v>
      </c>
      <c r="AT663" s="228" t="s">
        <v>430</v>
      </c>
      <c r="AU663" s="228" t="s">
        <v>82</v>
      </c>
      <c r="AY663" s="20" t="s">
        <v>266</v>
      </c>
      <c r="BE663" s="229">
        <f>IF(N663="základní",J663,0)</f>
        <v>0</v>
      </c>
      <c r="BF663" s="229">
        <f>IF(N663="snížená",J663,0)</f>
        <v>0</v>
      </c>
      <c r="BG663" s="229">
        <f>IF(N663="zákl. přenesená",J663,0)</f>
        <v>0</v>
      </c>
      <c r="BH663" s="229">
        <f>IF(N663="sníž. přenesená",J663,0)</f>
        <v>0</v>
      </c>
      <c r="BI663" s="229">
        <f>IF(N663="nulová",J663,0)</f>
        <v>0</v>
      </c>
      <c r="BJ663" s="20" t="s">
        <v>80</v>
      </c>
      <c r="BK663" s="229">
        <f>ROUND(I663*H663,2)</f>
        <v>0</v>
      </c>
      <c r="BL663" s="20" t="s">
        <v>273</v>
      </c>
      <c r="BM663" s="228" t="s">
        <v>3092</v>
      </c>
    </row>
    <row r="664" spans="1:47" s="2" customFormat="1" ht="12">
      <c r="A664" s="41"/>
      <c r="B664" s="42"/>
      <c r="C664" s="43"/>
      <c r="D664" s="230" t="s">
        <v>275</v>
      </c>
      <c r="E664" s="43"/>
      <c r="F664" s="231" t="s">
        <v>4446</v>
      </c>
      <c r="G664" s="43"/>
      <c r="H664" s="43"/>
      <c r="I664" s="232"/>
      <c r="J664" s="43"/>
      <c r="K664" s="43"/>
      <c r="L664" s="47"/>
      <c r="M664" s="233"/>
      <c r="N664" s="234"/>
      <c r="O664" s="87"/>
      <c r="P664" s="87"/>
      <c r="Q664" s="87"/>
      <c r="R664" s="87"/>
      <c r="S664" s="87"/>
      <c r="T664" s="88"/>
      <c r="U664" s="41"/>
      <c r="V664" s="41"/>
      <c r="W664" s="41"/>
      <c r="X664" s="41"/>
      <c r="Y664" s="41"/>
      <c r="Z664" s="41"/>
      <c r="AA664" s="41"/>
      <c r="AB664" s="41"/>
      <c r="AC664" s="41"/>
      <c r="AD664" s="41"/>
      <c r="AE664" s="41"/>
      <c r="AT664" s="20" t="s">
        <v>275</v>
      </c>
      <c r="AU664" s="20" t="s">
        <v>82</v>
      </c>
    </row>
    <row r="665" spans="1:65" s="2" customFormat="1" ht="16.5" customHeight="1">
      <c r="A665" s="41"/>
      <c r="B665" s="42"/>
      <c r="C665" s="217" t="s">
        <v>1869</v>
      </c>
      <c r="D665" s="217" t="s">
        <v>268</v>
      </c>
      <c r="E665" s="218" t="s">
        <v>4447</v>
      </c>
      <c r="F665" s="219" t="s">
        <v>4448</v>
      </c>
      <c r="G665" s="220" t="s">
        <v>423</v>
      </c>
      <c r="H665" s="221">
        <v>10</v>
      </c>
      <c r="I665" s="222"/>
      <c r="J665" s="223">
        <f>ROUND(I665*H665,2)</f>
        <v>0</v>
      </c>
      <c r="K665" s="219" t="s">
        <v>272</v>
      </c>
      <c r="L665" s="47"/>
      <c r="M665" s="224" t="s">
        <v>19</v>
      </c>
      <c r="N665" s="225" t="s">
        <v>43</v>
      </c>
      <c r="O665" s="87"/>
      <c r="P665" s="226">
        <f>O665*H665</f>
        <v>0</v>
      </c>
      <c r="Q665" s="226">
        <v>0</v>
      </c>
      <c r="R665" s="226">
        <f>Q665*H665</f>
        <v>0</v>
      </c>
      <c r="S665" s="226">
        <v>0</v>
      </c>
      <c r="T665" s="227">
        <f>S665*H665</f>
        <v>0</v>
      </c>
      <c r="U665" s="41"/>
      <c r="V665" s="41"/>
      <c r="W665" s="41"/>
      <c r="X665" s="41"/>
      <c r="Y665" s="41"/>
      <c r="Z665" s="41"/>
      <c r="AA665" s="41"/>
      <c r="AB665" s="41"/>
      <c r="AC665" s="41"/>
      <c r="AD665" s="41"/>
      <c r="AE665" s="41"/>
      <c r="AR665" s="228" t="s">
        <v>273</v>
      </c>
      <c r="AT665" s="228" t="s">
        <v>268</v>
      </c>
      <c r="AU665" s="228" t="s">
        <v>82</v>
      </c>
      <c r="AY665" s="20" t="s">
        <v>266</v>
      </c>
      <c r="BE665" s="229">
        <f>IF(N665="základní",J665,0)</f>
        <v>0</v>
      </c>
      <c r="BF665" s="229">
        <f>IF(N665="snížená",J665,0)</f>
        <v>0</v>
      </c>
      <c r="BG665" s="229">
        <f>IF(N665="zákl. přenesená",J665,0)</f>
        <v>0</v>
      </c>
      <c r="BH665" s="229">
        <f>IF(N665="sníž. přenesená",J665,0)</f>
        <v>0</v>
      </c>
      <c r="BI665" s="229">
        <f>IF(N665="nulová",J665,0)</f>
        <v>0</v>
      </c>
      <c r="BJ665" s="20" t="s">
        <v>80</v>
      </c>
      <c r="BK665" s="229">
        <f>ROUND(I665*H665,2)</f>
        <v>0</v>
      </c>
      <c r="BL665" s="20" t="s">
        <v>273</v>
      </c>
      <c r="BM665" s="228" t="s">
        <v>3104</v>
      </c>
    </row>
    <row r="666" spans="1:47" s="2" customFormat="1" ht="12">
      <c r="A666" s="41"/>
      <c r="B666" s="42"/>
      <c r="C666" s="43"/>
      <c r="D666" s="230" t="s">
        <v>275</v>
      </c>
      <c r="E666" s="43"/>
      <c r="F666" s="231" t="s">
        <v>4448</v>
      </c>
      <c r="G666" s="43"/>
      <c r="H666" s="43"/>
      <c r="I666" s="232"/>
      <c r="J666" s="43"/>
      <c r="K666" s="43"/>
      <c r="L666" s="47"/>
      <c r="M666" s="233"/>
      <c r="N666" s="234"/>
      <c r="O666" s="87"/>
      <c r="P666" s="87"/>
      <c r="Q666" s="87"/>
      <c r="R666" s="87"/>
      <c r="S666" s="87"/>
      <c r="T666" s="88"/>
      <c r="U666" s="41"/>
      <c r="V666" s="41"/>
      <c r="W666" s="41"/>
      <c r="X666" s="41"/>
      <c r="Y666" s="41"/>
      <c r="Z666" s="41"/>
      <c r="AA666" s="41"/>
      <c r="AB666" s="41"/>
      <c r="AC666" s="41"/>
      <c r="AD666" s="41"/>
      <c r="AE666" s="41"/>
      <c r="AT666" s="20" t="s">
        <v>275</v>
      </c>
      <c r="AU666" s="20" t="s">
        <v>82</v>
      </c>
    </row>
    <row r="667" spans="1:47" s="2" customFormat="1" ht="12">
      <c r="A667" s="41"/>
      <c r="B667" s="42"/>
      <c r="C667" s="43"/>
      <c r="D667" s="235" t="s">
        <v>277</v>
      </c>
      <c r="E667" s="43"/>
      <c r="F667" s="236" t="s">
        <v>4449</v>
      </c>
      <c r="G667" s="43"/>
      <c r="H667" s="43"/>
      <c r="I667" s="232"/>
      <c r="J667" s="43"/>
      <c r="K667" s="43"/>
      <c r="L667" s="47"/>
      <c r="M667" s="233"/>
      <c r="N667" s="234"/>
      <c r="O667" s="87"/>
      <c r="P667" s="87"/>
      <c r="Q667" s="87"/>
      <c r="R667" s="87"/>
      <c r="S667" s="87"/>
      <c r="T667" s="88"/>
      <c r="U667" s="41"/>
      <c r="V667" s="41"/>
      <c r="W667" s="41"/>
      <c r="X667" s="41"/>
      <c r="Y667" s="41"/>
      <c r="Z667" s="41"/>
      <c r="AA667" s="41"/>
      <c r="AB667" s="41"/>
      <c r="AC667" s="41"/>
      <c r="AD667" s="41"/>
      <c r="AE667" s="41"/>
      <c r="AT667" s="20" t="s">
        <v>277</v>
      </c>
      <c r="AU667" s="20" t="s">
        <v>82</v>
      </c>
    </row>
    <row r="668" spans="1:65" s="2" customFormat="1" ht="24.15" customHeight="1">
      <c r="A668" s="41"/>
      <c r="B668" s="42"/>
      <c r="C668" s="217" t="s">
        <v>1876</v>
      </c>
      <c r="D668" s="217" t="s">
        <v>268</v>
      </c>
      <c r="E668" s="218" t="s">
        <v>4450</v>
      </c>
      <c r="F668" s="219" t="s">
        <v>4451</v>
      </c>
      <c r="G668" s="220" t="s">
        <v>3993</v>
      </c>
      <c r="H668" s="221">
        <v>3</v>
      </c>
      <c r="I668" s="222"/>
      <c r="J668" s="223">
        <f>ROUND(I668*H668,2)</f>
        <v>0</v>
      </c>
      <c r="K668" s="219" t="s">
        <v>520</v>
      </c>
      <c r="L668" s="47"/>
      <c r="M668" s="224" t="s">
        <v>19</v>
      </c>
      <c r="N668" s="225" t="s">
        <v>43</v>
      </c>
      <c r="O668" s="87"/>
      <c r="P668" s="226">
        <f>O668*H668</f>
        <v>0</v>
      </c>
      <c r="Q668" s="226">
        <v>0</v>
      </c>
      <c r="R668" s="226">
        <f>Q668*H668</f>
        <v>0</v>
      </c>
      <c r="S668" s="226">
        <v>0</v>
      </c>
      <c r="T668" s="227">
        <f>S668*H668</f>
        <v>0</v>
      </c>
      <c r="U668" s="41"/>
      <c r="V668" s="41"/>
      <c r="W668" s="41"/>
      <c r="X668" s="41"/>
      <c r="Y668" s="41"/>
      <c r="Z668" s="41"/>
      <c r="AA668" s="41"/>
      <c r="AB668" s="41"/>
      <c r="AC668" s="41"/>
      <c r="AD668" s="41"/>
      <c r="AE668" s="41"/>
      <c r="AR668" s="228" t="s">
        <v>273</v>
      </c>
      <c r="AT668" s="228" t="s">
        <v>268</v>
      </c>
      <c r="AU668" s="228" t="s">
        <v>82</v>
      </c>
      <c r="AY668" s="20" t="s">
        <v>266</v>
      </c>
      <c r="BE668" s="229">
        <f>IF(N668="základní",J668,0)</f>
        <v>0</v>
      </c>
      <c r="BF668" s="229">
        <f>IF(N668="snížená",J668,0)</f>
        <v>0</v>
      </c>
      <c r="BG668" s="229">
        <f>IF(N668="zákl. přenesená",J668,0)</f>
        <v>0</v>
      </c>
      <c r="BH668" s="229">
        <f>IF(N668="sníž. přenesená",J668,0)</f>
        <v>0</v>
      </c>
      <c r="BI668" s="229">
        <f>IF(N668="nulová",J668,0)</f>
        <v>0</v>
      </c>
      <c r="BJ668" s="20" t="s">
        <v>80</v>
      </c>
      <c r="BK668" s="229">
        <f>ROUND(I668*H668,2)</f>
        <v>0</v>
      </c>
      <c r="BL668" s="20" t="s">
        <v>273</v>
      </c>
      <c r="BM668" s="228" t="s">
        <v>4481</v>
      </c>
    </row>
    <row r="669" spans="1:47" s="2" customFormat="1" ht="12">
      <c r="A669" s="41"/>
      <c r="B669" s="42"/>
      <c r="C669" s="43"/>
      <c r="D669" s="230" t="s">
        <v>275</v>
      </c>
      <c r="E669" s="43"/>
      <c r="F669" s="231" t="s">
        <v>4451</v>
      </c>
      <c r="G669" s="43"/>
      <c r="H669" s="43"/>
      <c r="I669" s="232"/>
      <c r="J669" s="43"/>
      <c r="K669" s="43"/>
      <c r="L669" s="47"/>
      <c r="M669" s="233"/>
      <c r="N669" s="234"/>
      <c r="O669" s="87"/>
      <c r="P669" s="87"/>
      <c r="Q669" s="87"/>
      <c r="R669" s="87"/>
      <c r="S669" s="87"/>
      <c r="T669" s="88"/>
      <c r="U669" s="41"/>
      <c r="V669" s="41"/>
      <c r="W669" s="41"/>
      <c r="X669" s="41"/>
      <c r="Y669" s="41"/>
      <c r="Z669" s="41"/>
      <c r="AA669" s="41"/>
      <c r="AB669" s="41"/>
      <c r="AC669" s="41"/>
      <c r="AD669" s="41"/>
      <c r="AE669" s="41"/>
      <c r="AT669" s="20" t="s">
        <v>275</v>
      </c>
      <c r="AU669" s="20" t="s">
        <v>82</v>
      </c>
    </row>
    <row r="670" spans="1:65" s="2" customFormat="1" ht="24.15" customHeight="1">
      <c r="A670" s="41"/>
      <c r="B670" s="42"/>
      <c r="C670" s="269" t="s">
        <v>1883</v>
      </c>
      <c r="D670" s="269" t="s">
        <v>430</v>
      </c>
      <c r="E670" s="270" t="s">
        <v>4453</v>
      </c>
      <c r="F670" s="271" t="s">
        <v>4454</v>
      </c>
      <c r="G670" s="272" t="s">
        <v>3993</v>
      </c>
      <c r="H670" s="273">
        <v>1</v>
      </c>
      <c r="I670" s="274"/>
      <c r="J670" s="275">
        <f>ROUND(I670*H670,2)</f>
        <v>0</v>
      </c>
      <c r="K670" s="271" t="s">
        <v>520</v>
      </c>
      <c r="L670" s="276"/>
      <c r="M670" s="277" t="s">
        <v>19</v>
      </c>
      <c r="N670" s="278" t="s">
        <v>43</v>
      </c>
      <c r="O670" s="87"/>
      <c r="P670" s="226">
        <f>O670*H670</f>
        <v>0</v>
      </c>
      <c r="Q670" s="226">
        <v>0</v>
      </c>
      <c r="R670" s="226">
        <f>Q670*H670</f>
        <v>0</v>
      </c>
      <c r="S670" s="226">
        <v>0</v>
      </c>
      <c r="T670" s="227">
        <f>S670*H670</f>
        <v>0</v>
      </c>
      <c r="U670" s="41"/>
      <c r="V670" s="41"/>
      <c r="W670" s="41"/>
      <c r="X670" s="41"/>
      <c r="Y670" s="41"/>
      <c r="Z670" s="41"/>
      <c r="AA670" s="41"/>
      <c r="AB670" s="41"/>
      <c r="AC670" s="41"/>
      <c r="AD670" s="41"/>
      <c r="AE670" s="41"/>
      <c r="AR670" s="228" t="s">
        <v>324</v>
      </c>
      <c r="AT670" s="228" t="s">
        <v>430</v>
      </c>
      <c r="AU670" s="228" t="s">
        <v>82</v>
      </c>
      <c r="AY670" s="20" t="s">
        <v>266</v>
      </c>
      <c r="BE670" s="229">
        <f>IF(N670="základní",J670,0)</f>
        <v>0</v>
      </c>
      <c r="BF670" s="229">
        <f>IF(N670="snížená",J670,0)</f>
        <v>0</v>
      </c>
      <c r="BG670" s="229">
        <f>IF(N670="zákl. přenesená",J670,0)</f>
        <v>0</v>
      </c>
      <c r="BH670" s="229">
        <f>IF(N670="sníž. přenesená",J670,0)</f>
        <v>0</v>
      </c>
      <c r="BI670" s="229">
        <f>IF(N670="nulová",J670,0)</f>
        <v>0</v>
      </c>
      <c r="BJ670" s="20" t="s">
        <v>80</v>
      </c>
      <c r="BK670" s="229">
        <f>ROUND(I670*H670,2)</f>
        <v>0</v>
      </c>
      <c r="BL670" s="20" t="s">
        <v>273</v>
      </c>
      <c r="BM670" s="228" t="s">
        <v>3130</v>
      </c>
    </row>
    <row r="671" spans="1:47" s="2" customFormat="1" ht="12">
      <c r="A671" s="41"/>
      <c r="B671" s="42"/>
      <c r="C671" s="43"/>
      <c r="D671" s="230" t="s">
        <v>275</v>
      </c>
      <c r="E671" s="43"/>
      <c r="F671" s="231" t="s">
        <v>4454</v>
      </c>
      <c r="G671" s="43"/>
      <c r="H671" s="43"/>
      <c r="I671" s="232"/>
      <c r="J671" s="43"/>
      <c r="K671" s="43"/>
      <c r="L671" s="47"/>
      <c r="M671" s="233"/>
      <c r="N671" s="234"/>
      <c r="O671" s="87"/>
      <c r="P671" s="87"/>
      <c r="Q671" s="87"/>
      <c r="R671" s="87"/>
      <c r="S671" s="87"/>
      <c r="T671" s="88"/>
      <c r="U671" s="41"/>
      <c r="V671" s="41"/>
      <c r="W671" s="41"/>
      <c r="X671" s="41"/>
      <c r="Y671" s="41"/>
      <c r="Z671" s="41"/>
      <c r="AA671" s="41"/>
      <c r="AB671" s="41"/>
      <c r="AC671" s="41"/>
      <c r="AD671" s="41"/>
      <c r="AE671" s="41"/>
      <c r="AT671" s="20" t="s">
        <v>275</v>
      </c>
      <c r="AU671" s="20" t="s">
        <v>82</v>
      </c>
    </row>
    <row r="672" spans="1:65" s="2" customFormat="1" ht="16.5" customHeight="1">
      <c r="A672" s="41"/>
      <c r="B672" s="42"/>
      <c r="C672" s="217" t="s">
        <v>1892</v>
      </c>
      <c r="D672" s="217" t="s">
        <v>268</v>
      </c>
      <c r="E672" s="218" t="s">
        <v>4455</v>
      </c>
      <c r="F672" s="219" t="s">
        <v>4456</v>
      </c>
      <c r="G672" s="220" t="s">
        <v>3993</v>
      </c>
      <c r="H672" s="221">
        <v>1</v>
      </c>
      <c r="I672" s="222"/>
      <c r="J672" s="223">
        <f>ROUND(I672*H672,2)</f>
        <v>0</v>
      </c>
      <c r="K672" s="219" t="s">
        <v>520</v>
      </c>
      <c r="L672" s="47"/>
      <c r="M672" s="224" t="s">
        <v>19</v>
      </c>
      <c r="N672" s="225" t="s">
        <v>43</v>
      </c>
      <c r="O672" s="87"/>
      <c r="P672" s="226">
        <f>O672*H672</f>
        <v>0</v>
      </c>
      <c r="Q672" s="226">
        <v>0</v>
      </c>
      <c r="R672" s="226">
        <f>Q672*H672</f>
        <v>0</v>
      </c>
      <c r="S672" s="226">
        <v>0</v>
      </c>
      <c r="T672" s="227">
        <f>S672*H672</f>
        <v>0</v>
      </c>
      <c r="U672" s="41"/>
      <c r="V672" s="41"/>
      <c r="W672" s="41"/>
      <c r="X672" s="41"/>
      <c r="Y672" s="41"/>
      <c r="Z672" s="41"/>
      <c r="AA672" s="41"/>
      <c r="AB672" s="41"/>
      <c r="AC672" s="41"/>
      <c r="AD672" s="41"/>
      <c r="AE672" s="41"/>
      <c r="AR672" s="228" t="s">
        <v>273</v>
      </c>
      <c r="AT672" s="228" t="s">
        <v>268</v>
      </c>
      <c r="AU672" s="228" t="s">
        <v>82</v>
      </c>
      <c r="AY672" s="20" t="s">
        <v>266</v>
      </c>
      <c r="BE672" s="229">
        <f>IF(N672="základní",J672,0)</f>
        <v>0</v>
      </c>
      <c r="BF672" s="229">
        <f>IF(N672="snížená",J672,0)</f>
        <v>0</v>
      </c>
      <c r="BG672" s="229">
        <f>IF(N672="zákl. přenesená",J672,0)</f>
        <v>0</v>
      </c>
      <c r="BH672" s="229">
        <f>IF(N672="sníž. přenesená",J672,0)</f>
        <v>0</v>
      </c>
      <c r="BI672" s="229">
        <f>IF(N672="nulová",J672,0)</f>
        <v>0</v>
      </c>
      <c r="BJ672" s="20" t="s">
        <v>80</v>
      </c>
      <c r="BK672" s="229">
        <f>ROUND(I672*H672,2)</f>
        <v>0</v>
      </c>
      <c r="BL672" s="20" t="s">
        <v>273</v>
      </c>
      <c r="BM672" s="228" t="s">
        <v>3143</v>
      </c>
    </row>
    <row r="673" spans="1:47" s="2" customFormat="1" ht="12">
      <c r="A673" s="41"/>
      <c r="B673" s="42"/>
      <c r="C673" s="43"/>
      <c r="D673" s="230" t="s">
        <v>275</v>
      </c>
      <c r="E673" s="43"/>
      <c r="F673" s="231" t="s">
        <v>4456</v>
      </c>
      <c r="G673" s="43"/>
      <c r="H673" s="43"/>
      <c r="I673" s="232"/>
      <c r="J673" s="43"/>
      <c r="K673" s="43"/>
      <c r="L673" s="47"/>
      <c r="M673" s="233"/>
      <c r="N673" s="234"/>
      <c r="O673" s="87"/>
      <c r="P673" s="87"/>
      <c r="Q673" s="87"/>
      <c r="R673" s="87"/>
      <c r="S673" s="87"/>
      <c r="T673" s="88"/>
      <c r="U673" s="41"/>
      <c r="V673" s="41"/>
      <c r="W673" s="41"/>
      <c r="X673" s="41"/>
      <c r="Y673" s="41"/>
      <c r="Z673" s="41"/>
      <c r="AA673" s="41"/>
      <c r="AB673" s="41"/>
      <c r="AC673" s="41"/>
      <c r="AD673" s="41"/>
      <c r="AE673" s="41"/>
      <c r="AT673" s="20" t="s">
        <v>275</v>
      </c>
      <c r="AU673" s="20" t="s">
        <v>82</v>
      </c>
    </row>
    <row r="674" spans="1:65" s="2" customFormat="1" ht="24.15" customHeight="1">
      <c r="A674" s="41"/>
      <c r="B674" s="42"/>
      <c r="C674" s="269" t="s">
        <v>1898</v>
      </c>
      <c r="D674" s="269" t="s">
        <v>430</v>
      </c>
      <c r="E674" s="270" t="s">
        <v>4457</v>
      </c>
      <c r="F674" s="271" t="s">
        <v>4458</v>
      </c>
      <c r="G674" s="272" t="s">
        <v>271</v>
      </c>
      <c r="H674" s="273">
        <v>0.5</v>
      </c>
      <c r="I674" s="274"/>
      <c r="J674" s="275">
        <f>ROUND(I674*H674,2)</f>
        <v>0</v>
      </c>
      <c r="K674" s="271" t="s">
        <v>520</v>
      </c>
      <c r="L674" s="276"/>
      <c r="M674" s="277" t="s">
        <v>19</v>
      </c>
      <c r="N674" s="278" t="s">
        <v>43</v>
      </c>
      <c r="O674" s="87"/>
      <c r="P674" s="226">
        <f>O674*H674</f>
        <v>0</v>
      </c>
      <c r="Q674" s="226">
        <v>0</v>
      </c>
      <c r="R674" s="226">
        <f>Q674*H674</f>
        <v>0</v>
      </c>
      <c r="S674" s="226">
        <v>0</v>
      </c>
      <c r="T674" s="227">
        <f>S674*H674</f>
        <v>0</v>
      </c>
      <c r="U674" s="41"/>
      <c r="V674" s="41"/>
      <c r="W674" s="41"/>
      <c r="X674" s="41"/>
      <c r="Y674" s="41"/>
      <c r="Z674" s="41"/>
      <c r="AA674" s="41"/>
      <c r="AB674" s="41"/>
      <c r="AC674" s="41"/>
      <c r="AD674" s="41"/>
      <c r="AE674" s="41"/>
      <c r="AR674" s="228" t="s">
        <v>324</v>
      </c>
      <c r="AT674" s="228" t="s">
        <v>430</v>
      </c>
      <c r="AU674" s="228" t="s">
        <v>82</v>
      </c>
      <c r="AY674" s="20" t="s">
        <v>266</v>
      </c>
      <c r="BE674" s="229">
        <f>IF(N674="základní",J674,0)</f>
        <v>0</v>
      </c>
      <c r="BF674" s="229">
        <f>IF(N674="snížená",J674,0)</f>
        <v>0</v>
      </c>
      <c r="BG674" s="229">
        <f>IF(N674="zákl. přenesená",J674,0)</f>
        <v>0</v>
      </c>
      <c r="BH674" s="229">
        <f>IF(N674="sníž. přenesená",J674,0)</f>
        <v>0</v>
      </c>
      <c r="BI674" s="229">
        <f>IF(N674="nulová",J674,0)</f>
        <v>0</v>
      </c>
      <c r="BJ674" s="20" t="s">
        <v>80</v>
      </c>
      <c r="BK674" s="229">
        <f>ROUND(I674*H674,2)</f>
        <v>0</v>
      </c>
      <c r="BL674" s="20" t="s">
        <v>273</v>
      </c>
      <c r="BM674" s="228" t="s">
        <v>3155</v>
      </c>
    </row>
    <row r="675" spans="1:47" s="2" customFormat="1" ht="12">
      <c r="A675" s="41"/>
      <c r="B675" s="42"/>
      <c r="C675" s="43"/>
      <c r="D675" s="230" t="s">
        <v>275</v>
      </c>
      <c r="E675" s="43"/>
      <c r="F675" s="231" t="s">
        <v>4458</v>
      </c>
      <c r="G675" s="43"/>
      <c r="H675" s="43"/>
      <c r="I675" s="232"/>
      <c r="J675" s="43"/>
      <c r="K675" s="43"/>
      <c r="L675" s="47"/>
      <c r="M675" s="233"/>
      <c r="N675" s="234"/>
      <c r="O675" s="87"/>
      <c r="P675" s="87"/>
      <c r="Q675" s="87"/>
      <c r="R675" s="87"/>
      <c r="S675" s="87"/>
      <c r="T675" s="88"/>
      <c r="U675" s="41"/>
      <c r="V675" s="41"/>
      <c r="W675" s="41"/>
      <c r="X675" s="41"/>
      <c r="Y675" s="41"/>
      <c r="Z675" s="41"/>
      <c r="AA675" s="41"/>
      <c r="AB675" s="41"/>
      <c r="AC675" s="41"/>
      <c r="AD675" s="41"/>
      <c r="AE675" s="41"/>
      <c r="AT675" s="20" t="s">
        <v>275</v>
      </c>
      <c r="AU675" s="20" t="s">
        <v>82</v>
      </c>
    </row>
    <row r="676" spans="1:65" s="2" customFormat="1" ht="37.8" customHeight="1">
      <c r="A676" s="41"/>
      <c r="B676" s="42"/>
      <c r="C676" s="217" t="s">
        <v>1903</v>
      </c>
      <c r="D676" s="217" t="s">
        <v>268</v>
      </c>
      <c r="E676" s="218" t="s">
        <v>4459</v>
      </c>
      <c r="F676" s="219" t="s">
        <v>4460</v>
      </c>
      <c r="G676" s="220" t="s">
        <v>3993</v>
      </c>
      <c r="H676" s="221">
        <v>1</v>
      </c>
      <c r="I676" s="222"/>
      <c r="J676" s="223">
        <f>ROUND(I676*H676,2)</f>
        <v>0</v>
      </c>
      <c r="K676" s="219" t="s">
        <v>520</v>
      </c>
      <c r="L676" s="47"/>
      <c r="M676" s="224" t="s">
        <v>19</v>
      </c>
      <c r="N676" s="225" t="s">
        <v>43</v>
      </c>
      <c r="O676" s="87"/>
      <c r="P676" s="226">
        <f>O676*H676</f>
        <v>0</v>
      </c>
      <c r="Q676" s="226">
        <v>0</v>
      </c>
      <c r="R676" s="226">
        <f>Q676*H676</f>
        <v>0</v>
      </c>
      <c r="S676" s="226">
        <v>0</v>
      </c>
      <c r="T676" s="227">
        <f>S676*H676</f>
        <v>0</v>
      </c>
      <c r="U676" s="41"/>
      <c r="V676" s="41"/>
      <c r="W676" s="41"/>
      <c r="X676" s="41"/>
      <c r="Y676" s="41"/>
      <c r="Z676" s="41"/>
      <c r="AA676" s="41"/>
      <c r="AB676" s="41"/>
      <c r="AC676" s="41"/>
      <c r="AD676" s="41"/>
      <c r="AE676" s="41"/>
      <c r="AR676" s="228" t="s">
        <v>273</v>
      </c>
      <c r="AT676" s="228" t="s">
        <v>268</v>
      </c>
      <c r="AU676" s="228" t="s">
        <v>82</v>
      </c>
      <c r="AY676" s="20" t="s">
        <v>266</v>
      </c>
      <c r="BE676" s="229">
        <f>IF(N676="základní",J676,0)</f>
        <v>0</v>
      </c>
      <c r="BF676" s="229">
        <f>IF(N676="snížená",J676,0)</f>
        <v>0</v>
      </c>
      <c r="BG676" s="229">
        <f>IF(N676="zákl. přenesená",J676,0)</f>
        <v>0</v>
      </c>
      <c r="BH676" s="229">
        <f>IF(N676="sníž. přenesená",J676,0)</f>
        <v>0</v>
      </c>
      <c r="BI676" s="229">
        <f>IF(N676="nulová",J676,0)</f>
        <v>0</v>
      </c>
      <c r="BJ676" s="20" t="s">
        <v>80</v>
      </c>
      <c r="BK676" s="229">
        <f>ROUND(I676*H676,2)</f>
        <v>0</v>
      </c>
      <c r="BL676" s="20" t="s">
        <v>273</v>
      </c>
      <c r="BM676" s="228" t="s">
        <v>3167</v>
      </c>
    </row>
    <row r="677" spans="1:47" s="2" customFormat="1" ht="12">
      <c r="A677" s="41"/>
      <c r="B677" s="42"/>
      <c r="C677" s="43"/>
      <c r="D677" s="230" t="s">
        <v>275</v>
      </c>
      <c r="E677" s="43"/>
      <c r="F677" s="231" t="s">
        <v>4460</v>
      </c>
      <c r="G677" s="43"/>
      <c r="H677" s="43"/>
      <c r="I677" s="232"/>
      <c r="J677" s="43"/>
      <c r="K677" s="43"/>
      <c r="L677" s="47"/>
      <c r="M677" s="233"/>
      <c r="N677" s="234"/>
      <c r="O677" s="87"/>
      <c r="P677" s="87"/>
      <c r="Q677" s="87"/>
      <c r="R677" s="87"/>
      <c r="S677" s="87"/>
      <c r="T677" s="88"/>
      <c r="U677" s="41"/>
      <c r="V677" s="41"/>
      <c r="W677" s="41"/>
      <c r="X677" s="41"/>
      <c r="Y677" s="41"/>
      <c r="Z677" s="41"/>
      <c r="AA677" s="41"/>
      <c r="AB677" s="41"/>
      <c r="AC677" s="41"/>
      <c r="AD677" s="41"/>
      <c r="AE677" s="41"/>
      <c r="AT677" s="20" t="s">
        <v>275</v>
      </c>
      <c r="AU677" s="20" t="s">
        <v>82</v>
      </c>
    </row>
    <row r="678" spans="1:63" s="12" customFormat="1" ht="22.8" customHeight="1">
      <c r="A678" s="12"/>
      <c r="B678" s="201"/>
      <c r="C678" s="202"/>
      <c r="D678" s="203" t="s">
        <v>71</v>
      </c>
      <c r="E678" s="215" t="s">
        <v>4482</v>
      </c>
      <c r="F678" s="215" t="s">
        <v>4483</v>
      </c>
      <c r="G678" s="202"/>
      <c r="H678" s="202"/>
      <c r="I678" s="205"/>
      <c r="J678" s="216">
        <f>BK678</f>
        <v>0</v>
      </c>
      <c r="K678" s="202"/>
      <c r="L678" s="207"/>
      <c r="M678" s="208"/>
      <c r="N678" s="209"/>
      <c r="O678" s="209"/>
      <c r="P678" s="210">
        <f>SUM(P679:P750)</f>
        <v>0</v>
      </c>
      <c r="Q678" s="209"/>
      <c r="R678" s="210">
        <f>SUM(R679:R750)</f>
        <v>0</v>
      </c>
      <c r="S678" s="209"/>
      <c r="T678" s="211">
        <f>SUM(T679:T750)</f>
        <v>0</v>
      </c>
      <c r="U678" s="12"/>
      <c r="V678" s="12"/>
      <c r="W678" s="12"/>
      <c r="X678" s="12"/>
      <c r="Y678" s="12"/>
      <c r="Z678" s="12"/>
      <c r="AA678" s="12"/>
      <c r="AB678" s="12"/>
      <c r="AC678" s="12"/>
      <c r="AD678" s="12"/>
      <c r="AE678" s="12"/>
      <c r="AR678" s="212" t="s">
        <v>80</v>
      </c>
      <c r="AT678" s="213" t="s">
        <v>71</v>
      </c>
      <c r="AU678" s="213" t="s">
        <v>80</v>
      </c>
      <c r="AY678" s="212" t="s">
        <v>266</v>
      </c>
      <c r="BK678" s="214">
        <f>SUM(BK679:BK750)</f>
        <v>0</v>
      </c>
    </row>
    <row r="679" spans="1:65" s="2" customFormat="1" ht="16.5" customHeight="1">
      <c r="A679" s="41"/>
      <c r="B679" s="42"/>
      <c r="C679" s="269" t="s">
        <v>1909</v>
      </c>
      <c r="D679" s="269" t="s">
        <v>430</v>
      </c>
      <c r="E679" s="270" t="s">
        <v>4484</v>
      </c>
      <c r="F679" s="271" t="s">
        <v>4485</v>
      </c>
      <c r="G679" s="272" t="s">
        <v>3993</v>
      </c>
      <c r="H679" s="273">
        <v>1</v>
      </c>
      <c r="I679" s="274"/>
      <c r="J679" s="275">
        <f>ROUND(I679*H679,2)</f>
        <v>0</v>
      </c>
      <c r="K679" s="271" t="s">
        <v>520</v>
      </c>
      <c r="L679" s="276"/>
      <c r="M679" s="277" t="s">
        <v>19</v>
      </c>
      <c r="N679" s="278" t="s">
        <v>43</v>
      </c>
      <c r="O679" s="87"/>
      <c r="P679" s="226">
        <f>O679*H679</f>
        <v>0</v>
      </c>
      <c r="Q679" s="226">
        <v>0</v>
      </c>
      <c r="R679" s="226">
        <f>Q679*H679</f>
        <v>0</v>
      </c>
      <c r="S679" s="226">
        <v>0</v>
      </c>
      <c r="T679" s="227">
        <f>S679*H679</f>
        <v>0</v>
      </c>
      <c r="U679" s="41"/>
      <c r="V679" s="41"/>
      <c r="W679" s="41"/>
      <c r="X679" s="41"/>
      <c r="Y679" s="41"/>
      <c r="Z679" s="41"/>
      <c r="AA679" s="41"/>
      <c r="AB679" s="41"/>
      <c r="AC679" s="41"/>
      <c r="AD679" s="41"/>
      <c r="AE679" s="41"/>
      <c r="AR679" s="228" t="s">
        <v>324</v>
      </c>
      <c r="AT679" s="228" t="s">
        <v>430</v>
      </c>
      <c r="AU679" s="228" t="s">
        <v>82</v>
      </c>
      <c r="AY679" s="20" t="s">
        <v>266</v>
      </c>
      <c r="BE679" s="229">
        <f>IF(N679="základní",J679,0)</f>
        <v>0</v>
      </c>
      <c r="BF679" s="229">
        <f>IF(N679="snížená",J679,0)</f>
        <v>0</v>
      </c>
      <c r="BG679" s="229">
        <f>IF(N679="zákl. přenesená",J679,0)</f>
        <v>0</v>
      </c>
      <c r="BH679" s="229">
        <f>IF(N679="sníž. přenesená",J679,0)</f>
        <v>0</v>
      </c>
      <c r="BI679" s="229">
        <f>IF(N679="nulová",J679,0)</f>
        <v>0</v>
      </c>
      <c r="BJ679" s="20" t="s">
        <v>80</v>
      </c>
      <c r="BK679" s="229">
        <f>ROUND(I679*H679,2)</f>
        <v>0</v>
      </c>
      <c r="BL679" s="20" t="s">
        <v>273</v>
      </c>
      <c r="BM679" s="228" t="s">
        <v>3189</v>
      </c>
    </row>
    <row r="680" spans="1:47" s="2" customFormat="1" ht="12">
      <c r="A680" s="41"/>
      <c r="B680" s="42"/>
      <c r="C680" s="43"/>
      <c r="D680" s="230" t="s">
        <v>275</v>
      </c>
      <c r="E680" s="43"/>
      <c r="F680" s="231" t="s">
        <v>4485</v>
      </c>
      <c r="G680" s="43"/>
      <c r="H680" s="43"/>
      <c r="I680" s="232"/>
      <c r="J680" s="43"/>
      <c r="K680" s="43"/>
      <c r="L680" s="47"/>
      <c r="M680" s="233"/>
      <c r="N680" s="234"/>
      <c r="O680" s="87"/>
      <c r="P680" s="87"/>
      <c r="Q680" s="87"/>
      <c r="R680" s="87"/>
      <c r="S680" s="87"/>
      <c r="T680" s="88"/>
      <c r="U680" s="41"/>
      <c r="V680" s="41"/>
      <c r="W680" s="41"/>
      <c r="X680" s="41"/>
      <c r="Y680" s="41"/>
      <c r="Z680" s="41"/>
      <c r="AA680" s="41"/>
      <c r="AB680" s="41"/>
      <c r="AC680" s="41"/>
      <c r="AD680" s="41"/>
      <c r="AE680" s="41"/>
      <c r="AT680" s="20" t="s">
        <v>275</v>
      </c>
      <c r="AU680" s="20" t="s">
        <v>82</v>
      </c>
    </row>
    <row r="681" spans="1:47" s="2" customFormat="1" ht="12">
      <c r="A681" s="41"/>
      <c r="B681" s="42"/>
      <c r="C681" s="43"/>
      <c r="D681" s="230" t="s">
        <v>890</v>
      </c>
      <c r="E681" s="43"/>
      <c r="F681" s="290" t="s">
        <v>4486</v>
      </c>
      <c r="G681" s="43"/>
      <c r="H681" s="43"/>
      <c r="I681" s="232"/>
      <c r="J681" s="43"/>
      <c r="K681" s="43"/>
      <c r="L681" s="47"/>
      <c r="M681" s="233"/>
      <c r="N681" s="234"/>
      <c r="O681" s="87"/>
      <c r="P681" s="87"/>
      <c r="Q681" s="87"/>
      <c r="R681" s="87"/>
      <c r="S681" s="87"/>
      <c r="T681" s="88"/>
      <c r="U681" s="41"/>
      <c r="V681" s="41"/>
      <c r="W681" s="41"/>
      <c r="X681" s="41"/>
      <c r="Y681" s="41"/>
      <c r="Z681" s="41"/>
      <c r="AA681" s="41"/>
      <c r="AB681" s="41"/>
      <c r="AC681" s="41"/>
      <c r="AD681" s="41"/>
      <c r="AE681" s="41"/>
      <c r="AT681" s="20" t="s">
        <v>890</v>
      </c>
      <c r="AU681" s="20" t="s">
        <v>82</v>
      </c>
    </row>
    <row r="682" spans="1:65" s="2" customFormat="1" ht="16.5" customHeight="1">
      <c r="A682" s="41"/>
      <c r="B682" s="42"/>
      <c r="C682" s="217" t="s">
        <v>1911</v>
      </c>
      <c r="D682" s="217" t="s">
        <v>268</v>
      </c>
      <c r="E682" s="218" t="s">
        <v>4396</v>
      </c>
      <c r="F682" s="219" t="s">
        <v>4397</v>
      </c>
      <c r="G682" s="220" t="s">
        <v>3993</v>
      </c>
      <c r="H682" s="221">
        <v>1</v>
      </c>
      <c r="I682" s="222"/>
      <c r="J682" s="223">
        <f>ROUND(I682*H682,2)</f>
        <v>0</v>
      </c>
      <c r="K682" s="219" t="s">
        <v>272</v>
      </c>
      <c r="L682" s="47"/>
      <c r="M682" s="224" t="s">
        <v>19</v>
      </c>
      <c r="N682" s="225" t="s">
        <v>43</v>
      </c>
      <c r="O682" s="87"/>
      <c r="P682" s="226">
        <f>O682*H682</f>
        <v>0</v>
      </c>
      <c r="Q682" s="226">
        <v>0</v>
      </c>
      <c r="R682" s="226">
        <f>Q682*H682</f>
        <v>0</v>
      </c>
      <c r="S682" s="226">
        <v>0</v>
      </c>
      <c r="T682" s="227">
        <f>S682*H682</f>
        <v>0</v>
      </c>
      <c r="U682" s="41"/>
      <c r="V682" s="41"/>
      <c r="W682" s="41"/>
      <c r="X682" s="41"/>
      <c r="Y682" s="41"/>
      <c r="Z682" s="41"/>
      <c r="AA682" s="41"/>
      <c r="AB682" s="41"/>
      <c r="AC682" s="41"/>
      <c r="AD682" s="41"/>
      <c r="AE682" s="41"/>
      <c r="AR682" s="228" t="s">
        <v>273</v>
      </c>
      <c r="AT682" s="228" t="s">
        <v>268</v>
      </c>
      <c r="AU682" s="228" t="s">
        <v>82</v>
      </c>
      <c r="AY682" s="20" t="s">
        <v>266</v>
      </c>
      <c r="BE682" s="229">
        <f>IF(N682="základní",J682,0)</f>
        <v>0</v>
      </c>
      <c r="BF682" s="229">
        <f>IF(N682="snížená",J682,0)</f>
        <v>0</v>
      </c>
      <c r="BG682" s="229">
        <f>IF(N682="zákl. přenesená",J682,0)</f>
        <v>0</v>
      </c>
      <c r="BH682" s="229">
        <f>IF(N682="sníž. přenesená",J682,0)</f>
        <v>0</v>
      </c>
      <c r="BI682" s="229">
        <f>IF(N682="nulová",J682,0)</f>
        <v>0</v>
      </c>
      <c r="BJ682" s="20" t="s">
        <v>80</v>
      </c>
      <c r="BK682" s="229">
        <f>ROUND(I682*H682,2)</f>
        <v>0</v>
      </c>
      <c r="BL682" s="20" t="s">
        <v>273</v>
      </c>
      <c r="BM682" s="228" t="s">
        <v>3204</v>
      </c>
    </row>
    <row r="683" spans="1:47" s="2" customFormat="1" ht="12">
      <c r="A683" s="41"/>
      <c r="B683" s="42"/>
      <c r="C683" s="43"/>
      <c r="D683" s="230" t="s">
        <v>275</v>
      </c>
      <c r="E683" s="43"/>
      <c r="F683" s="231" t="s">
        <v>4397</v>
      </c>
      <c r="G683" s="43"/>
      <c r="H683" s="43"/>
      <c r="I683" s="232"/>
      <c r="J683" s="43"/>
      <c r="K683" s="43"/>
      <c r="L683" s="47"/>
      <c r="M683" s="233"/>
      <c r="N683" s="234"/>
      <c r="O683" s="87"/>
      <c r="P683" s="87"/>
      <c r="Q683" s="87"/>
      <c r="R683" s="87"/>
      <c r="S683" s="87"/>
      <c r="T683" s="88"/>
      <c r="U683" s="41"/>
      <c r="V683" s="41"/>
      <c r="W683" s="41"/>
      <c r="X683" s="41"/>
      <c r="Y683" s="41"/>
      <c r="Z683" s="41"/>
      <c r="AA683" s="41"/>
      <c r="AB683" s="41"/>
      <c r="AC683" s="41"/>
      <c r="AD683" s="41"/>
      <c r="AE683" s="41"/>
      <c r="AT683" s="20" t="s">
        <v>275</v>
      </c>
      <c r="AU683" s="20" t="s">
        <v>82</v>
      </c>
    </row>
    <row r="684" spans="1:47" s="2" customFormat="1" ht="12">
      <c r="A684" s="41"/>
      <c r="B684" s="42"/>
      <c r="C684" s="43"/>
      <c r="D684" s="235" t="s">
        <v>277</v>
      </c>
      <c r="E684" s="43"/>
      <c r="F684" s="236" t="s">
        <v>4398</v>
      </c>
      <c r="G684" s="43"/>
      <c r="H684" s="43"/>
      <c r="I684" s="232"/>
      <c r="J684" s="43"/>
      <c r="K684" s="43"/>
      <c r="L684" s="47"/>
      <c r="M684" s="233"/>
      <c r="N684" s="234"/>
      <c r="O684" s="87"/>
      <c r="P684" s="87"/>
      <c r="Q684" s="87"/>
      <c r="R684" s="87"/>
      <c r="S684" s="87"/>
      <c r="T684" s="88"/>
      <c r="U684" s="41"/>
      <c r="V684" s="41"/>
      <c r="W684" s="41"/>
      <c r="X684" s="41"/>
      <c r="Y684" s="41"/>
      <c r="Z684" s="41"/>
      <c r="AA684" s="41"/>
      <c r="AB684" s="41"/>
      <c r="AC684" s="41"/>
      <c r="AD684" s="41"/>
      <c r="AE684" s="41"/>
      <c r="AT684" s="20" t="s">
        <v>277</v>
      </c>
      <c r="AU684" s="20" t="s">
        <v>82</v>
      </c>
    </row>
    <row r="685" spans="1:65" s="2" customFormat="1" ht="16.5" customHeight="1">
      <c r="A685" s="41"/>
      <c r="B685" s="42"/>
      <c r="C685" s="269" t="s">
        <v>1917</v>
      </c>
      <c r="D685" s="269" t="s">
        <v>430</v>
      </c>
      <c r="E685" s="270" t="s">
        <v>4487</v>
      </c>
      <c r="F685" s="271" t="s">
        <v>4488</v>
      </c>
      <c r="G685" s="272" t="s">
        <v>3993</v>
      </c>
      <c r="H685" s="273">
        <v>2</v>
      </c>
      <c r="I685" s="274"/>
      <c r="J685" s="275">
        <f>ROUND(I685*H685,2)</f>
        <v>0</v>
      </c>
      <c r="K685" s="271" t="s">
        <v>520</v>
      </c>
      <c r="L685" s="276"/>
      <c r="M685" s="277" t="s">
        <v>19</v>
      </c>
      <c r="N685" s="278" t="s">
        <v>43</v>
      </c>
      <c r="O685" s="87"/>
      <c r="P685" s="226">
        <f>O685*H685</f>
        <v>0</v>
      </c>
      <c r="Q685" s="226">
        <v>0</v>
      </c>
      <c r="R685" s="226">
        <f>Q685*H685</f>
        <v>0</v>
      </c>
      <c r="S685" s="226">
        <v>0</v>
      </c>
      <c r="T685" s="227">
        <f>S685*H685</f>
        <v>0</v>
      </c>
      <c r="U685" s="41"/>
      <c r="V685" s="41"/>
      <c r="W685" s="41"/>
      <c r="X685" s="41"/>
      <c r="Y685" s="41"/>
      <c r="Z685" s="41"/>
      <c r="AA685" s="41"/>
      <c r="AB685" s="41"/>
      <c r="AC685" s="41"/>
      <c r="AD685" s="41"/>
      <c r="AE685" s="41"/>
      <c r="AR685" s="228" t="s">
        <v>324</v>
      </c>
      <c r="AT685" s="228" t="s">
        <v>430</v>
      </c>
      <c r="AU685" s="228" t="s">
        <v>82</v>
      </c>
      <c r="AY685" s="20" t="s">
        <v>266</v>
      </c>
      <c r="BE685" s="229">
        <f>IF(N685="základní",J685,0)</f>
        <v>0</v>
      </c>
      <c r="BF685" s="229">
        <f>IF(N685="snížená",J685,0)</f>
        <v>0</v>
      </c>
      <c r="BG685" s="229">
        <f>IF(N685="zákl. přenesená",J685,0)</f>
        <v>0</v>
      </c>
      <c r="BH685" s="229">
        <f>IF(N685="sníž. přenesená",J685,0)</f>
        <v>0</v>
      </c>
      <c r="BI685" s="229">
        <f>IF(N685="nulová",J685,0)</f>
        <v>0</v>
      </c>
      <c r="BJ685" s="20" t="s">
        <v>80</v>
      </c>
      <c r="BK685" s="229">
        <f>ROUND(I685*H685,2)</f>
        <v>0</v>
      </c>
      <c r="BL685" s="20" t="s">
        <v>273</v>
      </c>
      <c r="BM685" s="228" t="s">
        <v>3216</v>
      </c>
    </row>
    <row r="686" spans="1:47" s="2" customFormat="1" ht="12">
      <c r="A686" s="41"/>
      <c r="B686" s="42"/>
      <c r="C686" s="43"/>
      <c r="D686" s="230" t="s">
        <v>275</v>
      </c>
      <c r="E686" s="43"/>
      <c r="F686" s="231" t="s">
        <v>4488</v>
      </c>
      <c r="G686" s="43"/>
      <c r="H686" s="43"/>
      <c r="I686" s="232"/>
      <c r="J686" s="43"/>
      <c r="K686" s="43"/>
      <c r="L686" s="47"/>
      <c r="M686" s="233"/>
      <c r="N686" s="234"/>
      <c r="O686" s="87"/>
      <c r="P686" s="87"/>
      <c r="Q686" s="87"/>
      <c r="R686" s="87"/>
      <c r="S686" s="87"/>
      <c r="T686" s="88"/>
      <c r="U686" s="41"/>
      <c r="V686" s="41"/>
      <c r="W686" s="41"/>
      <c r="X686" s="41"/>
      <c r="Y686" s="41"/>
      <c r="Z686" s="41"/>
      <c r="AA686" s="41"/>
      <c r="AB686" s="41"/>
      <c r="AC686" s="41"/>
      <c r="AD686" s="41"/>
      <c r="AE686" s="41"/>
      <c r="AT686" s="20" t="s">
        <v>275</v>
      </c>
      <c r="AU686" s="20" t="s">
        <v>82</v>
      </c>
    </row>
    <row r="687" spans="1:47" s="2" customFormat="1" ht="12">
      <c r="A687" s="41"/>
      <c r="B687" s="42"/>
      <c r="C687" s="43"/>
      <c r="D687" s="230" t="s">
        <v>890</v>
      </c>
      <c r="E687" s="43"/>
      <c r="F687" s="290" t="s">
        <v>4489</v>
      </c>
      <c r="G687" s="43"/>
      <c r="H687" s="43"/>
      <c r="I687" s="232"/>
      <c r="J687" s="43"/>
      <c r="K687" s="43"/>
      <c r="L687" s="47"/>
      <c r="M687" s="233"/>
      <c r="N687" s="234"/>
      <c r="O687" s="87"/>
      <c r="P687" s="87"/>
      <c r="Q687" s="87"/>
      <c r="R687" s="87"/>
      <c r="S687" s="87"/>
      <c r="T687" s="88"/>
      <c r="U687" s="41"/>
      <c r="V687" s="41"/>
      <c r="W687" s="41"/>
      <c r="X687" s="41"/>
      <c r="Y687" s="41"/>
      <c r="Z687" s="41"/>
      <c r="AA687" s="41"/>
      <c r="AB687" s="41"/>
      <c r="AC687" s="41"/>
      <c r="AD687" s="41"/>
      <c r="AE687" s="41"/>
      <c r="AT687" s="20" t="s">
        <v>890</v>
      </c>
      <c r="AU687" s="20" t="s">
        <v>82</v>
      </c>
    </row>
    <row r="688" spans="1:65" s="2" customFormat="1" ht="16.5" customHeight="1">
      <c r="A688" s="41"/>
      <c r="B688" s="42"/>
      <c r="C688" s="217" t="s">
        <v>1919</v>
      </c>
      <c r="D688" s="217" t="s">
        <v>268</v>
      </c>
      <c r="E688" s="218" t="s">
        <v>4490</v>
      </c>
      <c r="F688" s="219" t="s">
        <v>4491</v>
      </c>
      <c r="G688" s="220" t="s">
        <v>3993</v>
      </c>
      <c r="H688" s="221">
        <v>2</v>
      </c>
      <c r="I688" s="222"/>
      <c r="J688" s="223">
        <f>ROUND(I688*H688,2)</f>
        <v>0</v>
      </c>
      <c r="K688" s="219" t="s">
        <v>272</v>
      </c>
      <c r="L688" s="47"/>
      <c r="M688" s="224" t="s">
        <v>19</v>
      </c>
      <c r="N688" s="225" t="s">
        <v>43</v>
      </c>
      <c r="O688" s="87"/>
      <c r="P688" s="226">
        <f>O688*H688</f>
        <v>0</v>
      </c>
      <c r="Q688" s="226">
        <v>0</v>
      </c>
      <c r="R688" s="226">
        <f>Q688*H688</f>
        <v>0</v>
      </c>
      <c r="S688" s="226">
        <v>0</v>
      </c>
      <c r="T688" s="227">
        <f>S688*H688</f>
        <v>0</v>
      </c>
      <c r="U688" s="41"/>
      <c r="V688" s="41"/>
      <c r="W688" s="41"/>
      <c r="X688" s="41"/>
      <c r="Y688" s="41"/>
      <c r="Z688" s="41"/>
      <c r="AA688" s="41"/>
      <c r="AB688" s="41"/>
      <c r="AC688" s="41"/>
      <c r="AD688" s="41"/>
      <c r="AE688" s="41"/>
      <c r="AR688" s="228" t="s">
        <v>273</v>
      </c>
      <c r="AT688" s="228" t="s">
        <v>268</v>
      </c>
      <c r="AU688" s="228" t="s">
        <v>82</v>
      </c>
      <c r="AY688" s="20" t="s">
        <v>266</v>
      </c>
      <c r="BE688" s="229">
        <f>IF(N688="základní",J688,0)</f>
        <v>0</v>
      </c>
      <c r="BF688" s="229">
        <f>IF(N688="snížená",J688,0)</f>
        <v>0</v>
      </c>
      <c r="BG688" s="229">
        <f>IF(N688="zákl. přenesená",J688,0)</f>
        <v>0</v>
      </c>
      <c r="BH688" s="229">
        <f>IF(N688="sníž. přenesená",J688,0)</f>
        <v>0</v>
      </c>
      <c r="BI688" s="229">
        <f>IF(N688="nulová",J688,0)</f>
        <v>0</v>
      </c>
      <c r="BJ688" s="20" t="s">
        <v>80</v>
      </c>
      <c r="BK688" s="229">
        <f>ROUND(I688*H688,2)</f>
        <v>0</v>
      </c>
      <c r="BL688" s="20" t="s">
        <v>273</v>
      </c>
      <c r="BM688" s="228" t="s">
        <v>3238</v>
      </c>
    </row>
    <row r="689" spans="1:47" s="2" customFormat="1" ht="12">
      <c r="A689" s="41"/>
      <c r="B689" s="42"/>
      <c r="C689" s="43"/>
      <c r="D689" s="230" t="s">
        <v>275</v>
      </c>
      <c r="E689" s="43"/>
      <c r="F689" s="231" t="s">
        <v>4491</v>
      </c>
      <c r="G689" s="43"/>
      <c r="H689" s="43"/>
      <c r="I689" s="232"/>
      <c r="J689" s="43"/>
      <c r="K689" s="43"/>
      <c r="L689" s="47"/>
      <c r="M689" s="233"/>
      <c r="N689" s="234"/>
      <c r="O689" s="87"/>
      <c r="P689" s="87"/>
      <c r="Q689" s="87"/>
      <c r="R689" s="87"/>
      <c r="S689" s="87"/>
      <c r="T689" s="88"/>
      <c r="U689" s="41"/>
      <c r="V689" s="41"/>
      <c r="W689" s="41"/>
      <c r="X689" s="41"/>
      <c r="Y689" s="41"/>
      <c r="Z689" s="41"/>
      <c r="AA689" s="41"/>
      <c r="AB689" s="41"/>
      <c r="AC689" s="41"/>
      <c r="AD689" s="41"/>
      <c r="AE689" s="41"/>
      <c r="AT689" s="20" t="s">
        <v>275</v>
      </c>
      <c r="AU689" s="20" t="s">
        <v>82</v>
      </c>
    </row>
    <row r="690" spans="1:47" s="2" customFormat="1" ht="12">
      <c r="A690" s="41"/>
      <c r="B690" s="42"/>
      <c r="C690" s="43"/>
      <c r="D690" s="235" t="s">
        <v>277</v>
      </c>
      <c r="E690" s="43"/>
      <c r="F690" s="236" t="s">
        <v>4492</v>
      </c>
      <c r="G690" s="43"/>
      <c r="H690" s="43"/>
      <c r="I690" s="232"/>
      <c r="J690" s="43"/>
      <c r="K690" s="43"/>
      <c r="L690" s="47"/>
      <c r="M690" s="233"/>
      <c r="N690" s="234"/>
      <c r="O690" s="87"/>
      <c r="P690" s="87"/>
      <c r="Q690" s="87"/>
      <c r="R690" s="87"/>
      <c r="S690" s="87"/>
      <c r="T690" s="88"/>
      <c r="U690" s="41"/>
      <c r="V690" s="41"/>
      <c r="W690" s="41"/>
      <c r="X690" s="41"/>
      <c r="Y690" s="41"/>
      <c r="Z690" s="41"/>
      <c r="AA690" s="41"/>
      <c r="AB690" s="41"/>
      <c r="AC690" s="41"/>
      <c r="AD690" s="41"/>
      <c r="AE690" s="41"/>
      <c r="AT690" s="20" t="s">
        <v>277</v>
      </c>
      <c r="AU690" s="20" t="s">
        <v>82</v>
      </c>
    </row>
    <row r="691" spans="1:65" s="2" customFormat="1" ht="16.5" customHeight="1">
      <c r="A691" s="41"/>
      <c r="B691" s="42"/>
      <c r="C691" s="269" t="s">
        <v>1924</v>
      </c>
      <c r="D691" s="269" t="s">
        <v>430</v>
      </c>
      <c r="E691" s="270" t="s">
        <v>4493</v>
      </c>
      <c r="F691" s="271" t="s">
        <v>4488</v>
      </c>
      <c r="G691" s="272" t="s">
        <v>3993</v>
      </c>
      <c r="H691" s="273">
        <v>4</v>
      </c>
      <c r="I691" s="274"/>
      <c r="J691" s="275">
        <f>ROUND(I691*H691,2)</f>
        <v>0</v>
      </c>
      <c r="K691" s="271" t="s">
        <v>520</v>
      </c>
      <c r="L691" s="276"/>
      <c r="M691" s="277" t="s">
        <v>19</v>
      </c>
      <c r="N691" s="278" t="s">
        <v>43</v>
      </c>
      <c r="O691" s="87"/>
      <c r="P691" s="226">
        <f>O691*H691</f>
        <v>0</v>
      </c>
      <c r="Q691" s="226">
        <v>0</v>
      </c>
      <c r="R691" s="226">
        <f>Q691*H691</f>
        <v>0</v>
      </c>
      <c r="S691" s="226">
        <v>0</v>
      </c>
      <c r="T691" s="227">
        <f>S691*H691</f>
        <v>0</v>
      </c>
      <c r="U691" s="41"/>
      <c r="V691" s="41"/>
      <c r="W691" s="41"/>
      <c r="X691" s="41"/>
      <c r="Y691" s="41"/>
      <c r="Z691" s="41"/>
      <c r="AA691" s="41"/>
      <c r="AB691" s="41"/>
      <c r="AC691" s="41"/>
      <c r="AD691" s="41"/>
      <c r="AE691" s="41"/>
      <c r="AR691" s="228" t="s">
        <v>324</v>
      </c>
      <c r="AT691" s="228" t="s">
        <v>430</v>
      </c>
      <c r="AU691" s="228" t="s">
        <v>82</v>
      </c>
      <c r="AY691" s="20" t="s">
        <v>266</v>
      </c>
      <c r="BE691" s="229">
        <f>IF(N691="základní",J691,0)</f>
        <v>0</v>
      </c>
      <c r="BF691" s="229">
        <f>IF(N691="snížená",J691,0)</f>
        <v>0</v>
      </c>
      <c r="BG691" s="229">
        <f>IF(N691="zákl. přenesená",J691,0)</f>
        <v>0</v>
      </c>
      <c r="BH691" s="229">
        <f>IF(N691="sníž. přenesená",J691,0)</f>
        <v>0</v>
      </c>
      <c r="BI691" s="229">
        <f>IF(N691="nulová",J691,0)</f>
        <v>0</v>
      </c>
      <c r="BJ691" s="20" t="s">
        <v>80</v>
      </c>
      <c r="BK691" s="229">
        <f>ROUND(I691*H691,2)</f>
        <v>0</v>
      </c>
      <c r="BL691" s="20" t="s">
        <v>273</v>
      </c>
      <c r="BM691" s="228" t="s">
        <v>3255</v>
      </c>
    </row>
    <row r="692" spans="1:47" s="2" customFormat="1" ht="12">
      <c r="A692" s="41"/>
      <c r="B692" s="42"/>
      <c r="C692" s="43"/>
      <c r="D692" s="230" t="s">
        <v>275</v>
      </c>
      <c r="E692" s="43"/>
      <c r="F692" s="231" t="s">
        <v>4488</v>
      </c>
      <c r="G692" s="43"/>
      <c r="H692" s="43"/>
      <c r="I692" s="232"/>
      <c r="J692" s="43"/>
      <c r="K692" s="43"/>
      <c r="L692" s="47"/>
      <c r="M692" s="233"/>
      <c r="N692" s="234"/>
      <c r="O692" s="87"/>
      <c r="P692" s="87"/>
      <c r="Q692" s="87"/>
      <c r="R692" s="87"/>
      <c r="S692" s="87"/>
      <c r="T692" s="88"/>
      <c r="U692" s="41"/>
      <c r="V692" s="41"/>
      <c r="W692" s="41"/>
      <c r="X692" s="41"/>
      <c r="Y692" s="41"/>
      <c r="Z692" s="41"/>
      <c r="AA692" s="41"/>
      <c r="AB692" s="41"/>
      <c r="AC692" s="41"/>
      <c r="AD692" s="41"/>
      <c r="AE692" s="41"/>
      <c r="AT692" s="20" t="s">
        <v>275</v>
      </c>
      <c r="AU692" s="20" t="s">
        <v>82</v>
      </c>
    </row>
    <row r="693" spans="1:47" s="2" customFormat="1" ht="12">
      <c r="A693" s="41"/>
      <c r="B693" s="42"/>
      <c r="C693" s="43"/>
      <c r="D693" s="230" t="s">
        <v>890</v>
      </c>
      <c r="E693" s="43"/>
      <c r="F693" s="290" t="s">
        <v>4494</v>
      </c>
      <c r="G693" s="43"/>
      <c r="H693" s="43"/>
      <c r="I693" s="232"/>
      <c r="J693" s="43"/>
      <c r="K693" s="43"/>
      <c r="L693" s="47"/>
      <c r="M693" s="233"/>
      <c r="N693" s="234"/>
      <c r="O693" s="87"/>
      <c r="P693" s="87"/>
      <c r="Q693" s="87"/>
      <c r="R693" s="87"/>
      <c r="S693" s="87"/>
      <c r="T693" s="88"/>
      <c r="U693" s="41"/>
      <c r="V693" s="41"/>
      <c r="W693" s="41"/>
      <c r="X693" s="41"/>
      <c r="Y693" s="41"/>
      <c r="Z693" s="41"/>
      <c r="AA693" s="41"/>
      <c r="AB693" s="41"/>
      <c r="AC693" s="41"/>
      <c r="AD693" s="41"/>
      <c r="AE693" s="41"/>
      <c r="AT693" s="20" t="s">
        <v>890</v>
      </c>
      <c r="AU693" s="20" t="s">
        <v>82</v>
      </c>
    </row>
    <row r="694" spans="1:65" s="2" customFormat="1" ht="16.5" customHeight="1">
      <c r="A694" s="41"/>
      <c r="B694" s="42"/>
      <c r="C694" s="217" t="s">
        <v>1930</v>
      </c>
      <c r="D694" s="217" t="s">
        <v>268</v>
      </c>
      <c r="E694" s="218" t="s">
        <v>4495</v>
      </c>
      <c r="F694" s="219" t="s">
        <v>4491</v>
      </c>
      <c r="G694" s="220" t="s">
        <v>3993</v>
      </c>
      <c r="H694" s="221">
        <v>2</v>
      </c>
      <c r="I694" s="222"/>
      <c r="J694" s="223">
        <f>ROUND(I694*H694,2)</f>
        <v>0</v>
      </c>
      <c r="K694" s="219" t="s">
        <v>272</v>
      </c>
      <c r="L694" s="47"/>
      <c r="M694" s="224" t="s">
        <v>19</v>
      </c>
      <c r="N694" s="225" t="s">
        <v>43</v>
      </c>
      <c r="O694" s="87"/>
      <c r="P694" s="226">
        <f>O694*H694</f>
        <v>0</v>
      </c>
      <c r="Q694" s="226">
        <v>0</v>
      </c>
      <c r="R694" s="226">
        <f>Q694*H694</f>
        <v>0</v>
      </c>
      <c r="S694" s="226">
        <v>0</v>
      </c>
      <c r="T694" s="227">
        <f>S694*H694</f>
        <v>0</v>
      </c>
      <c r="U694" s="41"/>
      <c r="V694" s="41"/>
      <c r="W694" s="41"/>
      <c r="X694" s="41"/>
      <c r="Y694" s="41"/>
      <c r="Z694" s="41"/>
      <c r="AA694" s="41"/>
      <c r="AB694" s="41"/>
      <c r="AC694" s="41"/>
      <c r="AD694" s="41"/>
      <c r="AE694" s="41"/>
      <c r="AR694" s="228" t="s">
        <v>273</v>
      </c>
      <c r="AT694" s="228" t="s">
        <v>268</v>
      </c>
      <c r="AU694" s="228" t="s">
        <v>82</v>
      </c>
      <c r="AY694" s="20" t="s">
        <v>266</v>
      </c>
      <c r="BE694" s="229">
        <f>IF(N694="základní",J694,0)</f>
        <v>0</v>
      </c>
      <c r="BF694" s="229">
        <f>IF(N694="snížená",J694,0)</f>
        <v>0</v>
      </c>
      <c r="BG694" s="229">
        <f>IF(N694="zákl. přenesená",J694,0)</f>
        <v>0</v>
      </c>
      <c r="BH694" s="229">
        <f>IF(N694="sníž. přenesená",J694,0)</f>
        <v>0</v>
      </c>
      <c r="BI694" s="229">
        <f>IF(N694="nulová",J694,0)</f>
        <v>0</v>
      </c>
      <c r="BJ694" s="20" t="s">
        <v>80</v>
      </c>
      <c r="BK694" s="229">
        <f>ROUND(I694*H694,2)</f>
        <v>0</v>
      </c>
      <c r="BL694" s="20" t="s">
        <v>273</v>
      </c>
      <c r="BM694" s="228" t="s">
        <v>3273</v>
      </c>
    </row>
    <row r="695" spans="1:47" s="2" customFormat="1" ht="12">
      <c r="A695" s="41"/>
      <c r="B695" s="42"/>
      <c r="C695" s="43"/>
      <c r="D695" s="230" t="s">
        <v>275</v>
      </c>
      <c r="E695" s="43"/>
      <c r="F695" s="231" t="s">
        <v>4491</v>
      </c>
      <c r="G695" s="43"/>
      <c r="H695" s="43"/>
      <c r="I695" s="232"/>
      <c r="J695" s="43"/>
      <c r="K695" s="43"/>
      <c r="L695" s="47"/>
      <c r="M695" s="233"/>
      <c r="N695" s="234"/>
      <c r="O695" s="87"/>
      <c r="P695" s="87"/>
      <c r="Q695" s="87"/>
      <c r="R695" s="87"/>
      <c r="S695" s="87"/>
      <c r="T695" s="88"/>
      <c r="U695" s="41"/>
      <c r="V695" s="41"/>
      <c r="W695" s="41"/>
      <c r="X695" s="41"/>
      <c r="Y695" s="41"/>
      <c r="Z695" s="41"/>
      <c r="AA695" s="41"/>
      <c r="AB695" s="41"/>
      <c r="AC695" s="41"/>
      <c r="AD695" s="41"/>
      <c r="AE695" s="41"/>
      <c r="AT695" s="20" t="s">
        <v>275</v>
      </c>
      <c r="AU695" s="20" t="s">
        <v>82</v>
      </c>
    </row>
    <row r="696" spans="1:47" s="2" customFormat="1" ht="12">
      <c r="A696" s="41"/>
      <c r="B696" s="42"/>
      <c r="C696" s="43"/>
      <c r="D696" s="235" t="s">
        <v>277</v>
      </c>
      <c r="E696" s="43"/>
      <c r="F696" s="236" t="s">
        <v>4496</v>
      </c>
      <c r="G696" s="43"/>
      <c r="H696" s="43"/>
      <c r="I696" s="232"/>
      <c r="J696" s="43"/>
      <c r="K696" s="43"/>
      <c r="L696" s="47"/>
      <c r="M696" s="233"/>
      <c r="N696" s="234"/>
      <c r="O696" s="87"/>
      <c r="P696" s="87"/>
      <c r="Q696" s="87"/>
      <c r="R696" s="87"/>
      <c r="S696" s="87"/>
      <c r="T696" s="88"/>
      <c r="U696" s="41"/>
      <c r="V696" s="41"/>
      <c r="W696" s="41"/>
      <c r="X696" s="41"/>
      <c r="Y696" s="41"/>
      <c r="Z696" s="41"/>
      <c r="AA696" s="41"/>
      <c r="AB696" s="41"/>
      <c r="AC696" s="41"/>
      <c r="AD696" s="41"/>
      <c r="AE696" s="41"/>
      <c r="AT696" s="20" t="s">
        <v>277</v>
      </c>
      <c r="AU696" s="20" t="s">
        <v>82</v>
      </c>
    </row>
    <row r="697" spans="1:65" s="2" customFormat="1" ht="16.5" customHeight="1">
      <c r="A697" s="41"/>
      <c r="B697" s="42"/>
      <c r="C697" s="269" t="s">
        <v>1937</v>
      </c>
      <c r="D697" s="269" t="s">
        <v>430</v>
      </c>
      <c r="E697" s="270" t="s">
        <v>4415</v>
      </c>
      <c r="F697" s="271" t="s">
        <v>4416</v>
      </c>
      <c r="G697" s="272" t="s">
        <v>3993</v>
      </c>
      <c r="H697" s="273">
        <v>6</v>
      </c>
      <c r="I697" s="274"/>
      <c r="J697" s="275">
        <f>ROUND(I697*H697,2)</f>
        <v>0</v>
      </c>
      <c r="K697" s="271" t="s">
        <v>520</v>
      </c>
      <c r="L697" s="276"/>
      <c r="M697" s="277" t="s">
        <v>19</v>
      </c>
      <c r="N697" s="278" t="s">
        <v>43</v>
      </c>
      <c r="O697" s="87"/>
      <c r="P697" s="226">
        <f>O697*H697</f>
        <v>0</v>
      </c>
      <c r="Q697" s="226">
        <v>0</v>
      </c>
      <c r="R697" s="226">
        <f>Q697*H697</f>
        <v>0</v>
      </c>
      <c r="S697" s="226">
        <v>0</v>
      </c>
      <c r="T697" s="227">
        <f>S697*H697</f>
        <v>0</v>
      </c>
      <c r="U697" s="41"/>
      <c r="V697" s="41"/>
      <c r="W697" s="41"/>
      <c r="X697" s="41"/>
      <c r="Y697" s="41"/>
      <c r="Z697" s="41"/>
      <c r="AA697" s="41"/>
      <c r="AB697" s="41"/>
      <c r="AC697" s="41"/>
      <c r="AD697" s="41"/>
      <c r="AE697" s="41"/>
      <c r="AR697" s="228" t="s">
        <v>324</v>
      </c>
      <c r="AT697" s="228" t="s">
        <v>430</v>
      </c>
      <c r="AU697" s="228" t="s">
        <v>82</v>
      </c>
      <c r="AY697" s="20" t="s">
        <v>266</v>
      </c>
      <c r="BE697" s="229">
        <f>IF(N697="základní",J697,0)</f>
        <v>0</v>
      </c>
      <c r="BF697" s="229">
        <f>IF(N697="snížená",J697,0)</f>
        <v>0</v>
      </c>
      <c r="BG697" s="229">
        <f>IF(N697="zákl. přenesená",J697,0)</f>
        <v>0</v>
      </c>
      <c r="BH697" s="229">
        <f>IF(N697="sníž. přenesená",J697,0)</f>
        <v>0</v>
      </c>
      <c r="BI697" s="229">
        <f>IF(N697="nulová",J697,0)</f>
        <v>0</v>
      </c>
      <c r="BJ697" s="20" t="s">
        <v>80</v>
      </c>
      <c r="BK697" s="229">
        <f>ROUND(I697*H697,2)</f>
        <v>0</v>
      </c>
      <c r="BL697" s="20" t="s">
        <v>273</v>
      </c>
      <c r="BM697" s="228" t="s">
        <v>3300</v>
      </c>
    </row>
    <row r="698" spans="1:47" s="2" customFormat="1" ht="12">
      <c r="A698" s="41"/>
      <c r="B698" s="42"/>
      <c r="C698" s="43"/>
      <c r="D698" s="230" t="s">
        <v>275</v>
      </c>
      <c r="E698" s="43"/>
      <c r="F698" s="231" t="s">
        <v>4416</v>
      </c>
      <c r="G698" s="43"/>
      <c r="H698" s="43"/>
      <c r="I698" s="232"/>
      <c r="J698" s="43"/>
      <c r="K698" s="43"/>
      <c r="L698" s="47"/>
      <c r="M698" s="233"/>
      <c r="N698" s="234"/>
      <c r="O698" s="87"/>
      <c r="P698" s="87"/>
      <c r="Q698" s="87"/>
      <c r="R698" s="87"/>
      <c r="S698" s="87"/>
      <c r="T698" s="88"/>
      <c r="U698" s="41"/>
      <c r="V698" s="41"/>
      <c r="W698" s="41"/>
      <c r="X698" s="41"/>
      <c r="Y698" s="41"/>
      <c r="Z698" s="41"/>
      <c r="AA698" s="41"/>
      <c r="AB698" s="41"/>
      <c r="AC698" s="41"/>
      <c r="AD698" s="41"/>
      <c r="AE698" s="41"/>
      <c r="AT698" s="20" t="s">
        <v>275</v>
      </c>
      <c r="AU698" s="20" t="s">
        <v>82</v>
      </c>
    </row>
    <row r="699" spans="1:65" s="2" customFormat="1" ht="16.5" customHeight="1">
      <c r="A699" s="41"/>
      <c r="B699" s="42"/>
      <c r="C699" s="217" t="s">
        <v>1941</v>
      </c>
      <c r="D699" s="217" t="s">
        <v>268</v>
      </c>
      <c r="E699" s="218" t="s">
        <v>4417</v>
      </c>
      <c r="F699" s="219" t="s">
        <v>4418</v>
      </c>
      <c r="G699" s="220" t="s">
        <v>3993</v>
      </c>
      <c r="H699" s="221">
        <v>2</v>
      </c>
      <c r="I699" s="222"/>
      <c r="J699" s="223">
        <f>ROUND(I699*H699,2)</f>
        <v>0</v>
      </c>
      <c r="K699" s="219" t="s">
        <v>272</v>
      </c>
      <c r="L699" s="47"/>
      <c r="M699" s="224" t="s">
        <v>19</v>
      </c>
      <c r="N699" s="225" t="s">
        <v>43</v>
      </c>
      <c r="O699" s="87"/>
      <c r="P699" s="226">
        <f>O699*H699</f>
        <v>0</v>
      </c>
      <c r="Q699" s="226">
        <v>0</v>
      </c>
      <c r="R699" s="226">
        <f>Q699*H699</f>
        <v>0</v>
      </c>
      <c r="S699" s="226">
        <v>0</v>
      </c>
      <c r="T699" s="227">
        <f>S699*H699</f>
        <v>0</v>
      </c>
      <c r="U699" s="41"/>
      <c r="V699" s="41"/>
      <c r="W699" s="41"/>
      <c r="X699" s="41"/>
      <c r="Y699" s="41"/>
      <c r="Z699" s="41"/>
      <c r="AA699" s="41"/>
      <c r="AB699" s="41"/>
      <c r="AC699" s="41"/>
      <c r="AD699" s="41"/>
      <c r="AE699" s="41"/>
      <c r="AR699" s="228" t="s">
        <v>273</v>
      </c>
      <c r="AT699" s="228" t="s">
        <v>268</v>
      </c>
      <c r="AU699" s="228" t="s">
        <v>82</v>
      </c>
      <c r="AY699" s="20" t="s">
        <v>266</v>
      </c>
      <c r="BE699" s="229">
        <f>IF(N699="základní",J699,0)</f>
        <v>0</v>
      </c>
      <c r="BF699" s="229">
        <f>IF(N699="snížená",J699,0)</f>
        <v>0</v>
      </c>
      <c r="BG699" s="229">
        <f>IF(N699="zákl. přenesená",J699,0)</f>
        <v>0</v>
      </c>
      <c r="BH699" s="229">
        <f>IF(N699="sníž. přenesená",J699,0)</f>
        <v>0</v>
      </c>
      <c r="BI699" s="229">
        <f>IF(N699="nulová",J699,0)</f>
        <v>0</v>
      </c>
      <c r="BJ699" s="20" t="s">
        <v>80</v>
      </c>
      <c r="BK699" s="229">
        <f>ROUND(I699*H699,2)</f>
        <v>0</v>
      </c>
      <c r="BL699" s="20" t="s">
        <v>273</v>
      </c>
      <c r="BM699" s="228" t="s">
        <v>3314</v>
      </c>
    </row>
    <row r="700" spans="1:47" s="2" customFormat="1" ht="12">
      <c r="A700" s="41"/>
      <c r="B700" s="42"/>
      <c r="C700" s="43"/>
      <c r="D700" s="230" t="s">
        <v>275</v>
      </c>
      <c r="E700" s="43"/>
      <c r="F700" s="231" t="s">
        <v>4418</v>
      </c>
      <c r="G700" s="43"/>
      <c r="H700" s="43"/>
      <c r="I700" s="232"/>
      <c r="J700" s="43"/>
      <c r="K700" s="43"/>
      <c r="L700" s="47"/>
      <c r="M700" s="233"/>
      <c r="N700" s="234"/>
      <c r="O700" s="87"/>
      <c r="P700" s="87"/>
      <c r="Q700" s="87"/>
      <c r="R700" s="87"/>
      <c r="S700" s="87"/>
      <c r="T700" s="88"/>
      <c r="U700" s="41"/>
      <c r="V700" s="41"/>
      <c r="W700" s="41"/>
      <c r="X700" s="41"/>
      <c r="Y700" s="41"/>
      <c r="Z700" s="41"/>
      <c r="AA700" s="41"/>
      <c r="AB700" s="41"/>
      <c r="AC700" s="41"/>
      <c r="AD700" s="41"/>
      <c r="AE700" s="41"/>
      <c r="AT700" s="20" t="s">
        <v>275</v>
      </c>
      <c r="AU700" s="20" t="s">
        <v>82</v>
      </c>
    </row>
    <row r="701" spans="1:47" s="2" customFormat="1" ht="12">
      <c r="A701" s="41"/>
      <c r="B701" s="42"/>
      <c r="C701" s="43"/>
      <c r="D701" s="235" t="s">
        <v>277</v>
      </c>
      <c r="E701" s="43"/>
      <c r="F701" s="236" t="s">
        <v>4419</v>
      </c>
      <c r="G701" s="43"/>
      <c r="H701" s="43"/>
      <c r="I701" s="232"/>
      <c r="J701" s="43"/>
      <c r="K701" s="43"/>
      <c r="L701" s="47"/>
      <c r="M701" s="233"/>
      <c r="N701" s="234"/>
      <c r="O701" s="87"/>
      <c r="P701" s="87"/>
      <c r="Q701" s="87"/>
      <c r="R701" s="87"/>
      <c r="S701" s="87"/>
      <c r="T701" s="88"/>
      <c r="U701" s="41"/>
      <c r="V701" s="41"/>
      <c r="W701" s="41"/>
      <c r="X701" s="41"/>
      <c r="Y701" s="41"/>
      <c r="Z701" s="41"/>
      <c r="AA701" s="41"/>
      <c r="AB701" s="41"/>
      <c r="AC701" s="41"/>
      <c r="AD701" s="41"/>
      <c r="AE701" s="41"/>
      <c r="AT701" s="20" t="s">
        <v>277</v>
      </c>
      <c r="AU701" s="20" t="s">
        <v>82</v>
      </c>
    </row>
    <row r="702" spans="1:65" s="2" customFormat="1" ht="16.5" customHeight="1">
      <c r="A702" s="41"/>
      <c r="B702" s="42"/>
      <c r="C702" s="269" t="s">
        <v>1949</v>
      </c>
      <c r="D702" s="269" t="s">
        <v>430</v>
      </c>
      <c r="E702" s="270" t="s">
        <v>4424</v>
      </c>
      <c r="F702" s="271" t="s">
        <v>4425</v>
      </c>
      <c r="G702" s="272" t="s">
        <v>423</v>
      </c>
      <c r="H702" s="273">
        <v>30</v>
      </c>
      <c r="I702" s="274"/>
      <c r="J702" s="275">
        <f>ROUND(I702*H702,2)</f>
        <v>0</v>
      </c>
      <c r="K702" s="271" t="s">
        <v>520</v>
      </c>
      <c r="L702" s="276"/>
      <c r="M702" s="277" t="s">
        <v>19</v>
      </c>
      <c r="N702" s="278" t="s">
        <v>43</v>
      </c>
      <c r="O702" s="87"/>
      <c r="P702" s="226">
        <f>O702*H702</f>
        <v>0</v>
      </c>
      <c r="Q702" s="226">
        <v>0</v>
      </c>
      <c r="R702" s="226">
        <f>Q702*H702</f>
        <v>0</v>
      </c>
      <c r="S702" s="226">
        <v>0</v>
      </c>
      <c r="T702" s="227">
        <f>S702*H702</f>
        <v>0</v>
      </c>
      <c r="U702" s="41"/>
      <c r="V702" s="41"/>
      <c r="W702" s="41"/>
      <c r="X702" s="41"/>
      <c r="Y702" s="41"/>
      <c r="Z702" s="41"/>
      <c r="AA702" s="41"/>
      <c r="AB702" s="41"/>
      <c r="AC702" s="41"/>
      <c r="AD702" s="41"/>
      <c r="AE702" s="41"/>
      <c r="AR702" s="228" t="s">
        <v>324</v>
      </c>
      <c r="AT702" s="228" t="s">
        <v>430</v>
      </c>
      <c r="AU702" s="228" t="s">
        <v>82</v>
      </c>
      <c r="AY702" s="20" t="s">
        <v>266</v>
      </c>
      <c r="BE702" s="229">
        <f>IF(N702="základní",J702,0)</f>
        <v>0</v>
      </c>
      <c r="BF702" s="229">
        <f>IF(N702="snížená",J702,0)</f>
        <v>0</v>
      </c>
      <c r="BG702" s="229">
        <f>IF(N702="zákl. přenesená",J702,0)</f>
        <v>0</v>
      </c>
      <c r="BH702" s="229">
        <f>IF(N702="sníž. přenesená",J702,0)</f>
        <v>0</v>
      </c>
      <c r="BI702" s="229">
        <f>IF(N702="nulová",J702,0)</f>
        <v>0</v>
      </c>
      <c r="BJ702" s="20" t="s">
        <v>80</v>
      </c>
      <c r="BK702" s="229">
        <f>ROUND(I702*H702,2)</f>
        <v>0</v>
      </c>
      <c r="BL702" s="20" t="s">
        <v>273</v>
      </c>
      <c r="BM702" s="228" t="s">
        <v>3326</v>
      </c>
    </row>
    <row r="703" spans="1:47" s="2" customFormat="1" ht="12">
      <c r="A703" s="41"/>
      <c r="B703" s="42"/>
      <c r="C703" s="43"/>
      <c r="D703" s="230" t="s">
        <v>275</v>
      </c>
      <c r="E703" s="43"/>
      <c r="F703" s="231" t="s">
        <v>4425</v>
      </c>
      <c r="G703" s="43"/>
      <c r="H703" s="43"/>
      <c r="I703" s="232"/>
      <c r="J703" s="43"/>
      <c r="K703" s="43"/>
      <c r="L703" s="47"/>
      <c r="M703" s="233"/>
      <c r="N703" s="234"/>
      <c r="O703" s="87"/>
      <c r="P703" s="87"/>
      <c r="Q703" s="87"/>
      <c r="R703" s="87"/>
      <c r="S703" s="87"/>
      <c r="T703" s="88"/>
      <c r="U703" s="41"/>
      <c r="V703" s="41"/>
      <c r="W703" s="41"/>
      <c r="X703" s="41"/>
      <c r="Y703" s="41"/>
      <c r="Z703" s="41"/>
      <c r="AA703" s="41"/>
      <c r="AB703" s="41"/>
      <c r="AC703" s="41"/>
      <c r="AD703" s="41"/>
      <c r="AE703" s="41"/>
      <c r="AT703" s="20" t="s">
        <v>275</v>
      </c>
      <c r="AU703" s="20" t="s">
        <v>82</v>
      </c>
    </row>
    <row r="704" spans="1:65" s="2" customFormat="1" ht="16.5" customHeight="1">
      <c r="A704" s="41"/>
      <c r="B704" s="42"/>
      <c r="C704" s="217" t="s">
        <v>1955</v>
      </c>
      <c r="D704" s="217" t="s">
        <v>268</v>
      </c>
      <c r="E704" s="218" t="s">
        <v>4426</v>
      </c>
      <c r="F704" s="219" t="s">
        <v>4427</v>
      </c>
      <c r="G704" s="220" t="s">
        <v>423</v>
      </c>
      <c r="H704" s="221">
        <v>30</v>
      </c>
      <c r="I704" s="222"/>
      <c r="J704" s="223">
        <f>ROUND(I704*H704,2)</f>
        <v>0</v>
      </c>
      <c r="K704" s="219" t="s">
        <v>520</v>
      </c>
      <c r="L704" s="47"/>
      <c r="M704" s="224" t="s">
        <v>19</v>
      </c>
      <c r="N704" s="225" t="s">
        <v>43</v>
      </c>
      <c r="O704" s="87"/>
      <c r="P704" s="226">
        <f>O704*H704</f>
        <v>0</v>
      </c>
      <c r="Q704" s="226">
        <v>0</v>
      </c>
      <c r="R704" s="226">
        <f>Q704*H704</f>
        <v>0</v>
      </c>
      <c r="S704" s="226">
        <v>0</v>
      </c>
      <c r="T704" s="227">
        <f>S704*H704</f>
        <v>0</v>
      </c>
      <c r="U704" s="41"/>
      <c r="V704" s="41"/>
      <c r="W704" s="41"/>
      <c r="X704" s="41"/>
      <c r="Y704" s="41"/>
      <c r="Z704" s="41"/>
      <c r="AA704" s="41"/>
      <c r="AB704" s="41"/>
      <c r="AC704" s="41"/>
      <c r="AD704" s="41"/>
      <c r="AE704" s="41"/>
      <c r="AR704" s="228" t="s">
        <v>273</v>
      </c>
      <c r="AT704" s="228" t="s">
        <v>268</v>
      </c>
      <c r="AU704" s="228" t="s">
        <v>82</v>
      </c>
      <c r="AY704" s="20" t="s">
        <v>266</v>
      </c>
      <c r="BE704" s="229">
        <f>IF(N704="základní",J704,0)</f>
        <v>0</v>
      </c>
      <c r="BF704" s="229">
        <f>IF(N704="snížená",J704,0)</f>
        <v>0</v>
      </c>
      <c r="BG704" s="229">
        <f>IF(N704="zákl. přenesená",J704,0)</f>
        <v>0</v>
      </c>
      <c r="BH704" s="229">
        <f>IF(N704="sníž. přenesená",J704,0)</f>
        <v>0</v>
      </c>
      <c r="BI704" s="229">
        <f>IF(N704="nulová",J704,0)</f>
        <v>0</v>
      </c>
      <c r="BJ704" s="20" t="s">
        <v>80</v>
      </c>
      <c r="BK704" s="229">
        <f>ROUND(I704*H704,2)</f>
        <v>0</v>
      </c>
      <c r="BL704" s="20" t="s">
        <v>273</v>
      </c>
      <c r="BM704" s="228" t="s">
        <v>3338</v>
      </c>
    </row>
    <row r="705" spans="1:47" s="2" customFormat="1" ht="12">
      <c r="A705" s="41"/>
      <c r="B705" s="42"/>
      <c r="C705" s="43"/>
      <c r="D705" s="230" t="s">
        <v>275</v>
      </c>
      <c r="E705" s="43"/>
      <c r="F705" s="231" t="s">
        <v>4427</v>
      </c>
      <c r="G705" s="43"/>
      <c r="H705" s="43"/>
      <c r="I705" s="232"/>
      <c r="J705" s="43"/>
      <c r="K705" s="43"/>
      <c r="L705" s="47"/>
      <c r="M705" s="233"/>
      <c r="N705" s="234"/>
      <c r="O705" s="87"/>
      <c r="P705" s="87"/>
      <c r="Q705" s="87"/>
      <c r="R705" s="87"/>
      <c r="S705" s="87"/>
      <c r="T705" s="88"/>
      <c r="U705" s="41"/>
      <c r="V705" s="41"/>
      <c r="W705" s="41"/>
      <c r="X705" s="41"/>
      <c r="Y705" s="41"/>
      <c r="Z705" s="41"/>
      <c r="AA705" s="41"/>
      <c r="AB705" s="41"/>
      <c r="AC705" s="41"/>
      <c r="AD705" s="41"/>
      <c r="AE705" s="41"/>
      <c r="AT705" s="20" t="s">
        <v>275</v>
      </c>
      <c r="AU705" s="20" t="s">
        <v>82</v>
      </c>
    </row>
    <row r="706" spans="1:65" s="2" customFormat="1" ht="16.5" customHeight="1">
      <c r="A706" s="41"/>
      <c r="B706" s="42"/>
      <c r="C706" s="269" t="s">
        <v>1961</v>
      </c>
      <c r="D706" s="269" t="s">
        <v>430</v>
      </c>
      <c r="E706" s="270" t="s">
        <v>4428</v>
      </c>
      <c r="F706" s="271" t="s">
        <v>4429</v>
      </c>
      <c r="G706" s="272" t="s">
        <v>423</v>
      </c>
      <c r="H706" s="273">
        <v>30</v>
      </c>
      <c r="I706" s="274"/>
      <c r="J706" s="275">
        <f>ROUND(I706*H706,2)</f>
        <v>0</v>
      </c>
      <c r="K706" s="271" t="s">
        <v>520</v>
      </c>
      <c r="L706" s="276"/>
      <c r="M706" s="277" t="s">
        <v>19</v>
      </c>
      <c r="N706" s="278" t="s">
        <v>43</v>
      </c>
      <c r="O706" s="87"/>
      <c r="P706" s="226">
        <f>O706*H706</f>
        <v>0</v>
      </c>
      <c r="Q706" s="226">
        <v>0</v>
      </c>
      <c r="R706" s="226">
        <f>Q706*H706</f>
        <v>0</v>
      </c>
      <c r="S706" s="226">
        <v>0</v>
      </c>
      <c r="T706" s="227">
        <f>S706*H706</f>
        <v>0</v>
      </c>
      <c r="U706" s="41"/>
      <c r="V706" s="41"/>
      <c r="W706" s="41"/>
      <c r="X706" s="41"/>
      <c r="Y706" s="41"/>
      <c r="Z706" s="41"/>
      <c r="AA706" s="41"/>
      <c r="AB706" s="41"/>
      <c r="AC706" s="41"/>
      <c r="AD706" s="41"/>
      <c r="AE706" s="41"/>
      <c r="AR706" s="228" t="s">
        <v>324</v>
      </c>
      <c r="AT706" s="228" t="s">
        <v>430</v>
      </c>
      <c r="AU706" s="228" t="s">
        <v>82</v>
      </c>
      <c r="AY706" s="20" t="s">
        <v>266</v>
      </c>
      <c r="BE706" s="229">
        <f>IF(N706="základní",J706,0)</f>
        <v>0</v>
      </c>
      <c r="BF706" s="229">
        <f>IF(N706="snížená",J706,0)</f>
        <v>0</v>
      </c>
      <c r="BG706" s="229">
        <f>IF(N706="zákl. přenesená",J706,0)</f>
        <v>0</v>
      </c>
      <c r="BH706" s="229">
        <f>IF(N706="sníž. přenesená",J706,0)</f>
        <v>0</v>
      </c>
      <c r="BI706" s="229">
        <f>IF(N706="nulová",J706,0)</f>
        <v>0</v>
      </c>
      <c r="BJ706" s="20" t="s">
        <v>80</v>
      </c>
      <c r="BK706" s="229">
        <f>ROUND(I706*H706,2)</f>
        <v>0</v>
      </c>
      <c r="BL706" s="20" t="s">
        <v>273</v>
      </c>
      <c r="BM706" s="228" t="s">
        <v>3348</v>
      </c>
    </row>
    <row r="707" spans="1:47" s="2" customFormat="1" ht="12">
      <c r="A707" s="41"/>
      <c r="B707" s="42"/>
      <c r="C707" s="43"/>
      <c r="D707" s="230" t="s">
        <v>275</v>
      </c>
      <c r="E707" s="43"/>
      <c r="F707" s="231" t="s">
        <v>4429</v>
      </c>
      <c r="G707" s="43"/>
      <c r="H707" s="43"/>
      <c r="I707" s="232"/>
      <c r="J707" s="43"/>
      <c r="K707" s="43"/>
      <c r="L707" s="47"/>
      <c r="M707" s="233"/>
      <c r="N707" s="234"/>
      <c r="O707" s="87"/>
      <c r="P707" s="87"/>
      <c r="Q707" s="87"/>
      <c r="R707" s="87"/>
      <c r="S707" s="87"/>
      <c r="T707" s="88"/>
      <c r="U707" s="41"/>
      <c r="V707" s="41"/>
      <c r="W707" s="41"/>
      <c r="X707" s="41"/>
      <c r="Y707" s="41"/>
      <c r="Z707" s="41"/>
      <c r="AA707" s="41"/>
      <c r="AB707" s="41"/>
      <c r="AC707" s="41"/>
      <c r="AD707" s="41"/>
      <c r="AE707" s="41"/>
      <c r="AT707" s="20" t="s">
        <v>275</v>
      </c>
      <c r="AU707" s="20" t="s">
        <v>82</v>
      </c>
    </row>
    <row r="708" spans="1:65" s="2" customFormat="1" ht="16.5" customHeight="1">
      <c r="A708" s="41"/>
      <c r="B708" s="42"/>
      <c r="C708" s="217" t="s">
        <v>1964</v>
      </c>
      <c r="D708" s="217" t="s">
        <v>268</v>
      </c>
      <c r="E708" s="218" t="s">
        <v>4430</v>
      </c>
      <c r="F708" s="219" t="s">
        <v>4431</v>
      </c>
      <c r="G708" s="220" t="s">
        <v>423</v>
      </c>
      <c r="H708" s="221">
        <v>30</v>
      </c>
      <c r="I708" s="222"/>
      <c r="J708" s="223">
        <f>ROUND(I708*H708,2)</f>
        <v>0</v>
      </c>
      <c r="K708" s="219" t="s">
        <v>272</v>
      </c>
      <c r="L708" s="47"/>
      <c r="M708" s="224" t="s">
        <v>19</v>
      </c>
      <c r="N708" s="225" t="s">
        <v>43</v>
      </c>
      <c r="O708" s="87"/>
      <c r="P708" s="226">
        <f>O708*H708</f>
        <v>0</v>
      </c>
      <c r="Q708" s="226">
        <v>0</v>
      </c>
      <c r="R708" s="226">
        <f>Q708*H708</f>
        <v>0</v>
      </c>
      <c r="S708" s="226">
        <v>0</v>
      </c>
      <c r="T708" s="227">
        <f>S708*H708</f>
        <v>0</v>
      </c>
      <c r="U708" s="41"/>
      <c r="V708" s="41"/>
      <c r="W708" s="41"/>
      <c r="X708" s="41"/>
      <c r="Y708" s="41"/>
      <c r="Z708" s="41"/>
      <c r="AA708" s="41"/>
      <c r="AB708" s="41"/>
      <c r="AC708" s="41"/>
      <c r="AD708" s="41"/>
      <c r="AE708" s="41"/>
      <c r="AR708" s="228" t="s">
        <v>273</v>
      </c>
      <c r="AT708" s="228" t="s">
        <v>268</v>
      </c>
      <c r="AU708" s="228" t="s">
        <v>82</v>
      </c>
      <c r="AY708" s="20" t="s">
        <v>266</v>
      </c>
      <c r="BE708" s="229">
        <f>IF(N708="základní",J708,0)</f>
        <v>0</v>
      </c>
      <c r="BF708" s="229">
        <f>IF(N708="snížená",J708,0)</f>
        <v>0</v>
      </c>
      <c r="BG708" s="229">
        <f>IF(N708="zákl. přenesená",J708,0)</f>
        <v>0</v>
      </c>
      <c r="BH708" s="229">
        <f>IF(N708="sníž. přenesená",J708,0)</f>
        <v>0</v>
      </c>
      <c r="BI708" s="229">
        <f>IF(N708="nulová",J708,0)</f>
        <v>0</v>
      </c>
      <c r="BJ708" s="20" t="s">
        <v>80</v>
      </c>
      <c r="BK708" s="229">
        <f>ROUND(I708*H708,2)</f>
        <v>0</v>
      </c>
      <c r="BL708" s="20" t="s">
        <v>273</v>
      </c>
      <c r="BM708" s="228" t="s">
        <v>3359</v>
      </c>
    </row>
    <row r="709" spans="1:47" s="2" customFormat="1" ht="12">
      <c r="A709" s="41"/>
      <c r="B709" s="42"/>
      <c r="C709" s="43"/>
      <c r="D709" s="230" t="s">
        <v>275</v>
      </c>
      <c r="E709" s="43"/>
      <c r="F709" s="231" t="s">
        <v>4431</v>
      </c>
      <c r="G709" s="43"/>
      <c r="H709" s="43"/>
      <c r="I709" s="232"/>
      <c r="J709" s="43"/>
      <c r="K709" s="43"/>
      <c r="L709" s="47"/>
      <c r="M709" s="233"/>
      <c r="N709" s="234"/>
      <c r="O709" s="87"/>
      <c r="P709" s="87"/>
      <c r="Q709" s="87"/>
      <c r="R709" s="87"/>
      <c r="S709" s="87"/>
      <c r="T709" s="88"/>
      <c r="U709" s="41"/>
      <c r="V709" s="41"/>
      <c r="W709" s="41"/>
      <c r="X709" s="41"/>
      <c r="Y709" s="41"/>
      <c r="Z709" s="41"/>
      <c r="AA709" s="41"/>
      <c r="AB709" s="41"/>
      <c r="AC709" s="41"/>
      <c r="AD709" s="41"/>
      <c r="AE709" s="41"/>
      <c r="AT709" s="20" t="s">
        <v>275</v>
      </c>
      <c r="AU709" s="20" t="s">
        <v>82</v>
      </c>
    </row>
    <row r="710" spans="1:47" s="2" customFormat="1" ht="12">
      <c r="A710" s="41"/>
      <c r="B710" s="42"/>
      <c r="C710" s="43"/>
      <c r="D710" s="235" t="s">
        <v>277</v>
      </c>
      <c r="E710" s="43"/>
      <c r="F710" s="236" t="s">
        <v>4432</v>
      </c>
      <c r="G710" s="43"/>
      <c r="H710" s="43"/>
      <c r="I710" s="232"/>
      <c r="J710" s="43"/>
      <c r="K710" s="43"/>
      <c r="L710" s="47"/>
      <c r="M710" s="233"/>
      <c r="N710" s="234"/>
      <c r="O710" s="87"/>
      <c r="P710" s="87"/>
      <c r="Q710" s="87"/>
      <c r="R710" s="87"/>
      <c r="S710" s="87"/>
      <c r="T710" s="88"/>
      <c r="U710" s="41"/>
      <c r="V710" s="41"/>
      <c r="W710" s="41"/>
      <c r="X710" s="41"/>
      <c r="Y710" s="41"/>
      <c r="Z710" s="41"/>
      <c r="AA710" s="41"/>
      <c r="AB710" s="41"/>
      <c r="AC710" s="41"/>
      <c r="AD710" s="41"/>
      <c r="AE710" s="41"/>
      <c r="AT710" s="20" t="s">
        <v>277</v>
      </c>
      <c r="AU710" s="20" t="s">
        <v>82</v>
      </c>
    </row>
    <row r="711" spans="1:65" s="2" customFormat="1" ht="16.5" customHeight="1">
      <c r="A711" s="41"/>
      <c r="B711" s="42"/>
      <c r="C711" s="269" t="s">
        <v>1969</v>
      </c>
      <c r="D711" s="269" t="s">
        <v>430</v>
      </c>
      <c r="E711" s="270" t="s">
        <v>4497</v>
      </c>
      <c r="F711" s="271" t="s">
        <v>4498</v>
      </c>
      <c r="G711" s="272" t="s">
        <v>3993</v>
      </c>
      <c r="H711" s="273">
        <v>4</v>
      </c>
      <c r="I711" s="274"/>
      <c r="J711" s="275">
        <f>ROUND(I711*H711,2)</f>
        <v>0</v>
      </c>
      <c r="K711" s="271" t="s">
        <v>520</v>
      </c>
      <c r="L711" s="276"/>
      <c r="M711" s="277" t="s">
        <v>19</v>
      </c>
      <c r="N711" s="278" t="s">
        <v>43</v>
      </c>
      <c r="O711" s="87"/>
      <c r="P711" s="226">
        <f>O711*H711</f>
        <v>0</v>
      </c>
      <c r="Q711" s="226">
        <v>0</v>
      </c>
      <c r="R711" s="226">
        <f>Q711*H711</f>
        <v>0</v>
      </c>
      <c r="S711" s="226">
        <v>0</v>
      </c>
      <c r="T711" s="227">
        <f>S711*H711</f>
        <v>0</v>
      </c>
      <c r="U711" s="41"/>
      <c r="V711" s="41"/>
      <c r="W711" s="41"/>
      <c r="X711" s="41"/>
      <c r="Y711" s="41"/>
      <c r="Z711" s="41"/>
      <c r="AA711" s="41"/>
      <c r="AB711" s="41"/>
      <c r="AC711" s="41"/>
      <c r="AD711" s="41"/>
      <c r="AE711" s="41"/>
      <c r="AR711" s="228" t="s">
        <v>324</v>
      </c>
      <c r="AT711" s="228" t="s">
        <v>430</v>
      </c>
      <c r="AU711" s="228" t="s">
        <v>82</v>
      </c>
      <c r="AY711" s="20" t="s">
        <v>266</v>
      </c>
      <c r="BE711" s="229">
        <f>IF(N711="základní",J711,0)</f>
        <v>0</v>
      </c>
      <c r="BF711" s="229">
        <f>IF(N711="snížená",J711,0)</f>
        <v>0</v>
      </c>
      <c r="BG711" s="229">
        <f>IF(N711="zákl. přenesená",J711,0)</f>
        <v>0</v>
      </c>
      <c r="BH711" s="229">
        <f>IF(N711="sníž. přenesená",J711,0)</f>
        <v>0</v>
      </c>
      <c r="BI711" s="229">
        <f>IF(N711="nulová",J711,0)</f>
        <v>0</v>
      </c>
      <c r="BJ711" s="20" t="s">
        <v>80</v>
      </c>
      <c r="BK711" s="229">
        <f>ROUND(I711*H711,2)</f>
        <v>0</v>
      </c>
      <c r="BL711" s="20" t="s">
        <v>273</v>
      </c>
      <c r="BM711" s="228" t="s">
        <v>3377</v>
      </c>
    </row>
    <row r="712" spans="1:47" s="2" customFormat="1" ht="12">
      <c r="A712" s="41"/>
      <c r="B712" s="42"/>
      <c r="C712" s="43"/>
      <c r="D712" s="230" t="s">
        <v>275</v>
      </c>
      <c r="E712" s="43"/>
      <c r="F712" s="231" t="s">
        <v>4498</v>
      </c>
      <c r="G712" s="43"/>
      <c r="H712" s="43"/>
      <c r="I712" s="232"/>
      <c r="J712" s="43"/>
      <c r="K712" s="43"/>
      <c r="L712" s="47"/>
      <c r="M712" s="233"/>
      <c r="N712" s="234"/>
      <c r="O712" s="87"/>
      <c r="P712" s="87"/>
      <c r="Q712" s="87"/>
      <c r="R712" s="87"/>
      <c r="S712" s="87"/>
      <c r="T712" s="88"/>
      <c r="U712" s="41"/>
      <c r="V712" s="41"/>
      <c r="W712" s="41"/>
      <c r="X712" s="41"/>
      <c r="Y712" s="41"/>
      <c r="Z712" s="41"/>
      <c r="AA712" s="41"/>
      <c r="AB712" s="41"/>
      <c r="AC712" s="41"/>
      <c r="AD712" s="41"/>
      <c r="AE712" s="41"/>
      <c r="AT712" s="20" t="s">
        <v>275</v>
      </c>
      <c r="AU712" s="20" t="s">
        <v>82</v>
      </c>
    </row>
    <row r="713" spans="1:47" s="2" customFormat="1" ht="12">
      <c r="A713" s="41"/>
      <c r="B713" s="42"/>
      <c r="C713" s="43"/>
      <c r="D713" s="230" t="s">
        <v>890</v>
      </c>
      <c r="E713" s="43"/>
      <c r="F713" s="290" t="s">
        <v>4499</v>
      </c>
      <c r="G713" s="43"/>
      <c r="H713" s="43"/>
      <c r="I713" s="232"/>
      <c r="J713" s="43"/>
      <c r="K713" s="43"/>
      <c r="L713" s="47"/>
      <c r="M713" s="233"/>
      <c r="N713" s="234"/>
      <c r="O713" s="87"/>
      <c r="P713" s="87"/>
      <c r="Q713" s="87"/>
      <c r="R713" s="87"/>
      <c r="S713" s="87"/>
      <c r="T713" s="88"/>
      <c r="U713" s="41"/>
      <c r="V713" s="41"/>
      <c r="W713" s="41"/>
      <c r="X713" s="41"/>
      <c r="Y713" s="41"/>
      <c r="Z713" s="41"/>
      <c r="AA713" s="41"/>
      <c r="AB713" s="41"/>
      <c r="AC713" s="41"/>
      <c r="AD713" s="41"/>
      <c r="AE713" s="41"/>
      <c r="AT713" s="20" t="s">
        <v>890</v>
      </c>
      <c r="AU713" s="20" t="s">
        <v>82</v>
      </c>
    </row>
    <row r="714" spans="1:65" s="2" customFormat="1" ht="16.5" customHeight="1">
      <c r="A714" s="41"/>
      <c r="B714" s="42"/>
      <c r="C714" s="217" t="s">
        <v>1975</v>
      </c>
      <c r="D714" s="217" t="s">
        <v>268</v>
      </c>
      <c r="E714" s="218" t="s">
        <v>4500</v>
      </c>
      <c r="F714" s="219" t="s">
        <v>4501</v>
      </c>
      <c r="G714" s="220" t="s">
        <v>3993</v>
      </c>
      <c r="H714" s="221">
        <v>4</v>
      </c>
      <c r="I714" s="222"/>
      <c r="J714" s="223">
        <f>ROUND(I714*H714,2)</f>
        <v>0</v>
      </c>
      <c r="K714" s="219" t="s">
        <v>272</v>
      </c>
      <c r="L714" s="47"/>
      <c r="M714" s="224" t="s">
        <v>19</v>
      </c>
      <c r="N714" s="225" t="s">
        <v>43</v>
      </c>
      <c r="O714" s="87"/>
      <c r="P714" s="226">
        <f>O714*H714</f>
        <v>0</v>
      </c>
      <c r="Q714" s="226">
        <v>0</v>
      </c>
      <c r="R714" s="226">
        <f>Q714*H714</f>
        <v>0</v>
      </c>
      <c r="S714" s="226">
        <v>0</v>
      </c>
      <c r="T714" s="227">
        <f>S714*H714</f>
        <v>0</v>
      </c>
      <c r="U714" s="41"/>
      <c r="V714" s="41"/>
      <c r="W714" s="41"/>
      <c r="X714" s="41"/>
      <c r="Y714" s="41"/>
      <c r="Z714" s="41"/>
      <c r="AA714" s="41"/>
      <c r="AB714" s="41"/>
      <c r="AC714" s="41"/>
      <c r="AD714" s="41"/>
      <c r="AE714" s="41"/>
      <c r="AR714" s="228" t="s">
        <v>273</v>
      </c>
      <c r="AT714" s="228" t="s">
        <v>268</v>
      </c>
      <c r="AU714" s="228" t="s">
        <v>82</v>
      </c>
      <c r="AY714" s="20" t="s">
        <v>266</v>
      </c>
      <c r="BE714" s="229">
        <f>IF(N714="základní",J714,0)</f>
        <v>0</v>
      </c>
      <c r="BF714" s="229">
        <f>IF(N714="snížená",J714,0)</f>
        <v>0</v>
      </c>
      <c r="BG714" s="229">
        <f>IF(N714="zákl. přenesená",J714,0)</f>
        <v>0</v>
      </c>
      <c r="BH714" s="229">
        <f>IF(N714="sníž. přenesená",J714,0)</f>
        <v>0</v>
      </c>
      <c r="BI714" s="229">
        <f>IF(N714="nulová",J714,0)</f>
        <v>0</v>
      </c>
      <c r="BJ714" s="20" t="s">
        <v>80</v>
      </c>
      <c r="BK714" s="229">
        <f>ROUND(I714*H714,2)</f>
        <v>0</v>
      </c>
      <c r="BL714" s="20" t="s">
        <v>273</v>
      </c>
      <c r="BM714" s="228" t="s">
        <v>3392</v>
      </c>
    </row>
    <row r="715" spans="1:47" s="2" customFormat="1" ht="12">
      <c r="A715" s="41"/>
      <c r="B715" s="42"/>
      <c r="C715" s="43"/>
      <c r="D715" s="230" t="s">
        <v>275</v>
      </c>
      <c r="E715" s="43"/>
      <c r="F715" s="231" t="s">
        <v>4501</v>
      </c>
      <c r="G715" s="43"/>
      <c r="H715" s="43"/>
      <c r="I715" s="232"/>
      <c r="J715" s="43"/>
      <c r="K715" s="43"/>
      <c r="L715" s="47"/>
      <c r="M715" s="233"/>
      <c r="N715" s="234"/>
      <c r="O715" s="87"/>
      <c r="P715" s="87"/>
      <c r="Q715" s="87"/>
      <c r="R715" s="87"/>
      <c r="S715" s="87"/>
      <c r="T715" s="88"/>
      <c r="U715" s="41"/>
      <c r="V715" s="41"/>
      <c r="W715" s="41"/>
      <c r="X715" s="41"/>
      <c r="Y715" s="41"/>
      <c r="Z715" s="41"/>
      <c r="AA715" s="41"/>
      <c r="AB715" s="41"/>
      <c r="AC715" s="41"/>
      <c r="AD715" s="41"/>
      <c r="AE715" s="41"/>
      <c r="AT715" s="20" t="s">
        <v>275</v>
      </c>
      <c r="AU715" s="20" t="s">
        <v>82</v>
      </c>
    </row>
    <row r="716" spans="1:47" s="2" customFormat="1" ht="12">
      <c r="A716" s="41"/>
      <c r="B716" s="42"/>
      <c r="C716" s="43"/>
      <c r="D716" s="235" t="s">
        <v>277</v>
      </c>
      <c r="E716" s="43"/>
      <c r="F716" s="236" t="s">
        <v>4502</v>
      </c>
      <c r="G716" s="43"/>
      <c r="H716" s="43"/>
      <c r="I716" s="232"/>
      <c r="J716" s="43"/>
      <c r="K716" s="43"/>
      <c r="L716" s="47"/>
      <c r="M716" s="233"/>
      <c r="N716" s="234"/>
      <c r="O716" s="87"/>
      <c r="P716" s="87"/>
      <c r="Q716" s="87"/>
      <c r="R716" s="87"/>
      <c r="S716" s="87"/>
      <c r="T716" s="88"/>
      <c r="U716" s="41"/>
      <c r="V716" s="41"/>
      <c r="W716" s="41"/>
      <c r="X716" s="41"/>
      <c r="Y716" s="41"/>
      <c r="Z716" s="41"/>
      <c r="AA716" s="41"/>
      <c r="AB716" s="41"/>
      <c r="AC716" s="41"/>
      <c r="AD716" s="41"/>
      <c r="AE716" s="41"/>
      <c r="AT716" s="20" t="s">
        <v>277</v>
      </c>
      <c r="AU716" s="20" t="s">
        <v>82</v>
      </c>
    </row>
    <row r="717" spans="1:65" s="2" customFormat="1" ht="16.5" customHeight="1">
      <c r="A717" s="41"/>
      <c r="B717" s="42"/>
      <c r="C717" s="269" t="s">
        <v>1980</v>
      </c>
      <c r="D717" s="269" t="s">
        <v>430</v>
      </c>
      <c r="E717" s="270" t="s">
        <v>4503</v>
      </c>
      <c r="F717" s="271" t="s">
        <v>4498</v>
      </c>
      <c r="G717" s="272" t="s">
        <v>3993</v>
      </c>
      <c r="H717" s="273">
        <v>1</v>
      </c>
      <c r="I717" s="274"/>
      <c r="J717" s="275">
        <f>ROUND(I717*H717,2)</f>
        <v>0</v>
      </c>
      <c r="K717" s="271" t="s">
        <v>520</v>
      </c>
      <c r="L717" s="276"/>
      <c r="M717" s="277" t="s">
        <v>19</v>
      </c>
      <c r="N717" s="278" t="s">
        <v>43</v>
      </c>
      <c r="O717" s="87"/>
      <c r="P717" s="226">
        <f>O717*H717</f>
        <v>0</v>
      </c>
      <c r="Q717" s="226">
        <v>0</v>
      </c>
      <c r="R717" s="226">
        <f>Q717*H717</f>
        <v>0</v>
      </c>
      <c r="S717" s="226">
        <v>0</v>
      </c>
      <c r="T717" s="227">
        <f>S717*H717</f>
        <v>0</v>
      </c>
      <c r="U717" s="41"/>
      <c r="V717" s="41"/>
      <c r="W717" s="41"/>
      <c r="X717" s="41"/>
      <c r="Y717" s="41"/>
      <c r="Z717" s="41"/>
      <c r="AA717" s="41"/>
      <c r="AB717" s="41"/>
      <c r="AC717" s="41"/>
      <c r="AD717" s="41"/>
      <c r="AE717" s="41"/>
      <c r="AR717" s="228" t="s">
        <v>324</v>
      </c>
      <c r="AT717" s="228" t="s">
        <v>430</v>
      </c>
      <c r="AU717" s="228" t="s">
        <v>82</v>
      </c>
      <c r="AY717" s="20" t="s">
        <v>266</v>
      </c>
      <c r="BE717" s="229">
        <f>IF(N717="základní",J717,0)</f>
        <v>0</v>
      </c>
      <c r="BF717" s="229">
        <f>IF(N717="snížená",J717,0)</f>
        <v>0</v>
      </c>
      <c r="BG717" s="229">
        <f>IF(N717="zákl. přenesená",J717,0)</f>
        <v>0</v>
      </c>
      <c r="BH717" s="229">
        <f>IF(N717="sníž. přenesená",J717,0)</f>
        <v>0</v>
      </c>
      <c r="BI717" s="229">
        <f>IF(N717="nulová",J717,0)</f>
        <v>0</v>
      </c>
      <c r="BJ717" s="20" t="s">
        <v>80</v>
      </c>
      <c r="BK717" s="229">
        <f>ROUND(I717*H717,2)</f>
        <v>0</v>
      </c>
      <c r="BL717" s="20" t="s">
        <v>273</v>
      </c>
      <c r="BM717" s="228" t="s">
        <v>3401</v>
      </c>
    </row>
    <row r="718" spans="1:47" s="2" customFormat="1" ht="12">
      <c r="A718" s="41"/>
      <c r="B718" s="42"/>
      <c r="C718" s="43"/>
      <c r="D718" s="230" t="s">
        <v>275</v>
      </c>
      <c r="E718" s="43"/>
      <c r="F718" s="231" t="s">
        <v>4498</v>
      </c>
      <c r="G718" s="43"/>
      <c r="H718" s="43"/>
      <c r="I718" s="232"/>
      <c r="J718" s="43"/>
      <c r="K718" s="43"/>
      <c r="L718" s="47"/>
      <c r="M718" s="233"/>
      <c r="N718" s="234"/>
      <c r="O718" s="87"/>
      <c r="P718" s="87"/>
      <c r="Q718" s="87"/>
      <c r="R718" s="87"/>
      <c r="S718" s="87"/>
      <c r="T718" s="88"/>
      <c r="U718" s="41"/>
      <c r="V718" s="41"/>
      <c r="W718" s="41"/>
      <c r="X718" s="41"/>
      <c r="Y718" s="41"/>
      <c r="Z718" s="41"/>
      <c r="AA718" s="41"/>
      <c r="AB718" s="41"/>
      <c r="AC718" s="41"/>
      <c r="AD718" s="41"/>
      <c r="AE718" s="41"/>
      <c r="AT718" s="20" t="s">
        <v>275</v>
      </c>
      <c r="AU718" s="20" t="s">
        <v>82</v>
      </c>
    </row>
    <row r="719" spans="1:47" s="2" customFormat="1" ht="12">
      <c r="A719" s="41"/>
      <c r="B719" s="42"/>
      <c r="C719" s="43"/>
      <c r="D719" s="230" t="s">
        <v>890</v>
      </c>
      <c r="E719" s="43"/>
      <c r="F719" s="290" t="s">
        <v>4504</v>
      </c>
      <c r="G719" s="43"/>
      <c r="H719" s="43"/>
      <c r="I719" s="232"/>
      <c r="J719" s="43"/>
      <c r="K719" s="43"/>
      <c r="L719" s="47"/>
      <c r="M719" s="233"/>
      <c r="N719" s="234"/>
      <c r="O719" s="87"/>
      <c r="P719" s="87"/>
      <c r="Q719" s="87"/>
      <c r="R719" s="87"/>
      <c r="S719" s="87"/>
      <c r="T719" s="88"/>
      <c r="U719" s="41"/>
      <c r="V719" s="41"/>
      <c r="W719" s="41"/>
      <c r="X719" s="41"/>
      <c r="Y719" s="41"/>
      <c r="Z719" s="41"/>
      <c r="AA719" s="41"/>
      <c r="AB719" s="41"/>
      <c r="AC719" s="41"/>
      <c r="AD719" s="41"/>
      <c r="AE719" s="41"/>
      <c r="AT719" s="20" t="s">
        <v>890</v>
      </c>
      <c r="AU719" s="20" t="s">
        <v>82</v>
      </c>
    </row>
    <row r="720" spans="1:65" s="2" customFormat="1" ht="16.5" customHeight="1">
      <c r="A720" s="41"/>
      <c r="B720" s="42"/>
      <c r="C720" s="217" t="s">
        <v>1987</v>
      </c>
      <c r="D720" s="217" t="s">
        <v>268</v>
      </c>
      <c r="E720" s="218" t="s">
        <v>4500</v>
      </c>
      <c r="F720" s="219" t="s">
        <v>4501</v>
      </c>
      <c r="G720" s="220" t="s">
        <v>3993</v>
      </c>
      <c r="H720" s="221">
        <v>1</v>
      </c>
      <c r="I720" s="222"/>
      <c r="J720" s="223">
        <f>ROUND(I720*H720,2)</f>
        <v>0</v>
      </c>
      <c r="K720" s="219" t="s">
        <v>272</v>
      </c>
      <c r="L720" s="47"/>
      <c r="M720" s="224" t="s">
        <v>19</v>
      </c>
      <c r="N720" s="225" t="s">
        <v>43</v>
      </c>
      <c r="O720" s="87"/>
      <c r="P720" s="226">
        <f>O720*H720</f>
        <v>0</v>
      </c>
      <c r="Q720" s="226">
        <v>0</v>
      </c>
      <c r="R720" s="226">
        <f>Q720*H720</f>
        <v>0</v>
      </c>
      <c r="S720" s="226">
        <v>0</v>
      </c>
      <c r="T720" s="227">
        <f>S720*H720</f>
        <v>0</v>
      </c>
      <c r="U720" s="41"/>
      <c r="V720" s="41"/>
      <c r="W720" s="41"/>
      <c r="X720" s="41"/>
      <c r="Y720" s="41"/>
      <c r="Z720" s="41"/>
      <c r="AA720" s="41"/>
      <c r="AB720" s="41"/>
      <c r="AC720" s="41"/>
      <c r="AD720" s="41"/>
      <c r="AE720" s="41"/>
      <c r="AR720" s="228" t="s">
        <v>273</v>
      </c>
      <c r="AT720" s="228" t="s">
        <v>268</v>
      </c>
      <c r="AU720" s="228" t="s">
        <v>82</v>
      </c>
      <c r="AY720" s="20" t="s">
        <v>266</v>
      </c>
      <c r="BE720" s="229">
        <f>IF(N720="základní",J720,0)</f>
        <v>0</v>
      </c>
      <c r="BF720" s="229">
        <f>IF(N720="snížená",J720,0)</f>
        <v>0</v>
      </c>
      <c r="BG720" s="229">
        <f>IF(N720="zákl. přenesená",J720,0)</f>
        <v>0</v>
      </c>
      <c r="BH720" s="229">
        <f>IF(N720="sníž. přenesená",J720,0)</f>
        <v>0</v>
      </c>
      <c r="BI720" s="229">
        <f>IF(N720="nulová",J720,0)</f>
        <v>0</v>
      </c>
      <c r="BJ720" s="20" t="s">
        <v>80</v>
      </c>
      <c r="BK720" s="229">
        <f>ROUND(I720*H720,2)</f>
        <v>0</v>
      </c>
      <c r="BL720" s="20" t="s">
        <v>273</v>
      </c>
      <c r="BM720" s="228" t="s">
        <v>4505</v>
      </c>
    </row>
    <row r="721" spans="1:47" s="2" customFormat="1" ht="12">
      <c r="A721" s="41"/>
      <c r="B721" s="42"/>
      <c r="C721" s="43"/>
      <c r="D721" s="230" t="s">
        <v>275</v>
      </c>
      <c r="E721" s="43"/>
      <c r="F721" s="231" t="s">
        <v>4501</v>
      </c>
      <c r="G721" s="43"/>
      <c r="H721" s="43"/>
      <c r="I721" s="232"/>
      <c r="J721" s="43"/>
      <c r="K721" s="43"/>
      <c r="L721" s="47"/>
      <c r="M721" s="233"/>
      <c r="N721" s="234"/>
      <c r="O721" s="87"/>
      <c r="P721" s="87"/>
      <c r="Q721" s="87"/>
      <c r="R721" s="87"/>
      <c r="S721" s="87"/>
      <c r="T721" s="88"/>
      <c r="U721" s="41"/>
      <c r="V721" s="41"/>
      <c r="W721" s="41"/>
      <c r="X721" s="41"/>
      <c r="Y721" s="41"/>
      <c r="Z721" s="41"/>
      <c r="AA721" s="41"/>
      <c r="AB721" s="41"/>
      <c r="AC721" s="41"/>
      <c r="AD721" s="41"/>
      <c r="AE721" s="41"/>
      <c r="AT721" s="20" t="s">
        <v>275</v>
      </c>
      <c r="AU721" s="20" t="s">
        <v>82</v>
      </c>
    </row>
    <row r="722" spans="1:47" s="2" customFormat="1" ht="12">
      <c r="A722" s="41"/>
      <c r="B722" s="42"/>
      <c r="C722" s="43"/>
      <c r="D722" s="235" t="s">
        <v>277</v>
      </c>
      <c r="E722" s="43"/>
      <c r="F722" s="236" t="s">
        <v>4502</v>
      </c>
      <c r="G722" s="43"/>
      <c r="H722" s="43"/>
      <c r="I722" s="232"/>
      <c r="J722" s="43"/>
      <c r="K722" s="43"/>
      <c r="L722" s="47"/>
      <c r="M722" s="233"/>
      <c r="N722" s="234"/>
      <c r="O722" s="87"/>
      <c r="P722" s="87"/>
      <c r="Q722" s="87"/>
      <c r="R722" s="87"/>
      <c r="S722" s="87"/>
      <c r="T722" s="88"/>
      <c r="U722" s="41"/>
      <c r="V722" s="41"/>
      <c r="W722" s="41"/>
      <c r="X722" s="41"/>
      <c r="Y722" s="41"/>
      <c r="Z722" s="41"/>
      <c r="AA722" s="41"/>
      <c r="AB722" s="41"/>
      <c r="AC722" s="41"/>
      <c r="AD722" s="41"/>
      <c r="AE722" s="41"/>
      <c r="AT722" s="20" t="s">
        <v>277</v>
      </c>
      <c r="AU722" s="20" t="s">
        <v>82</v>
      </c>
    </row>
    <row r="723" spans="1:65" s="2" customFormat="1" ht="24.15" customHeight="1">
      <c r="A723" s="41"/>
      <c r="B723" s="42"/>
      <c r="C723" s="269" t="s">
        <v>1992</v>
      </c>
      <c r="D723" s="269" t="s">
        <v>430</v>
      </c>
      <c r="E723" s="270" t="s">
        <v>4506</v>
      </c>
      <c r="F723" s="271" t="s">
        <v>4507</v>
      </c>
      <c r="G723" s="272" t="s">
        <v>423</v>
      </c>
      <c r="H723" s="273">
        <v>50</v>
      </c>
      <c r="I723" s="274"/>
      <c r="J723" s="275">
        <f>ROUND(I723*H723,2)</f>
        <v>0</v>
      </c>
      <c r="K723" s="271" t="s">
        <v>520</v>
      </c>
      <c r="L723" s="276"/>
      <c r="M723" s="277" t="s">
        <v>19</v>
      </c>
      <c r="N723" s="278" t="s">
        <v>43</v>
      </c>
      <c r="O723" s="87"/>
      <c r="P723" s="226">
        <f>O723*H723</f>
        <v>0</v>
      </c>
      <c r="Q723" s="226">
        <v>0</v>
      </c>
      <c r="R723" s="226">
        <f>Q723*H723</f>
        <v>0</v>
      </c>
      <c r="S723" s="226">
        <v>0</v>
      </c>
      <c r="T723" s="227">
        <f>S723*H723</f>
        <v>0</v>
      </c>
      <c r="U723" s="41"/>
      <c r="V723" s="41"/>
      <c r="W723" s="41"/>
      <c r="X723" s="41"/>
      <c r="Y723" s="41"/>
      <c r="Z723" s="41"/>
      <c r="AA723" s="41"/>
      <c r="AB723" s="41"/>
      <c r="AC723" s="41"/>
      <c r="AD723" s="41"/>
      <c r="AE723" s="41"/>
      <c r="AR723" s="228" t="s">
        <v>324</v>
      </c>
      <c r="AT723" s="228" t="s">
        <v>430</v>
      </c>
      <c r="AU723" s="228" t="s">
        <v>82</v>
      </c>
      <c r="AY723" s="20" t="s">
        <v>266</v>
      </c>
      <c r="BE723" s="229">
        <f>IF(N723="základní",J723,0)</f>
        <v>0</v>
      </c>
      <c r="BF723" s="229">
        <f>IF(N723="snížená",J723,0)</f>
        <v>0</v>
      </c>
      <c r="BG723" s="229">
        <f>IF(N723="zákl. přenesená",J723,0)</f>
        <v>0</v>
      </c>
      <c r="BH723" s="229">
        <f>IF(N723="sníž. přenesená",J723,0)</f>
        <v>0</v>
      </c>
      <c r="BI723" s="229">
        <f>IF(N723="nulová",J723,0)</f>
        <v>0</v>
      </c>
      <c r="BJ723" s="20" t="s">
        <v>80</v>
      </c>
      <c r="BK723" s="229">
        <f>ROUND(I723*H723,2)</f>
        <v>0</v>
      </c>
      <c r="BL723" s="20" t="s">
        <v>273</v>
      </c>
      <c r="BM723" s="228" t="s">
        <v>4508</v>
      </c>
    </row>
    <row r="724" spans="1:47" s="2" customFormat="1" ht="12">
      <c r="A724" s="41"/>
      <c r="B724" s="42"/>
      <c r="C724" s="43"/>
      <c r="D724" s="230" t="s">
        <v>275</v>
      </c>
      <c r="E724" s="43"/>
      <c r="F724" s="231" t="s">
        <v>4507</v>
      </c>
      <c r="G724" s="43"/>
      <c r="H724" s="43"/>
      <c r="I724" s="232"/>
      <c r="J724" s="43"/>
      <c r="K724" s="43"/>
      <c r="L724" s="47"/>
      <c r="M724" s="233"/>
      <c r="N724" s="234"/>
      <c r="O724" s="87"/>
      <c r="P724" s="87"/>
      <c r="Q724" s="87"/>
      <c r="R724" s="87"/>
      <c r="S724" s="87"/>
      <c r="T724" s="88"/>
      <c r="U724" s="41"/>
      <c r="V724" s="41"/>
      <c r="W724" s="41"/>
      <c r="X724" s="41"/>
      <c r="Y724" s="41"/>
      <c r="Z724" s="41"/>
      <c r="AA724" s="41"/>
      <c r="AB724" s="41"/>
      <c r="AC724" s="41"/>
      <c r="AD724" s="41"/>
      <c r="AE724" s="41"/>
      <c r="AT724" s="20" t="s">
        <v>275</v>
      </c>
      <c r="AU724" s="20" t="s">
        <v>82</v>
      </c>
    </row>
    <row r="725" spans="1:65" s="2" customFormat="1" ht="16.5" customHeight="1">
      <c r="A725" s="41"/>
      <c r="B725" s="42"/>
      <c r="C725" s="217" t="s">
        <v>1996</v>
      </c>
      <c r="D725" s="217" t="s">
        <v>268</v>
      </c>
      <c r="E725" s="218" t="s">
        <v>4509</v>
      </c>
      <c r="F725" s="219" t="s">
        <v>4436</v>
      </c>
      <c r="G725" s="220" t="s">
        <v>423</v>
      </c>
      <c r="H725" s="221">
        <v>50</v>
      </c>
      <c r="I725" s="222"/>
      <c r="J725" s="223">
        <f>ROUND(I725*H725,2)</f>
        <v>0</v>
      </c>
      <c r="K725" s="219" t="s">
        <v>520</v>
      </c>
      <c r="L725" s="47"/>
      <c r="M725" s="224" t="s">
        <v>19</v>
      </c>
      <c r="N725" s="225" t="s">
        <v>43</v>
      </c>
      <c r="O725" s="87"/>
      <c r="P725" s="226">
        <f>O725*H725</f>
        <v>0</v>
      </c>
      <c r="Q725" s="226">
        <v>0</v>
      </c>
      <c r="R725" s="226">
        <f>Q725*H725</f>
        <v>0</v>
      </c>
      <c r="S725" s="226">
        <v>0</v>
      </c>
      <c r="T725" s="227">
        <f>S725*H725</f>
        <v>0</v>
      </c>
      <c r="U725" s="41"/>
      <c r="V725" s="41"/>
      <c r="W725" s="41"/>
      <c r="X725" s="41"/>
      <c r="Y725" s="41"/>
      <c r="Z725" s="41"/>
      <c r="AA725" s="41"/>
      <c r="AB725" s="41"/>
      <c r="AC725" s="41"/>
      <c r="AD725" s="41"/>
      <c r="AE725" s="41"/>
      <c r="AR725" s="228" t="s">
        <v>273</v>
      </c>
      <c r="AT725" s="228" t="s">
        <v>268</v>
      </c>
      <c r="AU725" s="228" t="s">
        <v>82</v>
      </c>
      <c r="AY725" s="20" t="s">
        <v>266</v>
      </c>
      <c r="BE725" s="229">
        <f>IF(N725="základní",J725,0)</f>
        <v>0</v>
      </c>
      <c r="BF725" s="229">
        <f>IF(N725="snížená",J725,0)</f>
        <v>0</v>
      </c>
      <c r="BG725" s="229">
        <f>IF(N725="zákl. přenesená",J725,0)</f>
        <v>0</v>
      </c>
      <c r="BH725" s="229">
        <f>IF(N725="sníž. přenesená",J725,0)</f>
        <v>0</v>
      </c>
      <c r="BI725" s="229">
        <f>IF(N725="nulová",J725,0)</f>
        <v>0</v>
      </c>
      <c r="BJ725" s="20" t="s">
        <v>80</v>
      </c>
      <c r="BK725" s="229">
        <f>ROUND(I725*H725,2)</f>
        <v>0</v>
      </c>
      <c r="BL725" s="20" t="s">
        <v>273</v>
      </c>
      <c r="BM725" s="228" t="s">
        <v>4510</v>
      </c>
    </row>
    <row r="726" spans="1:47" s="2" customFormat="1" ht="12">
      <c r="A726" s="41"/>
      <c r="B726" s="42"/>
      <c r="C726" s="43"/>
      <c r="D726" s="230" t="s">
        <v>275</v>
      </c>
      <c r="E726" s="43"/>
      <c r="F726" s="231" t="s">
        <v>4436</v>
      </c>
      <c r="G726" s="43"/>
      <c r="H726" s="43"/>
      <c r="I726" s="232"/>
      <c r="J726" s="43"/>
      <c r="K726" s="43"/>
      <c r="L726" s="47"/>
      <c r="M726" s="233"/>
      <c r="N726" s="234"/>
      <c r="O726" s="87"/>
      <c r="P726" s="87"/>
      <c r="Q726" s="87"/>
      <c r="R726" s="87"/>
      <c r="S726" s="87"/>
      <c r="T726" s="88"/>
      <c r="U726" s="41"/>
      <c r="V726" s="41"/>
      <c r="W726" s="41"/>
      <c r="X726" s="41"/>
      <c r="Y726" s="41"/>
      <c r="Z726" s="41"/>
      <c r="AA726" s="41"/>
      <c r="AB726" s="41"/>
      <c r="AC726" s="41"/>
      <c r="AD726" s="41"/>
      <c r="AE726" s="41"/>
      <c r="AT726" s="20" t="s">
        <v>275</v>
      </c>
      <c r="AU726" s="20" t="s">
        <v>82</v>
      </c>
    </row>
    <row r="727" spans="1:65" s="2" customFormat="1" ht="16.5" customHeight="1">
      <c r="A727" s="41"/>
      <c r="B727" s="42"/>
      <c r="C727" s="269" t="s">
        <v>2002</v>
      </c>
      <c r="D727" s="269" t="s">
        <v>430</v>
      </c>
      <c r="E727" s="270" t="s">
        <v>4511</v>
      </c>
      <c r="F727" s="271" t="s">
        <v>4439</v>
      </c>
      <c r="G727" s="272" t="s">
        <v>3993</v>
      </c>
      <c r="H727" s="273">
        <v>1</v>
      </c>
      <c r="I727" s="274"/>
      <c r="J727" s="275">
        <f>ROUND(I727*H727,2)</f>
        <v>0</v>
      </c>
      <c r="K727" s="271" t="s">
        <v>520</v>
      </c>
      <c r="L727" s="276"/>
      <c r="M727" s="277" t="s">
        <v>19</v>
      </c>
      <c r="N727" s="278" t="s">
        <v>43</v>
      </c>
      <c r="O727" s="87"/>
      <c r="P727" s="226">
        <f>O727*H727</f>
        <v>0</v>
      </c>
      <c r="Q727" s="226">
        <v>0</v>
      </c>
      <c r="R727" s="226">
        <f>Q727*H727</f>
        <v>0</v>
      </c>
      <c r="S727" s="226">
        <v>0</v>
      </c>
      <c r="T727" s="227">
        <f>S727*H727</f>
        <v>0</v>
      </c>
      <c r="U727" s="41"/>
      <c r="V727" s="41"/>
      <c r="W727" s="41"/>
      <c r="X727" s="41"/>
      <c r="Y727" s="41"/>
      <c r="Z727" s="41"/>
      <c r="AA727" s="41"/>
      <c r="AB727" s="41"/>
      <c r="AC727" s="41"/>
      <c r="AD727" s="41"/>
      <c r="AE727" s="41"/>
      <c r="AR727" s="228" t="s">
        <v>324</v>
      </c>
      <c r="AT727" s="228" t="s">
        <v>430</v>
      </c>
      <c r="AU727" s="228" t="s">
        <v>82</v>
      </c>
      <c r="AY727" s="20" t="s">
        <v>266</v>
      </c>
      <c r="BE727" s="229">
        <f>IF(N727="základní",J727,0)</f>
        <v>0</v>
      </c>
      <c r="BF727" s="229">
        <f>IF(N727="snížená",J727,0)</f>
        <v>0</v>
      </c>
      <c r="BG727" s="229">
        <f>IF(N727="zákl. přenesená",J727,0)</f>
        <v>0</v>
      </c>
      <c r="BH727" s="229">
        <f>IF(N727="sníž. přenesená",J727,0)</f>
        <v>0</v>
      </c>
      <c r="BI727" s="229">
        <f>IF(N727="nulová",J727,0)</f>
        <v>0</v>
      </c>
      <c r="BJ727" s="20" t="s">
        <v>80</v>
      </c>
      <c r="BK727" s="229">
        <f>ROUND(I727*H727,2)</f>
        <v>0</v>
      </c>
      <c r="BL727" s="20" t="s">
        <v>273</v>
      </c>
      <c r="BM727" s="228" t="s">
        <v>4512</v>
      </c>
    </row>
    <row r="728" spans="1:47" s="2" customFormat="1" ht="12">
      <c r="A728" s="41"/>
      <c r="B728" s="42"/>
      <c r="C728" s="43"/>
      <c r="D728" s="230" t="s">
        <v>275</v>
      </c>
      <c r="E728" s="43"/>
      <c r="F728" s="231" t="s">
        <v>4439</v>
      </c>
      <c r="G728" s="43"/>
      <c r="H728" s="43"/>
      <c r="I728" s="232"/>
      <c r="J728" s="43"/>
      <c r="K728" s="43"/>
      <c r="L728" s="47"/>
      <c r="M728" s="233"/>
      <c r="N728" s="234"/>
      <c r="O728" s="87"/>
      <c r="P728" s="87"/>
      <c r="Q728" s="87"/>
      <c r="R728" s="87"/>
      <c r="S728" s="87"/>
      <c r="T728" s="88"/>
      <c r="U728" s="41"/>
      <c r="V728" s="41"/>
      <c r="W728" s="41"/>
      <c r="X728" s="41"/>
      <c r="Y728" s="41"/>
      <c r="Z728" s="41"/>
      <c r="AA728" s="41"/>
      <c r="AB728" s="41"/>
      <c r="AC728" s="41"/>
      <c r="AD728" s="41"/>
      <c r="AE728" s="41"/>
      <c r="AT728" s="20" t="s">
        <v>275</v>
      </c>
      <c r="AU728" s="20" t="s">
        <v>82</v>
      </c>
    </row>
    <row r="729" spans="1:65" s="2" customFormat="1" ht="16.5" customHeight="1">
      <c r="A729" s="41"/>
      <c r="B729" s="42"/>
      <c r="C729" s="217" t="s">
        <v>2008</v>
      </c>
      <c r="D729" s="217" t="s">
        <v>268</v>
      </c>
      <c r="E729" s="218" t="s">
        <v>4440</v>
      </c>
      <c r="F729" s="219" t="s">
        <v>4441</v>
      </c>
      <c r="G729" s="220" t="s">
        <v>3993</v>
      </c>
      <c r="H729" s="221">
        <v>1</v>
      </c>
      <c r="I729" s="222"/>
      <c r="J729" s="223">
        <f>ROUND(I729*H729,2)</f>
        <v>0</v>
      </c>
      <c r="K729" s="219" t="s">
        <v>272</v>
      </c>
      <c r="L729" s="47"/>
      <c r="M729" s="224" t="s">
        <v>19</v>
      </c>
      <c r="N729" s="225" t="s">
        <v>43</v>
      </c>
      <c r="O729" s="87"/>
      <c r="P729" s="226">
        <f>O729*H729</f>
        <v>0</v>
      </c>
      <c r="Q729" s="226">
        <v>0</v>
      </c>
      <c r="R729" s="226">
        <f>Q729*H729</f>
        <v>0</v>
      </c>
      <c r="S729" s="226">
        <v>0</v>
      </c>
      <c r="T729" s="227">
        <f>S729*H729</f>
        <v>0</v>
      </c>
      <c r="U729" s="41"/>
      <c r="V729" s="41"/>
      <c r="W729" s="41"/>
      <c r="X729" s="41"/>
      <c r="Y729" s="41"/>
      <c r="Z729" s="41"/>
      <c r="AA729" s="41"/>
      <c r="AB729" s="41"/>
      <c r="AC729" s="41"/>
      <c r="AD729" s="41"/>
      <c r="AE729" s="41"/>
      <c r="AR729" s="228" t="s">
        <v>273</v>
      </c>
      <c r="AT729" s="228" t="s">
        <v>268</v>
      </c>
      <c r="AU729" s="228" t="s">
        <v>82</v>
      </c>
      <c r="AY729" s="20" t="s">
        <v>266</v>
      </c>
      <c r="BE729" s="229">
        <f>IF(N729="základní",J729,0)</f>
        <v>0</v>
      </c>
      <c r="BF729" s="229">
        <f>IF(N729="snížená",J729,0)</f>
        <v>0</v>
      </c>
      <c r="BG729" s="229">
        <f>IF(N729="zákl. přenesená",J729,0)</f>
        <v>0</v>
      </c>
      <c r="BH729" s="229">
        <f>IF(N729="sníž. přenesená",J729,0)</f>
        <v>0</v>
      </c>
      <c r="BI729" s="229">
        <f>IF(N729="nulová",J729,0)</f>
        <v>0</v>
      </c>
      <c r="BJ729" s="20" t="s">
        <v>80</v>
      </c>
      <c r="BK729" s="229">
        <f>ROUND(I729*H729,2)</f>
        <v>0</v>
      </c>
      <c r="BL729" s="20" t="s">
        <v>273</v>
      </c>
      <c r="BM729" s="228" t="s">
        <v>4513</v>
      </c>
    </row>
    <row r="730" spans="1:47" s="2" customFormat="1" ht="12">
      <c r="A730" s="41"/>
      <c r="B730" s="42"/>
      <c r="C730" s="43"/>
      <c r="D730" s="230" t="s">
        <v>275</v>
      </c>
      <c r="E730" s="43"/>
      <c r="F730" s="231" t="s">
        <v>4441</v>
      </c>
      <c r="G730" s="43"/>
      <c r="H730" s="43"/>
      <c r="I730" s="232"/>
      <c r="J730" s="43"/>
      <c r="K730" s="43"/>
      <c r="L730" s="47"/>
      <c r="M730" s="233"/>
      <c r="N730" s="234"/>
      <c r="O730" s="87"/>
      <c r="P730" s="87"/>
      <c r="Q730" s="87"/>
      <c r="R730" s="87"/>
      <c r="S730" s="87"/>
      <c r="T730" s="88"/>
      <c r="U730" s="41"/>
      <c r="V730" s="41"/>
      <c r="W730" s="41"/>
      <c r="X730" s="41"/>
      <c r="Y730" s="41"/>
      <c r="Z730" s="41"/>
      <c r="AA730" s="41"/>
      <c r="AB730" s="41"/>
      <c r="AC730" s="41"/>
      <c r="AD730" s="41"/>
      <c r="AE730" s="41"/>
      <c r="AT730" s="20" t="s">
        <v>275</v>
      </c>
      <c r="AU730" s="20" t="s">
        <v>82</v>
      </c>
    </row>
    <row r="731" spans="1:47" s="2" customFormat="1" ht="12">
      <c r="A731" s="41"/>
      <c r="B731" s="42"/>
      <c r="C731" s="43"/>
      <c r="D731" s="235" t="s">
        <v>277</v>
      </c>
      <c r="E731" s="43"/>
      <c r="F731" s="236" t="s">
        <v>4442</v>
      </c>
      <c r="G731" s="43"/>
      <c r="H731" s="43"/>
      <c r="I731" s="232"/>
      <c r="J731" s="43"/>
      <c r="K731" s="43"/>
      <c r="L731" s="47"/>
      <c r="M731" s="233"/>
      <c r="N731" s="234"/>
      <c r="O731" s="87"/>
      <c r="P731" s="87"/>
      <c r="Q731" s="87"/>
      <c r="R731" s="87"/>
      <c r="S731" s="87"/>
      <c r="T731" s="88"/>
      <c r="U731" s="41"/>
      <c r="V731" s="41"/>
      <c r="W731" s="41"/>
      <c r="X731" s="41"/>
      <c r="Y731" s="41"/>
      <c r="Z731" s="41"/>
      <c r="AA731" s="41"/>
      <c r="AB731" s="41"/>
      <c r="AC731" s="41"/>
      <c r="AD731" s="41"/>
      <c r="AE731" s="41"/>
      <c r="AT731" s="20" t="s">
        <v>277</v>
      </c>
      <c r="AU731" s="20" t="s">
        <v>82</v>
      </c>
    </row>
    <row r="732" spans="1:65" s="2" customFormat="1" ht="21.75" customHeight="1">
      <c r="A732" s="41"/>
      <c r="B732" s="42"/>
      <c r="C732" s="269" t="s">
        <v>2014</v>
      </c>
      <c r="D732" s="269" t="s">
        <v>430</v>
      </c>
      <c r="E732" s="270" t="s">
        <v>4445</v>
      </c>
      <c r="F732" s="271" t="s">
        <v>4446</v>
      </c>
      <c r="G732" s="272" t="s">
        <v>423</v>
      </c>
      <c r="H732" s="273">
        <v>3</v>
      </c>
      <c r="I732" s="274"/>
      <c r="J732" s="275">
        <f>ROUND(I732*H732,2)</f>
        <v>0</v>
      </c>
      <c r="K732" s="271" t="s">
        <v>520</v>
      </c>
      <c r="L732" s="276"/>
      <c r="M732" s="277" t="s">
        <v>19</v>
      </c>
      <c r="N732" s="278" t="s">
        <v>43</v>
      </c>
      <c r="O732" s="87"/>
      <c r="P732" s="226">
        <f>O732*H732</f>
        <v>0</v>
      </c>
      <c r="Q732" s="226">
        <v>0</v>
      </c>
      <c r="R732" s="226">
        <f>Q732*H732</f>
        <v>0</v>
      </c>
      <c r="S732" s="226">
        <v>0</v>
      </c>
      <c r="T732" s="227">
        <f>S732*H732</f>
        <v>0</v>
      </c>
      <c r="U732" s="41"/>
      <c r="V732" s="41"/>
      <c r="W732" s="41"/>
      <c r="X732" s="41"/>
      <c r="Y732" s="41"/>
      <c r="Z732" s="41"/>
      <c r="AA732" s="41"/>
      <c r="AB732" s="41"/>
      <c r="AC732" s="41"/>
      <c r="AD732" s="41"/>
      <c r="AE732" s="41"/>
      <c r="AR732" s="228" t="s">
        <v>324</v>
      </c>
      <c r="AT732" s="228" t="s">
        <v>430</v>
      </c>
      <c r="AU732" s="228" t="s">
        <v>82</v>
      </c>
      <c r="AY732" s="20" t="s">
        <v>266</v>
      </c>
      <c r="BE732" s="229">
        <f>IF(N732="základní",J732,0)</f>
        <v>0</v>
      </c>
      <c r="BF732" s="229">
        <f>IF(N732="snížená",J732,0)</f>
        <v>0</v>
      </c>
      <c r="BG732" s="229">
        <f>IF(N732="zákl. přenesená",J732,0)</f>
        <v>0</v>
      </c>
      <c r="BH732" s="229">
        <f>IF(N732="sníž. přenesená",J732,0)</f>
        <v>0</v>
      </c>
      <c r="BI732" s="229">
        <f>IF(N732="nulová",J732,0)</f>
        <v>0</v>
      </c>
      <c r="BJ732" s="20" t="s">
        <v>80</v>
      </c>
      <c r="BK732" s="229">
        <f>ROUND(I732*H732,2)</f>
        <v>0</v>
      </c>
      <c r="BL732" s="20" t="s">
        <v>273</v>
      </c>
      <c r="BM732" s="228" t="s">
        <v>4514</v>
      </c>
    </row>
    <row r="733" spans="1:47" s="2" customFormat="1" ht="12">
      <c r="A733" s="41"/>
      <c r="B733" s="42"/>
      <c r="C733" s="43"/>
      <c r="D733" s="230" t="s">
        <v>275</v>
      </c>
      <c r="E733" s="43"/>
      <c r="F733" s="231" t="s">
        <v>4446</v>
      </c>
      <c r="G733" s="43"/>
      <c r="H733" s="43"/>
      <c r="I733" s="232"/>
      <c r="J733" s="43"/>
      <c r="K733" s="43"/>
      <c r="L733" s="47"/>
      <c r="M733" s="233"/>
      <c r="N733" s="234"/>
      <c r="O733" s="87"/>
      <c r="P733" s="87"/>
      <c r="Q733" s="87"/>
      <c r="R733" s="87"/>
      <c r="S733" s="87"/>
      <c r="T733" s="88"/>
      <c r="U733" s="41"/>
      <c r="V733" s="41"/>
      <c r="W733" s="41"/>
      <c r="X733" s="41"/>
      <c r="Y733" s="41"/>
      <c r="Z733" s="41"/>
      <c r="AA733" s="41"/>
      <c r="AB733" s="41"/>
      <c r="AC733" s="41"/>
      <c r="AD733" s="41"/>
      <c r="AE733" s="41"/>
      <c r="AT733" s="20" t="s">
        <v>275</v>
      </c>
      <c r="AU733" s="20" t="s">
        <v>82</v>
      </c>
    </row>
    <row r="734" spans="1:65" s="2" customFormat="1" ht="16.5" customHeight="1">
      <c r="A734" s="41"/>
      <c r="B734" s="42"/>
      <c r="C734" s="217" t="s">
        <v>2019</v>
      </c>
      <c r="D734" s="217" t="s">
        <v>268</v>
      </c>
      <c r="E734" s="218" t="s">
        <v>4447</v>
      </c>
      <c r="F734" s="219" t="s">
        <v>4448</v>
      </c>
      <c r="G734" s="220" t="s">
        <v>423</v>
      </c>
      <c r="H734" s="221">
        <v>3</v>
      </c>
      <c r="I734" s="222"/>
      <c r="J734" s="223">
        <f>ROUND(I734*H734,2)</f>
        <v>0</v>
      </c>
      <c r="K734" s="219" t="s">
        <v>272</v>
      </c>
      <c r="L734" s="47"/>
      <c r="M734" s="224" t="s">
        <v>19</v>
      </c>
      <c r="N734" s="225" t="s">
        <v>43</v>
      </c>
      <c r="O734" s="87"/>
      <c r="P734" s="226">
        <f>O734*H734</f>
        <v>0</v>
      </c>
      <c r="Q734" s="226">
        <v>0</v>
      </c>
      <c r="R734" s="226">
        <f>Q734*H734</f>
        <v>0</v>
      </c>
      <c r="S734" s="226">
        <v>0</v>
      </c>
      <c r="T734" s="227">
        <f>S734*H734</f>
        <v>0</v>
      </c>
      <c r="U734" s="41"/>
      <c r="V734" s="41"/>
      <c r="W734" s="41"/>
      <c r="X734" s="41"/>
      <c r="Y734" s="41"/>
      <c r="Z734" s="41"/>
      <c r="AA734" s="41"/>
      <c r="AB734" s="41"/>
      <c r="AC734" s="41"/>
      <c r="AD734" s="41"/>
      <c r="AE734" s="41"/>
      <c r="AR734" s="228" t="s">
        <v>273</v>
      </c>
      <c r="AT734" s="228" t="s">
        <v>268</v>
      </c>
      <c r="AU734" s="228" t="s">
        <v>82</v>
      </c>
      <c r="AY734" s="20" t="s">
        <v>266</v>
      </c>
      <c r="BE734" s="229">
        <f>IF(N734="základní",J734,0)</f>
        <v>0</v>
      </c>
      <c r="BF734" s="229">
        <f>IF(N734="snížená",J734,0)</f>
        <v>0</v>
      </c>
      <c r="BG734" s="229">
        <f>IF(N734="zákl. přenesená",J734,0)</f>
        <v>0</v>
      </c>
      <c r="BH734" s="229">
        <f>IF(N734="sníž. přenesená",J734,0)</f>
        <v>0</v>
      </c>
      <c r="BI734" s="229">
        <f>IF(N734="nulová",J734,0)</f>
        <v>0</v>
      </c>
      <c r="BJ734" s="20" t="s">
        <v>80</v>
      </c>
      <c r="BK734" s="229">
        <f>ROUND(I734*H734,2)</f>
        <v>0</v>
      </c>
      <c r="BL734" s="20" t="s">
        <v>273</v>
      </c>
      <c r="BM734" s="228" t="s">
        <v>4515</v>
      </c>
    </row>
    <row r="735" spans="1:47" s="2" customFormat="1" ht="12">
      <c r="A735" s="41"/>
      <c r="B735" s="42"/>
      <c r="C735" s="43"/>
      <c r="D735" s="230" t="s">
        <v>275</v>
      </c>
      <c r="E735" s="43"/>
      <c r="F735" s="231" t="s">
        <v>4448</v>
      </c>
      <c r="G735" s="43"/>
      <c r="H735" s="43"/>
      <c r="I735" s="232"/>
      <c r="J735" s="43"/>
      <c r="K735" s="43"/>
      <c r="L735" s="47"/>
      <c r="M735" s="233"/>
      <c r="N735" s="234"/>
      <c r="O735" s="87"/>
      <c r="P735" s="87"/>
      <c r="Q735" s="87"/>
      <c r="R735" s="87"/>
      <c r="S735" s="87"/>
      <c r="T735" s="88"/>
      <c r="U735" s="41"/>
      <c r="V735" s="41"/>
      <c r="W735" s="41"/>
      <c r="X735" s="41"/>
      <c r="Y735" s="41"/>
      <c r="Z735" s="41"/>
      <c r="AA735" s="41"/>
      <c r="AB735" s="41"/>
      <c r="AC735" s="41"/>
      <c r="AD735" s="41"/>
      <c r="AE735" s="41"/>
      <c r="AT735" s="20" t="s">
        <v>275</v>
      </c>
      <c r="AU735" s="20" t="s">
        <v>82</v>
      </c>
    </row>
    <row r="736" spans="1:47" s="2" customFormat="1" ht="12">
      <c r="A736" s="41"/>
      <c r="B736" s="42"/>
      <c r="C736" s="43"/>
      <c r="D736" s="235" t="s">
        <v>277</v>
      </c>
      <c r="E736" s="43"/>
      <c r="F736" s="236" t="s">
        <v>4449</v>
      </c>
      <c r="G736" s="43"/>
      <c r="H736" s="43"/>
      <c r="I736" s="232"/>
      <c r="J736" s="43"/>
      <c r="K736" s="43"/>
      <c r="L736" s="47"/>
      <c r="M736" s="233"/>
      <c r="N736" s="234"/>
      <c r="O736" s="87"/>
      <c r="P736" s="87"/>
      <c r="Q736" s="87"/>
      <c r="R736" s="87"/>
      <c r="S736" s="87"/>
      <c r="T736" s="88"/>
      <c r="U736" s="41"/>
      <c r="V736" s="41"/>
      <c r="W736" s="41"/>
      <c r="X736" s="41"/>
      <c r="Y736" s="41"/>
      <c r="Z736" s="41"/>
      <c r="AA736" s="41"/>
      <c r="AB736" s="41"/>
      <c r="AC736" s="41"/>
      <c r="AD736" s="41"/>
      <c r="AE736" s="41"/>
      <c r="AT736" s="20" t="s">
        <v>277</v>
      </c>
      <c r="AU736" s="20" t="s">
        <v>82</v>
      </c>
    </row>
    <row r="737" spans="1:65" s="2" customFormat="1" ht="16.5" customHeight="1">
      <c r="A737" s="41"/>
      <c r="B737" s="42"/>
      <c r="C737" s="269" t="s">
        <v>2025</v>
      </c>
      <c r="D737" s="269" t="s">
        <v>430</v>
      </c>
      <c r="E737" s="270" t="s">
        <v>4516</v>
      </c>
      <c r="F737" s="271" t="s">
        <v>4517</v>
      </c>
      <c r="G737" s="272" t="s">
        <v>3753</v>
      </c>
      <c r="H737" s="273">
        <v>2</v>
      </c>
      <c r="I737" s="274"/>
      <c r="J737" s="275">
        <f>ROUND(I737*H737,2)</f>
        <v>0</v>
      </c>
      <c r="K737" s="271" t="s">
        <v>520</v>
      </c>
      <c r="L737" s="276"/>
      <c r="M737" s="277" t="s">
        <v>19</v>
      </c>
      <c r="N737" s="278" t="s">
        <v>43</v>
      </c>
      <c r="O737" s="87"/>
      <c r="P737" s="226">
        <f>O737*H737</f>
        <v>0</v>
      </c>
      <c r="Q737" s="226">
        <v>0</v>
      </c>
      <c r="R737" s="226">
        <f>Q737*H737</f>
        <v>0</v>
      </c>
      <c r="S737" s="226">
        <v>0</v>
      </c>
      <c r="T737" s="227">
        <f>S737*H737</f>
        <v>0</v>
      </c>
      <c r="U737" s="41"/>
      <c r="V737" s="41"/>
      <c r="W737" s="41"/>
      <c r="X737" s="41"/>
      <c r="Y737" s="41"/>
      <c r="Z737" s="41"/>
      <c r="AA737" s="41"/>
      <c r="AB737" s="41"/>
      <c r="AC737" s="41"/>
      <c r="AD737" s="41"/>
      <c r="AE737" s="41"/>
      <c r="AR737" s="228" t="s">
        <v>324</v>
      </c>
      <c r="AT737" s="228" t="s">
        <v>430</v>
      </c>
      <c r="AU737" s="228" t="s">
        <v>82</v>
      </c>
      <c r="AY737" s="20" t="s">
        <v>266</v>
      </c>
      <c r="BE737" s="229">
        <f>IF(N737="základní",J737,0)</f>
        <v>0</v>
      </c>
      <c r="BF737" s="229">
        <f>IF(N737="snížená",J737,0)</f>
        <v>0</v>
      </c>
      <c r="BG737" s="229">
        <f>IF(N737="zákl. přenesená",J737,0)</f>
        <v>0</v>
      </c>
      <c r="BH737" s="229">
        <f>IF(N737="sníž. přenesená",J737,0)</f>
        <v>0</v>
      </c>
      <c r="BI737" s="229">
        <f>IF(N737="nulová",J737,0)</f>
        <v>0</v>
      </c>
      <c r="BJ737" s="20" t="s">
        <v>80</v>
      </c>
      <c r="BK737" s="229">
        <f>ROUND(I737*H737,2)</f>
        <v>0</v>
      </c>
      <c r="BL737" s="20" t="s">
        <v>273</v>
      </c>
      <c r="BM737" s="228" t="s">
        <v>4518</v>
      </c>
    </row>
    <row r="738" spans="1:47" s="2" customFormat="1" ht="12">
      <c r="A738" s="41"/>
      <c r="B738" s="42"/>
      <c r="C738" s="43"/>
      <c r="D738" s="230" t="s">
        <v>275</v>
      </c>
      <c r="E738" s="43"/>
      <c r="F738" s="231" t="s">
        <v>4517</v>
      </c>
      <c r="G738" s="43"/>
      <c r="H738" s="43"/>
      <c r="I738" s="232"/>
      <c r="J738" s="43"/>
      <c r="K738" s="43"/>
      <c r="L738" s="47"/>
      <c r="M738" s="233"/>
      <c r="N738" s="234"/>
      <c r="O738" s="87"/>
      <c r="P738" s="87"/>
      <c r="Q738" s="87"/>
      <c r="R738" s="87"/>
      <c r="S738" s="87"/>
      <c r="T738" s="88"/>
      <c r="U738" s="41"/>
      <c r="V738" s="41"/>
      <c r="W738" s="41"/>
      <c r="X738" s="41"/>
      <c r="Y738" s="41"/>
      <c r="Z738" s="41"/>
      <c r="AA738" s="41"/>
      <c r="AB738" s="41"/>
      <c r="AC738" s="41"/>
      <c r="AD738" s="41"/>
      <c r="AE738" s="41"/>
      <c r="AT738" s="20" t="s">
        <v>275</v>
      </c>
      <c r="AU738" s="20" t="s">
        <v>82</v>
      </c>
    </row>
    <row r="739" spans="1:65" s="2" customFormat="1" ht="24.15" customHeight="1">
      <c r="A739" s="41"/>
      <c r="B739" s="42"/>
      <c r="C739" s="217" t="s">
        <v>2033</v>
      </c>
      <c r="D739" s="217" t="s">
        <v>268</v>
      </c>
      <c r="E739" s="218" t="s">
        <v>4519</v>
      </c>
      <c r="F739" s="219" t="s">
        <v>4451</v>
      </c>
      <c r="G739" s="220" t="s">
        <v>3993</v>
      </c>
      <c r="H739" s="221">
        <v>8</v>
      </c>
      <c r="I739" s="222"/>
      <c r="J739" s="223">
        <f>ROUND(I739*H739,2)</f>
        <v>0</v>
      </c>
      <c r="K739" s="219" t="s">
        <v>520</v>
      </c>
      <c r="L739" s="47"/>
      <c r="M739" s="224" t="s">
        <v>19</v>
      </c>
      <c r="N739" s="225" t="s">
        <v>43</v>
      </c>
      <c r="O739" s="87"/>
      <c r="P739" s="226">
        <f>O739*H739</f>
        <v>0</v>
      </c>
      <c r="Q739" s="226">
        <v>0</v>
      </c>
      <c r="R739" s="226">
        <f>Q739*H739</f>
        <v>0</v>
      </c>
      <c r="S739" s="226">
        <v>0</v>
      </c>
      <c r="T739" s="227">
        <f>S739*H739</f>
        <v>0</v>
      </c>
      <c r="U739" s="41"/>
      <c r="V739" s="41"/>
      <c r="W739" s="41"/>
      <c r="X739" s="41"/>
      <c r="Y739" s="41"/>
      <c r="Z739" s="41"/>
      <c r="AA739" s="41"/>
      <c r="AB739" s="41"/>
      <c r="AC739" s="41"/>
      <c r="AD739" s="41"/>
      <c r="AE739" s="41"/>
      <c r="AR739" s="228" t="s">
        <v>273</v>
      </c>
      <c r="AT739" s="228" t="s">
        <v>268</v>
      </c>
      <c r="AU739" s="228" t="s">
        <v>82</v>
      </c>
      <c r="AY739" s="20" t="s">
        <v>266</v>
      </c>
      <c r="BE739" s="229">
        <f>IF(N739="základní",J739,0)</f>
        <v>0</v>
      </c>
      <c r="BF739" s="229">
        <f>IF(N739="snížená",J739,0)</f>
        <v>0</v>
      </c>
      <c r="BG739" s="229">
        <f>IF(N739="zákl. přenesená",J739,0)</f>
        <v>0</v>
      </c>
      <c r="BH739" s="229">
        <f>IF(N739="sníž. přenesená",J739,0)</f>
        <v>0</v>
      </c>
      <c r="BI739" s="229">
        <f>IF(N739="nulová",J739,0)</f>
        <v>0</v>
      </c>
      <c r="BJ739" s="20" t="s">
        <v>80</v>
      </c>
      <c r="BK739" s="229">
        <f>ROUND(I739*H739,2)</f>
        <v>0</v>
      </c>
      <c r="BL739" s="20" t="s">
        <v>273</v>
      </c>
      <c r="BM739" s="228" t="s">
        <v>4520</v>
      </c>
    </row>
    <row r="740" spans="1:47" s="2" customFormat="1" ht="12">
      <c r="A740" s="41"/>
      <c r="B740" s="42"/>
      <c r="C740" s="43"/>
      <c r="D740" s="230" t="s">
        <v>275</v>
      </c>
      <c r="E740" s="43"/>
      <c r="F740" s="231" t="s">
        <v>4451</v>
      </c>
      <c r="G740" s="43"/>
      <c r="H740" s="43"/>
      <c r="I740" s="232"/>
      <c r="J740" s="43"/>
      <c r="K740" s="43"/>
      <c r="L740" s="47"/>
      <c r="M740" s="233"/>
      <c r="N740" s="234"/>
      <c r="O740" s="87"/>
      <c r="P740" s="87"/>
      <c r="Q740" s="87"/>
      <c r="R740" s="87"/>
      <c r="S740" s="87"/>
      <c r="T740" s="88"/>
      <c r="U740" s="41"/>
      <c r="V740" s="41"/>
      <c r="W740" s="41"/>
      <c r="X740" s="41"/>
      <c r="Y740" s="41"/>
      <c r="Z740" s="41"/>
      <c r="AA740" s="41"/>
      <c r="AB740" s="41"/>
      <c r="AC740" s="41"/>
      <c r="AD740" s="41"/>
      <c r="AE740" s="41"/>
      <c r="AT740" s="20" t="s">
        <v>275</v>
      </c>
      <c r="AU740" s="20" t="s">
        <v>82</v>
      </c>
    </row>
    <row r="741" spans="1:65" s="2" customFormat="1" ht="24.15" customHeight="1">
      <c r="A741" s="41"/>
      <c r="B741" s="42"/>
      <c r="C741" s="269" t="s">
        <v>2043</v>
      </c>
      <c r="D741" s="269" t="s">
        <v>430</v>
      </c>
      <c r="E741" s="270" t="s">
        <v>4521</v>
      </c>
      <c r="F741" s="271" t="s">
        <v>4454</v>
      </c>
      <c r="G741" s="272" t="s">
        <v>3993</v>
      </c>
      <c r="H741" s="273">
        <v>1</v>
      </c>
      <c r="I741" s="274"/>
      <c r="J741" s="275">
        <f>ROUND(I741*H741,2)</f>
        <v>0</v>
      </c>
      <c r="K741" s="271" t="s">
        <v>520</v>
      </c>
      <c r="L741" s="276"/>
      <c r="M741" s="277" t="s">
        <v>19</v>
      </c>
      <c r="N741" s="278" t="s">
        <v>43</v>
      </c>
      <c r="O741" s="87"/>
      <c r="P741" s="226">
        <f>O741*H741</f>
        <v>0</v>
      </c>
      <c r="Q741" s="226">
        <v>0</v>
      </c>
      <c r="R741" s="226">
        <f>Q741*H741</f>
        <v>0</v>
      </c>
      <c r="S741" s="226">
        <v>0</v>
      </c>
      <c r="T741" s="227">
        <f>S741*H741</f>
        <v>0</v>
      </c>
      <c r="U741" s="41"/>
      <c r="V741" s="41"/>
      <c r="W741" s="41"/>
      <c r="X741" s="41"/>
      <c r="Y741" s="41"/>
      <c r="Z741" s="41"/>
      <c r="AA741" s="41"/>
      <c r="AB741" s="41"/>
      <c r="AC741" s="41"/>
      <c r="AD741" s="41"/>
      <c r="AE741" s="41"/>
      <c r="AR741" s="228" t="s">
        <v>324</v>
      </c>
      <c r="AT741" s="228" t="s">
        <v>430</v>
      </c>
      <c r="AU741" s="228" t="s">
        <v>82</v>
      </c>
      <c r="AY741" s="20" t="s">
        <v>266</v>
      </c>
      <c r="BE741" s="229">
        <f>IF(N741="základní",J741,0)</f>
        <v>0</v>
      </c>
      <c r="BF741" s="229">
        <f>IF(N741="snížená",J741,0)</f>
        <v>0</v>
      </c>
      <c r="BG741" s="229">
        <f>IF(N741="zákl. přenesená",J741,0)</f>
        <v>0</v>
      </c>
      <c r="BH741" s="229">
        <f>IF(N741="sníž. přenesená",J741,0)</f>
        <v>0</v>
      </c>
      <c r="BI741" s="229">
        <f>IF(N741="nulová",J741,0)</f>
        <v>0</v>
      </c>
      <c r="BJ741" s="20" t="s">
        <v>80</v>
      </c>
      <c r="BK741" s="229">
        <f>ROUND(I741*H741,2)</f>
        <v>0</v>
      </c>
      <c r="BL741" s="20" t="s">
        <v>273</v>
      </c>
      <c r="BM741" s="228" t="s">
        <v>4522</v>
      </c>
    </row>
    <row r="742" spans="1:47" s="2" customFormat="1" ht="12">
      <c r="A742" s="41"/>
      <c r="B742" s="42"/>
      <c r="C742" s="43"/>
      <c r="D742" s="230" t="s">
        <v>275</v>
      </c>
      <c r="E742" s="43"/>
      <c r="F742" s="231" t="s">
        <v>4454</v>
      </c>
      <c r="G742" s="43"/>
      <c r="H742" s="43"/>
      <c r="I742" s="232"/>
      <c r="J742" s="43"/>
      <c r="K742" s="43"/>
      <c r="L742" s="47"/>
      <c r="M742" s="233"/>
      <c r="N742" s="234"/>
      <c r="O742" s="87"/>
      <c r="P742" s="87"/>
      <c r="Q742" s="87"/>
      <c r="R742" s="87"/>
      <c r="S742" s="87"/>
      <c r="T742" s="88"/>
      <c r="U742" s="41"/>
      <c r="V742" s="41"/>
      <c r="W742" s="41"/>
      <c r="X742" s="41"/>
      <c r="Y742" s="41"/>
      <c r="Z742" s="41"/>
      <c r="AA742" s="41"/>
      <c r="AB742" s="41"/>
      <c r="AC742" s="41"/>
      <c r="AD742" s="41"/>
      <c r="AE742" s="41"/>
      <c r="AT742" s="20" t="s">
        <v>275</v>
      </c>
      <c r="AU742" s="20" t="s">
        <v>82</v>
      </c>
    </row>
    <row r="743" spans="1:65" s="2" customFormat="1" ht="16.5" customHeight="1">
      <c r="A743" s="41"/>
      <c r="B743" s="42"/>
      <c r="C743" s="217" t="s">
        <v>2048</v>
      </c>
      <c r="D743" s="217" t="s">
        <v>268</v>
      </c>
      <c r="E743" s="218" t="s">
        <v>4455</v>
      </c>
      <c r="F743" s="219" t="s">
        <v>4456</v>
      </c>
      <c r="G743" s="220" t="s">
        <v>3993</v>
      </c>
      <c r="H743" s="221">
        <v>1</v>
      </c>
      <c r="I743" s="222"/>
      <c r="J743" s="223">
        <f>ROUND(I743*H743,2)</f>
        <v>0</v>
      </c>
      <c r="K743" s="219" t="s">
        <v>520</v>
      </c>
      <c r="L743" s="47"/>
      <c r="M743" s="224" t="s">
        <v>19</v>
      </c>
      <c r="N743" s="225" t="s">
        <v>43</v>
      </c>
      <c r="O743" s="87"/>
      <c r="P743" s="226">
        <f>O743*H743</f>
        <v>0</v>
      </c>
      <c r="Q743" s="226">
        <v>0</v>
      </c>
      <c r="R743" s="226">
        <f>Q743*H743</f>
        <v>0</v>
      </c>
      <c r="S743" s="226">
        <v>0</v>
      </c>
      <c r="T743" s="227">
        <f>S743*H743</f>
        <v>0</v>
      </c>
      <c r="U743" s="41"/>
      <c r="V743" s="41"/>
      <c r="W743" s="41"/>
      <c r="X743" s="41"/>
      <c r="Y743" s="41"/>
      <c r="Z743" s="41"/>
      <c r="AA743" s="41"/>
      <c r="AB743" s="41"/>
      <c r="AC743" s="41"/>
      <c r="AD743" s="41"/>
      <c r="AE743" s="41"/>
      <c r="AR743" s="228" t="s">
        <v>273</v>
      </c>
      <c r="AT743" s="228" t="s">
        <v>268</v>
      </c>
      <c r="AU743" s="228" t="s">
        <v>82</v>
      </c>
      <c r="AY743" s="20" t="s">
        <v>266</v>
      </c>
      <c r="BE743" s="229">
        <f>IF(N743="základní",J743,0)</f>
        <v>0</v>
      </c>
      <c r="BF743" s="229">
        <f>IF(N743="snížená",J743,0)</f>
        <v>0</v>
      </c>
      <c r="BG743" s="229">
        <f>IF(N743="zákl. přenesená",J743,0)</f>
        <v>0</v>
      </c>
      <c r="BH743" s="229">
        <f>IF(N743="sníž. přenesená",J743,0)</f>
        <v>0</v>
      </c>
      <c r="BI743" s="229">
        <f>IF(N743="nulová",J743,0)</f>
        <v>0</v>
      </c>
      <c r="BJ743" s="20" t="s">
        <v>80</v>
      </c>
      <c r="BK743" s="229">
        <f>ROUND(I743*H743,2)</f>
        <v>0</v>
      </c>
      <c r="BL743" s="20" t="s">
        <v>273</v>
      </c>
      <c r="BM743" s="228" t="s">
        <v>4523</v>
      </c>
    </row>
    <row r="744" spans="1:47" s="2" customFormat="1" ht="12">
      <c r="A744" s="41"/>
      <c r="B744" s="42"/>
      <c r="C744" s="43"/>
      <c r="D744" s="230" t="s">
        <v>275</v>
      </c>
      <c r="E744" s="43"/>
      <c r="F744" s="231" t="s">
        <v>4456</v>
      </c>
      <c r="G744" s="43"/>
      <c r="H744" s="43"/>
      <c r="I744" s="232"/>
      <c r="J744" s="43"/>
      <c r="K744" s="43"/>
      <c r="L744" s="47"/>
      <c r="M744" s="233"/>
      <c r="N744" s="234"/>
      <c r="O744" s="87"/>
      <c r="P744" s="87"/>
      <c r="Q744" s="87"/>
      <c r="R744" s="87"/>
      <c r="S744" s="87"/>
      <c r="T744" s="88"/>
      <c r="U744" s="41"/>
      <c r="V744" s="41"/>
      <c r="W744" s="41"/>
      <c r="X744" s="41"/>
      <c r="Y744" s="41"/>
      <c r="Z744" s="41"/>
      <c r="AA744" s="41"/>
      <c r="AB744" s="41"/>
      <c r="AC744" s="41"/>
      <c r="AD744" s="41"/>
      <c r="AE744" s="41"/>
      <c r="AT744" s="20" t="s">
        <v>275</v>
      </c>
      <c r="AU744" s="20" t="s">
        <v>82</v>
      </c>
    </row>
    <row r="745" spans="1:65" s="2" customFormat="1" ht="24.15" customHeight="1">
      <c r="A745" s="41"/>
      <c r="B745" s="42"/>
      <c r="C745" s="269" t="s">
        <v>2056</v>
      </c>
      <c r="D745" s="269" t="s">
        <v>430</v>
      </c>
      <c r="E745" s="270" t="s">
        <v>4457</v>
      </c>
      <c r="F745" s="271" t="s">
        <v>4458</v>
      </c>
      <c r="G745" s="272" t="s">
        <v>271</v>
      </c>
      <c r="H745" s="273">
        <v>2</v>
      </c>
      <c r="I745" s="274"/>
      <c r="J745" s="275">
        <f>ROUND(I745*H745,2)</f>
        <v>0</v>
      </c>
      <c r="K745" s="271" t="s">
        <v>520</v>
      </c>
      <c r="L745" s="276"/>
      <c r="M745" s="277" t="s">
        <v>19</v>
      </c>
      <c r="N745" s="278" t="s">
        <v>43</v>
      </c>
      <c r="O745" s="87"/>
      <c r="P745" s="226">
        <f>O745*H745</f>
        <v>0</v>
      </c>
      <c r="Q745" s="226">
        <v>0</v>
      </c>
      <c r="R745" s="226">
        <f>Q745*H745</f>
        <v>0</v>
      </c>
      <c r="S745" s="226">
        <v>0</v>
      </c>
      <c r="T745" s="227">
        <f>S745*H745</f>
        <v>0</v>
      </c>
      <c r="U745" s="41"/>
      <c r="V745" s="41"/>
      <c r="W745" s="41"/>
      <c r="X745" s="41"/>
      <c r="Y745" s="41"/>
      <c r="Z745" s="41"/>
      <c r="AA745" s="41"/>
      <c r="AB745" s="41"/>
      <c r="AC745" s="41"/>
      <c r="AD745" s="41"/>
      <c r="AE745" s="41"/>
      <c r="AR745" s="228" t="s">
        <v>324</v>
      </c>
      <c r="AT745" s="228" t="s">
        <v>430</v>
      </c>
      <c r="AU745" s="228" t="s">
        <v>82</v>
      </c>
      <c r="AY745" s="20" t="s">
        <v>266</v>
      </c>
      <c r="BE745" s="229">
        <f>IF(N745="základní",J745,0)</f>
        <v>0</v>
      </c>
      <c r="BF745" s="229">
        <f>IF(N745="snížená",J745,0)</f>
        <v>0</v>
      </c>
      <c r="BG745" s="229">
        <f>IF(N745="zákl. přenesená",J745,0)</f>
        <v>0</v>
      </c>
      <c r="BH745" s="229">
        <f>IF(N745="sníž. přenesená",J745,0)</f>
        <v>0</v>
      </c>
      <c r="BI745" s="229">
        <f>IF(N745="nulová",J745,0)</f>
        <v>0</v>
      </c>
      <c r="BJ745" s="20" t="s">
        <v>80</v>
      </c>
      <c r="BK745" s="229">
        <f>ROUND(I745*H745,2)</f>
        <v>0</v>
      </c>
      <c r="BL745" s="20" t="s">
        <v>273</v>
      </c>
      <c r="BM745" s="228" t="s">
        <v>4524</v>
      </c>
    </row>
    <row r="746" spans="1:47" s="2" customFormat="1" ht="12">
      <c r="A746" s="41"/>
      <c r="B746" s="42"/>
      <c r="C746" s="43"/>
      <c r="D746" s="230" t="s">
        <v>275</v>
      </c>
      <c r="E746" s="43"/>
      <c r="F746" s="231" t="s">
        <v>4458</v>
      </c>
      <c r="G746" s="43"/>
      <c r="H746" s="43"/>
      <c r="I746" s="232"/>
      <c r="J746" s="43"/>
      <c r="K746" s="43"/>
      <c r="L746" s="47"/>
      <c r="M746" s="233"/>
      <c r="N746" s="234"/>
      <c r="O746" s="87"/>
      <c r="P746" s="87"/>
      <c r="Q746" s="87"/>
      <c r="R746" s="87"/>
      <c r="S746" s="87"/>
      <c r="T746" s="88"/>
      <c r="U746" s="41"/>
      <c r="V746" s="41"/>
      <c r="W746" s="41"/>
      <c r="X746" s="41"/>
      <c r="Y746" s="41"/>
      <c r="Z746" s="41"/>
      <c r="AA746" s="41"/>
      <c r="AB746" s="41"/>
      <c r="AC746" s="41"/>
      <c r="AD746" s="41"/>
      <c r="AE746" s="41"/>
      <c r="AT746" s="20" t="s">
        <v>275</v>
      </c>
      <c r="AU746" s="20" t="s">
        <v>82</v>
      </c>
    </row>
    <row r="747" spans="1:65" s="2" customFormat="1" ht="16.5" customHeight="1">
      <c r="A747" s="41"/>
      <c r="B747" s="42"/>
      <c r="C747" s="217" t="s">
        <v>2063</v>
      </c>
      <c r="D747" s="217" t="s">
        <v>268</v>
      </c>
      <c r="E747" s="218" t="s">
        <v>4525</v>
      </c>
      <c r="F747" s="219" t="s">
        <v>4526</v>
      </c>
      <c r="G747" s="220" t="s">
        <v>3993</v>
      </c>
      <c r="H747" s="221">
        <v>1</v>
      </c>
      <c r="I747" s="222"/>
      <c r="J747" s="223">
        <f>ROUND(I747*H747,2)</f>
        <v>0</v>
      </c>
      <c r="K747" s="219" t="s">
        <v>520</v>
      </c>
      <c r="L747" s="47"/>
      <c r="M747" s="224" t="s">
        <v>19</v>
      </c>
      <c r="N747" s="225" t="s">
        <v>43</v>
      </c>
      <c r="O747" s="87"/>
      <c r="P747" s="226">
        <f>O747*H747</f>
        <v>0</v>
      </c>
      <c r="Q747" s="226">
        <v>0</v>
      </c>
      <c r="R747" s="226">
        <f>Q747*H747</f>
        <v>0</v>
      </c>
      <c r="S747" s="226">
        <v>0</v>
      </c>
      <c r="T747" s="227">
        <f>S747*H747</f>
        <v>0</v>
      </c>
      <c r="U747" s="41"/>
      <c r="V747" s="41"/>
      <c r="W747" s="41"/>
      <c r="X747" s="41"/>
      <c r="Y747" s="41"/>
      <c r="Z747" s="41"/>
      <c r="AA747" s="41"/>
      <c r="AB747" s="41"/>
      <c r="AC747" s="41"/>
      <c r="AD747" s="41"/>
      <c r="AE747" s="41"/>
      <c r="AR747" s="228" t="s">
        <v>273</v>
      </c>
      <c r="AT747" s="228" t="s">
        <v>268</v>
      </c>
      <c r="AU747" s="228" t="s">
        <v>82</v>
      </c>
      <c r="AY747" s="20" t="s">
        <v>266</v>
      </c>
      <c r="BE747" s="229">
        <f>IF(N747="základní",J747,0)</f>
        <v>0</v>
      </c>
      <c r="BF747" s="229">
        <f>IF(N747="snížená",J747,0)</f>
        <v>0</v>
      </c>
      <c r="BG747" s="229">
        <f>IF(N747="zákl. přenesená",J747,0)</f>
        <v>0</v>
      </c>
      <c r="BH747" s="229">
        <f>IF(N747="sníž. přenesená",J747,0)</f>
        <v>0</v>
      </c>
      <c r="BI747" s="229">
        <f>IF(N747="nulová",J747,0)</f>
        <v>0</v>
      </c>
      <c r="BJ747" s="20" t="s">
        <v>80</v>
      </c>
      <c r="BK747" s="229">
        <f>ROUND(I747*H747,2)</f>
        <v>0</v>
      </c>
      <c r="BL747" s="20" t="s">
        <v>273</v>
      </c>
      <c r="BM747" s="228" t="s">
        <v>4527</v>
      </c>
    </row>
    <row r="748" spans="1:47" s="2" customFormat="1" ht="12">
      <c r="A748" s="41"/>
      <c r="B748" s="42"/>
      <c r="C748" s="43"/>
      <c r="D748" s="230" t="s">
        <v>275</v>
      </c>
      <c r="E748" s="43"/>
      <c r="F748" s="231" t="s">
        <v>4526</v>
      </c>
      <c r="G748" s="43"/>
      <c r="H748" s="43"/>
      <c r="I748" s="232"/>
      <c r="J748" s="43"/>
      <c r="K748" s="43"/>
      <c r="L748" s="47"/>
      <c r="M748" s="233"/>
      <c r="N748" s="234"/>
      <c r="O748" s="87"/>
      <c r="P748" s="87"/>
      <c r="Q748" s="87"/>
      <c r="R748" s="87"/>
      <c r="S748" s="87"/>
      <c r="T748" s="88"/>
      <c r="U748" s="41"/>
      <c r="V748" s="41"/>
      <c r="W748" s="41"/>
      <c r="X748" s="41"/>
      <c r="Y748" s="41"/>
      <c r="Z748" s="41"/>
      <c r="AA748" s="41"/>
      <c r="AB748" s="41"/>
      <c r="AC748" s="41"/>
      <c r="AD748" s="41"/>
      <c r="AE748" s="41"/>
      <c r="AT748" s="20" t="s">
        <v>275</v>
      </c>
      <c r="AU748" s="20" t="s">
        <v>82</v>
      </c>
    </row>
    <row r="749" spans="1:65" s="2" customFormat="1" ht="37.8" customHeight="1">
      <c r="A749" s="41"/>
      <c r="B749" s="42"/>
      <c r="C749" s="217" t="s">
        <v>2070</v>
      </c>
      <c r="D749" s="217" t="s">
        <v>268</v>
      </c>
      <c r="E749" s="218" t="s">
        <v>4459</v>
      </c>
      <c r="F749" s="219" t="s">
        <v>4460</v>
      </c>
      <c r="G749" s="220" t="s">
        <v>3993</v>
      </c>
      <c r="H749" s="221">
        <v>1</v>
      </c>
      <c r="I749" s="222"/>
      <c r="J749" s="223">
        <f>ROUND(I749*H749,2)</f>
        <v>0</v>
      </c>
      <c r="K749" s="219" t="s">
        <v>520</v>
      </c>
      <c r="L749" s="47"/>
      <c r="M749" s="224" t="s">
        <v>19</v>
      </c>
      <c r="N749" s="225" t="s">
        <v>43</v>
      </c>
      <c r="O749" s="87"/>
      <c r="P749" s="226">
        <f>O749*H749</f>
        <v>0</v>
      </c>
      <c r="Q749" s="226">
        <v>0</v>
      </c>
      <c r="R749" s="226">
        <f>Q749*H749</f>
        <v>0</v>
      </c>
      <c r="S749" s="226">
        <v>0</v>
      </c>
      <c r="T749" s="227">
        <f>S749*H749</f>
        <v>0</v>
      </c>
      <c r="U749" s="41"/>
      <c r="V749" s="41"/>
      <c r="W749" s="41"/>
      <c r="X749" s="41"/>
      <c r="Y749" s="41"/>
      <c r="Z749" s="41"/>
      <c r="AA749" s="41"/>
      <c r="AB749" s="41"/>
      <c r="AC749" s="41"/>
      <c r="AD749" s="41"/>
      <c r="AE749" s="41"/>
      <c r="AR749" s="228" t="s">
        <v>273</v>
      </c>
      <c r="AT749" s="228" t="s">
        <v>268</v>
      </c>
      <c r="AU749" s="228" t="s">
        <v>82</v>
      </c>
      <c r="AY749" s="20" t="s">
        <v>266</v>
      </c>
      <c r="BE749" s="229">
        <f>IF(N749="základní",J749,0)</f>
        <v>0</v>
      </c>
      <c r="BF749" s="229">
        <f>IF(N749="snížená",J749,0)</f>
        <v>0</v>
      </c>
      <c r="BG749" s="229">
        <f>IF(N749="zákl. přenesená",J749,0)</f>
        <v>0</v>
      </c>
      <c r="BH749" s="229">
        <f>IF(N749="sníž. přenesená",J749,0)</f>
        <v>0</v>
      </c>
      <c r="BI749" s="229">
        <f>IF(N749="nulová",J749,0)</f>
        <v>0</v>
      </c>
      <c r="BJ749" s="20" t="s">
        <v>80</v>
      </c>
      <c r="BK749" s="229">
        <f>ROUND(I749*H749,2)</f>
        <v>0</v>
      </c>
      <c r="BL749" s="20" t="s">
        <v>273</v>
      </c>
      <c r="BM749" s="228" t="s">
        <v>4528</v>
      </c>
    </row>
    <row r="750" spans="1:47" s="2" customFormat="1" ht="12">
      <c r="A750" s="41"/>
      <c r="B750" s="42"/>
      <c r="C750" s="43"/>
      <c r="D750" s="230" t="s">
        <v>275</v>
      </c>
      <c r="E750" s="43"/>
      <c r="F750" s="231" t="s">
        <v>4460</v>
      </c>
      <c r="G750" s="43"/>
      <c r="H750" s="43"/>
      <c r="I750" s="232"/>
      <c r="J750" s="43"/>
      <c r="K750" s="43"/>
      <c r="L750" s="47"/>
      <c r="M750" s="233"/>
      <c r="N750" s="234"/>
      <c r="O750" s="87"/>
      <c r="P750" s="87"/>
      <c r="Q750" s="87"/>
      <c r="R750" s="87"/>
      <c r="S750" s="87"/>
      <c r="T750" s="88"/>
      <c r="U750" s="41"/>
      <c r="V750" s="41"/>
      <c r="W750" s="41"/>
      <c r="X750" s="41"/>
      <c r="Y750" s="41"/>
      <c r="Z750" s="41"/>
      <c r="AA750" s="41"/>
      <c r="AB750" s="41"/>
      <c r="AC750" s="41"/>
      <c r="AD750" s="41"/>
      <c r="AE750" s="41"/>
      <c r="AT750" s="20" t="s">
        <v>275</v>
      </c>
      <c r="AU750" s="20" t="s">
        <v>82</v>
      </c>
    </row>
    <row r="751" spans="1:63" s="12" customFormat="1" ht="22.8" customHeight="1">
      <c r="A751" s="12"/>
      <c r="B751" s="201"/>
      <c r="C751" s="202"/>
      <c r="D751" s="203" t="s">
        <v>71</v>
      </c>
      <c r="E751" s="215" t="s">
        <v>4529</v>
      </c>
      <c r="F751" s="215" t="s">
        <v>4530</v>
      </c>
      <c r="G751" s="202"/>
      <c r="H751" s="202"/>
      <c r="I751" s="205"/>
      <c r="J751" s="216">
        <f>BK751</f>
        <v>0</v>
      </c>
      <c r="K751" s="202"/>
      <c r="L751" s="207"/>
      <c r="M751" s="208"/>
      <c r="N751" s="209"/>
      <c r="O751" s="209"/>
      <c r="P751" s="210">
        <f>SUM(P752:P762)</f>
        <v>0</v>
      </c>
      <c r="Q751" s="209"/>
      <c r="R751" s="210">
        <f>SUM(R752:R762)</f>
        <v>0</v>
      </c>
      <c r="S751" s="209"/>
      <c r="T751" s="211">
        <f>SUM(T752:T762)</f>
        <v>0</v>
      </c>
      <c r="U751" s="12"/>
      <c r="V751" s="12"/>
      <c r="W751" s="12"/>
      <c r="X751" s="12"/>
      <c r="Y751" s="12"/>
      <c r="Z751" s="12"/>
      <c r="AA751" s="12"/>
      <c r="AB751" s="12"/>
      <c r="AC751" s="12"/>
      <c r="AD751" s="12"/>
      <c r="AE751" s="12"/>
      <c r="AR751" s="212" t="s">
        <v>80</v>
      </c>
      <c r="AT751" s="213" t="s">
        <v>71</v>
      </c>
      <c r="AU751" s="213" t="s">
        <v>80</v>
      </c>
      <c r="AY751" s="212" t="s">
        <v>266</v>
      </c>
      <c r="BK751" s="214">
        <f>SUM(BK752:BK762)</f>
        <v>0</v>
      </c>
    </row>
    <row r="752" spans="1:65" s="2" customFormat="1" ht="16.5" customHeight="1">
      <c r="A752" s="41"/>
      <c r="B752" s="42"/>
      <c r="C752" s="269" t="s">
        <v>2076</v>
      </c>
      <c r="D752" s="269" t="s">
        <v>430</v>
      </c>
      <c r="E752" s="270" t="s">
        <v>4531</v>
      </c>
      <c r="F752" s="271" t="s">
        <v>4532</v>
      </c>
      <c r="G752" s="272" t="s">
        <v>3993</v>
      </c>
      <c r="H752" s="273">
        <v>1</v>
      </c>
      <c r="I752" s="274"/>
      <c r="J752" s="275">
        <f>ROUND(I752*H752,2)</f>
        <v>0</v>
      </c>
      <c r="K752" s="271" t="s">
        <v>520</v>
      </c>
      <c r="L752" s="276"/>
      <c r="M752" s="277" t="s">
        <v>19</v>
      </c>
      <c r="N752" s="278" t="s">
        <v>43</v>
      </c>
      <c r="O752" s="87"/>
      <c r="P752" s="226">
        <f>O752*H752</f>
        <v>0</v>
      </c>
      <c r="Q752" s="226">
        <v>0</v>
      </c>
      <c r="R752" s="226">
        <f>Q752*H752</f>
        <v>0</v>
      </c>
      <c r="S752" s="226">
        <v>0</v>
      </c>
      <c r="T752" s="227">
        <f>S752*H752</f>
        <v>0</v>
      </c>
      <c r="U752" s="41"/>
      <c r="V752" s="41"/>
      <c r="W752" s="41"/>
      <c r="X752" s="41"/>
      <c r="Y752" s="41"/>
      <c r="Z752" s="41"/>
      <c r="AA752" s="41"/>
      <c r="AB752" s="41"/>
      <c r="AC752" s="41"/>
      <c r="AD752" s="41"/>
      <c r="AE752" s="41"/>
      <c r="AR752" s="228" t="s">
        <v>324</v>
      </c>
      <c r="AT752" s="228" t="s">
        <v>430</v>
      </c>
      <c r="AU752" s="228" t="s">
        <v>82</v>
      </c>
      <c r="AY752" s="20" t="s">
        <v>266</v>
      </c>
      <c r="BE752" s="229">
        <f>IF(N752="základní",J752,0)</f>
        <v>0</v>
      </c>
      <c r="BF752" s="229">
        <f>IF(N752="snížená",J752,0)</f>
        <v>0</v>
      </c>
      <c r="BG752" s="229">
        <f>IF(N752="zákl. přenesená",J752,0)</f>
        <v>0</v>
      </c>
      <c r="BH752" s="229">
        <f>IF(N752="sníž. přenesená",J752,0)</f>
        <v>0</v>
      </c>
      <c r="BI752" s="229">
        <f>IF(N752="nulová",J752,0)</f>
        <v>0</v>
      </c>
      <c r="BJ752" s="20" t="s">
        <v>80</v>
      </c>
      <c r="BK752" s="229">
        <f>ROUND(I752*H752,2)</f>
        <v>0</v>
      </c>
      <c r="BL752" s="20" t="s">
        <v>273</v>
      </c>
      <c r="BM752" s="228" t="s">
        <v>4533</v>
      </c>
    </row>
    <row r="753" spans="1:47" s="2" customFormat="1" ht="12">
      <c r="A753" s="41"/>
      <c r="B753" s="42"/>
      <c r="C753" s="43"/>
      <c r="D753" s="230" t="s">
        <v>275</v>
      </c>
      <c r="E753" s="43"/>
      <c r="F753" s="231" t="s">
        <v>4532</v>
      </c>
      <c r="G753" s="43"/>
      <c r="H753" s="43"/>
      <c r="I753" s="232"/>
      <c r="J753" s="43"/>
      <c r="K753" s="43"/>
      <c r="L753" s="47"/>
      <c r="M753" s="233"/>
      <c r="N753" s="234"/>
      <c r="O753" s="87"/>
      <c r="P753" s="87"/>
      <c r="Q753" s="87"/>
      <c r="R753" s="87"/>
      <c r="S753" s="87"/>
      <c r="T753" s="88"/>
      <c r="U753" s="41"/>
      <c r="V753" s="41"/>
      <c r="W753" s="41"/>
      <c r="X753" s="41"/>
      <c r="Y753" s="41"/>
      <c r="Z753" s="41"/>
      <c r="AA753" s="41"/>
      <c r="AB753" s="41"/>
      <c r="AC753" s="41"/>
      <c r="AD753" s="41"/>
      <c r="AE753" s="41"/>
      <c r="AT753" s="20" t="s">
        <v>275</v>
      </c>
      <c r="AU753" s="20" t="s">
        <v>82</v>
      </c>
    </row>
    <row r="754" spans="1:47" s="2" customFormat="1" ht="12">
      <c r="A754" s="41"/>
      <c r="B754" s="42"/>
      <c r="C754" s="43"/>
      <c r="D754" s="230" t="s">
        <v>890</v>
      </c>
      <c r="E754" s="43"/>
      <c r="F754" s="290" t="s">
        <v>4534</v>
      </c>
      <c r="G754" s="43"/>
      <c r="H754" s="43"/>
      <c r="I754" s="232"/>
      <c r="J754" s="43"/>
      <c r="K754" s="43"/>
      <c r="L754" s="47"/>
      <c r="M754" s="233"/>
      <c r="N754" s="234"/>
      <c r="O754" s="87"/>
      <c r="P754" s="87"/>
      <c r="Q754" s="87"/>
      <c r="R754" s="87"/>
      <c r="S754" s="87"/>
      <c r="T754" s="88"/>
      <c r="U754" s="41"/>
      <c r="V754" s="41"/>
      <c r="W754" s="41"/>
      <c r="X754" s="41"/>
      <c r="Y754" s="41"/>
      <c r="Z754" s="41"/>
      <c r="AA754" s="41"/>
      <c r="AB754" s="41"/>
      <c r="AC754" s="41"/>
      <c r="AD754" s="41"/>
      <c r="AE754" s="41"/>
      <c r="AT754" s="20" t="s">
        <v>890</v>
      </c>
      <c r="AU754" s="20" t="s">
        <v>82</v>
      </c>
    </row>
    <row r="755" spans="1:65" s="2" customFormat="1" ht="16.5" customHeight="1">
      <c r="A755" s="41"/>
      <c r="B755" s="42"/>
      <c r="C755" s="217" t="s">
        <v>2080</v>
      </c>
      <c r="D755" s="217" t="s">
        <v>268</v>
      </c>
      <c r="E755" s="218" t="s">
        <v>4535</v>
      </c>
      <c r="F755" s="219" t="s">
        <v>4536</v>
      </c>
      <c r="G755" s="220" t="s">
        <v>3993</v>
      </c>
      <c r="H755" s="221">
        <v>1</v>
      </c>
      <c r="I755" s="222"/>
      <c r="J755" s="223">
        <f>ROUND(I755*H755,2)</f>
        <v>0</v>
      </c>
      <c r="K755" s="219" t="s">
        <v>520</v>
      </c>
      <c r="L755" s="47"/>
      <c r="M755" s="224" t="s">
        <v>19</v>
      </c>
      <c r="N755" s="225" t="s">
        <v>43</v>
      </c>
      <c r="O755" s="87"/>
      <c r="P755" s="226">
        <f>O755*H755</f>
        <v>0</v>
      </c>
      <c r="Q755" s="226">
        <v>0</v>
      </c>
      <c r="R755" s="226">
        <f>Q755*H755</f>
        <v>0</v>
      </c>
      <c r="S755" s="226">
        <v>0</v>
      </c>
      <c r="T755" s="227">
        <f>S755*H755</f>
        <v>0</v>
      </c>
      <c r="U755" s="41"/>
      <c r="V755" s="41"/>
      <c r="W755" s="41"/>
      <c r="X755" s="41"/>
      <c r="Y755" s="41"/>
      <c r="Z755" s="41"/>
      <c r="AA755" s="41"/>
      <c r="AB755" s="41"/>
      <c r="AC755" s="41"/>
      <c r="AD755" s="41"/>
      <c r="AE755" s="41"/>
      <c r="AR755" s="228" t="s">
        <v>273</v>
      </c>
      <c r="AT755" s="228" t="s">
        <v>268</v>
      </c>
      <c r="AU755" s="228" t="s">
        <v>82</v>
      </c>
      <c r="AY755" s="20" t="s">
        <v>266</v>
      </c>
      <c r="BE755" s="229">
        <f>IF(N755="základní",J755,0)</f>
        <v>0</v>
      </c>
      <c r="BF755" s="229">
        <f>IF(N755="snížená",J755,0)</f>
        <v>0</v>
      </c>
      <c r="BG755" s="229">
        <f>IF(N755="zákl. přenesená",J755,0)</f>
        <v>0</v>
      </c>
      <c r="BH755" s="229">
        <f>IF(N755="sníž. přenesená",J755,0)</f>
        <v>0</v>
      </c>
      <c r="BI755" s="229">
        <f>IF(N755="nulová",J755,0)</f>
        <v>0</v>
      </c>
      <c r="BJ755" s="20" t="s">
        <v>80</v>
      </c>
      <c r="BK755" s="229">
        <f>ROUND(I755*H755,2)</f>
        <v>0</v>
      </c>
      <c r="BL755" s="20" t="s">
        <v>273</v>
      </c>
      <c r="BM755" s="228" t="s">
        <v>4537</v>
      </c>
    </row>
    <row r="756" spans="1:47" s="2" customFormat="1" ht="12">
      <c r="A756" s="41"/>
      <c r="B756" s="42"/>
      <c r="C756" s="43"/>
      <c r="D756" s="230" t="s">
        <v>275</v>
      </c>
      <c r="E756" s="43"/>
      <c r="F756" s="231" t="s">
        <v>4536</v>
      </c>
      <c r="G756" s="43"/>
      <c r="H756" s="43"/>
      <c r="I756" s="232"/>
      <c r="J756" s="43"/>
      <c r="K756" s="43"/>
      <c r="L756" s="47"/>
      <c r="M756" s="233"/>
      <c r="N756" s="234"/>
      <c r="O756" s="87"/>
      <c r="P756" s="87"/>
      <c r="Q756" s="87"/>
      <c r="R756" s="87"/>
      <c r="S756" s="87"/>
      <c r="T756" s="88"/>
      <c r="U756" s="41"/>
      <c r="V756" s="41"/>
      <c r="W756" s="41"/>
      <c r="X756" s="41"/>
      <c r="Y756" s="41"/>
      <c r="Z756" s="41"/>
      <c r="AA756" s="41"/>
      <c r="AB756" s="41"/>
      <c r="AC756" s="41"/>
      <c r="AD756" s="41"/>
      <c r="AE756" s="41"/>
      <c r="AT756" s="20" t="s">
        <v>275</v>
      </c>
      <c r="AU756" s="20" t="s">
        <v>82</v>
      </c>
    </row>
    <row r="757" spans="1:65" s="2" customFormat="1" ht="24.15" customHeight="1">
      <c r="A757" s="41"/>
      <c r="B757" s="42"/>
      <c r="C757" s="269" t="s">
        <v>2086</v>
      </c>
      <c r="D757" s="269" t="s">
        <v>430</v>
      </c>
      <c r="E757" s="270" t="s">
        <v>4538</v>
      </c>
      <c r="F757" s="271" t="s">
        <v>4539</v>
      </c>
      <c r="G757" s="272" t="s">
        <v>423</v>
      </c>
      <c r="H757" s="273">
        <v>80</v>
      </c>
      <c r="I757" s="274"/>
      <c r="J757" s="275">
        <f>ROUND(I757*H757,2)</f>
        <v>0</v>
      </c>
      <c r="K757" s="271" t="s">
        <v>520</v>
      </c>
      <c r="L757" s="276"/>
      <c r="M757" s="277" t="s">
        <v>19</v>
      </c>
      <c r="N757" s="278" t="s">
        <v>43</v>
      </c>
      <c r="O757" s="87"/>
      <c r="P757" s="226">
        <f>O757*H757</f>
        <v>0</v>
      </c>
      <c r="Q757" s="226">
        <v>0</v>
      </c>
      <c r="R757" s="226">
        <f>Q757*H757</f>
        <v>0</v>
      </c>
      <c r="S757" s="226">
        <v>0</v>
      </c>
      <c r="T757" s="227">
        <f>S757*H757</f>
        <v>0</v>
      </c>
      <c r="U757" s="41"/>
      <c r="V757" s="41"/>
      <c r="W757" s="41"/>
      <c r="X757" s="41"/>
      <c r="Y757" s="41"/>
      <c r="Z757" s="41"/>
      <c r="AA757" s="41"/>
      <c r="AB757" s="41"/>
      <c r="AC757" s="41"/>
      <c r="AD757" s="41"/>
      <c r="AE757" s="41"/>
      <c r="AR757" s="228" t="s">
        <v>324</v>
      </c>
      <c r="AT757" s="228" t="s">
        <v>430</v>
      </c>
      <c r="AU757" s="228" t="s">
        <v>82</v>
      </c>
      <c r="AY757" s="20" t="s">
        <v>266</v>
      </c>
      <c r="BE757" s="229">
        <f>IF(N757="základní",J757,0)</f>
        <v>0</v>
      </c>
      <c r="BF757" s="229">
        <f>IF(N757="snížená",J757,0)</f>
        <v>0</v>
      </c>
      <c r="BG757" s="229">
        <f>IF(N757="zákl. přenesená",J757,0)</f>
        <v>0</v>
      </c>
      <c r="BH757" s="229">
        <f>IF(N757="sníž. přenesená",J757,0)</f>
        <v>0</v>
      </c>
      <c r="BI757" s="229">
        <f>IF(N757="nulová",J757,0)</f>
        <v>0</v>
      </c>
      <c r="BJ757" s="20" t="s">
        <v>80</v>
      </c>
      <c r="BK757" s="229">
        <f>ROUND(I757*H757,2)</f>
        <v>0</v>
      </c>
      <c r="BL757" s="20" t="s">
        <v>273</v>
      </c>
      <c r="BM757" s="228" t="s">
        <v>4540</v>
      </c>
    </row>
    <row r="758" spans="1:47" s="2" customFormat="1" ht="12">
      <c r="A758" s="41"/>
      <c r="B758" s="42"/>
      <c r="C758" s="43"/>
      <c r="D758" s="230" t="s">
        <v>275</v>
      </c>
      <c r="E758" s="43"/>
      <c r="F758" s="231" t="s">
        <v>4539</v>
      </c>
      <c r="G758" s="43"/>
      <c r="H758" s="43"/>
      <c r="I758" s="232"/>
      <c r="J758" s="43"/>
      <c r="K758" s="43"/>
      <c r="L758" s="47"/>
      <c r="M758" s="233"/>
      <c r="N758" s="234"/>
      <c r="O758" s="87"/>
      <c r="P758" s="87"/>
      <c r="Q758" s="87"/>
      <c r="R758" s="87"/>
      <c r="S758" s="87"/>
      <c r="T758" s="88"/>
      <c r="U758" s="41"/>
      <c r="V758" s="41"/>
      <c r="W758" s="41"/>
      <c r="X758" s="41"/>
      <c r="Y758" s="41"/>
      <c r="Z758" s="41"/>
      <c r="AA758" s="41"/>
      <c r="AB758" s="41"/>
      <c r="AC758" s="41"/>
      <c r="AD758" s="41"/>
      <c r="AE758" s="41"/>
      <c r="AT758" s="20" t="s">
        <v>275</v>
      </c>
      <c r="AU758" s="20" t="s">
        <v>82</v>
      </c>
    </row>
    <row r="759" spans="1:65" s="2" customFormat="1" ht="16.5" customHeight="1">
      <c r="A759" s="41"/>
      <c r="B759" s="42"/>
      <c r="C759" s="217" t="s">
        <v>2093</v>
      </c>
      <c r="D759" s="217" t="s">
        <v>268</v>
      </c>
      <c r="E759" s="218" t="s">
        <v>4541</v>
      </c>
      <c r="F759" s="219" t="s">
        <v>4427</v>
      </c>
      <c r="G759" s="220" t="s">
        <v>423</v>
      </c>
      <c r="H759" s="221">
        <v>80</v>
      </c>
      <c r="I759" s="222"/>
      <c r="J759" s="223">
        <f>ROUND(I759*H759,2)</f>
        <v>0</v>
      </c>
      <c r="K759" s="219" t="s">
        <v>520</v>
      </c>
      <c r="L759" s="47"/>
      <c r="M759" s="224" t="s">
        <v>19</v>
      </c>
      <c r="N759" s="225" t="s">
        <v>43</v>
      </c>
      <c r="O759" s="87"/>
      <c r="P759" s="226">
        <f>O759*H759</f>
        <v>0</v>
      </c>
      <c r="Q759" s="226">
        <v>0</v>
      </c>
      <c r="R759" s="226">
        <f>Q759*H759</f>
        <v>0</v>
      </c>
      <c r="S759" s="226">
        <v>0</v>
      </c>
      <c r="T759" s="227">
        <f>S759*H759</f>
        <v>0</v>
      </c>
      <c r="U759" s="41"/>
      <c r="V759" s="41"/>
      <c r="W759" s="41"/>
      <c r="X759" s="41"/>
      <c r="Y759" s="41"/>
      <c r="Z759" s="41"/>
      <c r="AA759" s="41"/>
      <c r="AB759" s="41"/>
      <c r="AC759" s="41"/>
      <c r="AD759" s="41"/>
      <c r="AE759" s="41"/>
      <c r="AR759" s="228" t="s">
        <v>273</v>
      </c>
      <c r="AT759" s="228" t="s">
        <v>268</v>
      </c>
      <c r="AU759" s="228" t="s">
        <v>82</v>
      </c>
      <c r="AY759" s="20" t="s">
        <v>266</v>
      </c>
      <c r="BE759" s="229">
        <f>IF(N759="základní",J759,0)</f>
        <v>0</v>
      </c>
      <c r="BF759" s="229">
        <f>IF(N759="snížená",J759,0)</f>
        <v>0</v>
      </c>
      <c r="BG759" s="229">
        <f>IF(N759="zákl. přenesená",J759,0)</f>
        <v>0</v>
      </c>
      <c r="BH759" s="229">
        <f>IF(N759="sníž. přenesená",J759,0)</f>
        <v>0</v>
      </c>
      <c r="BI759" s="229">
        <f>IF(N759="nulová",J759,0)</f>
        <v>0</v>
      </c>
      <c r="BJ759" s="20" t="s">
        <v>80</v>
      </c>
      <c r="BK759" s="229">
        <f>ROUND(I759*H759,2)</f>
        <v>0</v>
      </c>
      <c r="BL759" s="20" t="s">
        <v>273</v>
      </c>
      <c r="BM759" s="228" t="s">
        <v>4542</v>
      </c>
    </row>
    <row r="760" spans="1:47" s="2" customFormat="1" ht="12">
      <c r="A760" s="41"/>
      <c r="B760" s="42"/>
      <c r="C760" s="43"/>
      <c r="D760" s="230" t="s">
        <v>275</v>
      </c>
      <c r="E760" s="43"/>
      <c r="F760" s="231" t="s">
        <v>4427</v>
      </c>
      <c r="G760" s="43"/>
      <c r="H760" s="43"/>
      <c r="I760" s="232"/>
      <c r="J760" s="43"/>
      <c r="K760" s="43"/>
      <c r="L760" s="47"/>
      <c r="M760" s="233"/>
      <c r="N760" s="234"/>
      <c r="O760" s="87"/>
      <c r="P760" s="87"/>
      <c r="Q760" s="87"/>
      <c r="R760" s="87"/>
      <c r="S760" s="87"/>
      <c r="T760" s="88"/>
      <c r="U760" s="41"/>
      <c r="V760" s="41"/>
      <c r="W760" s="41"/>
      <c r="X760" s="41"/>
      <c r="Y760" s="41"/>
      <c r="Z760" s="41"/>
      <c r="AA760" s="41"/>
      <c r="AB760" s="41"/>
      <c r="AC760" s="41"/>
      <c r="AD760" s="41"/>
      <c r="AE760" s="41"/>
      <c r="AT760" s="20" t="s">
        <v>275</v>
      </c>
      <c r="AU760" s="20" t="s">
        <v>82</v>
      </c>
    </row>
    <row r="761" spans="1:65" s="2" customFormat="1" ht="21.75" customHeight="1">
      <c r="A761" s="41"/>
      <c r="B761" s="42"/>
      <c r="C761" s="269" t="s">
        <v>2099</v>
      </c>
      <c r="D761" s="269" t="s">
        <v>430</v>
      </c>
      <c r="E761" s="270" t="s">
        <v>4543</v>
      </c>
      <c r="F761" s="271" t="s">
        <v>4544</v>
      </c>
      <c r="G761" s="272" t="s">
        <v>271</v>
      </c>
      <c r="H761" s="273">
        <v>0.5</v>
      </c>
      <c r="I761" s="274"/>
      <c r="J761" s="275">
        <f>ROUND(I761*H761,2)</f>
        <v>0</v>
      </c>
      <c r="K761" s="271" t="s">
        <v>520</v>
      </c>
      <c r="L761" s="276"/>
      <c r="M761" s="277" t="s">
        <v>19</v>
      </c>
      <c r="N761" s="278" t="s">
        <v>43</v>
      </c>
      <c r="O761" s="87"/>
      <c r="P761" s="226">
        <f>O761*H761</f>
        <v>0</v>
      </c>
      <c r="Q761" s="226">
        <v>0</v>
      </c>
      <c r="R761" s="226">
        <f>Q761*H761</f>
        <v>0</v>
      </c>
      <c r="S761" s="226">
        <v>0</v>
      </c>
      <c r="T761" s="227">
        <f>S761*H761</f>
        <v>0</v>
      </c>
      <c r="U761" s="41"/>
      <c r="V761" s="41"/>
      <c r="W761" s="41"/>
      <c r="X761" s="41"/>
      <c r="Y761" s="41"/>
      <c r="Z761" s="41"/>
      <c r="AA761" s="41"/>
      <c r="AB761" s="41"/>
      <c r="AC761" s="41"/>
      <c r="AD761" s="41"/>
      <c r="AE761" s="41"/>
      <c r="AR761" s="228" t="s">
        <v>324</v>
      </c>
      <c r="AT761" s="228" t="s">
        <v>430</v>
      </c>
      <c r="AU761" s="228" t="s">
        <v>82</v>
      </c>
      <c r="AY761" s="20" t="s">
        <v>266</v>
      </c>
      <c r="BE761" s="229">
        <f>IF(N761="základní",J761,0)</f>
        <v>0</v>
      </c>
      <c r="BF761" s="229">
        <f>IF(N761="snížená",J761,0)</f>
        <v>0</v>
      </c>
      <c r="BG761" s="229">
        <f>IF(N761="zákl. přenesená",J761,0)</f>
        <v>0</v>
      </c>
      <c r="BH761" s="229">
        <f>IF(N761="sníž. přenesená",J761,0)</f>
        <v>0</v>
      </c>
      <c r="BI761" s="229">
        <f>IF(N761="nulová",J761,0)</f>
        <v>0</v>
      </c>
      <c r="BJ761" s="20" t="s">
        <v>80</v>
      </c>
      <c r="BK761" s="229">
        <f>ROUND(I761*H761,2)</f>
        <v>0</v>
      </c>
      <c r="BL761" s="20" t="s">
        <v>273</v>
      </c>
      <c r="BM761" s="228" t="s">
        <v>4545</v>
      </c>
    </row>
    <row r="762" spans="1:47" s="2" customFormat="1" ht="12">
      <c r="A762" s="41"/>
      <c r="B762" s="42"/>
      <c r="C762" s="43"/>
      <c r="D762" s="230" t="s">
        <v>275</v>
      </c>
      <c r="E762" s="43"/>
      <c r="F762" s="231" t="s">
        <v>4544</v>
      </c>
      <c r="G762" s="43"/>
      <c r="H762" s="43"/>
      <c r="I762" s="232"/>
      <c r="J762" s="43"/>
      <c r="K762" s="43"/>
      <c r="L762" s="47"/>
      <c r="M762" s="233"/>
      <c r="N762" s="234"/>
      <c r="O762" s="87"/>
      <c r="P762" s="87"/>
      <c r="Q762" s="87"/>
      <c r="R762" s="87"/>
      <c r="S762" s="87"/>
      <c r="T762" s="88"/>
      <c r="U762" s="41"/>
      <c r="V762" s="41"/>
      <c r="W762" s="41"/>
      <c r="X762" s="41"/>
      <c r="Y762" s="41"/>
      <c r="Z762" s="41"/>
      <c r="AA762" s="41"/>
      <c r="AB762" s="41"/>
      <c r="AC762" s="41"/>
      <c r="AD762" s="41"/>
      <c r="AE762" s="41"/>
      <c r="AT762" s="20" t="s">
        <v>275</v>
      </c>
      <c r="AU762" s="20" t="s">
        <v>82</v>
      </c>
    </row>
    <row r="763" spans="1:63" s="12" customFormat="1" ht="25.9" customHeight="1">
      <c r="A763" s="12"/>
      <c r="B763" s="201"/>
      <c r="C763" s="202"/>
      <c r="D763" s="203" t="s">
        <v>71</v>
      </c>
      <c r="E763" s="204" t="s">
        <v>4546</v>
      </c>
      <c r="F763" s="204" t="s">
        <v>4547</v>
      </c>
      <c r="G763" s="202"/>
      <c r="H763" s="202"/>
      <c r="I763" s="205"/>
      <c r="J763" s="206">
        <f>BK763</f>
        <v>0</v>
      </c>
      <c r="K763" s="202"/>
      <c r="L763" s="207"/>
      <c r="M763" s="208"/>
      <c r="N763" s="209"/>
      <c r="O763" s="209"/>
      <c r="P763" s="210">
        <f>SUM(P764:P779)</f>
        <v>0</v>
      </c>
      <c r="Q763" s="209"/>
      <c r="R763" s="210">
        <f>SUM(R764:R779)</f>
        <v>0</v>
      </c>
      <c r="S763" s="209"/>
      <c r="T763" s="211">
        <f>SUM(T764:T779)</f>
        <v>0</v>
      </c>
      <c r="U763" s="12"/>
      <c r="V763" s="12"/>
      <c r="W763" s="12"/>
      <c r="X763" s="12"/>
      <c r="Y763" s="12"/>
      <c r="Z763" s="12"/>
      <c r="AA763" s="12"/>
      <c r="AB763" s="12"/>
      <c r="AC763" s="12"/>
      <c r="AD763" s="12"/>
      <c r="AE763" s="12"/>
      <c r="AR763" s="212" t="s">
        <v>80</v>
      </c>
      <c r="AT763" s="213" t="s">
        <v>71</v>
      </c>
      <c r="AU763" s="213" t="s">
        <v>72</v>
      </c>
      <c r="AY763" s="212" t="s">
        <v>266</v>
      </c>
      <c r="BK763" s="214">
        <f>SUM(BK764:BK779)</f>
        <v>0</v>
      </c>
    </row>
    <row r="764" spans="1:65" s="2" customFormat="1" ht="16.5" customHeight="1">
      <c r="A764" s="41"/>
      <c r="B764" s="42"/>
      <c r="C764" s="217" t="s">
        <v>2110</v>
      </c>
      <c r="D764" s="217" t="s">
        <v>268</v>
      </c>
      <c r="E764" s="218" t="s">
        <v>4548</v>
      </c>
      <c r="F764" s="219" t="s">
        <v>4549</v>
      </c>
      <c r="G764" s="220" t="s">
        <v>3753</v>
      </c>
      <c r="H764" s="221">
        <v>300</v>
      </c>
      <c r="I764" s="222"/>
      <c r="J764" s="223">
        <f>ROUND(I764*H764,2)</f>
        <v>0</v>
      </c>
      <c r="K764" s="219" t="s">
        <v>520</v>
      </c>
      <c r="L764" s="47"/>
      <c r="M764" s="224" t="s">
        <v>19</v>
      </c>
      <c r="N764" s="225" t="s">
        <v>43</v>
      </c>
      <c r="O764" s="87"/>
      <c r="P764" s="226">
        <f>O764*H764</f>
        <v>0</v>
      </c>
      <c r="Q764" s="226">
        <v>0</v>
      </c>
      <c r="R764" s="226">
        <f>Q764*H764</f>
        <v>0</v>
      </c>
      <c r="S764" s="226">
        <v>0</v>
      </c>
      <c r="T764" s="227">
        <f>S764*H764</f>
        <v>0</v>
      </c>
      <c r="U764" s="41"/>
      <c r="V764" s="41"/>
      <c r="W764" s="41"/>
      <c r="X764" s="41"/>
      <c r="Y764" s="41"/>
      <c r="Z764" s="41"/>
      <c r="AA764" s="41"/>
      <c r="AB764" s="41"/>
      <c r="AC764" s="41"/>
      <c r="AD764" s="41"/>
      <c r="AE764" s="41"/>
      <c r="AR764" s="228" t="s">
        <v>273</v>
      </c>
      <c r="AT764" s="228" t="s">
        <v>268</v>
      </c>
      <c r="AU764" s="228" t="s">
        <v>80</v>
      </c>
      <c r="AY764" s="20" t="s">
        <v>266</v>
      </c>
      <c r="BE764" s="229">
        <f>IF(N764="základní",J764,0)</f>
        <v>0</v>
      </c>
      <c r="BF764" s="229">
        <f>IF(N764="snížená",J764,0)</f>
        <v>0</v>
      </c>
      <c r="BG764" s="229">
        <f>IF(N764="zákl. přenesená",J764,0)</f>
        <v>0</v>
      </c>
      <c r="BH764" s="229">
        <f>IF(N764="sníž. přenesená",J764,0)</f>
        <v>0</v>
      </c>
      <c r="BI764" s="229">
        <f>IF(N764="nulová",J764,0)</f>
        <v>0</v>
      </c>
      <c r="BJ764" s="20" t="s">
        <v>80</v>
      </c>
      <c r="BK764" s="229">
        <f>ROUND(I764*H764,2)</f>
        <v>0</v>
      </c>
      <c r="BL764" s="20" t="s">
        <v>273</v>
      </c>
      <c r="BM764" s="228" t="s">
        <v>4550</v>
      </c>
    </row>
    <row r="765" spans="1:47" s="2" customFormat="1" ht="12">
      <c r="A765" s="41"/>
      <c r="B765" s="42"/>
      <c r="C765" s="43"/>
      <c r="D765" s="230" t="s">
        <v>275</v>
      </c>
      <c r="E765" s="43"/>
      <c r="F765" s="231" t="s">
        <v>4549</v>
      </c>
      <c r="G765" s="43"/>
      <c r="H765" s="43"/>
      <c r="I765" s="232"/>
      <c r="J765" s="43"/>
      <c r="K765" s="43"/>
      <c r="L765" s="47"/>
      <c r="M765" s="233"/>
      <c r="N765" s="234"/>
      <c r="O765" s="87"/>
      <c r="P765" s="87"/>
      <c r="Q765" s="87"/>
      <c r="R765" s="87"/>
      <c r="S765" s="87"/>
      <c r="T765" s="88"/>
      <c r="U765" s="41"/>
      <c r="V765" s="41"/>
      <c r="W765" s="41"/>
      <c r="X765" s="41"/>
      <c r="Y765" s="41"/>
      <c r="Z765" s="41"/>
      <c r="AA765" s="41"/>
      <c r="AB765" s="41"/>
      <c r="AC765" s="41"/>
      <c r="AD765" s="41"/>
      <c r="AE765" s="41"/>
      <c r="AT765" s="20" t="s">
        <v>275</v>
      </c>
      <c r="AU765" s="20" t="s">
        <v>80</v>
      </c>
    </row>
    <row r="766" spans="1:65" s="2" customFormat="1" ht="16.5" customHeight="1">
      <c r="A766" s="41"/>
      <c r="B766" s="42"/>
      <c r="C766" s="217" t="s">
        <v>2124</v>
      </c>
      <c r="D766" s="217" t="s">
        <v>268</v>
      </c>
      <c r="E766" s="218" t="s">
        <v>4551</v>
      </c>
      <c r="F766" s="219" t="s">
        <v>4552</v>
      </c>
      <c r="G766" s="220" t="s">
        <v>4553</v>
      </c>
      <c r="H766" s="221">
        <v>300</v>
      </c>
      <c r="I766" s="222"/>
      <c r="J766" s="223">
        <f>ROUND(I766*H766,2)</f>
        <v>0</v>
      </c>
      <c r="K766" s="219" t="s">
        <v>520</v>
      </c>
      <c r="L766" s="47"/>
      <c r="M766" s="224" t="s">
        <v>19</v>
      </c>
      <c r="N766" s="225" t="s">
        <v>43</v>
      </c>
      <c r="O766" s="87"/>
      <c r="P766" s="226">
        <f>O766*H766</f>
        <v>0</v>
      </c>
      <c r="Q766" s="226">
        <v>0</v>
      </c>
      <c r="R766" s="226">
        <f>Q766*H766</f>
        <v>0</v>
      </c>
      <c r="S766" s="226">
        <v>0</v>
      </c>
      <c r="T766" s="227">
        <f>S766*H766</f>
        <v>0</v>
      </c>
      <c r="U766" s="41"/>
      <c r="V766" s="41"/>
      <c r="W766" s="41"/>
      <c r="X766" s="41"/>
      <c r="Y766" s="41"/>
      <c r="Z766" s="41"/>
      <c r="AA766" s="41"/>
      <c r="AB766" s="41"/>
      <c r="AC766" s="41"/>
      <c r="AD766" s="41"/>
      <c r="AE766" s="41"/>
      <c r="AR766" s="228" t="s">
        <v>273</v>
      </c>
      <c r="AT766" s="228" t="s">
        <v>268</v>
      </c>
      <c r="AU766" s="228" t="s">
        <v>80</v>
      </c>
      <c r="AY766" s="20" t="s">
        <v>266</v>
      </c>
      <c r="BE766" s="229">
        <f>IF(N766="základní",J766,0)</f>
        <v>0</v>
      </c>
      <c r="BF766" s="229">
        <f>IF(N766="snížená",J766,0)</f>
        <v>0</v>
      </c>
      <c r="BG766" s="229">
        <f>IF(N766="zákl. přenesená",J766,0)</f>
        <v>0</v>
      </c>
      <c r="BH766" s="229">
        <f>IF(N766="sníž. přenesená",J766,0)</f>
        <v>0</v>
      </c>
      <c r="BI766" s="229">
        <f>IF(N766="nulová",J766,0)</f>
        <v>0</v>
      </c>
      <c r="BJ766" s="20" t="s">
        <v>80</v>
      </c>
      <c r="BK766" s="229">
        <f>ROUND(I766*H766,2)</f>
        <v>0</v>
      </c>
      <c r="BL766" s="20" t="s">
        <v>273</v>
      </c>
      <c r="BM766" s="228" t="s">
        <v>4554</v>
      </c>
    </row>
    <row r="767" spans="1:47" s="2" customFormat="1" ht="12">
      <c r="A767" s="41"/>
      <c r="B767" s="42"/>
      <c r="C767" s="43"/>
      <c r="D767" s="230" t="s">
        <v>275</v>
      </c>
      <c r="E767" s="43"/>
      <c r="F767" s="231" t="s">
        <v>4552</v>
      </c>
      <c r="G767" s="43"/>
      <c r="H767" s="43"/>
      <c r="I767" s="232"/>
      <c r="J767" s="43"/>
      <c r="K767" s="43"/>
      <c r="L767" s="47"/>
      <c r="M767" s="233"/>
      <c r="N767" s="234"/>
      <c r="O767" s="87"/>
      <c r="P767" s="87"/>
      <c r="Q767" s="87"/>
      <c r="R767" s="87"/>
      <c r="S767" s="87"/>
      <c r="T767" s="88"/>
      <c r="U767" s="41"/>
      <c r="V767" s="41"/>
      <c r="W767" s="41"/>
      <c r="X767" s="41"/>
      <c r="Y767" s="41"/>
      <c r="Z767" s="41"/>
      <c r="AA767" s="41"/>
      <c r="AB767" s="41"/>
      <c r="AC767" s="41"/>
      <c r="AD767" s="41"/>
      <c r="AE767" s="41"/>
      <c r="AT767" s="20" t="s">
        <v>275</v>
      </c>
      <c r="AU767" s="20" t="s">
        <v>80</v>
      </c>
    </row>
    <row r="768" spans="1:65" s="2" customFormat="1" ht="16.5" customHeight="1">
      <c r="A768" s="41"/>
      <c r="B768" s="42"/>
      <c r="C768" s="217" t="s">
        <v>2132</v>
      </c>
      <c r="D768" s="217" t="s">
        <v>268</v>
      </c>
      <c r="E768" s="218" t="s">
        <v>4555</v>
      </c>
      <c r="F768" s="219" t="s">
        <v>4556</v>
      </c>
      <c r="G768" s="220" t="s">
        <v>4003</v>
      </c>
      <c r="H768" s="221">
        <v>4</v>
      </c>
      <c r="I768" s="222"/>
      <c r="J768" s="223">
        <f>ROUND(I768*H768,2)</f>
        <v>0</v>
      </c>
      <c r="K768" s="219" t="s">
        <v>520</v>
      </c>
      <c r="L768" s="47"/>
      <c r="M768" s="224" t="s">
        <v>19</v>
      </c>
      <c r="N768" s="225" t="s">
        <v>43</v>
      </c>
      <c r="O768" s="87"/>
      <c r="P768" s="226">
        <f>O768*H768</f>
        <v>0</v>
      </c>
      <c r="Q768" s="226">
        <v>0</v>
      </c>
      <c r="R768" s="226">
        <f>Q768*H768</f>
        <v>0</v>
      </c>
      <c r="S768" s="226">
        <v>0</v>
      </c>
      <c r="T768" s="227">
        <f>S768*H768</f>
        <v>0</v>
      </c>
      <c r="U768" s="41"/>
      <c r="V768" s="41"/>
      <c r="W768" s="41"/>
      <c r="X768" s="41"/>
      <c r="Y768" s="41"/>
      <c r="Z768" s="41"/>
      <c r="AA768" s="41"/>
      <c r="AB768" s="41"/>
      <c r="AC768" s="41"/>
      <c r="AD768" s="41"/>
      <c r="AE768" s="41"/>
      <c r="AR768" s="228" t="s">
        <v>273</v>
      </c>
      <c r="AT768" s="228" t="s">
        <v>268</v>
      </c>
      <c r="AU768" s="228" t="s">
        <v>80</v>
      </c>
      <c r="AY768" s="20" t="s">
        <v>266</v>
      </c>
      <c r="BE768" s="229">
        <f>IF(N768="základní",J768,0)</f>
        <v>0</v>
      </c>
      <c r="BF768" s="229">
        <f>IF(N768="snížená",J768,0)</f>
        <v>0</v>
      </c>
      <c r="BG768" s="229">
        <f>IF(N768="zákl. přenesená",J768,0)</f>
        <v>0</v>
      </c>
      <c r="BH768" s="229">
        <f>IF(N768="sníž. přenesená",J768,0)</f>
        <v>0</v>
      </c>
      <c r="BI768" s="229">
        <f>IF(N768="nulová",J768,0)</f>
        <v>0</v>
      </c>
      <c r="BJ768" s="20" t="s">
        <v>80</v>
      </c>
      <c r="BK768" s="229">
        <f>ROUND(I768*H768,2)</f>
        <v>0</v>
      </c>
      <c r="BL768" s="20" t="s">
        <v>273</v>
      </c>
      <c r="BM768" s="228" t="s">
        <v>4557</v>
      </c>
    </row>
    <row r="769" spans="1:47" s="2" customFormat="1" ht="12">
      <c r="A769" s="41"/>
      <c r="B769" s="42"/>
      <c r="C769" s="43"/>
      <c r="D769" s="230" t="s">
        <v>275</v>
      </c>
      <c r="E769" s="43"/>
      <c r="F769" s="231" t="s">
        <v>4556</v>
      </c>
      <c r="G769" s="43"/>
      <c r="H769" s="43"/>
      <c r="I769" s="232"/>
      <c r="J769" s="43"/>
      <c r="K769" s="43"/>
      <c r="L769" s="47"/>
      <c r="M769" s="233"/>
      <c r="N769" s="234"/>
      <c r="O769" s="87"/>
      <c r="P769" s="87"/>
      <c r="Q769" s="87"/>
      <c r="R769" s="87"/>
      <c r="S769" s="87"/>
      <c r="T769" s="88"/>
      <c r="U769" s="41"/>
      <c r="V769" s="41"/>
      <c r="W769" s="41"/>
      <c r="X769" s="41"/>
      <c r="Y769" s="41"/>
      <c r="Z769" s="41"/>
      <c r="AA769" s="41"/>
      <c r="AB769" s="41"/>
      <c r="AC769" s="41"/>
      <c r="AD769" s="41"/>
      <c r="AE769" s="41"/>
      <c r="AT769" s="20" t="s">
        <v>275</v>
      </c>
      <c r="AU769" s="20" t="s">
        <v>80</v>
      </c>
    </row>
    <row r="770" spans="1:65" s="2" customFormat="1" ht="24.15" customHeight="1">
      <c r="A770" s="41"/>
      <c r="B770" s="42"/>
      <c r="C770" s="217" t="s">
        <v>2140</v>
      </c>
      <c r="D770" s="217" t="s">
        <v>268</v>
      </c>
      <c r="E770" s="218" t="s">
        <v>4558</v>
      </c>
      <c r="F770" s="219" t="s">
        <v>4559</v>
      </c>
      <c r="G770" s="220" t="s">
        <v>4003</v>
      </c>
      <c r="H770" s="221">
        <v>8</v>
      </c>
      <c r="I770" s="222"/>
      <c r="J770" s="223">
        <f>ROUND(I770*H770,2)</f>
        <v>0</v>
      </c>
      <c r="K770" s="219" t="s">
        <v>520</v>
      </c>
      <c r="L770" s="47"/>
      <c r="M770" s="224" t="s">
        <v>19</v>
      </c>
      <c r="N770" s="225" t="s">
        <v>43</v>
      </c>
      <c r="O770" s="87"/>
      <c r="P770" s="226">
        <f>O770*H770</f>
        <v>0</v>
      </c>
      <c r="Q770" s="226">
        <v>0</v>
      </c>
      <c r="R770" s="226">
        <f>Q770*H770</f>
        <v>0</v>
      </c>
      <c r="S770" s="226">
        <v>0</v>
      </c>
      <c r="T770" s="227">
        <f>S770*H770</f>
        <v>0</v>
      </c>
      <c r="U770" s="41"/>
      <c r="V770" s="41"/>
      <c r="W770" s="41"/>
      <c r="X770" s="41"/>
      <c r="Y770" s="41"/>
      <c r="Z770" s="41"/>
      <c r="AA770" s="41"/>
      <c r="AB770" s="41"/>
      <c r="AC770" s="41"/>
      <c r="AD770" s="41"/>
      <c r="AE770" s="41"/>
      <c r="AR770" s="228" t="s">
        <v>273</v>
      </c>
      <c r="AT770" s="228" t="s">
        <v>268</v>
      </c>
      <c r="AU770" s="228" t="s">
        <v>80</v>
      </c>
      <c r="AY770" s="20" t="s">
        <v>266</v>
      </c>
      <c r="BE770" s="229">
        <f>IF(N770="základní",J770,0)</f>
        <v>0</v>
      </c>
      <c r="BF770" s="229">
        <f>IF(N770="snížená",J770,0)</f>
        <v>0</v>
      </c>
      <c r="BG770" s="229">
        <f>IF(N770="zákl. přenesená",J770,0)</f>
        <v>0</v>
      </c>
      <c r="BH770" s="229">
        <f>IF(N770="sníž. přenesená",J770,0)</f>
        <v>0</v>
      </c>
      <c r="BI770" s="229">
        <f>IF(N770="nulová",J770,0)</f>
        <v>0</v>
      </c>
      <c r="BJ770" s="20" t="s">
        <v>80</v>
      </c>
      <c r="BK770" s="229">
        <f>ROUND(I770*H770,2)</f>
        <v>0</v>
      </c>
      <c r="BL770" s="20" t="s">
        <v>273</v>
      </c>
      <c r="BM770" s="228" t="s">
        <v>4560</v>
      </c>
    </row>
    <row r="771" spans="1:47" s="2" customFormat="1" ht="12">
      <c r="A771" s="41"/>
      <c r="B771" s="42"/>
      <c r="C771" s="43"/>
      <c r="D771" s="230" t="s">
        <v>275</v>
      </c>
      <c r="E771" s="43"/>
      <c r="F771" s="231" t="s">
        <v>4559</v>
      </c>
      <c r="G771" s="43"/>
      <c r="H771" s="43"/>
      <c r="I771" s="232"/>
      <c r="J771" s="43"/>
      <c r="K771" s="43"/>
      <c r="L771" s="47"/>
      <c r="M771" s="233"/>
      <c r="N771" s="234"/>
      <c r="O771" s="87"/>
      <c r="P771" s="87"/>
      <c r="Q771" s="87"/>
      <c r="R771" s="87"/>
      <c r="S771" s="87"/>
      <c r="T771" s="88"/>
      <c r="U771" s="41"/>
      <c r="V771" s="41"/>
      <c r="W771" s="41"/>
      <c r="X771" s="41"/>
      <c r="Y771" s="41"/>
      <c r="Z771" s="41"/>
      <c r="AA771" s="41"/>
      <c r="AB771" s="41"/>
      <c r="AC771" s="41"/>
      <c r="AD771" s="41"/>
      <c r="AE771" s="41"/>
      <c r="AT771" s="20" t="s">
        <v>275</v>
      </c>
      <c r="AU771" s="20" t="s">
        <v>80</v>
      </c>
    </row>
    <row r="772" spans="1:65" s="2" customFormat="1" ht="16.5" customHeight="1">
      <c r="A772" s="41"/>
      <c r="B772" s="42"/>
      <c r="C772" s="217" t="s">
        <v>2146</v>
      </c>
      <c r="D772" s="217" t="s">
        <v>268</v>
      </c>
      <c r="E772" s="218" t="s">
        <v>4561</v>
      </c>
      <c r="F772" s="219" t="s">
        <v>4562</v>
      </c>
      <c r="G772" s="220" t="s">
        <v>4003</v>
      </c>
      <c r="H772" s="221">
        <v>8</v>
      </c>
      <c r="I772" s="222"/>
      <c r="J772" s="223">
        <f>ROUND(I772*H772,2)</f>
        <v>0</v>
      </c>
      <c r="K772" s="219" t="s">
        <v>520</v>
      </c>
      <c r="L772" s="47"/>
      <c r="M772" s="224" t="s">
        <v>19</v>
      </c>
      <c r="N772" s="225" t="s">
        <v>43</v>
      </c>
      <c r="O772" s="87"/>
      <c r="P772" s="226">
        <f>O772*H772</f>
        <v>0</v>
      </c>
      <c r="Q772" s="226">
        <v>0</v>
      </c>
      <c r="R772" s="226">
        <f>Q772*H772</f>
        <v>0</v>
      </c>
      <c r="S772" s="226">
        <v>0</v>
      </c>
      <c r="T772" s="227">
        <f>S772*H772</f>
        <v>0</v>
      </c>
      <c r="U772" s="41"/>
      <c r="V772" s="41"/>
      <c r="W772" s="41"/>
      <c r="X772" s="41"/>
      <c r="Y772" s="41"/>
      <c r="Z772" s="41"/>
      <c r="AA772" s="41"/>
      <c r="AB772" s="41"/>
      <c r="AC772" s="41"/>
      <c r="AD772" s="41"/>
      <c r="AE772" s="41"/>
      <c r="AR772" s="228" t="s">
        <v>273</v>
      </c>
      <c r="AT772" s="228" t="s">
        <v>268</v>
      </c>
      <c r="AU772" s="228" t="s">
        <v>80</v>
      </c>
      <c r="AY772" s="20" t="s">
        <v>266</v>
      </c>
      <c r="BE772" s="229">
        <f>IF(N772="základní",J772,0)</f>
        <v>0</v>
      </c>
      <c r="BF772" s="229">
        <f>IF(N772="snížená",J772,0)</f>
        <v>0</v>
      </c>
      <c r="BG772" s="229">
        <f>IF(N772="zákl. přenesená",J772,0)</f>
        <v>0</v>
      </c>
      <c r="BH772" s="229">
        <f>IF(N772="sníž. přenesená",J772,0)</f>
        <v>0</v>
      </c>
      <c r="BI772" s="229">
        <f>IF(N772="nulová",J772,0)</f>
        <v>0</v>
      </c>
      <c r="BJ772" s="20" t="s">
        <v>80</v>
      </c>
      <c r="BK772" s="229">
        <f>ROUND(I772*H772,2)</f>
        <v>0</v>
      </c>
      <c r="BL772" s="20" t="s">
        <v>273</v>
      </c>
      <c r="BM772" s="228" t="s">
        <v>4563</v>
      </c>
    </row>
    <row r="773" spans="1:47" s="2" customFormat="1" ht="12">
      <c r="A773" s="41"/>
      <c r="B773" s="42"/>
      <c r="C773" s="43"/>
      <c r="D773" s="230" t="s">
        <v>275</v>
      </c>
      <c r="E773" s="43"/>
      <c r="F773" s="231" t="s">
        <v>4562</v>
      </c>
      <c r="G773" s="43"/>
      <c r="H773" s="43"/>
      <c r="I773" s="232"/>
      <c r="J773" s="43"/>
      <c r="K773" s="43"/>
      <c r="L773" s="47"/>
      <c r="M773" s="233"/>
      <c r="N773" s="234"/>
      <c r="O773" s="87"/>
      <c r="P773" s="87"/>
      <c r="Q773" s="87"/>
      <c r="R773" s="87"/>
      <c r="S773" s="87"/>
      <c r="T773" s="88"/>
      <c r="U773" s="41"/>
      <c r="V773" s="41"/>
      <c r="W773" s="41"/>
      <c r="X773" s="41"/>
      <c r="Y773" s="41"/>
      <c r="Z773" s="41"/>
      <c r="AA773" s="41"/>
      <c r="AB773" s="41"/>
      <c r="AC773" s="41"/>
      <c r="AD773" s="41"/>
      <c r="AE773" s="41"/>
      <c r="AT773" s="20" t="s">
        <v>275</v>
      </c>
      <c r="AU773" s="20" t="s">
        <v>80</v>
      </c>
    </row>
    <row r="774" spans="1:65" s="2" customFormat="1" ht="16.5" customHeight="1">
      <c r="A774" s="41"/>
      <c r="B774" s="42"/>
      <c r="C774" s="217" t="s">
        <v>2152</v>
      </c>
      <c r="D774" s="217" t="s">
        <v>268</v>
      </c>
      <c r="E774" s="218" t="s">
        <v>4564</v>
      </c>
      <c r="F774" s="219" t="s">
        <v>4565</v>
      </c>
      <c r="G774" s="220" t="s">
        <v>4003</v>
      </c>
      <c r="H774" s="221">
        <v>24</v>
      </c>
      <c r="I774" s="222"/>
      <c r="J774" s="223">
        <f>ROUND(I774*H774,2)</f>
        <v>0</v>
      </c>
      <c r="K774" s="219" t="s">
        <v>520</v>
      </c>
      <c r="L774" s="47"/>
      <c r="M774" s="224" t="s">
        <v>19</v>
      </c>
      <c r="N774" s="225" t="s">
        <v>43</v>
      </c>
      <c r="O774" s="87"/>
      <c r="P774" s="226">
        <f>O774*H774</f>
        <v>0</v>
      </c>
      <c r="Q774" s="226">
        <v>0</v>
      </c>
      <c r="R774" s="226">
        <f>Q774*H774</f>
        <v>0</v>
      </c>
      <c r="S774" s="226">
        <v>0</v>
      </c>
      <c r="T774" s="227">
        <f>S774*H774</f>
        <v>0</v>
      </c>
      <c r="U774" s="41"/>
      <c r="V774" s="41"/>
      <c r="W774" s="41"/>
      <c r="X774" s="41"/>
      <c r="Y774" s="41"/>
      <c r="Z774" s="41"/>
      <c r="AA774" s="41"/>
      <c r="AB774" s="41"/>
      <c r="AC774" s="41"/>
      <c r="AD774" s="41"/>
      <c r="AE774" s="41"/>
      <c r="AR774" s="228" t="s">
        <v>273</v>
      </c>
      <c r="AT774" s="228" t="s">
        <v>268</v>
      </c>
      <c r="AU774" s="228" t="s">
        <v>80</v>
      </c>
      <c r="AY774" s="20" t="s">
        <v>266</v>
      </c>
      <c r="BE774" s="229">
        <f>IF(N774="základní",J774,0)</f>
        <v>0</v>
      </c>
      <c r="BF774" s="229">
        <f>IF(N774="snížená",J774,0)</f>
        <v>0</v>
      </c>
      <c r="BG774" s="229">
        <f>IF(N774="zákl. přenesená",J774,0)</f>
        <v>0</v>
      </c>
      <c r="BH774" s="229">
        <f>IF(N774="sníž. přenesená",J774,0)</f>
        <v>0</v>
      </c>
      <c r="BI774" s="229">
        <f>IF(N774="nulová",J774,0)</f>
        <v>0</v>
      </c>
      <c r="BJ774" s="20" t="s">
        <v>80</v>
      </c>
      <c r="BK774" s="229">
        <f>ROUND(I774*H774,2)</f>
        <v>0</v>
      </c>
      <c r="BL774" s="20" t="s">
        <v>273</v>
      </c>
      <c r="BM774" s="228" t="s">
        <v>4566</v>
      </c>
    </row>
    <row r="775" spans="1:47" s="2" customFormat="1" ht="12">
      <c r="A775" s="41"/>
      <c r="B775" s="42"/>
      <c r="C775" s="43"/>
      <c r="D775" s="230" t="s">
        <v>275</v>
      </c>
      <c r="E775" s="43"/>
      <c r="F775" s="231" t="s">
        <v>4565</v>
      </c>
      <c r="G775" s="43"/>
      <c r="H775" s="43"/>
      <c r="I775" s="232"/>
      <c r="J775" s="43"/>
      <c r="K775" s="43"/>
      <c r="L775" s="47"/>
      <c r="M775" s="233"/>
      <c r="N775" s="234"/>
      <c r="O775" s="87"/>
      <c r="P775" s="87"/>
      <c r="Q775" s="87"/>
      <c r="R775" s="87"/>
      <c r="S775" s="87"/>
      <c r="T775" s="88"/>
      <c r="U775" s="41"/>
      <c r="V775" s="41"/>
      <c r="W775" s="41"/>
      <c r="X775" s="41"/>
      <c r="Y775" s="41"/>
      <c r="Z775" s="41"/>
      <c r="AA775" s="41"/>
      <c r="AB775" s="41"/>
      <c r="AC775" s="41"/>
      <c r="AD775" s="41"/>
      <c r="AE775" s="41"/>
      <c r="AT775" s="20" t="s">
        <v>275</v>
      </c>
      <c r="AU775" s="20" t="s">
        <v>80</v>
      </c>
    </row>
    <row r="776" spans="1:65" s="2" customFormat="1" ht="16.5" customHeight="1">
      <c r="A776" s="41"/>
      <c r="B776" s="42"/>
      <c r="C776" s="217" t="s">
        <v>2160</v>
      </c>
      <c r="D776" s="217" t="s">
        <v>268</v>
      </c>
      <c r="E776" s="218" t="s">
        <v>4567</v>
      </c>
      <c r="F776" s="219" t="s">
        <v>4170</v>
      </c>
      <c r="G776" s="220" t="s">
        <v>4003</v>
      </c>
      <c r="H776" s="221">
        <v>8</v>
      </c>
      <c r="I776" s="222"/>
      <c r="J776" s="223">
        <f>ROUND(I776*H776,2)</f>
        <v>0</v>
      </c>
      <c r="K776" s="219" t="s">
        <v>520</v>
      </c>
      <c r="L776" s="47"/>
      <c r="M776" s="224" t="s">
        <v>19</v>
      </c>
      <c r="N776" s="225" t="s">
        <v>43</v>
      </c>
      <c r="O776" s="87"/>
      <c r="P776" s="226">
        <f>O776*H776</f>
        <v>0</v>
      </c>
      <c r="Q776" s="226">
        <v>0</v>
      </c>
      <c r="R776" s="226">
        <f>Q776*H776</f>
        <v>0</v>
      </c>
      <c r="S776" s="226">
        <v>0</v>
      </c>
      <c r="T776" s="227">
        <f>S776*H776</f>
        <v>0</v>
      </c>
      <c r="U776" s="41"/>
      <c r="V776" s="41"/>
      <c r="W776" s="41"/>
      <c r="X776" s="41"/>
      <c r="Y776" s="41"/>
      <c r="Z776" s="41"/>
      <c r="AA776" s="41"/>
      <c r="AB776" s="41"/>
      <c r="AC776" s="41"/>
      <c r="AD776" s="41"/>
      <c r="AE776" s="41"/>
      <c r="AR776" s="228" t="s">
        <v>273</v>
      </c>
      <c r="AT776" s="228" t="s">
        <v>268</v>
      </c>
      <c r="AU776" s="228" t="s">
        <v>80</v>
      </c>
      <c r="AY776" s="20" t="s">
        <v>266</v>
      </c>
      <c r="BE776" s="229">
        <f>IF(N776="základní",J776,0)</f>
        <v>0</v>
      </c>
      <c r="BF776" s="229">
        <f>IF(N776="snížená",J776,0)</f>
        <v>0</v>
      </c>
      <c r="BG776" s="229">
        <f>IF(N776="zákl. přenesená",J776,0)</f>
        <v>0</v>
      </c>
      <c r="BH776" s="229">
        <f>IF(N776="sníž. přenesená",J776,0)</f>
        <v>0</v>
      </c>
      <c r="BI776" s="229">
        <f>IF(N776="nulová",J776,0)</f>
        <v>0</v>
      </c>
      <c r="BJ776" s="20" t="s">
        <v>80</v>
      </c>
      <c r="BK776" s="229">
        <f>ROUND(I776*H776,2)</f>
        <v>0</v>
      </c>
      <c r="BL776" s="20" t="s">
        <v>273</v>
      </c>
      <c r="BM776" s="228" t="s">
        <v>4568</v>
      </c>
    </row>
    <row r="777" spans="1:47" s="2" customFormat="1" ht="12">
      <c r="A777" s="41"/>
      <c r="B777" s="42"/>
      <c r="C777" s="43"/>
      <c r="D777" s="230" t="s">
        <v>275</v>
      </c>
      <c r="E777" s="43"/>
      <c r="F777" s="231" t="s">
        <v>4170</v>
      </c>
      <c r="G777" s="43"/>
      <c r="H777" s="43"/>
      <c r="I777" s="232"/>
      <c r="J777" s="43"/>
      <c r="K777" s="43"/>
      <c r="L777" s="47"/>
      <c r="M777" s="233"/>
      <c r="N777" s="234"/>
      <c r="O777" s="87"/>
      <c r="P777" s="87"/>
      <c r="Q777" s="87"/>
      <c r="R777" s="87"/>
      <c r="S777" s="87"/>
      <c r="T777" s="88"/>
      <c r="U777" s="41"/>
      <c r="V777" s="41"/>
      <c r="W777" s="41"/>
      <c r="X777" s="41"/>
      <c r="Y777" s="41"/>
      <c r="Z777" s="41"/>
      <c r="AA777" s="41"/>
      <c r="AB777" s="41"/>
      <c r="AC777" s="41"/>
      <c r="AD777" s="41"/>
      <c r="AE777" s="41"/>
      <c r="AT777" s="20" t="s">
        <v>275</v>
      </c>
      <c r="AU777" s="20" t="s">
        <v>80</v>
      </c>
    </row>
    <row r="778" spans="1:65" s="2" customFormat="1" ht="16.5" customHeight="1">
      <c r="A778" s="41"/>
      <c r="B778" s="42"/>
      <c r="C778" s="217" t="s">
        <v>2165</v>
      </c>
      <c r="D778" s="217" t="s">
        <v>268</v>
      </c>
      <c r="E778" s="218" t="s">
        <v>4569</v>
      </c>
      <c r="F778" s="219" t="s">
        <v>4570</v>
      </c>
      <c r="G778" s="220" t="s">
        <v>4003</v>
      </c>
      <c r="H778" s="221">
        <v>4</v>
      </c>
      <c r="I778" s="222"/>
      <c r="J778" s="223">
        <f>ROUND(I778*H778,2)</f>
        <v>0</v>
      </c>
      <c r="K778" s="219" t="s">
        <v>520</v>
      </c>
      <c r="L778" s="47"/>
      <c r="M778" s="224" t="s">
        <v>19</v>
      </c>
      <c r="N778" s="225" t="s">
        <v>43</v>
      </c>
      <c r="O778" s="87"/>
      <c r="P778" s="226">
        <f>O778*H778</f>
        <v>0</v>
      </c>
      <c r="Q778" s="226">
        <v>0</v>
      </c>
      <c r="R778" s="226">
        <f>Q778*H778</f>
        <v>0</v>
      </c>
      <c r="S778" s="226">
        <v>0</v>
      </c>
      <c r="T778" s="227">
        <f>S778*H778</f>
        <v>0</v>
      </c>
      <c r="U778" s="41"/>
      <c r="V778" s="41"/>
      <c r="W778" s="41"/>
      <c r="X778" s="41"/>
      <c r="Y778" s="41"/>
      <c r="Z778" s="41"/>
      <c r="AA778" s="41"/>
      <c r="AB778" s="41"/>
      <c r="AC778" s="41"/>
      <c r="AD778" s="41"/>
      <c r="AE778" s="41"/>
      <c r="AR778" s="228" t="s">
        <v>273</v>
      </c>
      <c r="AT778" s="228" t="s">
        <v>268</v>
      </c>
      <c r="AU778" s="228" t="s">
        <v>80</v>
      </c>
      <c r="AY778" s="20" t="s">
        <v>266</v>
      </c>
      <c r="BE778" s="229">
        <f>IF(N778="základní",J778,0)</f>
        <v>0</v>
      </c>
      <c r="BF778" s="229">
        <f>IF(N778="snížená",J778,0)</f>
        <v>0</v>
      </c>
      <c r="BG778" s="229">
        <f>IF(N778="zákl. přenesená",J778,0)</f>
        <v>0</v>
      </c>
      <c r="BH778" s="229">
        <f>IF(N778="sníž. přenesená",J778,0)</f>
        <v>0</v>
      </c>
      <c r="BI778" s="229">
        <f>IF(N778="nulová",J778,0)</f>
        <v>0</v>
      </c>
      <c r="BJ778" s="20" t="s">
        <v>80</v>
      </c>
      <c r="BK778" s="229">
        <f>ROUND(I778*H778,2)</f>
        <v>0</v>
      </c>
      <c r="BL778" s="20" t="s">
        <v>273</v>
      </c>
      <c r="BM778" s="228" t="s">
        <v>4571</v>
      </c>
    </row>
    <row r="779" spans="1:47" s="2" customFormat="1" ht="12">
      <c r="A779" s="41"/>
      <c r="B779" s="42"/>
      <c r="C779" s="43"/>
      <c r="D779" s="230" t="s">
        <v>275</v>
      </c>
      <c r="E779" s="43"/>
      <c r="F779" s="231" t="s">
        <v>4570</v>
      </c>
      <c r="G779" s="43"/>
      <c r="H779" s="43"/>
      <c r="I779" s="232"/>
      <c r="J779" s="43"/>
      <c r="K779" s="43"/>
      <c r="L779" s="47"/>
      <c r="M779" s="305"/>
      <c r="N779" s="306"/>
      <c r="O779" s="307"/>
      <c r="P779" s="307"/>
      <c r="Q779" s="307"/>
      <c r="R779" s="307"/>
      <c r="S779" s="307"/>
      <c r="T779" s="308"/>
      <c r="U779" s="41"/>
      <c r="V779" s="41"/>
      <c r="W779" s="41"/>
      <c r="X779" s="41"/>
      <c r="Y779" s="41"/>
      <c r="Z779" s="41"/>
      <c r="AA779" s="41"/>
      <c r="AB779" s="41"/>
      <c r="AC779" s="41"/>
      <c r="AD779" s="41"/>
      <c r="AE779" s="41"/>
      <c r="AT779" s="20" t="s">
        <v>275</v>
      </c>
      <c r="AU779" s="20" t="s">
        <v>80</v>
      </c>
    </row>
    <row r="780" spans="1:31" s="2" customFormat="1" ht="6.95" customHeight="1">
      <c r="A780" s="41"/>
      <c r="B780" s="62"/>
      <c r="C780" s="63"/>
      <c r="D780" s="63"/>
      <c r="E780" s="63"/>
      <c r="F780" s="63"/>
      <c r="G780" s="63"/>
      <c r="H780" s="63"/>
      <c r="I780" s="63"/>
      <c r="J780" s="63"/>
      <c r="K780" s="63"/>
      <c r="L780" s="47"/>
      <c r="M780" s="41"/>
      <c r="O780" s="41"/>
      <c r="P780" s="41"/>
      <c r="Q780" s="41"/>
      <c r="R780" s="41"/>
      <c r="S780" s="41"/>
      <c r="T780" s="41"/>
      <c r="U780" s="41"/>
      <c r="V780" s="41"/>
      <c r="W780" s="41"/>
      <c r="X780" s="41"/>
      <c r="Y780" s="41"/>
      <c r="Z780" s="41"/>
      <c r="AA780" s="41"/>
      <c r="AB780" s="41"/>
      <c r="AC780" s="41"/>
      <c r="AD780" s="41"/>
      <c r="AE780" s="41"/>
    </row>
  </sheetData>
  <sheetProtection password="D520" sheet="1" objects="1" scenarios="1" formatColumns="0" formatRows="0" autoFilter="0"/>
  <autoFilter ref="C99:K779"/>
  <mergeCells count="12">
    <mergeCell ref="E7:H7"/>
    <mergeCell ref="E9:H9"/>
    <mergeCell ref="E11:H11"/>
    <mergeCell ref="E20:H20"/>
    <mergeCell ref="E29:H29"/>
    <mergeCell ref="E50:H50"/>
    <mergeCell ref="E52:H52"/>
    <mergeCell ref="E54:H54"/>
    <mergeCell ref="E88:H88"/>
    <mergeCell ref="E90:H90"/>
    <mergeCell ref="E92:H92"/>
    <mergeCell ref="L2:V2"/>
  </mergeCells>
  <hyperlinks>
    <hyperlink ref="F108" r:id="rId1" display="https://podminky.urs.cz/item/CS_URS_2022_01/751133012"/>
    <hyperlink ref="F119" r:id="rId2" display="https://podminky.urs.cz/item/CS_URS_2022_01/751514662"/>
    <hyperlink ref="F125" r:id="rId3" display="https://podminky.urs.cz/item/CS_URS_2022_01/751514617"/>
    <hyperlink ref="F131" r:id="rId4" display="https://podminky.urs.cz/item/CS_URS_2022_01/751514617"/>
    <hyperlink ref="F137" r:id="rId5" display="https://podminky.urs.cz/item/CS_URS_2022_01/751344123"/>
    <hyperlink ref="F143" r:id="rId6" display="https://podminky.urs.cz/item/CS_URS_2022_01/751344112"/>
    <hyperlink ref="F148" r:id="rId7" display="https://podminky.urs.cz/item/CS_URS_2022_01/751514558"/>
    <hyperlink ref="F153" r:id="rId8" display="https://podminky.urs.cz/item/CS_URS_2022_01/751311096"/>
    <hyperlink ref="F158" r:id="rId9" display="https://podminky.urs.cz/item/CS_URS_2022_01/751398012"/>
    <hyperlink ref="F163" r:id="rId10" display="https://podminky.urs.cz/item/CS_URS_2022_01/751511182"/>
    <hyperlink ref="F168" r:id="rId11" display="https://podminky.urs.cz/item/CS_URS_2022_01/751511003"/>
    <hyperlink ref="F173" r:id="rId12" display="https://podminky.urs.cz/item/CS_URS_2022_01/751511005"/>
    <hyperlink ref="F179" r:id="rId13" display="https://podminky.urs.cz/item/CS_URS_2022_01/713411121"/>
    <hyperlink ref="F191" r:id="rId14" display="https://podminky.urs.cz/item/CS_URS_2022_01/751133012"/>
    <hyperlink ref="F202" r:id="rId15" display="https://podminky.urs.cz/item/CS_URS_2022_01/751398051"/>
    <hyperlink ref="F208" r:id="rId16" display="https://podminky.urs.cz/item/CS_URS_2022_01/751514662"/>
    <hyperlink ref="F214" r:id="rId17" display="https://podminky.urs.cz/item/CS_URS_2022_01/751514613"/>
    <hyperlink ref="F220" r:id="rId18" display="https://podminky.urs.cz/item/CS_URS_2022_01/751344112"/>
    <hyperlink ref="F225" r:id="rId19" display="https://podminky.urs.cz/item/CS_URS_2022_01/751398012"/>
    <hyperlink ref="F230" r:id="rId20" display="https://podminky.urs.cz/item/CS_URS_2022_01/751511182"/>
    <hyperlink ref="F235" r:id="rId21" display="https://podminky.urs.cz/item/CS_URS_2022_01/751511003"/>
    <hyperlink ref="F241" r:id="rId22" display="https://podminky.urs.cz/item/CS_URS_2022_01/713411121"/>
    <hyperlink ref="F248" r:id="rId23" display="https://podminky.urs.cz/item/CS_URS_2022_01/751133012"/>
    <hyperlink ref="F259" r:id="rId24" display="https://podminky.urs.cz/item/CS_URS_2022_01/751514662"/>
    <hyperlink ref="F265" r:id="rId25" display="https://podminky.urs.cz/item/CS_URS_2022_01/751322012"/>
    <hyperlink ref="F271" r:id="rId26" display="https://podminky.urs.cz/item/CS_URS_2022_01/751537112"/>
    <hyperlink ref="F276" r:id="rId27" display="https://podminky.urs.cz/item/CS_URS_2022_01/751511182"/>
    <hyperlink ref="F282" r:id="rId28" display="https://podminky.urs.cz/item/CS_URS_2022_01/713411121"/>
    <hyperlink ref="F289" r:id="rId29" display="https://podminky.urs.cz/item/CS_URS_2022_01/751133012"/>
    <hyperlink ref="F300" r:id="rId30" display="https://podminky.urs.cz/item/CS_URS_2022_01/751398051"/>
    <hyperlink ref="F306" r:id="rId31" display="https://podminky.urs.cz/item/CS_URS_2022_01/751514679"/>
    <hyperlink ref="F312" r:id="rId32" display="https://podminky.urs.cz/item/CS_URS_2022_01/751514662"/>
    <hyperlink ref="F318" r:id="rId33" display="https://podminky.urs.cz/item/CS_URS_2022_01/751514662"/>
    <hyperlink ref="F324" r:id="rId34" display="https://podminky.urs.cz/item/CS_URS_2022_01/751344112"/>
    <hyperlink ref="F330" r:id="rId35" display="https://podminky.urs.cz/item/CS_URS_2022_01/751322012"/>
    <hyperlink ref="F340" r:id="rId36" display="https://podminky.urs.cz/item/CS_URS_2022_01/751511182"/>
    <hyperlink ref="F345" r:id="rId37" display="https://podminky.urs.cz/item/CS_URS_2022_01/751511182"/>
    <hyperlink ref="F355" r:id="rId38" display="https://podminky.urs.cz/item/CS_URS_2022_01/713411121"/>
    <hyperlink ref="F362" r:id="rId39" display="https://podminky.urs.cz/item/CS_URS_2022_01/751122011"/>
    <hyperlink ref="F368" r:id="rId40" display="https://podminky.urs.cz/item/CS_URS_2022_01/751398011"/>
    <hyperlink ref="F373" r:id="rId41" display="https://podminky.urs.cz/item/CS_URS_2022_01/751511181"/>
    <hyperlink ref="F379" r:id="rId42" display="https://podminky.urs.cz/item/CS_URS_2022_01/713411121"/>
    <hyperlink ref="F386" r:id="rId43" display="https://podminky.urs.cz/item/CS_URS_2022_01/751133012"/>
    <hyperlink ref="F397" r:id="rId44" display="https://podminky.urs.cz/item/CS_URS_2022_01/751398051"/>
    <hyperlink ref="F403" r:id="rId45" display="https://podminky.urs.cz/item/CS_URS_2022_01/751514679"/>
    <hyperlink ref="F409" r:id="rId46" display="https://podminky.urs.cz/item/CS_URS_2022_01/751344112"/>
    <hyperlink ref="F415" r:id="rId47" display="https://podminky.urs.cz/item/CS_URS_2022_01/751311091"/>
    <hyperlink ref="F421" r:id="rId48" display="https://podminky.urs.cz/item/CS_URS_2022_01/751322012"/>
    <hyperlink ref="F427" r:id="rId49" display="https://podminky.urs.cz/item/CS_URS_2022_01/751311092"/>
    <hyperlink ref="F432" r:id="rId50" display="https://podminky.urs.cz/item/CS_URS_2022_01/751511182"/>
    <hyperlink ref="F442" r:id="rId51" display="https://podminky.urs.cz/item/CS_URS_2022_01/713411121"/>
    <hyperlink ref="F449" r:id="rId52" display="https://podminky.urs.cz/item/CS_URS_2022_01/751398051"/>
    <hyperlink ref="F455" r:id="rId53" display="https://podminky.urs.cz/item/CS_URS_2022_01/751398051"/>
    <hyperlink ref="F460" r:id="rId54" display="https://podminky.urs.cz/item/CS_URS_2022_01/751511004"/>
    <hyperlink ref="F481" r:id="rId55" display="https://podminky.urs.cz/item/CS_URS_2022_01/751721121"/>
    <hyperlink ref="F487" r:id="rId56" display="https://podminky.urs.cz/item/CS_URS_2022_01/751711183"/>
    <hyperlink ref="F492" r:id="rId57" display="https://podminky.urs.cz/item/CS_URS_2022_01/751514553"/>
    <hyperlink ref="F497" r:id="rId58" display="https://podminky.urs.cz/item/CS_URS_2022_01/751311096"/>
    <hyperlink ref="F502" r:id="rId59" display="https://podminky.urs.cz/item/CS_URS_2022_01/751511022"/>
    <hyperlink ref="F507" r:id="rId60" display="https://podminky.urs.cz/item/CS_URS_2022_01/713411121"/>
    <hyperlink ref="F512" r:id="rId61" display="https://podminky.urs.cz/item/CS_URS_2022_01/751614130"/>
    <hyperlink ref="F525" r:id="rId62" display="https://podminky.urs.cz/item/CS_URS_2022_01/751791181"/>
    <hyperlink ref="F530" r:id="rId63" display="https://podminky.urs.cz/item/CS_URS_2022_01/751791135"/>
    <hyperlink ref="F535" r:id="rId64" display="https://podminky.urs.cz/item/CS_URS_2022_01/751792003"/>
    <hyperlink ref="F540" r:id="rId65" display="https://podminky.urs.cz/item/CS_URS_2022_01/751791181"/>
    <hyperlink ref="F545" r:id="rId66" display="https://podminky.urs.cz/item/CS_URS_2022_01/751791182"/>
    <hyperlink ref="F562" r:id="rId67" display="https://podminky.urs.cz/item/CS_URS_2022_01/751721111"/>
    <hyperlink ref="F568" r:id="rId68" display="https://podminky.urs.cz/item/CS_URS_2022_01/751711151"/>
    <hyperlink ref="F573" r:id="rId69" display="https://podminky.urs.cz/item/CS_URS_2022_01/751614130"/>
    <hyperlink ref="F586" r:id="rId70" display="https://podminky.urs.cz/item/CS_URS_2022_01/751791181"/>
    <hyperlink ref="F591" r:id="rId71" display="https://podminky.urs.cz/item/CS_URS_2022_01/751791135"/>
    <hyperlink ref="F596" r:id="rId72" display="https://podminky.urs.cz/item/CS_URS_2022_01/751792003"/>
    <hyperlink ref="F601" r:id="rId73" display="https://podminky.urs.cz/item/CS_URS_2022_01/751791181"/>
    <hyperlink ref="F606" r:id="rId74" display="https://podminky.urs.cz/item/CS_URS_2022_01/751791182"/>
    <hyperlink ref="F623" r:id="rId75" display="https://podminky.urs.cz/item/CS_URS_2022_01/751721111"/>
    <hyperlink ref="F629" r:id="rId76" display="https://podminky.urs.cz/item/CS_URS_2022_01/751711151"/>
    <hyperlink ref="F634" r:id="rId77" display="https://podminky.urs.cz/item/CS_URS_2022_01/751614130"/>
    <hyperlink ref="F647" r:id="rId78" display="https://podminky.urs.cz/item/CS_URS_2022_01/751791181"/>
    <hyperlink ref="F652" r:id="rId79" display="https://podminky.urs.cz/item/CS_URS_2022_01/751791135"/>
    <hyperlink ref="F657" r:id="rId80" display="https://podminky.urs.cz/item/CS_URS_2022_01/751792003"/>
    <hyperlink ref="F662" r:id="rId81" display="https://podminky.urs.cz/item/CS_URS_2022_01/751791181"/>
    <hyperlink ref="F667" r:id="rId82" display="https://podminky.urs.cz/item/CS_URS_2022_01/751791182"/>
    <hyperlink ref="F684" r:id="rId83" display="https://podminky.urs.cz/item/CS_URS_2022_01/751721121"/>
    <hyperlink ref="F690" r:id="rId84" display="https://podminky.urs.cz/item/CS_URS_2022_01/751711111"/>
    <hyperlink ref="F696" r:id="rId85" display="https://podminky.urs.cz/item/CS_URS_2022_01/751711112"/>
    <hyperlink ref="F701" r:id="rId86" display="https://podminky.urs.cz/item/CS_URS_2022_01/751614130"/>
    <hyperlink ref="F710" r:id="rId87" display="https://podminky.urs.cz/item/CS_URS_2022_01/751791181"/>
    <hyperlink ref="F716" r:id="rId88" display="https://podminky.urs.cz/item/CS_URS_2022_01/751791136"/>
    <hyperlink ref="F722" r:id="rId89" display="https://podminky.urs.cz/item/CS_URS_2022_01/751791136"/>
    <hyperlink ref="F731" r:id="rId90" display="https://podminky.urs.cz/item/CS_URS_2022_01/751792003"/>
    <hyperlink ref="F736" r:id="rId91" display="https://podminky.urs.cz/item/CS_URS_2022_01/75179118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2"/>
</worksheet>
</file>

<file path=xl/worksheets/sheet7.xml><?xml version="1.0" encoding="utf-8"?>
<worksheet xmlns="http://schemas.openxmlformats.org/spreadsheetml/2006/main" xmlns:r="http://schemas.openxmlformats.org/officeDocument/2006/relationships">
  <sheetPr>
    <pageSetUpPr fitToPage="1"/>
  </sheetPr>
  <dimension ref="A2:BM3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101</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3786</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3787</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4572</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ROUND(J91,2)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ROUND((SUM(BE91:BE397)),2)</f>
        <v>0</v>
      </c>
      <c r="G35" s="41"/>
      <c r="H35" s="41"/>
      <c r="I35" s="162">
        <v>0.21</v>
      </c>
      <c r="J35" s="161">
        <f>ROUND(((SUM(BE91:BE397))*I35),2)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ROUND((SUM(BF91:BF397)),2)</f>
        <v>0</v>
      </c>
      <c r="G36" s="41"/>
      <c r="H36" s="41"/>
      <c r="I36" s="162">
        <v>0.15</v>
      </c>
      <c r="J36" s="161">
        <f>ROUND(((SUM(BF91:BF397))*I36),2)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ROUND((SUM(BG91:BG397)),2)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ROUND((SUM(BH91:BH397)),2)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ROUND((SUM(BI91:BI397)),2)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3786</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3787</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D.1.4.d_1 - Silnoproudá elektrotechnika</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J91</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4573</v>
      </c>
      <c r="E64" s="182"/>
      <c r="F64" s="182"/>
      <c r="G64" s="182"/>
      <c r="H64" s="182"/>
      <c r="I64" s="182"/>
      <c r="J64" s="183">
        <f>J92</f>
        <v>0</v>
      </c>
      <c r="K64" s="180"/>
      <c r="L64" s="184"/>
      <c r="S64" s="9"/>
      <c r="T64" s="9"/>
      <c r="U64" s="9"/>
      <c r="V64" s="9"/>
      <c r="W64" s="9"/>
      <c r="X64" s="9"/>
      <c r="Y64" s="9"/>
      <c r="Z64" s="9"/>
      <c r="AA64" s="9"/>
      <c r="AB64" s="9"/>
      <c r="AC64" s="9"/>
      <c r="AD64" s="9"/>
      <c r="AE64" s="9"/>
    </row>
    <row r="65" spans="1:31" s="9" customFormat="1" ht="24.95" customHeight="1">
      <c r="A65" s="9"/>
      <c r="B65" s="179"/>
      <c r="C65" s="180"/>
      <c r="D65" s="181" t="s">
        <v>4574</v>
      </c>
      <c r="E65" s="182"/>
      <c r="F65" s="182"/>
      <c r="G65" s="182"/>
      <c r="H65" s="182"/>
      <c r="I65" s="182"/>
      <c r="J65" s="183">
        <f>J129</f>
        <v>0</v>
      </c>
      <c r="K65" s="180"/>
      <c r="L65" s="184"/>
      <c r="S65" s="9"/>
      <c r="T65" s="9"/>
      <c r="U65" s="9"/>
      <c r="V65" s="9"/>
      <c r="W65" s="9"/>
      <c r="X65" s="9"/>
      <c r="Y65" s="9"/>
      <c r="Z65" s="9"/>
      <c r="AA65" s="9"/>
      <c r="AB65" s="9"/>
      <c r="AC65" s="9"/>
      <c r="AD65" s="9"/>
      <c r="AE65" s="9"/>
    </row>
    <row r="66" spans="1:31" s="9" customFormat="1" ht="24.95" customHeight="1">
      <c r="A66" s="9"/>
      <c r="B66" s="179"/>
      <c r="C66" s="180"/>
      <c r="D66" s="181" t="s">
        <v>4575</v>
      </c>
      <c r="E66" s="182"/>
      <c r="F66" s="182"/>
      <c r="G66" s="182"/>
      <c r="H66" s="182"/>
      <c r="I66" s="182"/>
      <c r="J66" s="183">
        <f>J248</f>
        <v>0</v>
      </c>
      <c r="K66" s="180"/>
      <c r="L66" s="184"/>
      <c r="S66" s="9"/>
      <c r="T66" s="9"/>
      <c r="U66" s="9"/>
      <c r="V66" s="9"/>
      <c r="W66" s="9"/>
      <c r="X66" s="9"/>
      <c r="Y66" s="9"/>
      <c r="Z66" s="9"/>
      <c r="AA66" s="9"/>
      <c r="AB66" s="9"/>
      <c r="AC66" s="9"/>
      <c r="AD66" s="9"/>
      <c r="AE66" s="9"/>
    </row>
    <row r="67" spans="1:31" s="9" customFormat="1" ht="24.95" customHeight="1">
      <c r="A67" s="9"/>
      <c r="B67" s="179"/>
      <c r="C67" s="180"/>
      <c r="D67" s="181" t="s">
        <v>4576</v>
      </c>
      <c r="E67" s="182"/>
      <c r="F67" s="182"/>
      <c r="G67" s="182"/>
      <c r="H67" s="182"/>
      <c r="I67" s="182"/>
      <c r="J67" s="183">
        <f>J251</f>
        <v>0</v>
      </c>
      <c r="K67" s="180"/>
      <c r="L67" s="184"/>
      <c r="S67" s="9"/>
      <c r="T67" s="9"/>
      <c r="U67" s="9"/>
      <c r="V67" s="9"/>
      <c r="W67" s="9"/>
      <c r="X67" s="9"/>
      <c r="Y67" s="9"/>
      <c r="Z67" s="9"/>
      <c r="AA67" s="9"/>
      <c r="AB67" s="9"/>
      <c r="AC67" s="9"/>
      <c r="AD67" s="9"/>
      <c r="AE67" s="9"/>
    </row>
    <row r="68" spans="1:31" s="9" customFormat="1" ht="24.95" customHeight="1">
      <c r="A68" s="9"/>
      <c r="B68" s="179"/>
      <c r="C68" s="180"/>
      <c r="D68" s="181" t="s">
        <v>4577</v>
      </c>
      <c r="E68" s="182"/>
      <c r="F68" s="182"/>
      <c r="G68" s="182"/>
      <c r="H68" s="182"/>
      <c r="I68" s="182"/>
      <c r="J68" s="183">
        <f>J382</f>
        <v>0</v>
      </c>
      <c r="K68" s="180"/>
      <c r="L68" s="184"/>
      <c r="S68" s="9"/>
      <c r="T68" s="9"/>
      <c r="U68" s="9"/>
      <c r="V68" s="9"/>
      <c r="W68" s="9"/>
      <c r="X68" s="9"/>
      <c r="Y68" s="9"/>
      <c r="Z68" s="9"/>
      <c r="AA68" s="9"/>
      <c r="AB68" s="9"/>
      <c r="AC68" s="9"/>
      <c r="AD68" s="9"/>
      <c r="AE68" s="9"/>
    </row>
    <row r="69" spans="1:31" s="9" customFormat="1" ht="24.95" customHeight="1">
      <c r="A69" s="9"/>
      <c r="B69" s="179"/>
      <c r="C69" s="180"/>
      <c r="D69" s="181" t="s">
        <v>4578</v>
      </c>
      <c r="E69" s="182"/>
      <c r="F69" s="182"/>
      <c r="G69" s="182"/>
      <c r="H69" s="182"/>
      <c r="I69" s="182"/>
      <c r="J69" s="183">
        <f>J385</f>
        <v>0</v>
      </c>
      <c r="K69" s="180"/>
      <c r="L69" s="184"/>
      <c r="S69" s="9"/>
      <c r="T69" s="9"/>
      <c r="U69" s="9"/>
      <c r="V69" s="9"/>
      <c r="W69" s="9"/>
      <c r="X69" s="9"/>
      <c r="Y69" s="9"/>
      <c r="Z69" s="9"/>
      <c r="AA69" s="9"/>
      <c r="AB69" s="9"/>
      <c r="AC69" s="9"/>
      <c r="AD69" s="9"/>
      <c r="AE69" s="9"/>
    </row>
    <row r="70" spans="1:31" s="2" customFormat="1" ht="21.8" customHeight="1">
      <c r="A70" s="41"/>
      <c r="B70" s="42"/>
      <c r="C70" s="43"/>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63"/>
      <c r="J71" s="63"/>
      <c r="K71" s="63"/>
      <c r="L71" s="148"/>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65"/>
      <c r="J75" s="65"/>
      <c r="K75" s="65"/>
      <c r="L75" s="148"/>
      <c r="S75" s="41"/>
      <c r="T75" s="41"/>
      <c r="U75" s="41"/>
      <c r="V75" s="41"/>
      <c r="W75" s="41"/>
      <c r="X75" s="41"/>
      <c r="Y75" s="41"/>
      <c r="Z75" s="41"/>
      <c r="AA75" s="41"/>
      <c r="AB75" s="41"/>
      <c r="AC75" s="41"/>
      <c r="AD75" s="41"/>
      <c r="AE75" s="41"/>
    </row>
    <row r="76" spans="1:31" s="2" customFormat="1" ht="24.95" customHeight="1">
      <c r="A76" s="41"/>
      <c r="B76" s="42"/>
      <c r="C76" s="26" t="s">
        <v>251</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12" customHeight="1">
      <c r="A78" s="41"/>
      <c r="B78" s="42"/>
      <c r="C78" s="35" t="s">
        <v>16</v>
      </c>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26.25" customHeight="1">
      <c r="A79" s="41"/>
      <c r="B79" s="42"/>
      <c r="C79" s="43"/>
      <c r="D79" s="43"/>
      <c r="E79" s="174" t="str">
        <f>E7</f>
        <v>STAVEBNÍ ÚPRAVY A NÁSTAVBA - KŘIMICKÁ 291/94, PLZEŇ 3 - SKVRŇANY</v>
      </c>
      <c r="F79" s="35"/>
      <c r="G79" s="35"/>
      <c r="H79" s="35"/>
      <c r="I79" s="43"/>
      <c r="J79" s="43"/>
      <c r="K79" s="43"/>
      <c r="L79" s="148"/>
      <c r="S79" s="41"/>
      <c r="T79" s="41"/>
      <c r="U79" s="41"/>
      <c r="V79" s="41"/>
      <c r="W79" s="41"/>
      <c r="X79" s="41"/>
      <c r="Y79" s="41"/>
      <c r="Z79" s="41"/>
      <c r="AA79" s="41"/>
      <c r="AB79" s="41"/>
      <c r="AC79" s="41"/>
      <c r="AD79" s="41"/>
      <c r="AE79" s="41"/>
    </row>
    <row r="80" spans="2:12" s="1" customFormat="1" ht="12" customHeight="1">
      <c r="B80" s="24"/>
      <c r="C80" s="35" t="s">
        <v>130</v>
      </c>
      <c r="D80" s="25"/>
      <c r="E80" s="25"/>
      <c r="F80" s="25"/>
      <c r="G80" s="25"/>
      <c r="H80" s="25"/>
      <c r="I80" s="25"/>
      <c r="J80" s="25"/>
      <c r="K80" s="25"/>
      <c r="L80" s="23"/>
    </row>
    <row r="81" spans="1:31" s="2" customFormat="1" ht="16.5" customHeight="1">
      <c r="A81" s="41"/>
      <c r="B81" s="42"/>
      <c r="C81" s="43"/>
      <c r="D81" s="43"/>
      <c r="E81" s="174" t="s">
        <v>3786</v>
      </c>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5" t="s">
        <v>3787</v>
      </c>
      <c r="D82" s="43"/>
      <c r="E82" s="43"/>
      <c r="F82" s="43"/>
      <c r="G82" s="43"/>
      <c r="H82" s="43"/>
      <c r="I82" s="43"/>
      <c r="J82" s="43"/>
      <c r="K82" s="43"/>
      <c r="L82" s="148"/>
      <c r="S82" s="41"/>
      <c r="T82" s="41"/>
      <c r="U82" s="41"/>
      <c r="V82" s="41"/>
      <c r="W82" s="41"/>
      <c r="X82" s="41"/>
      <c r="Y82" s="41"/>
      <c r="Z82" s="41"/>
      <c r="AA82" s="41"/>
      <c r="AB82" s="41"/>
      <c r="AC82" s="41"/>
      <c r="AD82" s="41"/>
      <c r="AE82" s="41"/>
    </row>
    <row r="83" spans="1:31" s="2" customFormat="1" ht="16.5" customHeight="1">
      <c r="A83" s="41"/>
      <c r="B83" s="42"/>
      <c r="C83" s="43"/>
      <c r="D83" s="43"/>
      <c r="E83" s="72" t="str">
        <f>E11</f>
        <v>D.1.4.d_1 - Silnoproudá elektrotechnika</v>
      </c>
      <c r="F83" s="43"/>
      <c r="G83" s="43"/>
      <c r="H83" s="43"/>
      <c r="I83" s="43"/>
      <c r="J83" s="43"/>
      <c r="K83" s="43"/>
      <c r="L83" s="148"/>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8"/>
      <c r="S84" s="41"/>
      <c r="T84" s="41"/>
      <c r="U84" s="41"/>
      <c r="V84" s="41"/>
      <c r="W84" s="41"/>
      <c r="X84" s="41"/>
      <c r="Y84" s="41"/>
      <c r="Z84" s="41"/>
      <c r="AA84" s="41"/>
      <c r="AB84" s="41"/>
      <c r="AC84" s="41"/>
      <c r="AD84" s="41"/>
      <c r="AE84" s="41"/>
    </row>
    <row r="85" spans="1:31" s="2" customFormat="1" ht="12" customHeight="1">
      <c r="A85" s="41"/>
      <c r="B85" s="42"/>
      <c r="C85" s="35" t="s">
        <v>21</v>
      </c>
      <c r="D85" s="43"/>
      <c r="E85" s="43"/>
      <c r="F85" s="30" t="str">
        <f>F14</f>
        <v>Křimická 291/94, 318 00 Plzeň 3 - Skvrňany</v>
      </c>
      <c r="G85" s="43"/>
      <c r="H85" s="43"/>
      <c r="I85" s="35" t="s">
        <v>23</v>
      </c>
      <c r="J85" s="75" t="str">
        <f>IF(J14="","",J14)</f>
        <v>16. 12. 2022</v>
      </c>
      <c r="K85" s="43"/>
      <c r="L85" s="148"/>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25.65" customHeight="1">
      <c r="A87" s="41"/>
      <c r="B87" s="42"/>
      <c r="C87" s="35" t="s">
        <v>25</v>
      </c>
      <c r="D87" s="43"/>
      <c r="E87" s="43"/>
      <c r="F87" s="30" t="str">
        <f>E17</f>
        <v>SOU stavební, Borská 2718/55, 301 00 Plzeň</v>
      </c>
      <c r="G87" s="43"/>
      <c r="H87" s="43"/>
      <c r="I87" s="35" t="s">
        <v>31</v>
      </c>
      <c r="J87" s="39" t="str">
        <f>E23</f>
        <v>ATELIER SOUKUP OPL ŠVEHLA s.r.o.</v>
      </c>
      <c r="K87" s="43"/>
      <c r="L87" s="148"/>
      <c r="S87" s="41"/>
      <c r="T87" s="41"/>
      <c r="U87" s="41"/>
      <c r="V87" s="41"/>
      <c r="W87" s="41"/>
      <c r="X87" s="41"/>
      <c r="Y87" s="41"/>
      <c r="Z87" s="41"/>
      <c r="AA87" s="41"/>
      <c r="AB87" s="41"/>
      <c r="AC87" s="41"/>
      <c r="AD87" s="41"/>
      <c r="AE87" s="41"/>
    </row>
    <row r="88" spans="1:31" s="2" customFormat="1" ht="15.15" customHeight="1">
      <c r="A88" s="41"/>
      <c r="B88" s="42"/>
      <c r="C88" s="35" t="s">
        <v>29</v>
      </c>
      <c r="D88" s="43"/>
      <c r="E88" s="43"/>
      <c r="F88" s="30" t="str">
        <f>IF(E20="","",E20)</f>
        <v>Vyplň údaj</v>
      </c>
      <c r="G88" s="43"/>
      <c r="H88" s="43"/>
      <c r="I88" s="35" t="s">
        <v>34</v>
      </c>
      <c r="J88" s="39" t="str">
        <f>E26</f>
        <v>Michal Jirka</v>
      </c>
      <c r="K88" s="43"/>
      <c r="L88" s="148"/>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43"/>
      <c r="J89" s="43"/>
      <c r="K89" s="43"/>
      <c r="L89" s="148"/>
      <c r="S89" s="41"/>
      <c r="T89" s="41"/>
      <c r="U89" s="41"/>
      <c r="V89" s="41"/>
      <c r="W89" s="41"/>
      <c r="X89" s="41"/>
      <c r="Y89" s="41"/>
      <c r="Z89" s="41"/>
      <c r="AA89" s="41"/>
      <c r="AB89" s="41"/>
      <c r="AC89" s="41"/>
      <c r="AD89" s="41"/>
      <c r="AE89" s="41"/>
    </row>
    <row r="90" spans="1:31" s="11" customFormat="1" ht="29.25" customHeight="1">
      <c r="A90" s="190"/>
      <c r="B90" s="191"/>
      <c r="C90" s="192" t="s">
        <v>252</v>
      </c>
      <c r="D90" s="193" t="s">
        <v>57</v>
      </c>
      <c r="E90" s="193" t="s">
        <v>53</v>
      </c>
      <c r="F90" s="193" t="s">
        <v>54</v>
      </c>
      <c r="G90" s="193" t="s">
        <v>253</v>
      </c>
      <c r="H90" s="193" t="s">
        <v>254</v>
      </c>
      <c r="I90" s="193" t="s">
        <v>255</v>
      </c>
      <c r="J90" s="193" t="s">
        <v>209</v>
      </c>
      <c r="K90" s="194" t="s">
        <v>256</v>
      </c>
      <c r="L90" s="195"/>
      <c r="M90" s="95" t="s">
        <v>19</v>
      </c>
      <c r="N90" s="96" t="s">
        <v>42</v>
      </c>
      <c r="O90" s="96" t="s">
        <v>257</v>
      </c>
      <c r="P90" s="96" t="s">
        <v>258</v>
      </c>
      <c r="Q90" s="96" t="s">
        <v>259</v>
      </c>
      <c r="R90" s="96" t="s">
        <v>260</v>
      </c>
      <c r="S90" s="96" t="s">
        <v>261</v>
      </c>
      <c r="T90" s="97" t="s">
        <v>262</v>
      </c>
      <c r="U90" s="190"/>
      <c r="V90" s="190"/>
      <c r="W90" s="190"/>
      <c r="X90" s="190"/>
      <c r="Y90" s="190"/>
      <c r="Z90" s="190"/>
      <c r="AA90" s="190"/>
      <c r="AB90" s="190"/>
      <c r="AC90" s="190"/>
      <c r="AD90" s="190"/>
      <c r="AE90" s="190"/>
    </row>
    <row r="91" spans="1:63" s="2" customFormat="1" ht="22.8" customHeight="1">
      <c r="A91" s="41"/>
      <c r="B91" s="42"/>
      <c r="C91" s="102" t="s">
        <v>263</v>
      </c>
      <c r="D91" s="43"/>
      <c r="E91" s="43"/>
      <c r="F91" s="43"/>
      <c r="G91" s="43"/>
      <c r="H91" s="43"/>
      <c r="I91" s="43"/>
      <c r="J91" s="196">
        <f>BK91</f>
        <v>0</v>
      </c>
      <c r="K91" s="43"/>
      <c r="L91" s="47"/>
      <c r="M91" s="98"/>
      <c r="N91" s="197"/>
      <c r="O91" s="99"/>
      <c r="P91" s="198">
        <f>P92+P129+P248+P251+P382+P385</f>
        <v>0</v>
      </c>
      <c r="Q91" s="99"/>
      <c r="R91" s="198">
        <f>R92+R129+R248+R251+R382+R385</f>
        <v>0</v>
      </c>
      <c r="S91" s="99"/>
      <c r="T91" s="199">
        <f>T92+T129+T248+T251+T382+T385</f>
        <v>0</v>
      </c>
      <c r="U91" s="41"/>
      <c r="V91" s="41"/>
      <c r="W91" s="41"/>
      <c r="X91" s="41"/>
      <c r="Y91" s="41"/>
      <c r="Z91" s="41"/>
      <c r="AA91" s="41"/>
      <c r="AB91" s="41"/>
      <c r="AC91" s="41"/>
      <c r="AD91" s="41"/>
      <c r="AE91" s="41"/>
      <c r="AT91" s="20" t="s">
        <v>71</v>
      </c>
      <c r="AU91" s="20" t="s">
        <v>210</v>
      </c>
      <c r="BK91" s="200">
        <f>BK92+BK129+BK248+BK251+BK382+BK385</f>
        <v>0</v>
      </c>
    </row>
    <row r="92" spans="1:63" s="12" customFormat="1" ht="25.9" customHeight="1">
      <c r="A92" s="12"/>
      <c r="B92" s="201"/>
      <c r="C92" s="202"/>
      <c r="D92" s="203" t="s">
        <v>71</v>
      </c>
      <c r="E92" s="204" t="s">
        <v>2688</v>
      </c>
      <c r="F92" s="204" t="s">
        <v>4579</v>
      </c>
      <c r="G92" s="202"/>
      <c r="H92" s="202"/>
      <c r="I92" s="205"/>
      <c r="J92" s="206">
        <f>BK92</f>
        <v>0</v>
      </c>
      <c r="K92" s="202"/>
      <c r="L92" s="207"/>
      <c r="M92" s="208"/>
      <c r="N92" s="209"/>
      <c r="O92" s="209"/>
      <c r="P92" s="210">
        <f>SUM(P93:P128)</f>
        <v>0</v>
      </c>
      <c r="Q92" s="209"/>
      <c r="R92" s="210">
        <f>SUM(R93:R128)</f>
        <v>0</v>
      </c>
      <c r="S92" s="209"/>
      <c r="T92" s="211">
        <f>SUM(T93:T128)</f>
        <v>0</v>
      </c>
      <c r="U92" s="12"/>
      <c r="V92" s="12"/>
      <c r="W92" s="12"/>
      <c r="X92" s="12"/>
      <c r="Y92" s="12"/>
      <c r="Z92" s="12"/>
      <c r="AA92" s="12"/>
      <c r="AB92" s="12"/>
      <c r="AC92" s="12"/>
      <c r="AD92" s="12"/>
      <c r="AE92" s="12"/>
      <c r="AR92" s="212" t="s">
        <v>80</v>
      </c>
      <c r="AT92" s="213" t="s">
        <v>71</v>
      </c>
      <c r="AU92" s="213" t="s">
        <v>72</v>
      </c>
      <c r="AY92" s="212" t="s">
        <v>266</v>
      </c>
      <c r="BK92" s="214">
        <f>SUM(BK93:BK128)</f>
        <v>0</v>
      </c>
    </row>
    <row r="93" spans="1:65" s="2" customFormat="1" ht="16.5" customHeight="1">
      <c r="A93" s="41"/>
      <c r="B93" s="42"/>
      <c r="C93" s="269" t="s">
        <v>80</v>
      </c>
      <c r="D93" s="269" t="s">
        <v>430</v>
      </c>
      <c r="E93" s="270" t="s">
        <v>4580</v>
      </c>
      <c r="F93" s="271" t="s">
        <v>4581</v>
      </c>
      <c r="G93" s="272" t="s">
        <v>3993</v>
      </c>
      <c r="H93" s="273">
        <v>28</v>
      </c>
      <c r="I93" s="274"/>
      <c r="J93" s="275">
        <f>ROUND(I93*H93,2)</f>
        <v>0</v>
      </c>
      <c r="K93" s="271" t="s">
        <v>4582</v>
      </c>
      <c r="L93" s="276"/>
      <c r="M93" s="277" t="s">
        <v>19</v>
      </c>
      <c r="N93" s="278" t="s">
        <v>43</v>
      </c>
      <c r="O93" s="87"/>
      <c r="P93" s="226">
        <f>O93*H93</f>
        <v>0</v>
      </c>
      <c r="Q93" s="226">
        <v>0</v>
      </c>
      <c r="R93" s="226">
        <f>Q93*H93</f>
        <v>0</v>
      </c>
      <c r="S93" s="226">
        <v>0</v>
      </c>
      <c r="T93" s="227">
        <f>S93*H93</f>
        <v>0</v>
      </c>
      <c r="U93" s="41"/>
      <c r="V93" s="41"/>
      <c r="W93" s="41"/>
      <c r="X93" s="41"/>
      <c r="Y93" s="41"/>
      <c r="Z93" s="41"/>
      <c r="AA93" s="41"/>
      <c r="AB93" s="41"/>
      <c r="AC93" s="41"/>
      <c r="AD93" s="41"/>
      <c r="AE93" s="41"/>
      <c r="AR93" s="228" t="s">
        <v>324</v>
      </c>
      <c r="AT93" s="228" t="s">
        <v>430</v>
      </c>
      <c r="AU93" s="228" t="s">
        <v>80</v>
      </c>
      <c r="AY93" s="20" t="s">
        <v>266</v>
      </c>
      <c r="BE93" s="229">
        <f>IF(N93="základní",J93,0)</f>
        <v>0</v>
      </c>
      <c r="BF93" s="229">
        <f>IF(N93="snížená",J93,0)</f>
        <v>0</v>
      </c>
      <c r="BG93" s="229">
        <f>IF(N93="zákl. přenesená",J93,0)</f>
        <v>0</v>
      </c>
      <c r="BH93" s="229">
        <f>IF(N93="sníž. přenesená",J93,0)</f>
        <v>0</v>
      </c>
      <c r="BI93" s="229">
        <f>IF(N93="nulová",J93,0)</f>
        <v>0</v>
      </c>
      <c r="BJ93" s="20" t="s">
        <v>80</v>
      </c>
      <c r="BK93" s="229">
        <f>ROUND(I93*H93,2)</f>
        <v>0</v>
      </c>
      <c r="BL93" s="20" t="s">
        <v>273</v>
      </c>
      <c r="BM93" s="228" t="s">
        <v>82</v>
      </c>
    </row>
    <row r="94" spans="1:47" s="2" customFormat="1" ht="12">
      <c r="A94" s="41"/>
      <c r="B94" s="42"/>
      <c r="C94" s="43"/>
      <c r="D94" s="230" t="s">
        <v>275</v>
      </c>
      <c r="E94" s="43"/>
      <c r="F94" s="231" t="s">
        <v>4581</v>
      </c>
      <c r="G94" s="43"/>
      <c r="H94" s="43"/>
      <c r="I94" s="232"/>
      <c r="J94" s="43"/>
      <c r="K94" s="43"/>
      <c r="L94" s="47"/>
      <c r="M94" s="233"/>
      <c r="N94" s="234"/>
      <c r="O94" s="87"/>
      <c r="P94" s="87"/>
      <c r="Q94" s="87"/>
      <c r="R94" s="87"/>
      <c r="S94" s="87"/>
      <c r="T94" s="88"/>
      <c r="U94" s="41"/>
      <c r="V94" s="41"/>
      <c r="W94" s="41"/>
      <c r="X94" s="41"/>
      <c r="Y94" s="41"/>
      <c r="Z94" s="41"/>
      <c r="AA94" s="41"/>
      <c r="AB94" s="41"/>
      <c r="AC94" s="41"/>
      <c r="AD94" s="41"/>
      <c r="AE94" s="41"/>
      <c r="AT94" s="20" t="s">
        <v>275</v>
      </c>
      <c r="AU94" s="20" t="s">
        <v>80</v>
      </c>
    </row>
    <row r="95" spans="1:65" s="2" customFormat="1" ht="16.5" customHeight="1">
      <c r="A95" s="41"/>
      <c r="B95" s="42"/>
      <c r="C95" s="269" t="s">
        <v>82</v>
      </c>
      <c r="D95" s="269" t="s">
        <v>430</v>
      </c>
      <c r="E95" s="270" t="s">
        <v>4583</v>
      </c>
      <c r="F95" s="271" t="s">
        <v>4584</v>
      </c>
      <c r="G95" s="272" t="s">
        <v>3993</v>
      </c>
      <c r="H95" s="273">
        <v>9</v>
      </c>
      <c r="I95" s="274"/>
      <c r="J95" s="275">
        <f>ROUND(I95*H95,2)</f>
        <v>0</v>
      </c>
      <c r="K95" s="271" t="s">
        <v>4582</v>
      </c>
      <c r="L95" s="276"/>
      <c r="M95" s="277" t="s">
        <v>19</v>
      </c>
      <c r="N95" s="278" t="s">
        <v>43</v>
      </c>
      <c r="O95" s="87"/>
      <c r="P95" s="226">
        <f>O95*H95</f>
        <v>0</v>
      </c>
      <c r="Q95" s="226">
        <v>0</v>
      </c>
      <c r="R95" s="226">
        <f>Q95*H95</f>
        <v>0</v>
      </c>
      <c r="S95" s="226">
        <v>0</v>
      </c>
      <c r="T95" s="227">
        <f>S95*H95</f>
        <v>0</v>
      </c>
      <c r="U95" s="41"/>
      <c r="V95" s="41"/>
      <c r="W95" s="41"/>
      <c r="X95" s="41"/>
      <c r="Y95" s="41"/>
      <c r="Z95" s="41"/>
      <c r="AA95" s="41"/>
      <c r="AB95" s="41"/>
      <c r="AC95" s="41"/>
      <c r="AD95" s="41"/>
      <c r="AE95" s="41"/>
      <c r="AR95" s="228" t="s">
        <v>324</v>
      </c>
      <c r="AT95" s="228" t="s">
        <v>430</v>
      </c>
      <c r="AU95" s="228" t="s">
        <v>80</v>
      </c>
      <c r="AY95" s="20" t="s">
        <v>266</v>
      </c>
      <c r="BE95" s="229">
        <f>IF(N95="základní",J95,0)</f>
        <v>0</v>
      </c>
      <c r="BF95" s="229">
        <f>IF(N95="snížená",J95,0)</f>
        <v>0</v>
      </c>
      <c r="BG95" s="229">
        <f>IF(N95="zákl. přenesená",J95,0)</f>
        <v>0</v>
      </c>
      <c r="BH95" s="229">
        <f>IF(N95="sníž. přenesená",J95,0)</f>
        <v>0</v>
      </c>
      <c r="BI95" s="229">
        <f>IF(N95="nulová",J95,0)</f>
        <v>0</v>
      </c>
      <c r="BJ95" s="20" t="s">
        <v>80</v>
      </c>
      <c r="BK95" s="229">
        <f>ROUND(I95*H95,2)</f>
        <v>0</v>
      </c>
      <c r="BL95" s="20" t="s">
        <v>273</v>
      </c>
      <c r="BM95" s="228" t="s">
        <v>273</v>
      </c>
    </row>
    <row r="96" spans="1:47" s="2" customFormat="1" ht="12">
      <c r="A96" s="41"/>
      <c r="B96" s="42"/>
      <c r="C96" s="43"/>
      <c r="D96" s="230" t="s">
        <v>275</v>
      </c>
      <c r="E96" s="43"/>
      <c r="F96" s="231" t="s">
        <v>4584</v>
      </c>
      <c r="G96" s="43"/>
      <c r="H96" s="43"/>
      <c r="I96" s="232"/>
      <c r="J96" s="43"/>
      <c r="K96" s="43"/>
      <c r="L96" s="47"/>
      <c r="M96" s="233"/>
      <c r="N96" s="234"/>
      <c r="O96" s="87"/>
      <c r="P96" s="87"/>
      <c r="Q96" s="87"/>
      <c r="R96" s="87"/>
      <c r="S96" s="87"/>
      <c r="T96" s="88"/>
      <c r="U96" s="41"/>
      <c r="V96" s="41"/>
      <c r="W96" s="41"/>
      <c r="X96" s="41"/>
      <c r="Y96" s="41"/>
      <c r="Z96" s="41"/>
      <c r="AA96" s="41"/>
      <c r="AB96" s="41"/>
      <c r="AC96" s="41"/>
      <c r="AD96" s="41"/>
      <c r="AE96" s="41"/>
      <c r="AT96" s="20" t="s">
        <v>275</v>
      </c>
      <c r="AU96" s="20" t="s">
        <v>80</v>
      </c>
    </row>
    <row r="97" spans="1:65" s="2" customFormat="1" ht="16.5" customHeight="1">
      <c r="A97" s="41"/>
      <c r="B97" s="42"/>
      <c r="C97" s="269" t="s">
        <v>291</v>
      </c>
      <c r="D97" s="269" t="s">
        <v>430</v>
      </c>
      <c r="E97" s="270" t="s">
        <v>4585</v>
      </c>
      <c r="F97" s="271" t="s">
        <v>4586</v>
      </c>
      <c r="G97" s="272" t="s">
        <v>3993</v>
      </c>
      <c r="H97" s="273">
        <v>44</v>
      </c>
      <c r="I97" s="274"/>
      <c r="J97" s="275">
        <f>ROUND(I97*H97,2)</f>
        <v>0</v>
      </c>
      <c r="K97" s="271" t="s">
        <v>4582</v>
      </c>
      <c r="L97" s="276"/>
      <c r="M97" s="277" t="s">
        <v>19</v>
      </c>
      <c r="N97" s="278" t="s">
        <v>43</v>
      </c>
      <c r="O97" s="87"/>
      <c r="P97" s="226">
        <f>O97*H97</f>
        <v>0</v>
      </c>
      <c r="Q97" s="226">
        <v>0</v>
      </c>
      <c r="R97" s="226">
        <f>Q97*H97</f>
        <v>0</v>
      </c>
      <c r="S97" s="226">
        <v>0</v>
      </c>
      <c r="T97" s="227">
        <f>S97*H97</f>
        <v>0</v>
      </c>
      <c r="U97" s="41"/>
      <c r="V97" s="41"/>
      <c r="W97" s="41"/>
      <c r="X97" s="41"/>
      <c r="Y97" s="41"/>
      <c r="Z97" s="41"/>
      <c r="AA97" s="41"/>
      <c r="AB97" s="41"/>
      <c r="AC97" s="41"/>
      <c r="AD97" s="41"/>
      <c r="AE97" s="41"/>
      <c r="AR97" s="228" t="s">
        <v>324</v>
      </c>
      <c r="AT97" s="228" t="s">
        <v>430</v>
      </c>
      <c r="AU97" s="228" t="s">
        <v>80</v>
      </c>
      <c r="AY97" s="20" t="s">
        <v>266</v>
      </c>
      <c r="BE97" s="229">
        <f>IF(N97="základní",J97,0)</f>
        <v>0</v>
      </c>
      <c r="BF97" s="229">
        <f>IF(N97="snížená",J97,0)</f>
        <v>0</v>
      </c>
      <c r="BG97" s="229">
        <f>IF(N97="zákl. přenesená",J97,0)</f>
        <v>0</v>
      </c>
      <c r="BH97" s="229">
        <f>IF(N97="sníž. přenesená",J97,0)</f>
        <v>0</v>
      </c>
      <c r="BI97" s="229">
        <f>IF(N97="nulová",J97,0)</f>
        <v>0</v>
      </c>
      <c r="BJ97" s="20" t="s">
        <v>80</v>
      </c>
      <c r="BK97" s="229">
        <f>ROUND(I97*H97,2)</f>
        <v>0</v>
      </c>
      <c r="BL97" s="20" t="s">
        <v>273</v>
      </c>
      <c r="BM97" s="228" t="s">
        <v>310</v>
      </c>
    </row>
    <row r="98" spans="1:47" s="2" customFormat="1" ht="12">
      <c r="A98" s="41"/>
      <c r="B98" s="42"/>
      <c r="C98" s="43"/>
      <c r="D98" s="230" t="s">
        <v>275</v>
      </c>
      <c r="E98" s="43"/>
      <c r="F98" s="231" t="s">
        <v>4586</v>
      </c>
      <c r="G98" s="43"/>
      <c r="H98" s="43"/>
      <c r="I98" s="232"/>
      <c r="J98" s="43"/>
      <c r="K98" s="43"/>
      <c r="L98" s="47"/>
      <c r="M98" s="233"/>
      <c r="N98" s="234"/>
      <c r="O98" s="87"/>
      <c r="P98" s="87"/>
      <c r="Q98" s="87"/>
      <c r="R98" s="87"/>
      <c r="S98" s="87"/>
      <c r="T98" s="88"/>
      <c r="U98" s="41"/>
      <c r="V98" s="41"/>
      <c r="W98" s="41"/>
      <c r="X98" s="41"/>
      <c r="Y98" s="41"/>
      <c r="Z98" s="41"/>
      <c r="AA98" s="41"/>
      <c r="AB98" s="41"/>
      <c r="AC98" s="41"/>
      <c r="AD98" s="41"/>
      <c r="AE98" s="41"/>
      <c r="AT98" s="20" t="s">
        <v>275</v>
      </c>
      <c r="AU98" s="20" t="s">
        <v>80</v>
      </c>
    </row>
    <row r="99" spans="1:65" s="2" customFormat="1" ht="24.15" customHeight="1">
      <c r="A99" s="41"/>
      <c r="B99" s="42"/>
      <c r="C99" s="269" t="s">
        <v>273</v>
      </c>
      <c r="D99" s="269" t="s">
        <v>430</v>
      </c>
      <c r="E99" s="270" t="s">
        <v>4587</v>
      </c>
      <c r="F99" s="271" t="s">
        <v>4588</v>
      </c>
      <c r="G99" s="272" t="s">
        <v>3993</v>
      </c>
      <c r="H99" s="273">
        <v>88</v>
      </c>
      <c r="I99" s="274"/>
      <c r="J99" s="275">
        <f>ROUND(I99*H99,2)</f>
        <v>0</v>
      </c>
      <c r="K99" s="271" t="s">
        <v>4582</v>
      </c>
      <c r="L99" s="276"/>
      <c r="M99" s="277" t="s">
        <v>19</v>
      </c>
      <c r="N99" s="278" t="s">
        <v>43</v>
      </c>
      <c r="O99" s="87"/>
      <c r="P99" s="226">
        <f>O99*H99</f>
        <v>0</v>
      </c>
      <c r="Q99" s="226">
        <v>0</v>
      </c>
      <c r="R99" s="226">
        <f>Q99*H99</f>
        <v>0</v>
      </c>
      <c r="S99" s="226">
        <v>0</v>
      </c>
      <c r="T99" s="227">
        <f>S99*H99</f>
        <v>0</v>
      </c>
      <c r="U99" s="41"/>
      <c r="V99" s="41"/>
      <c r="W99" s="41"/>
      <c r="X99" s="41"/>
      <c r="Y99" s="41"/>
      <c r="Z99" s="41"/>
      <c r="AA99" s="41"/>
      <c r="AB99" s="41"/>
      <c r="AC99" s="41"/>
      <c r="AD99" s="41"/>
      <c r="AE99" s="41"/>
      <c r="AR99" s="228" t="s">
        <v>324</v>
      </c>
      <c r="AT99" s="228" t="s">
        <v>430</v>
      </c>
      <c r="AU99" s="228" t="s">
        <v>80</v>
      </c>
      <c r="AY99" s="20" t="s">
        <v>266</v>
      </c>
      <c r="BE99" s="229">
        <f>IF(N99="základní",J99,0)</f>
        <v>0</v>
      </c>
      <c r="BF99" s="229">
        <f>IF(N99="snížená",J99,0)</f>
        <v>0</v>
      </c>
      <c r="BG99" s="229">
        <f>IF(N99="zákl. přenesená",J99,0)</f>
        <v>0</v>
      </c>
      <c r="BH99" s="229">
        <f>IF(N99="sníž. přenesená",J99,0)</f>
        <v>0</v>
      </c>
      <c r="BI99" s="229">
        <f>IF(N99="nulová",J99,0)</f>
        <v>0</v>
      </c>
      <c r="BJ99" s="20" t="s">
        <v>80</v>
      </c>
      <c r="BK99" s="229">
        <f>ROUND(I99*H99,2)</f>
        <v>0</v>
      </c>
      <c r="BL99" s="20" t="s">
        <v>273</v>
      </c>
      <c r="BM99" s="228" t="s">
        <v>324</v>
      </c>
    </row>
    <row r="100" spans="1:47" s="2" customFormat="1" ht="12">
      <c r="A100" s="41"/>
      <c r="B100" s="42"/>
      <c r="C100" s="43"/>
      <c r="D100" s="230" t="s">
        <v>275</v>
      </c>
      <c r="E100" s="43"/>
      <c r="F100" s="231" t="s">
        <v>4588</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275</v>
      </c>
      <c r="AU100" s="20" t="s">
        <v>80</v>
      </c>
    </row>
    <row r="101" spans="1:65" s="2" customFormat="1" ht="16.5" customHeight="1">
      <c r="A101" s="41"/>
      <c r="B101" s="42"/>
      <c r="C101" s="269" t="s">
        <v>304</v>
      </c>
      <c r="D101" s="269" t="s">
        <v>430</v>
      </c>
      <c r="E101" s="270" t="s">
        <v>4589</v>
      </c>
      <c r="F101" s="271" t="s">
        <v>4590</v>
      </c>
      <c r="G101" s="272" t="s">
        <v>3993</v>
      </c>
      <c r="H101" s="273">
        <v>21</v>
      </c>
      <c r="I101" s="274"/>
      <c r="J101" s="275">
        <f>ROUND(I101*H101,2)</f>
        <v>0</v>
      </c>
      <c r="K101" s="271" t="s">
        <v>4582</v>
      </c>
      <c r="L101" s="276"/>
      <c r="M101" s="277" t="s">
        <v>19</v>
      </c>
      <c r="N101" s="278" t="s">
        <v>43</v>
      </c>
      <c r="O101" s="87"/>
      <c r="P101" s="226">
        <f>O101*H101</f>
        <v>0</v>
      </c>
      <c r="Q101" s="226">
        <v>0</v>
      </c>
      <c r="R101" s="226">
        <f>Q101*H101</f>
        <v>0</v>
      </c>
      <c r="S101" s="226">
        <v>0</v>
      </c>
      <c r="T101" s="227">
        <f>S101*H101</f>
        <v>0</v>
      </c>
      <c r="U101" s="41"/>
      <c r="V101" s="41"/>
      <c r="W101" s="41"/>
      <c r="X101" s="41"/>
      <c r="Y101" s="41"/>
      <c r="Z101" s="41"/>
      <c r="AA101" s="41"/>
      <c r="AB101" s="41"/>
      <c r="AC101" s="41"/>
      <c r="AD101" s="41"/>
      <c r="AE101" s="41"/>
      <c r="AR101" s="228" t="s">
        <v>324</v>
      </c>
      <c r="AT101" s="228" t="s">
        <v>430</v>
      </c>
      <c r="AU101" s="228" t="s">
        <v>80</v>
      </c>
      <c r="AY101" s="20" t="s">
        <v>266</v>
      </c>
      <c r="BE101" s="229">
        <f>IF(N101="základní",J101,0)</f>
        <v>0</v>
      </c>
      <c r="BF101" s="229">
        <f>IF(N101="snížená",J101,0)</f>
        <v>0</v>
      </c>
      <c r="BG101" s="229">
        <f>IF(N101="zákl. přenesená",J101,0)</f>
        <v>0</v>
      </c>
      <c r="BH101" s="229">
        <f>IF(N101="sníž. přenesená",J101,0)</f>
        <v>0</v>
      </c>
      <c r="BI101" s="229">
        <f>IF(N101="nulová",J101,0)</f>
        <v>0</v>
      </c>
      <c r="BJ101" s="20" t="s">
        <v>80</v>
      </c>
      <c r="BK101" s="229">
        <f>ROUND(I101*H101,2)</f>
        <v>0</v>
      </c>
      <c r="BL101" s="20" t="s">
        <v>273</v>
      </c>
      <c r="BM101" s="228" t="s">
        <v>338</v>
      </c>
    </row>
    <row r="102" spans="1:47" s="2" customFormat="1" ht="12">
      <c r="A102" s="41"/>
      <c r="B102" s="42"/>
      <c r="C102" s="43"/>
      <c r="D102" s="230" t="s">
        <v>275</v>
      </c>
      <c r="E102" s="43"/>
      <c r="F102" s="231" t="s">
        <v>4590</v>
      </c>
      <c r="G102" s="43"/>
      <c r="H102" s="43"/>
      <c r="I102" s="232"/>
      <c r="J102" s="43"/>
      <c r="K102" s="43"/>
      <c r="L102" s="47"/>
      <c r="M102" s="233"/>
      <c r="N102" s="234"/>
      <c r="O102" s="87"/>
      <c r="P102" s="87"/>
      <c r="Q102" s="87"/>
      <c r="R102" s="87"/>
      <c r="S102" s="87"/>
      <c r="T102" s="88"/>
      <c r="U102" s="41"/>
      <c r="V102" s="41"/>
      <c r="W102" s="41"/>
      <c r="X102" s="41"/>
      <c r="Y102" s="41"/>
      <c r="Z102" s="41"/>
      <c r="AA102" s="41"/>
      <c r="AB102" s="41"/>
      <c r="AC102" s="41"/>
      <c r="AD102" s="41"/>
      <c r="AE102" s="41"/>
      <c r="AT102" s="20" t="s">
        <v>275</v>
      </c>
      <c r="AU102" s="20" t="s">
        <v>80</v>
      </c>
    </row>
    <row r="103" spans="1:65" s="2" customFormat="1" ht="21.75" customHeight="1">
      <c r="A103" s="41"/>
      <c r="B103" s="42"/>
      <c r="C103" s="269" t="s">
        <v>310</v>
      </c>
      <c r="D103" s="269" t="s">
        <v>430</v>
      </c>
      <c r="E103" s="270" t="s">
        <v>4591</v>
      </c>
      <c r="F103" s="271" t="s">
        <v>4592</v>
      </c>
      <c r="G103" s="272" t="s">
        <v>3993</v>
      </c>
      <c r="H103" s="273">
        <v>4</v>
      </c>
      <c r="I103" s="274"/>
      <c r="J103" s="275">
        <f>ROUND(I103*H103,2)</f>
        <v>0</v>
      </c>
      <c r="K103" s="271" t="s">
        <v>4582</v>
      </c>
      <c r="L103" s="276"/>
      <c r="M103" s="277" t="s">
        <v>19</v>
      </c>
      <c r="N103" s="278"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324</v>
      </c>
      <c r="AT103" s="228" t="s">
        <v>430</v>
      </c>
      <c r="AU103" s="228" t="s">
        <v>80</v>
      </c>
      <c r="AY103" s="20" t="s">
        <v>266</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273</v>
      </c>
      <c r="BM103" s="228" t="s">
        <v>355</v>
      </c>
    </row>
    <row r="104" spans="1:47" s="2" customFormat="1" ht="12">
      <c r="A104" s="41"/>
      <c r="B104" s="42"/>
      <c r="C104" s="43"/>
      <c r="D104" s="230" t="s">
        <v>275</v>
      </c>
      <c r="E104" s="43"/>
      <c r="F104" s="231" t="s">
        <v>4592</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275</v>
      </c>
      <c r="AU104" s="20" t="s">
        <v>80</v>
      </c>
    </row>
    <row r="105" spans="1:65" s="2" customFormat="1" ht="24.15" customHeight="1">
      <c r="A105" s="41"/>
      <c r="B105" s="42"/>
      <c r="C105" s="269" t="s">
        <v>316</v>
      </c>
      <c r="D105" s="269" t="s">
        <v>430</v>
      </c>
      <c r="E105" s="270" t="s">
        <v>4593</v>
      </c>
      <c r="F105" s="271" t="s">
        <v>4594</v>
      </c>
      <c r="G105" s="272" t="s">
        <v>3993</v>
      </c>
      <c r="H105" s="273">
        <v>9</v>
      </c>
      <c r="I105" s="274"/>
      <c r="J105" s="275">
        <f>ROUND(I105*H105,2)</f>
        <v>0</v>
      </c>
      <c r="K105" s="271" t="s">
        <v>4582</v>
      </c>
      <c r="L105" s="276"/>
      <c r="M105" s="277" t="s">
        <v>19</v>
      </c>
      <c r="N105" s="278"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324</v>
      </c>
      <c r="AT105" s="228" t="s">
        <v>430</v>
      </c>
      <c r="AU105" s="228" t="s">
        <v>80</v>
      </c>
      <c r="AY105" s="20" t="s">
        <v>266</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273</v>
      </c>
      <c r="BM105" s="228" t="s">
        <v>376</v>
      </c>
    </row>
    <row r="106" spans="1:47" s="2" customFormat="1" ht="12">
      <c r="A106" s="41"/>
      <c r="B106" s="42"/>
      <c r="C106" s="43"/>
      <c r="D106" s="230" t="s">
        <v>275</v>
      </c>
      <c r="E106" s="43"/>
      <c r="F106" s="231" t="s">
        <v>4594</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275</v>
      </c>
      <c r="AU106" s="20" t="s">
        <v>80</v>
      </c>
    </row>
    <row r="107" spans="1:65" s="2" customFormat="1" ht="24.15" customHeight="1">
      <c r="A107" s="41"/>
      <c r="B107" s="42"/>
      <c r="C107" s="269" t="s">
        <v>324</v>
      </c>
      <c r="D107" s="269" t="s">
        <v>430</v>
      </c>
      <c r="E107" s="270" t="s">
        <v>4595</v>
      </c>
      <c r="F107" s="271" t="s">
        <v>4596</v>
      </c>
      <c r="G107" s="272" t="s">
        <v>3993</v>
      </c>
      <c r="H107" s="273">
        <v>3</v>
      </c>
      <c r="I107" s="274"/>
      <c r="J107" s="275">
        <f>ROUND(I107*H107,2)</f>
        <v>0</v>
      </c>
      <c r="K107" s="271" t="s">
        <v>4582</v>
      </c>
      <c r="L107" s="276"/>
      <c r="M107" s="277" t="s">
        <v>19</v>
      </c>
      <c r="N107" s="278"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324</v>
      </c>
      <c r="AT107" s="228" t="s">
        <v>430</v>
      </c>
      <c r="AU107" s="228" t="s">
        <v>80</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273</v>
      </c>
      <c r="BM107" s="228" t="s">
        <v>396</v>
      </c>
    </row>
    <row r="108" spans="1:47" s="2" customFormat="1" ht="12">
      <c r="A108" s="41"/>
      <c r="B108" s="42"/>
      <c r="C108" s="43"/>
      <c r="D108" s="230" t="s">
        <v>275</v>
      </c>
      <c r="E108" s="43"/>
      <c r="F108" s="231" t="s">
        <v>4596</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80</v>
      </c>
    </row>
    <row r="109" spans="1:65" s="2" customFormat="1" ht="16.5" customHeight="1">
      <c r="A109" s="41"/>
      <c r="B109" s="42"/>
      <c r="C109" s="269" t="s">
        <v>332</v>
      </c>
      <c r="D109" s="269" t="s">
        <v>430</v>
      </c>
      <c r="E109" s="270" t="s">
        <v>4597</v>
      </c>
      <c r="F109" s="271" t="s">
        <v>4598</v>
      </c>
      <c r="G109" s="272" t="s">
        <v>3993</v>
      </c>
      <c r="H109" s="273">
        <v>1</v>
      </c>
      <c r="I109" s="274"/>
      <c r="J109" s="275">
        <f>ROUND(I109*H109,2)</f>
        <v>0</v>
      </c>
      <c r="K109" s="271" t="s">
        <v>4582</v>
      </c>
      <c r="L109" s="276"/>
      <c r="M109" s="277" t="s">
        <v>19</v>
      </c>
      <c r="N109" s="278"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324</v>
      </c>
      <c r="AT109" s="228" t="s">
        <v>430</v>
      </c>
      <c r="AU109" s="228" t="s">
        <v>80</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412</v>
      </c>
    </row>
    <row r="110" spans="1:47" s="2" customFormat="1" ht="12">
      <c r="A110" s="41"/>
      <c r="B110" s="42"/>
      <c r="C110" s="43"/>
      <c r="D110" s="230" t="s">
        <v>275</v>
      </c>
      <c r="E110" s="43"/>
      <c r="F110" s="231" t="s">
        <v>4598</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80</v>
      </c>
    </row>
    <row r="111" spans="1:65" s="2" customFormat="1" ht="24.15" customHeight="1">
      <c r="A111" s="41"/>
      <c r="B111" s="42"/>
      <c r="C111" s="269" t="s">
        <v>338</v>
      </c>
      <c r="D111" s="269" t="s">
        <v>430</v>
      </c>
      <c r="E111" s="270" t="s">
        <v>4599</v>
      </c>
      <c r="F111" s="271" t="s">
        <v>4600</v>
      </c>
      <c r="G111" s="272" t="s">
        <v>3993</v>
      </c>
      <c r="H111" s="273">
        <v>1</v>
      </c>
      <c r="I111" s="274"/>
      <c r="J111" s="275">
        <f>ROUND(I111*H111,2)</f>
        <v>0</v>
      </c>
      <c r="K111" s="271" t="s">
        <v>4582</v>
      </c>
      <c r="L111" s="276"/>
      <c r="M111" s="277" t="s">
        <v>19</v>
      </c>
      <c r="N111" s="278"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324</v>
      </c>
      <c r="AT111" s="228" t="s">
        <v>430</v>
      </c>
      <c r="AU111" s="228" t="s">
        <v>80</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429</v>
      </c>
    </row>
    <row r="112" spans="1:47" s="2" customFormat="1" ht="12">
      <c r="A112" s="41"/>
      <c r="B112" s="42"/>
      <c r="C112" s="43"/>
      <c r="D112" s="230" t="s">
        <v>275</v>
      </c>
      <c r="E112" s="43"/>
      <c r="F112" s="231" t="s">
        <v>4600</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80</v>
      </c>
    </row>
    <row r="113" spans="1:65" s="2" customFormat="1" ht="16.5" customHeight="1">
      <c r="A113" s="41"/>
      <c r="B113" s="42"/>
      <c r="C113" s="269" t="s">
        <v>346</v>
      </c>
      <c r="D113" s="269" t="s">
        <v>430</v>
      </c>
      <c r="E113" s="270" t="s">
        <v>4601</v>
      </c>
      <c r="F113" s="271" t="s">
        <v>4602</v>
      </c>
      <c r="G113" s="272" t="s">
        <v>3993</v>
      </c>
      <c r="H113" s="273">
        <v>1</v>
      </c>
      <c r="I113" s="274"/>
      <c r="J113" s="275">
        <f>ROUND(I113*H113,2)</f>
        <v>0</v>
      </c>
      <c r="K113" s="271" t="s">
        <v>4582</v>
      </c>
      <c r="L113" s="276"/>
      <c r="M113" s="277" t="s">
        <v>19</v>
      </c>
      <c r="N113" s="278"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324</v>
      </c>
      <c r="AT113" s="228" t="s">
        <v>430</v>
      </c>
      <c r="AU113" s="228" t="s">
        <v>80</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441</v>
      </c>
    </row>
    <row r="114" spans="1:47" s="2" customFormat="1" ht="12">
      <c r="A114" s="41"/>
      <c r="B114" s="42"/>
      <c r="C114" s="43"/>
      <c r="D114" s="230" t="s">
        <v>275</v>
      </c>
      <c r="E114" s="43"/>
      <c r="F114" s="231" t="s">
        <v>4602</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80</v>
      </c>
    </row>
    <row r="115" spans="1:65" s="2" customFormat="1" ht="16.5" customHeight="1">
      <c r="A115" s="41"/>
      <c r="B115" s="42"/>
      <c r="C115" s="269" t="s">
        <v>355</v>
      </c>
      <c r="D115" s="269" t="s">
        <v>430</v>
      </c>
      <c r="E115" s="270" t="s">
        <v>4603</v>
      </c>
      <c r="F115" s="271" t="s">
        <v>4604</v>
      </c>
      <c r="G115" s="272" t="s">
        <v>3993</v>
      </c>
      <c r="H115" s="273">
        <v>1</v>
      </c>
      <c r="I115" s="274"/>
      <c r="J115" s="275">
        <f>ROUND(I115*H115,2)</f>
        <v>0</v>
      </c>
      <c r="K115" s="271" t="s">
        <v>4582</v>
      </c>
      <c r="L115" s="276"/>
      <c r="M115" s="277" t="s">
        <v>19</v>
      </c>
      <c r="N115" s="278"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324</v>
      </c>
      <c r="AT115" s="228" t="s">
        <v>430</v>
      </c>
      <c r="AU115" s="228" t="s">
        <v>80</v>
      </c>
      <c r="AY115" s="20" t="s">
        <v>266</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273</v>
      </c>
      <c r="BM115" s="228" t="s">
        <v>457</v>
      </c>
    </row>
    <row r="116" spans="1:47" s="2" customFormat="1" ht="12">
      <c r="A116" s="41"/>
      <c r="B116" s="42"/>
      <c r="C116" s="43"/>
      <c r="D116" s="230" t="s">
        <v>275</v>
      </c>
      <c r="E116" s="43"/>
      <c r="F116" s="231" t="s">
        <v>4604</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275</v>
      </c>
      <c r="AU116" s="20" t="s">
        <v>80</v>
      </c>
    </row>
    <row r="117" spans="1:65" s="2" customFormat="1" ht="16.5" customHeight="1">
      <c r="A117" s="41"/>
      <c r="B117" s="42"/>
      <c r="C117" s="269" t="s">
        <v>365</v>
      </c>
      <c r="D117" s="269" t="s">
        <v>430</v>
      </c>
      <c r="E117" s="270" t="s">
        <v>4605</v>
      </c>
      <c r="F117" s="271" t="s">
        <v>4606</v>
      </c>
      <c r="G117" s="272" t="s">
        <v>3993</v>
      </c>
      <c r="H117" s="273">
        <v>1</v>
      </c>
      <c r="I117" s="274"/>
      <c r="J117" s="275">
        <f>ROUND(I117*H117,2)</f>
        <v>0</v>
      </c>
      <c r="K117" s="271" t="s">
        <v>4582</v>
      </c>
      <c r="L117" s="276"/>
      <c r="M117" s="277" t="s">
        <v>19</v>
      </c>
      <c r="N117" s="278"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324</v>
      </c>
      <c r="AT117" s="228" t="s">
        <v>430</v>
      </c>
      <c r="AU117" s="228" t="s">
        <v>80</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471</v>
      </c>
    </row>
    <row r="118" spans="1:47" s="2" customFormat="1" ht="12">
      <c r="A118" s="41"/>
      <c r="B118" s="42"/>
      <c r="C118" s="43"/>
      <c r="D118" s="230" t="s">
        <v>275</v>
      </c>
      <c r="E118" s="43"/>
      <c r="F118" s="231" t="s">
        <v>4606</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80</v>
      </c>
    </row>
    <row r="119" spans="1:65" s="2" customFormat="1" ht="16.5" customHeight="1">
      <c r="A119" s="41"/>
      <c r="B119" s="42"/>
      <c r="C119" s="269" t="s">
        <v>376</v>
      </c>
      <c r="D119" s="269" t="s">
        <v>430</v>
      </c>
      <c r="E119" s="270" t="s">
        <v>4607</v>
      </c>
      <c r="F119" s="271" t="s">
        <v>4608</v>
      </c>
      <c r="G119" s="272" t="s">
        <v>3993</v>
      </c>
      <c r="H119" s="273">
        <v>1</v>
      </c>
      <c r="I119" s="274"/>
      <c r="J119" s="275">
        <f>ROUND(I119*H119,2)</f>
        <v>0</v>
      </c>
      <c r="K119" s="271" t="s">
        <v>4582</v>
      </c>
      <c r="L119" s="276"/>
      <c r="M119" s="277" t="s">
        <v>19</v>
      </c>
      <c r="N119" s="278"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324</v>
      </c>
      <c r="AT119" s="228" t="s">
        <v>430</v>
      </c>
      <c r="AU119" s="228" t="s">
        <v>80</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484</v>
      </c>
    </row>
    <row r="120" spans="1:47" s="2" customFormat="1" ht="12">
      <c r="A120" s="41"/>
      <c r="B120" s="42"/>
      <c r="C120" s="43"/>
      <c r="D120" s="230" t="s">
        <v>275</v>
      </c>
      <c r="E120" s="43"/>
      <c r="F120" s="231" t="s">
        <v>4608</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80</v>
      </c>
    </row>
    <row r="121" spans="1:65" s="2" customFormat="1" ht="16.5" customHeight="1">
      <c r="A121" s="41"/>
      <c r="B121" s="42"/>
      <c r="C121" s="269" t="s">
        <v>8</v>
      </c>
      <c r="D121" s="269" t="s">
        <v>430</v>
      </c>
      <c r="E121" s="270" t="s">
        <v>4609</v>
      </c>
      <c r="F121" s="271" t="s">
        <v>4610</v>
      </c>
      <c r="G121" s="272" t="s">
        <v>3993</v>
      </c>
      <c r="H121" s="273">
        <v>1</v>
      </c>
      <c r="I121" s="274"/>
      <c r="J121" s="275">
        <f>ROUND(I121*H121,2)</f>
        <v>0</v>
      </c>
      <c r="K121" s="271" t="s">
        <v>4582</v>
      </c>
      <c r="L121" s="276"/>
      <c r="M121" s="277" t="s">
        <v>19</v>
      </c>
      <c r="N121" s="278"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324</v>
      </c>
      <c r="AT121" s="228" t="s">
        <v>430</v>
      </c>
      <c r="AU121" s="228" t="s">
        <v>80</v>
      </c>
      <c r="AY121" s="20" t="s">
        <v>266</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273</v>
      </c>
      <c r="BM121" s="228" t="s">
        <v>207</v>
      </c>
    </row>
    <row r="122" spans="1:47" s="2" customFormat="1" ht="12">
      <c r="A122" s="41"/>
      <c r="B122" s="42"/>
      <c r="C122" s="43"/>
      <c r="D122" s="230" t="s">
        <v>275</v>
      </c>
      <c r="E122" s="43"/>
      <c r="F122" s="231" t="s">
        <v>4610</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275</v>
      </c>
      <c r="AU122" s="20" t="s">
        <v>80</v>
      </c>
    </row>
    <row r="123" spans="1:65" s="2" customFormat="1" ht="16.5" customHeight="1">
      <c r="A123" s="41"/>
      <c r="B123" s="42"/>
      <c r="C123" s="269" t="s">
        <v>396</v>
      </c>
      <c r="D123" s="269" t="s">
        <v>430</v>
      </c>
      <c r="E123" s="270" t="s">
        <v>4611</v>
      </c>
      <c r="F123" s="271" t="s">
        <v>4612</v>
      </c>
      <c r="G123" s="272" t="s">
        <v>3993</v>
      </c>
      <c r="H123" s="273">
        <v>1</v>
      </c>
      <c r="I123" s="274"/>
      <c r="J123" s="275">
        <f>ROUND(I123*H123,2)</f>
        <v>0</v>
      </c>
      <c r="K123" s="271" t="s">
        <v>4582</v>
      </c>
      <c r="L123" s="276"/>
      <c r="M123" s="277" t="s">
        <v>19</v>
      </c>
      <c r="N123" s="278"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324</v>
      </c>
      <c r="AT123" s="228" t="s">
        <v>430</v>
      </c>
      <c r="AU123" s="228" t="s">
        <v>80</v>
      </c>
      <c r="AY123" s="20" t="s">
        <v>266</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273</v>
      </c>
      <c r="BM123" s="228" t="s">
        <v>517</v>
      </c>
    </row>
    <row r="124" spans="1:47" s="2" customFormat="1" ht="12">
      <c r="A124" s="41"/>
      <c r="B124" s="42"/>
      <c r="C124" s="43"/>
      <c r="D124" s="230" t="s">
        <v>275</v>
      </c>
      <c r="E124" s="43"/>
      <c r="F124" s="231" t="s">
        <v>4612</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275</v>
      </c>
      <c r="AU124" s="20" t="s">
        <v>80</v>
      </c>
    </row>
    <row r="125" spans="1:65" s="2" customFormat="1" ht="16.5" customHeight="1">
      <c r="A125" s="41"/>
      <c r="B125" s="42"/>
      <c r="C125" s="269" t="s">
        <v>404</v>
      </c>
      <c r="D125" s="269" t="s">
        <v>430</v>
      </c>
      <c r="E125" s="270" t="s">
        <v>4613</v>
      </c>
      <c r="F125" s="271" t="s">
        <v>4614</v>
      </c>
      <c r="G125" s="272" t="s">
        <v>3993</v>
      </c>
      <c r="H125" s="273">
        <v>1</v>
      </c>
      <c r="I125" s="274"/>
      <c r="J125" s="275">
        <f>ROUND(I125*H125,2)</f>
        <v>0</v>
      </c>
      <c r="K125" s="271" t="s">
        <v>4582</v>
      </c>
      <c r="L125" s="276"/>
      <c r="M125" s="277" t="s">
        <v>19</v>
      </c>
      <c r="N125" s="278"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324</v>
      </c>
      <c r="AT125" s="228" t="s">
        <v>430</v>
      </c>
      <c r="AU125" s="228" t="s">
        <v>80</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527</v>
      </c>
    </row>
    <row r="126" spans="1:47" s="2" customFormat="1" ht="12">
      <c r="A126" s="41"/>
      <c r="B126" s="42"/>
      <c r="C126" s="43"/>
      <c r="D126" s="230" t="s">
        <v>275</v>
      </c>
      <c r="E126" s="43"/>
      <c r="F126" s="231" t="s">
        <v>4614</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80</v>
      </c>
    </row>
    <row r="127" spans="1:65" s="2" customFormat="1" ht="16.5" customHeight="1">
      <c r="A127" s="41"/>
      <c r="B127" s="42"/>
      <c r="C127" s="269" t="s">
        <v>412</v>
      </c>
      <c r="D127" s="269" t="s">
        <v>430</v>
      </c>
      <c r="E127" s="270" t="s">
        <v>4615</v>
      </c>
      <c r="F127" s="271" t="s">
        <v>4616</v>
      </c>
      <c r="G127" s="272" t="s">
        <v>3993</v>
      </c>
      <c r="H127" s="273">
        <v>1</v>
      </c>
      <c r="I127" s="274"/>
      <c r="J127" s="275">
        <f>ROUND(I127*H127,2)</f>
        <v>0</v>
      </c>
      <c r="K127" s="271" t="s">
        <v>4582</v>
      </c>
      <c r="L127" s="276"/>
      <c r="M127" s="277" t="s">
        <v>19</v>
      </c>
      <c r="N127" s="278" t="s">
        <v>43</v>
      </c>
      <c r="O127" s="87"/>
      <c r="P127" s="226">
        <f>O127*H127</f>
        <v>0</v>
      </c>
      <c r="Q127" s="226">
        <v>0</v>
      </c>
      <c r="R127" s="226">
        <f>Q127*H127</f>
        <v>0</v>
      </c>
      <c r="S127" s="226">
        <v>0</v>
      </c>
      <c r="T127" s="227">
        <f>S127*H127</f>
        <v>0</v>
      </c>
      <c r="U127" s="41"/>
      <c r="V127" s="41"/>
      <c r="W127" s="41"/>
      <c r="X127" s="41"/>
      <c r="Y127" s="41"/>
      <c r="Z127" s="41"/>
      <c r="AA127" s="41"/>
      <c r="AB127" s="41"/>
      <c r="AC127" s="41"/>
      <c r="AD127" s="41"/>
      <c r="AE127" s="41"/>
      <c r="AR127" s="228" t="s">
        <v>324</v>
      </c>
      <c r="AT127" s="228" t="s">
        <v>430</v>
      </c>
      <c r="AU127" s="228" t="s">
        <v>80</v>
      </c>
      <c r="AY127" s="20" t="s">
        <v>266</v>
      </c>
      <c r="BE127" s="229">
        <f>IF(N127="základní",J127,0)</f>
        <v>0</v>
      </c>
      <c r="BF127" s="229">
        <f>IF(N127="snížená",J127,0)</f>
        <v>0</v>
      </c>
      <c r="BG127" s="229">
        <f>IF(N127="zákl. přenesená",J127,0)</f>
        <v>0</v>
      </c>
      <c r="BH127" s="229">
        <f>IF(N127="sníž. přenesená",J127,0)</f>
        <v>0</v>
      </c>
      <c r="BI127" s="229">
        <f>IF(N127="nulová",J127,0)</f>
        <v>0</v>
      </c>
      <c r="BJ127" s="20" t="s">
        <v>80</v>
      </c>
      <c r="BK127" s="229">
        <f>ROUND(I127*H127,2)</f>
        <v>0</v>
      </c>
      <c r="BL127" s="20" t="s">
        <v>273</v>
      </c>
      <c r="BM127" s="228" t="s">
        <v>541</v>
      </c>
    </row>
    <row r="128" spans="1:47" s="2" customFormat="1" ht="12">
      <c r="A128" s="41"/>
      <c r="B128" s="42"/>
      <c r="C128" s="43"/>
      <c r="D128" s="230" t="s">
        <v>275</v>
      </c>
      <c r="E128" s="43"/>
      <c r="F128" s="231" t="s">
        <v>4616</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275</v>
      </c>
      <c r="AU128" s="20" t="s">
        <v>80</v>
      </c>
    </row>
    <row r="129" spans="1:63" s="12" customFormat="1" ht="25.9" customHeight="1">
      <c r="A129" s="12"/>
      <c r="B129" s="201"/>
      <c r="C129" s="202"/>
      <c r="D129" s="203" t="s">
        <v>71</v>
      </c>
      <c r="E129" s="204" t="s">
        <v>2710</v>
      </c>
      <c r="F129" s="204" t="s">
        <v>4617</v>
      </c>
      <c r="G129" s="202"/>
      <c r="H129" s="202"/>
      <c r="I129" s="205"/>
      <c r="J129" s="206">
        <f>BK129</f>
        <v>0</v>
      </c>
      <c r="K129" s="202"/>
      <c r="L129" s="207"/>
      <c r="M129" s="208"/>
      <c r="N129" s="209"/>
      <c r="O129" s="209"/>
      <c r="P129" s="210">
        <f>SUM(P130:P247)</f>
        <v>0</v>
      </c>
      <c r="Q129" s="209"/>
      <c r="R129" s="210">
        <f>SUM(R130:R247)</f>
        <v>0</v>
      </c>
      <c r="S129" s="209"/>
      <c r="T129" s="211">
        <f>SUM(T130:T247)</f>
        <v>0</v>
      </c>
      <c r="U129" s="12"/>
      <c r="V129" s="12"/>
      <c r="W129" s="12"/>
      <c r="X129" s="12"/>
      <c r="Y129" s="12"/>
      <c r="Z129" s="12"/>
      <c r="AA129" s="12"/>
      <c r="AB129" s="12"/>
      <c r="AC129" s="12"/>
      <c r="AD129" s="12"/>
      <c r="AE129" s="12"/>
      <c r="AR129" s="212" t="s">
        <v>80</v>
      </c>
      <c r="AT129" s="213" t="s">
        <v>71</v>
      </c>
      <c r="AU129" s="213" t="s">
        <v>72</v>
      </c>
      <c r="AY129" s="212" t="s">
        <v>266</v>
      </c>
      <c r="BK129" s="214">
        <f>SUM(BK130:BK247)</f>
        <v>0</v>
      </c>
    </row>
    <row r="130" spans="1:65" s="2" customFormat="1" ht="16.5" customHeight="1">
      <c r="A130" s="41"/>
      <c r="B130" s="42"/>
      <c r="C130" s="269" t="s">
        <v>420</v>
      </c>
      <c r="D130" s="269" t="s">
        <v>430</v>
      </c>
      <c r="E130" s="270" t="s">
        <v>4618</v>
      </c>
      <c r="F130" s="271" t="s">
        <v>4619</v>
      </c>
      <c r="G130" s="272" t="s">
        <v>423</v>
      </c>
      <c r="H130" s="273">
        <v>80</v>
      </c>
      <c r="I130" s="274"/>
      <c r="J130" s="275">
        <f>ROUND(I130*H130,2)</f>
        <v>0</v>
      </c>
      <c r="K130" s="271" t="s">
        <v>4582</v>
      </c>
      <c r="L130" s="276"/>
      <c r="M130" s="277" t="s">
        <v>19</v>
      </c>
      <c r="N130" s="278" t="s">
        <v>43</v>
      </c>
      <c r="O130" s="87"/>
      <c r="P130" s="226">
        <f>O130*H130</f>
        <v>0</v>
      </c>
      <c r="Q130" s="226">
        <v>0</v>
      </c>
      <c r="R130" s="226">
        <f>Q130*H130</f>
        <v>0</v>
      </c>
      <c r="S130" s="226">
        <v>0</v>
      </c>
      <c r="T130" s="227">
        <f>S130*H130</f>
        <v>0</v>
      </c>
      <c r="U130" s="41"/>
      <c r="V130" s="41"/>
      <c r="W130" s="41"/>
      <c r="X130" s="41"/>
      <c r="Y130" s="41"/>
      <c r="Z130" s="41"/>
      <c r="AA130" s="41"/>
      <c r="AB130" s="41"/>
      <c r="AC130" s="41"/>
      <c r="AD130" s="41"/>
      <c r="AE130" s="41"/>
      <c r="AR130" s="228" t="s">
        <v>324</v>
      </c>
      <c r="AT130" s="228" t="s">
        <v>430</v>
      </c>
      <c r="AU130" s="228" t="s">
        <v>80</v>
      </c>
      <c r="AY130" s="20" t="s">
        <v>266</v>
      </c>
      <c r="BE130" s="229">
        <f>IF(N130="základní",J130,0)</f>
        <v>0</v>
      </c>
      <c r="BF130" s="229">
        <f>IF(N130="snížená",J130,0)</f>
        <v>0</v>
      </c>
      <c r="BG130" s="229">
        <f>IF(N130="zákl. přenesená",J130,0)</f>
        <v>0</v>
      </c>
      <c r="BH130" s="229">
        <f>IF(N130="sníž. přenesená",J130,0)</f>
        <v>0</v>
      </c>
      <c r="BI130" s="229">
        <f>IF(N130="nulová",J130,0)</f>
        <v>0</v>
      </c>
      <c r="BJ130" s="20" t="s">
        <v>80</v>
      </c>
      <c r="BK130" s="229">
        <f>ROUND(I130*H130,2)</f>
        <v>0</v>
      </c>
      <c r="BL130" s="20" t="s">
        <v>273</v>
      </c>
      <c r="BM130" s="228" t="s">
        <v>556</v>
      </c>
    </row>
    <row r="131" spans="1:47" s="2" customFormat="1" ht="12">
      <c r="A131" s="41"/>
      <c r="B131" s="42"/>
      <c r="C131" s="43"/>
      <c r="D131" s="230" t="s">
        <v>275</v>
      </c>
      <c r="E131" s="43"/>
      <c r="F131" s="231" t="s">
        <v>4619</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275</v>
      </c>
      <c r="AU131" s="20" t="s">
        <v>80</v>
      </c>
    </row>
    <row r="132" spans="1:65" s="2" customFormat="1" ht="16.5" customHeight="1">
      <c r="A132" s="41"/>
      <c r="B132" s="42"/>
      <c r="C132" s="269" t="s">
        <v>429</v>
      </c>
      <c r="D132" s="269" t="s">
        <v>430</v>
      </c>
      <c r="E132" s="270" t="s">
        <v>4620</v>
      </c>
      <c r="F132" s="271" t="s">
        <v>4621</v>
      </c>
      <c r="G132" s="272" t="s">
        <v>423</v>
      </c>
      <c r="H132" s="273">
        <v>160</v>
      </c>
      <c r="I132" s="274"/>
      <c r="J132" s="275">
        <f>ROUND(I132*H132,2)</f>
        <v>0</v>
      </c>
      <c r="K132" s="271" t="s">
        <v>4582</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324</v>
      </c>
      <c r="AT132" s="228" t="s">
        <v>430</v>
      </c>
      <c r="AU132" s="228" t="s">
        <v>80</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569</v>
      </c>
    </row>
    <row r="133" spans="1:47" s="2" customFormat="1" ht="12">
      <c r="A133" s="41"/>
      <c r="B133" s="42"/>
      <c r="C133" s="43"/>
      <c r="D133" s="230" t="s">
        <v>275</v>
      </c>
      <c r="E133" s="43"/>
      <c r="F133" s="231" t="s">
        <v>4621</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80</v>
      </c>
    </row>
    <row r="134" spans="1:65" s="2" customFormat="1" ht="16.5" customHeight="1">
      <c r="A134" s="41"/>
      <c r="B134" s="42"/>
      <c r="C134" s="269" t="s">
        <v>7</v>
      </c>
      <c r="D134" s="269" t="s">
        <v>430</v>
      </c>
      <c r="E134" s="270" t="s">
        <v>4622</v>
      </c>
      <c r="F134" s="271" t="s">
        <v>4623</v>
      </c>
      <c r="G134" s="272" t="s">
        <v>423</v>
      </c>
      <c r="H134" s="273">
        <v>180</v>
      </c>
      <c r="I134" s="274"/>
      <c r="J134" s="275">
        <f>ROUND(I134*H134,2)</f>
        <v>0</v>
      </c>
      <c r="K134" s="271" t="s">
        <v>4582</v>
      </c>
      <c r="L134" s="276"/>
      <c r="M134" s="277" t="s">
        <v>19</v>
      </c>
      <c r="N134" s="278"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324</v>
      </c>
      <c r="AT134" s="228" t="s">
        <v>430</v>
      </c>
      <c r="AU134" s="228" t="s">
        <v>80</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578</v>
      </c>
    </row>
    <row r="135" spans="1:47" s="2" customFormat="1" ht="12">
      <c r="A135" s="41"/>
      <c r="B135" s="42"/>
      <c r="C135" s="43"/>
      <c r="D135" s="230" t="s">
        <v>275</v>
      </c>
      <c r="E135" s="43"/>
      <c r="F135" s="231" t="s">
        <v>4623</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80</v>
      </c>
    </row>
    <row r="136" spans="1:65" s="2" customFormat="1" ht="16.5" customHeight="1">
      <c r="A136" s="41"/>
      <c r="B136" s="42"/>
      <c r="C136" s="269" t="s">
        <v>441</v>
      </c>
      <c r="D136" s="269" t="s">
        <v>430</v>
      </c>
      <c r="E136" s="270" t="s">
        <v>4624</v>
      </c>
      <c r="F136" s="271" t="s">
        <v>4625</v>
      </c>
      <c r="G136" s="272" t="s">
        <v>423</v>
      </c>
      <c r="H136" s="273">
        <v>300</v>
      </c>
      <c r="I136" s="274"/>
      <c r="J136" s="275">
        <f>ROUND(I136*H136,2)</f>
        <v>0</v>
      </c>
      <c r="K136" s="271" t="s">
        <v>4582</v>
      </c>
      <c r="L136" s="276"/>
      <c r="M136" s="277" t="s">
        <v>19</v>
      </c>
      <c r="N136" s="278" t="s">
        <v>43</v>
      </c>
      <c r="O136" s="87"/>
      <c r="P136" s="226">
        <f>O136*H136</f>
        <v>0</v>
      </c>
      <c r="Q136" s="226">
        <v>0</v>
      </c>
      <c r="R136" s="226">
        <f>Q136*H136</f>
        <v>0</v>
      </c>
      <c r="S136" s="226">
        <v>0</v>
      </c>
      <c r="T136" s="227">
        <f>S136*H136</f>
        <v>0</v>
      </c>
      <c r="U136" s="41"/>
      <c r="V136" s="41"/>
      <c r="W136" s="41"/>
      <c r="X136" s="41"/>
      <c r="Y136" s="41"/>
      <c r="Z136" s="41"/>
      <c r="AA136" s="41"/>
      <c r="AB136" s="41"/>
      <c r="AC136" s="41"/>
      <c r="AD136" s="41"/>
      <c r="AE136" s="41"/>
      <c r="AR136" s="228" t="s">
        <v>324</v>
      </c>
      <c r="AT136" s="228" t="s">
        <v>430</v>
      </c>
      <c r="AU136" s="228" t="s">
        <v>80</v>
      </c>
      <c r="AY136" s="20" t="s">
        <v>266</v>
      </c>
      <c r="BE136" s="229">
        <f>IF(N136="základní",J136,0)</f>
        <v>0</v>
      </c>
      <c r="BF136" s="229">
        <f>IF(N136="snížená",J136,0)</f>
        <v>0</v>
      </c>
      <c r="BG136" s="229">
        <f>IF(N136="zákl. přenesená",J136,0)</f>
        <v>0</v>
      </c>
      <c r="BH136" s="229">
        <f>IF(N136="sníž. přenesená",J136,0)</f>
        <v>0</v>
      </c>
      <c r="BI136" s="229">
        <f>IF(N136="nulová",J136,0)</f>
        <v>0</v>
      </c>
      <c r="BJ136" s="20" t="s">
        <v>80</v>
      </c>
      <c r="BK136" s="229">
        <f>ROUND(I136*H136,2)</f>
        <v>0</v>
      </c>
      <c r="BL136" s="20" t="s">
        <v>273</v>
      </c>
      <c r="BM136" s="228" t="s">
        <v>590</v>
      </c>
    </row>
    <row r="137" spans="1:47" s="2" customFormat="1" ht="12">
      <c r="A137" s="41"/>
      <c r="B137" s="42"/>
      <c r="C137" s="43"/>
      <c r="D137" s="230" t="s">
        <v>275</v>
      </c>
      <c r="E137" s="43"/>
      <c r="F137" s="231" t="s">
        <v>4625</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275</v>
      </c>
      <c r="AU137" s="20" t="s">
        <v>80</v>
      </c>
    </row>
    <row r="138" spans="1:65" s="2" customFormat="1" ht="16.5" customHeight="1">
      <c r="A138" s="41"/>
      <c r="B138" s="42"/>
      <c r="C138" s="269" t="s">
        <v>449</v>
      </c>
      <c r="D138" s="269" t="s">
        <v>430</v>
      </c>
      <c r="E138" s="270" t="s">
        <v>4626</v>
      </c>
      <c r="F138" s="271" t="s">
        <v>4627</v>
      </c>
      <c r="G138" s="272" t="s">
        <v>423</v>
      </c>
      <c r="H138" s="273">
        <v>190</v>
      </c>
      <c r="I138" s="274"/>
      <c r="J138" s="275">
        <f>ROUND(I138*H138,2)</f>
        <v>0</v>
      </c>
      <c r="K138" s="271" t="s">
        <v>4582</v>
      </c>
      <c r="L138" s="276"/>
      <c r="M138" s="277" t="s">
        <v>19</v>
      </c>
      <c r="N138" s="278"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324</v>
      </c>
      <c r="AT138" s="228" t="s">
        <v>430</v>
      </c>
      <c r="AU138" s="228" t="s">
        <v>80</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605</v>
      </c>
    </row>
    <row r="139" spans="1:47" s="2" customFormat="1" ht="12">
      <c r="A139" s="41"/>
      <c r="B139" s="42"/>
      <c r="C139" s="43"/>
      <c r="D139" s="230" t="s">
        <v>275</v>
      </c>
      <c r="E139" s="43"/>
      <c r="F139" s="231" t="s">
        <v>4627</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80</v>
      </c>
    </row>
    <row r="140" spans="1:65" s="2" customFormat="1" ht="16.5" customHeight="1">
      <c r="A140" s="41"/>
      <c r="B140" s="42"/>
      <c r="C140" s="269" t="s">
        <v>457</v>
      </c>
      <c r="D140" s="269" t="s">
        <v>430</v>
      </c>
      <c r="E140" s="270" t="s">
        <v>4628</v>
      </c>
      <c r="F140" s="271" t="s">
        <v>4629</v>
      </c>
      <c r="G140" s="272" t="s">
        <v>423</v>
      </c>
      <c r="H140" s="273">
        <v>180</v>
      </c>
      <c r="I140" s="274"/>
      <c r="J140" s="275">
        <f>ROUND(I140*H140,2)</f>
        <v>0</v>
      </c>
      <c r="K140" s="271" t="s">
        <v>4582</v>
      </c>
      <c r="L140" s="276"/>
      <c r="M140" s="277" t="s">
        <v>19</v>
      </c>
      <c r="N140" s="278"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324</v>
      </c>
      <c r="AT140" s="228" t="s">
        <v>430</v>
      </c>
      <c r="AU140" s="228" t="s">
        <v>80</v>
      </c>
      <c r="AY140" s="20" t="s">
        <v>266</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273</v>
      </c>
      <c r="BM140" s="228" t="s">
        <v>625</v>
      </c>
    </row>
    <row r="141" spans="1:47" s="2" customFormat="1" ht="12">
      <c r="A141" s="41"/>
      <c r="B141" s="42"/>
      <c r="C141" s="43"/>
      <c r="D141" s="230" t="s">
        <v>275</v>
      </c>
      <c r="E141" s="43"/>
      <c r="F141" s="231" t="s">
        <v>4629</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275</v>
      </c>
      <c r="AU141" s="20" t="s">
        <v>80</v>
      </c>
    </row>
    <row r="142" spans="1:65" s="2" customFormat="1" ht="16.5" customHeight="1">
      <c r="A142" s="41"/>
      <c r="B142" s="42"/>
      <c r="C142" s="269" t="s">
        <v>464</v>
      </c>
      <c r="D142" s="269" t="s">
        <v>430</v>
      </c>
      <c r="E142" s="270" t="s">
        <v>4630</v>
      </c>
      <c r="F142" s="271" t="s">
        <v>4631</v>
      </c>
      <c r="G142" s="272" t="s">
        <v>423</v>
      </c>
      <c r="H142" s="273">
        <v>64</v>
      </c>
      <c r="I142" s="274"/>
      <c r="J142" s="275">
        <f>ROUND(I142*H142,2)</f>
        <v>0</v>
      </c>
      <c r="K142" s="271" t="s">
        <v>4582</v>
      </c>
      <c r="L142" s="276"/>
      <c r="M142" s="277" t="s">
        <v>19</v>
      </c>
      <c r="N142" s="278" t="s">
        <v>43</v>
      </c>
      <c r="O142" s="87"/>
      <c r="P142" s="226">
        <f>O142*H142</f>
        <v>0</v>
      </c>
      <c r="Q142" s="226">
        <v>0</v>
      </c>
      <c r="R142" s="226">
        <f>Q142*H142</f>
        <v>0</v>
      </c>
      <c r="S142" s="226">
        <v>0</v>
      </c>
      <c r="T142" s="227">
        <f>S142*H142</f>
        <v>0</v>
      </c>
      <c r="U142" s="41"/>
      <c r="V142" s="41"/>
      <c r="W142" s="41"/>
      <c r="X142" s="41"/>
      <c r="Y142" s="41"/>
      <c r="Z142" s="41"/>
      <c r="AA142" s="41"/>
      <c r="AB142" s="41"/>
      <c r="AC142" s="41"/>
      <c r="AD142" s="41"/>
      <c r="AE142" s="41"/>
      <c r="AR142" s="228" t="s">
        <v>324</v>
      </c>
      <c r="AT142" s="228" t="s">
        <v>430</v>
      </c>
      <c r="AU142" s="228" t="s">
        <v>80</v>
      </c>
      <c r="AY142" s="20" t="s">
        <v>266</v>
      </c>
      <c r="BE142" s="229">
        <f>IF(N142="základní",J142,0)</f>
        <v>0</v>
      </c>
      <c r="BF142" s="229">
        <f>IF(N142="snížená",J142,0)</f>
        <v>0</v>
      </c>
      <c r="BG142" s="229">
        <f>IF(N142="zákl. přenesená",J142,0)</f>
        <v>0</v>
      </c>
      <c r="BH142" s="229">
        <f>IF(N142="sníž. přenesená",J142,0)</f>
        <v>0</v>
      </c>
      <c r="BI142" s="229">
        <f>IF(N142="nulová",J142,0)</f>
        <v>0</v>
      </c>
      <c r="BJ142" s="20" t="s">
        <v>80</v>
      </c>
      <c r="BK142" s="229">
        <f>ROUND(I142*H142,2)</f>
        <v>0</v>
      </c>
      <c r="BL142" s="20" t="s">
        <v>273</v>
      </c>
      <c r="BM142" s="228" t="s">
        <v>652</v>
      </c>
    </row>
    <row r="143" spans="1:47" s="2" customFormat="1" ht="12">
      <c r="A143" s="41"/>
      <c r="B143" s="42"/>
      <c r="C143" s="43"/>
      <c r="D143" s="230" t="s">
        <v>275</v>
      </c>
      <c r="E143" s="43"/>
      <c r="F143" s="231" t="s">
        <v>4631</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275</v>
      </c>
      <c r="AU143" s="20" t="s">
        <v>80</v>
      </c>
    </row>
    <row r="144" spans="1:65" s="2" customFormat="1" ht="16.5" customHeight="1">
      <c r="A144" s="41"/>
      <c r="B144" s="42"/>
      <c r="C144" s="269" t="s">
        <v>471</v>
      </c>
      <c r="D144" s="269" t="s">
        <v>430</v>
      </c>
      <c r="E144" s="270" t="s">
        <v>4632</v>
      </c>
      <c r="F144" s="271" t="s">
        <v>4633</v>
      </c>
      <c r="G144" s="272" t="s">
        <v>423</v>
      </c>
      <c r="H144" s="273">
        <v>1150</v>
      </c>
      <c r="I144" s="274"/>
      <c r="J144" s="275">
        <f>ROUND(I144*H144,2)</f>
        <v>0</v>
      </c>
      <c r="K144" s="271" t="s">
        <v>4582</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324</v>
      </c>
      <c r="AT144" s="228" t="s">
        <v>430</v>
      </c>
      <c r="AU144" s="228" t="s">
        <v>80</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664</v>
      </c>
    </row>
    <row r="145" spans="1:47" s="2" customFormat="1" ht="12">
      <c r="A145" s="41"/>
      <c r="B145" s="42"/>
      <c r="C145" s="43"/>
      <c r="D145" s="230" t="s">
        <v>275</v>
      </c>
      <c r="E145" s="43"/>
      <c r="F145" s="231" t="s">
        <v>4633</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80</v>
      </c>
    </row>
    <row r="146" spans="1:65" s="2" customFormat="1" ht="16.5" customHeight="1">
      <c r="A146" s="41"/>
      <c r="B146" s="42"/>
      <c r="C146" s="269" t="s">
        <v>478</v>
      </c>
      <c r="D146" s="269" t="s">
        <v>430</v>
      </c>
      <c r="E146" s="270" t="s">
        <v>4634</v>
      </c>
      <c r="F146" s="271" t="s">
        <v>4635</v>
      </c>
      <c r="G146" s="272" t="s">
        <v>423</v>
      </c>
      <c r="H146" s="273">
        <v>1300</v>
      </c>
      <c r="I146" s="274"/>
      <c r="J146" s="275">
        <f>ROUND(I146*H146,2)</f>
        <v>0</v>
      </c>
      <c r="K146" s="271" t="s">
        <v>4582</v>
      </c>
      <c r="L146" s="276"/>
      <c r="M146" s="277" t="s">
        <v>19</v>
      </c>
      <c r="N146" s="278"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324</v>
      </c>
      <c r="AT146" s="228" t="s">
        <v>430</v>
      </c>
      <c r="AU146" s="228" t="s">
        <v>80</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676</v>
      </c>
    </row>
    <row r="147" spans="1:47" s="2" customFormat="1" ht="12">
      <c r="A147" s="41"/>
      <c r="B147" s="42"/>
      <c r="C147" s="43"/>
      <c r="D147" s="230" t="s">
        <v>275</v>
      </c>
      <c r="E147" s="43"/>
      <c r="F147" s="231" t="s">
        <v>4635</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80</v>
      </c>
    </row>
    <row r="148" spans="1:65" s="2" customFormat="1" ht="16.5" customHeight="1">
      <c r="A148" s="41"/>
      <c r="B148" s="42"/>
      <c r="C148" s="269" t="s">
        <v>484</v>
      </c>
      <c r="D148" s="269" t="s">
        <v>430</v>
      </c>
      <c r="E148" s="270" t="s">
        <v>4636</v>
      </c>
      <c r="F148" s="271" t="s">
        <v>4637</v>
      </c>
      <c r="G148" s="272" t="s">
        <v>423</v>
      </c>
      <c r="H148" s="273">
        <v>194</v>
      </c>
      <c r="I148" s="274"/>
      <c r="J148" s="275">
        <f>ROUND(I148*H148,2)</f>
        <v>0</v>
      </c>
      <c r="K148" s="271" t="s">
        <v>4582</v>
      </c>
      <c r="L148" s="276"/>
      <c r="M148" s="277" t="s">
        <v>19</v>
      </c>
      <c r="N148" s="278"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324</v>
      </c>
      <c r="AT148" s="228" t="s">
        <v>430</v>
      </c>
      <c r="AU148" s="228" t="s">
        <v>80</v>
      </c>
      <c r="AY148" s="20" t="s">
        <v>266</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273</v>
      </c>
      <c r="BM148" s="228" t="s">
        <v>753</v>
      </c>
    </row>
    <row r="149" spans="1:47" s="2" customFormat="1" ht="12">
      <c r="A149" s="41"/>
      <c r="B149" s="42"/>
      <c r="C149" s="43"/>
      <c r="D149" s="230" t="s">
        <v>275</v>
      </c>
      <c r="E149" s="43"/>
      <c r="F149" s="231" t="s">
        <v>4637</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275</v>
      </c>
      <c r="AU149" s="20" t="s">
        <v>80</v>
      </c>
    </row>
    <row r="150" spans="1:65" s="2" customFormat="1" ht="16.5" customHeight="1">
      <c r="A150" s="41"/>
      <c r="B150" s="42"/>
      <c r="C150" s="269" t="s">
        <v>493</v>
      </c>
      <c r="D150" s="269" t="s">
        <v>430</v>
      </c>
      <c r="E150" s="270" t="s">
        <v>4638</v>
      </c>
      <c r="F150" s="271" t="s">
        <v>4639</v>
      </c>
      <c r="G150" s="272" t="s">
        <v>423</v>
      </c>
      <c r="H150" s="273">
        <v>80</v>
      </c>
      <c r="I150" s="274"/>
      <c r="J150" s="275">
        <f>ROUND(I150*H150,2)</f>
        <v>0</v>
      </c>
      <c r="K150" s="271" t="s">
        <v>4582</v>
      </c>
      <c r="L150" s="276"/>
      <c r="M150" s="277" t="s">
        <v>19</v>
      </c>
      <c r="N150" s="278" t="s">
        <v>43</v>
      </c>
      <c r="O150" s="87"/>
      <c r="P150" s="226">
        <f>O150*H150</f>
        <v>0</v>
      </c>
      <c r="Q150" s="226">
        <v>0</v>
      </c>
      <c r="R150" s="226">
        <f>Q150*H150</f>
        <v>0</v>
      </c>
      <c r="S150" s="226">
        <v>0</v>
      </c>
      <c r="T150" s="227">
        <f>S150*H150</f>
        <v>0</v>
      </c>
      <c r="U150" s="41"/>
      <c r="V150" s="41"/>
      <c r="W150" s="41"/>
      <c r="X150" s="41"/>
      <c r="Y150" s="41"/>
      <c r="Z150" s="41"/>
      <c r="AA150" s="41"/>
      <c r="AB150" s="41"/>
      <c r="AC150" s="41"/>
      <c r="AD150" s="41"/>
      <c r="AE150" s="41"/>
      <c r="AR150" s="228" t="s">
        <v>324</v>
      </c>
      <c r="AT150" s="228" t="s">
        <v>430</v>
      </c>
      <c r="AU150" s="228" t="s">
        <v>80</v>
      </c>
      <c r="AY150" s="20" t="s">
        <v>266</v>
      </c>
      <c r="BE150" s="229">
        <f>IF(N150="základní",J150,0)</f>
        <v>0</v>
      </c>
      <c r="BF150" s="229">
        <f>IF(N150="snížená",J150,0)</f>
        <v>0</v>
      </c>
      <c r="BG150" s="229">
        <f>IF(N150="zákl. přenesená",J150,0)</f>
        <v>0</v>
      </c>
      <c r="BH150" s="229">
        <f>IF(N150="sníž. přenesená",J150,0)</f>
        <v>0</v>
      </c>
      <c r="BI150" s="229">
        <f>IF(N150="nulová",J150,0)</f>
        <v>0</v>
      </c>
      <c r="BJ150" s="20" t="s">
        <v>80</v>
      </c>
      <c r="BK150" s="229">
        <f>ROUND(I150*H150,2)</f>
        <v>0</v>
      </c>
      <c r="BL150" s="20" t="s">
        <v>273</v>
      </c>
      <c r="BM150" s="228" t="s">
        <v>766</v>
      </c>
    </row>
    <row r="151" spans="1:47" s="2" customFormat="1" ht="12">
      <c r="A151" s="41"/>
      <c r="B151" s="42"/>
      <c r="C151" s="43"/>
      <c r="D151" s="230" t="s">
        <v>275</v>
      </c>
      <c r="E151" s="43"/>
      <c r="F151" s="231" t="s">
        <v>4639</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275</v>
      </c>
      <c r="AU151" s="20" t="s">
        <v>80</v>
      </c>
    </row>
    <row r="152" spans="1:65" s="2" customFormat="1" ht="16.5" customHeight="1">
      <c r="A152" s="41"/>
      <c r="B152" s="42"/>
      <c r="C152" s="269" t="s">
        <v>207</v>
      </c>
      <c r="D152" s="269" t="s">
        <v>430</v>
      </c>
      <c r="E152" s="270" t="s">
        <v>4640</v>
      </c>
      <c r="F152" s="271" t="s">
        <v>4641</v>
      </c>
      <c r="G152" s="272" t="s">
        <v>423</v>
      </c>
      <c r="H152" s="273">
        <v>125</v>
      </c>
      <c r="I152" s="274"/>
      <c r="J152" s="275">
        <f>ROUND(I152*H152,2)</f>
        <v>0</v>
      </c>
      <c r="K152" s="271" t="s">
        <v>4582</v>
      </c>
      <c r="L152" s="276"/>
      <c r="M152" s="277" t="s">
        <v>19</v>
      </c>
      <c r="N152" s="278"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324</v>
      </c>
      <c r="AT152" s="228" t="s">
        <v>430</v>
      </c>
      <c r="AU152" s="228" t="s">
        <v>80</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805</v>
      </c>
    </row>
    <row r="153" spans="1:47" s="2" customFormat="1" ht="12">
      <c r="A153" s="41"/>
      <c r="B153" s="42"/>
      <c r="C153" s="43"/>
      <c r="D153" s="230" t="s">
        <v>275</v>
      </c>
      <c r="E153" s="43"/>
      <c r="F153" s="231" t="s">
        <v>4641</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80</v>
      </c>
    </row>
    <row r="154" spans="1:65" s="2" customFormat="1" ht="16.5" customHeight="1">
      <c r="A154" s="41"/>
      <c r="B154" s="42"/>
      <c r="C154" s="269" t="s">
        <v>508</v>
      </c>
      <c r="D154" s="269" t="s">
        <v>430</v>
      </c>
      <c r="E154" s="270" t="s">
        <v>4642</v>
      </c>
      <c r="F154" s="271" t="s">
        <v>4643</v>
      </c>
      <c r="G154" s="272" t="s">
        <v>423</v>
      </c>
      <c r="H154" s="273">
        <v>55</v>
      </c>
      <c r="I154" s="274"/>
      <c r="J154" s="275">
        <f>ROUND(I154*H154,2)</f>
        <v>0</v>
      </c>
      <c r="K154" s="271" t="s">
        <v>4582</v>
      </c>
      <c r="L154" s="276"/>
      <c r="M154" s="277" t="s">
        <v>19</v>
      </c>
      <c r="N154" s="278"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324</v>
      </c>
      <c r="AT154" s="228" t="s">
        <v>430</v>
      </c>
      <c r="AU154" s="228" t="s">
        <v>80</v>
      </c>
      <c r="AY154" s="20" t="s">
        <v>266</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273</v>
      </c>
      <c r="BM154" s="228" t="s">
        <v>803</v>
      </c>
    </row>
    <row r="155" spans="1:47" s="2" customFormat="1" ht="12">
      <c r="A155" s="41"/>
      <c r="B155" s="42"/>
      <c r="C155" s="43"/>
      <c r="D155" s="230" t="s">
        <v>275</v>
      </c>
      <c r="E155" s="43"/>
      <c r="F155" s="231" t="s">
        <v>4643</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275</v>
      </c>
      <c r="AU155" s="20" t="s">
        <v>80</v>
      </c>
    </row>
    <row r="156" spans="1:65" s="2" customFormat="1" ht="16.5" customHeight="1">
      <c r="A156" s="41"/>
      <c r="B156" s="42"/>
      <c r="C156" s="269" t="s">
        <v>517</v>
      </c>
      <c r="D156" s="269" t="s">
        <v>430</v>
      </c>
      <c r="E156" s="270" t="s">
        <v>4644</v>
      </c>
      <c r="F156" s="271" t="s">
        <v>4645</v>
      </c>
      <c r="G156" s="272" t="s">
        <v>423</v>
      </c>
      <c r="H156" s="273">
        <v>350</v>
      </c>
      <c r="I156" s="274"/>
      <c r="J156" s="275">
        <f>ROUND(I156*H156,2)</f>
        <v>0</v>
      </c>
      <c r="K156" s="271" t="s">
        <v>4582</v>
      </c>
      <c r="L156" s="276"/>
      <c r="M156" s="277" t="s">
        <v>19</v>
      </c>
      <c r="N156" s="278" t="s">
        <v>43</v>
      </c>
      <c r="O156" s="87"/>
      <c r="P156" s="226">
        <f>O156*H156</f>
        <v>0</v>
      </c>
      <c r="Q156" s="226">
        <v>0</v>
      </c>
      <c r="R156" s="226">
        <f>Q156*H156</f>
        <v>0</v>
      </c>
      <c r="S156" s="226">
        <v>0</v>
      </c>
      <c r="T156" s="227">
        <f>S156*H156</f>
        <v>0</v>
      </c>
      <c r="U156" s="41"/>
      <c r="V156" s="41"/>
      <c r="W156" s="41"/>
      <c r="X156" s="41"/>
      <c r="Y156" s="41"/>
      <c r="Z156" s="41"/>
      <c r="AA156" s="41"/>
      <c r="AB156" s="41"/>
      <c r="AC156" s="41"/>
      <c r="AD156" s="41"/>
      <c r="AE156" s="41"/>
      <c r="AR156" s="228" t="s">
        <v>324</v>
      </c>
      <c r="AT156" s="228" t="s">
        <v>430</v>
      </c>
      <c r="AU156" s="228" t="s">
        <v>80</v>
      </c>
      <c r="AY156" s="20" t="s">
        <v>266</v>
      </c>
      <c r="BE156" s="229">
        <f>IF(N156="základní",J156,0)</f>
        <v>0</v>
      </c>
      <c r="BF156" s="229">
        <f>IF(N156="snížená",J156,0)</f>
        <v>0</v>
      </c>
      <c r="BG156" s="229">
        <f>IF(N156="zákl. přenesená",J156,0)</f>
        <v>0</v>
      </c>
      <c r="BH156" s="229">
        <f>IF(N156="sníž. přenesená",J156,0)</f>
        <v>0</v>
      </c>
      <c r="BI156" s="229">
        <f>IF(N156="nulová",J156,0)</f>
        <v>0</v>
      </c>
      <c r="BJ156" s="20" t="s">
        <v>80</v>
      </c>
      <c r="BK156" s="229">
        <f>ROUND(I156*H156,2)</f>
        <v>0</v>
      </c>
      <c r="BL156" s="20" t="s">
        <v>273</v>
      </c>
      <c r="BM156" s="228" t="s">
        <v>830</v>
      </c>
    </row>
    <row r="157" spans="1:47" s="2" customFormat="1" ht="12">
      <c r="A157" s="41"/>
      <c r="B157" s="42"/>
      <c r="C157" s="43"/>
      <c r="D157" s="230" t="s">
        <v>275</v>
      </c>
      <c r="E157" s="43"/>
      <c r="F157" s="231" t="s">
        <v>4645</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275</v>
      </c>
      <c r="AU157" s="20" t="s">
        <v>80</v>
      </c>
    </row>
    <row r="158" spans="1:65" s="2" customFormat="1" ht="16.5" customHeight="1">
      <c r="A158" s="41"/>
      <c r="B158" s="42"/>
      <c r="C158" s="269" t="s">
        <v>522</v>
      </c>
      <c r="D158" s="269" t="s">
        <v>430</v>
      </c>
      <c r="E158" s="270" t="s">
        <v>4646</v>
      </c>
      <c r="F158" s="271" t="s">
        <v>4647</v>
      </c>
      <c r="G158" s="272" t="s">
        <v>423</v>
      </c>
      <c r="H158" s="273">
        <v>100</v>
      </c>
      <c r="I158" s="274"/>
      <c r="J158" s="275">
        <f>ROUND(I158*H158,2)</f>
        <v>0</v>
      </c>
      <c r="K158" s="271" t="s">
        <v>4582</v>
      </c>
      <c r="L158" s="276"/>
      <c r="M158" s="277" t="s">
        <v>19</v>
      </c>
      <c r="N158" s="278"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324</v>
      </c>
      <c r="AT158" s="228" t="s">
        <v>430</v>
      </c>
      <c r="AU158" s="228" t="s">
        <v>80</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847</v>
      </c>
    </row>
    <row r="159" spans="1:47" s="2" customFormat="1" ht="12">
      <c r="A159" s="41"/>
      <c r="B159" s="42"/>
      <c r="C159" s="43"/>
      <c r="D159" s="230" t="s">
        <v>275</v>
      </c>
      <c r="E159" s="43"/>
      <c r="F159" s="231" t="s">
        <v>4647</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80</v>
      </c>
    </row>
    <row r="160" spans="1:65" s="2" customFormat="1" ht="16.5" customHeight="1">
      <c r="A160" s="41"/>
      <c r="B160" s="42"/>
      <c r="C160" s="269" t="s">
        <v>527</v>
      </c>
      <c r="D160" s="269" t="s">
        <v>430</v>
      </c>
      <c r="E160" s="270" t="s">
        <v>4648</v>
      </c>
      <c r="F160" s="271" t="s">
        <v>4649</v>
      </c>
      <c r="G160" s="272" t="s">
        <v>423</v>
      </c>
      <c r="H160" s="273">
        <v>120</v>
      </c>
      <c r="I160" s="274"/>
      <c r="J160" s="275">
        <f>ROUND(I160*H160,2)</f>
        <v>0</v>
      </c>
      <c r="K160" s="271" t="s">
        <v>4582</v>
      </c>
      <c r="L160" s="276"/>
      <c r="M160" s="277" t="s">
        <v>19</v>
      </c>
      <c r="N160" s="278"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324</v>
      </c>
      <c r="AT160" s="228" t="s">
        <v>430</v>
      </c>
      <c r="AU160" s="228" t="s">
        <v>80</v>
      </c>
      <c r="AY160" s="20" t="s">
        <v>266</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273</v>
      </c>
      <c r="BM160" s="228" t="s">
        <v>857</v>
      </c>
    </row>
    <row r="161" spans="1:47" s="2" customFormat="1" ht="12">
      <c r="A161" s="41"/>
      <c r="B161" s="42"/>
      <c r="C161" s="43"/>
      <c r="D161" s="230" t="s">
        <v>275</v>
      </c>
      <c r="E161" s="43"/>
      <c r="F161" s="231" t="s">
        <v>4649</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275</v>
      </c>
      <c r="AU161" s="20" t="s">
        <v>80</v>
      </c>
    </row>
    <row r="162" spans="1:65" s="2" customFormat="1" ht="16.5" customHeight="1">
      <c r="A162" s="41"/>
      <c r="B162" s="42"/>
      <c r="C162" s="269" t="s">
        <v>159</v>
      </c>
      <c r="D162" s="269" t="s">
        <v>430</v>
      </c>
      <c r="E162" s="270" t="s">
        <v>4650</v>
      </c>
      <c r="F162" s="271" t="s">
        <v>4651</v>
      </c>
      <c r="G162" s="272" t="s">
        <v>423</v>
      </c>
      <c r="H162" s="273">
        <v>150</v>
      </c>
      <c r="I162" s="274"/>
      <c r="J162" s="275">
        <f>ROUND(I162*H162,2)</f>
        <v>0</v>
      </c>
      <c r="K162" s="271" t="s">
        <v>4582</v>
      </c>
      <c r="L162" s="276"/>
      <c r="M162" s="277" t="s">
        <v>19</v>
      </c>
      <c r="N162" s="278" t="s">
        <v>43</v>
      </c>
      <c r="O162" s="87"/>
      <c r="P162" s="226">
        <f>O162*H162</f>
        <v>0</v>
      </c>
      <c r="Q162" s="226">
        <v>0</v>
      </c>
      <c r="R162" s="226">
        <f>Q162*H162</f>
        <v>0</v>
      </c>
      <c r="S162" s="226">
        <v>0</v>
      </c>
      <c r="T162" s="227">
        <f>S162*H162</f>
        <v>0</v>
      </c>
      <c r="U162" s="41"/>
      <c r="V162" s="41"/>
      <c r="W162" s="41"/>
      <c r="X162" s="41"/>
      <c r="Y162" s="41"/>
      <c r="Z162" s="41"/>
      <c r="AA162" s="41"/>
      <c r="AB162" s="41"/>
      <c r="AC162" s="41"/>
      <c r="AD162" s="41"/>
      <c r="AE162" s="41"/>
      <c r="AR162" s="228" t="s">
        <v>324</v>
      </c>
      <c r="AT162" s="228" t="s">
        <v>430</v>
      </c>
      <c r="AU162" s="228" t="s">
        <v>80</v>
      </c>
      <c r="AY162" s="20" t="s">
        <v>266</v>
      </c>
      <c r="BE162" s="229">
        <f>IF(N162="základní",J162,0)</f>
        <v>0</v>
      </c>
      <c r="BF162" s="229">
        <f>IF(N162="snížená",J162,0)</f>
        <v>0</v>
      </c>
      <c r="BG162" s="229">
        <f>IF(N162="zákl. přenesená",J162,0)</f>
        <v>0</v>
      </c>
      <c r="BH162" s="229">
        <f>IF(N162="sníž. přenesená",J162,0)</f>
        <v>0</v>
      </c>
      <c r="BI162" s="229">
        <f>IF(N162="nulová",J162,0)</f>
        <v>0</v>
      </c>
      <c r="BJ162" s="20" t="s">
        <v>80</v>
      </c>
      <c r="BK162" s="229">
        <f>ROUND(I162*H162,2)</f>
        <v>0</v>
      </c>
      <c r="BL162" s="20" t="s">
        <v>273</v>
      </c>
      <c r="BM162" s="228" t="s">
        <v>872</v>
      </c>
    </row>
    <row r="163" spans="1:47" s="2" customFormat="1" ht="12">
      <c r="A163" s="41"/>
      <c r="B163" s="42"/>
      <c r="C163" s="43"/>
      <c r="D163" s="230" t="s">
        <v>275</v>
      </c>
      <c r="E163" s="43"/>
      <c r="F163" s="231" t="s">
        <v>4651</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275</v>
      </c>
      <c r="AU163" s="20" t="s">
        <v>80</v>
      </c>
    </row>
    <row r="164" spans="1:65" s="2" customFormat="1" ht="21.75" customHeight="1">
      <c r="A164" s="41"/>
      <c r="B164" s="42"/>
      <c r="C164" s="269" t="s">
        <v>541</v>
      </c>
      <c r="D164" s="269" t="s">
        <v>430</v>
      </c>
      <c r="E164" s="270" t="s">
        <v>4652</v>
      </c>
      <c r="F164" s="271" t="s">
        <v>4653</v>
      </c>
      <c r="G164" s="272" t="s">
        <v>3993</v>
      </c>
      <c r="H164" s="273">
        <v>50</v>
      </c>
      <c r="I164" s="274"/>
      <c r="J164" s="275">
        <f>ROUND(I164*H164,2)</f>
        <v>0</v>
      </c>
      <c r="K164" s="271" t="s">
        <v>4582</v>
      </c>
      <c r="L164" s="276"/>
      <c r="M164" s="277" t="s">
        <v>19</v>
      </c>
      <c r="N164" s="278"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324</v>
      </c>
      <c r="AT164" s="228" t="s">
        <v>430</v>
      </c>
      <c r="AU164" s="228" t="s">
        <v>80</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884</v>
      </c>
    </row>
    <row r="165" spans="1:47" s="2" customFormat="1" ht="12">
      <c r="A165" s="41"/>
      <c r="B165" s="42"/>
      <c r="C165" s="43"/>
      <c r="D165" s="230" t="s">
        <v>275</v>
      </c>
      <c r="E165" s="43"/>
      <c r="F165" s="231" t="s">
        <v>4653</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80</v>
      </c>
    </row>
    <row r="166" spans="1:65" s="2" customFormat="1" ht="21.75" customHeight="1">
      <c r="A166" s="41"/>
      <c r="B166" s="42"/>
      <c r="C166" s="269" t="s">
        <v>547</v>
      </c>
      <c r="D166" s="269" t="s">
        <v>430</v>
      </c>
      <c r="E166" s="270" t="s">
        <v>4654</v>
      </c>
      <c r="F166" s="271" t="s">
        <v>4655</v>
      </c>
      <c r="G166" s="272" t="s">
        <v>3993</v>
      </c>
      <c r="H166" s="273">
        <v>30</v>
      </c>
      <c r="I166" s="274"/>
      <c r="J166" s="275">
        <f>ROUND(I166*H166,2)</f>
        <v>0</v>
      </c>
      <c r="K166" s="271" t="s">
        <v>4582</v>
      </c>
      <c r="L166" s="276"/>
      <c r="M166" s="277" t="s">
        <v>19</v>
      </c>
      <c r="N166" s="278"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324</v>
      </c>
      <c r="AT166" s="228" t="s">
        <v>430</v>
      </c>
      <c r="AU166" s="228" t="s">
        <v>80</v>
      </c>
      <c r="AY166" s="20" t="s">
        <v>266</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273</v>
      </c>
      <c r="BM166" s="228" t="s">
        <v>899</v>
      </c>
    </row>
    <row r="167" spans="1:47" s="2" customFormat="1" ht="12">
      <c r="A167" s="41"/>
      <c r="B167" s="42"/>
      <c r="C167" s="43"/>
      <c r="D167" s="230" t="s">
        <v>275</v>
      </c>
      <c r="E167" s="43"/>
      <c r="F167" s="231" t="s">
        <v>4655</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275</v>
      </c>
      <c r="AU167" s="20" t="s">
        <v>80</v>
      </c>
    </row>
    <row r="168" spans="1:65" s="2" customFormat="1" ht="21.75" customHeight="1">
      <c r="A168" s="41"/>
      <c r="B168" s="42"/>
      <c r="C168" s="269" t="s">
        <v>556</v>
      </c>
      <c r="D168" s="269" t="s">
        <v>430</v>
      </c>
      <c r="E168" s="270" t="s">
        <v>4656</v>
      </c>
      <c r="F168" s="271" t="s">
        <v>4657</v>
      </c>
      <c r="G168" s="272" t="s">
        <v>3993</v>
      </c>
      <c r="H168" s="273">
        <v>50</v>
      </c>
      <c r="I168" s="274"/>
      <c r="J168" s="275">
        <f>ROUND(I168*H168,2)</f>
        <v>0</v>
      </c>
      <c r="K168" s="271" t="s">
        <v>4582</v>
      </c>
      <c r="L168" s="276"/>
      <c r="M168" s="277" t="s">
        <v>19</v>
      </c>
      <c r="N168" s="278"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324</v>
      </c>
      <c r="AT168" s="228" t="s">
        <v>430</v>
      </c>
      <c r="AU168" s="228" t="s">
        <v>80</v>
      </c>
      <c r="AY168" s="20" t="s">
        <v>266</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273</v>
      </c>
      <c r="BM168" s="228" t="s">
        <v>912</v>
      </c>
    </row>
    <row r="169" spans="1:47" s="2" customFormat="1" ht="12">
      <c r="A169" s="41"/>
      <c r="B169" s="42"/>
      <c r="C169" s="43"/>
      <c r="D169" s="230" t="s">
        <v>275</v>
      </c>
      <c r="E169" s="43"/>
      <c r="F169" s="231" t="s">
        <v>4657</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275</v>
      </c>
      <c r="AU169" s="20" t="s">
        <v>80</v>
      </c>
    </row>
    <row r="170" spans="1:65" s="2" customFormat="1" ht="21.75" customHeight="1">
      <c r="A170" s="41"/>
      <c r="B170" s="42"/>
      <c r="C170" s="269" t="s">
        <v>565</v>
      </c>
      <c r="D170" s="269" t="s">
        <v>430</v>
      </c>
      <c r="E170" s="270" t="s">
        <v>4658</v>
      </c>
      <c r="F170" s="271" t="s">
        <v>4659</v>
      </c>
      <c r="G170" s="272" t="s">
        <v>3993</v>
      </c>
      <c r="H170" s="273">
        <v>20</v>
      </c>
      <c r="I170" s="274"/>
      <c r="J170" s="275">
        <f>ROUND(I170*H170,2)</f>
        <v>0</v>
      </c>
      <c r="K170" s="271" t="s">
        <v>4582</v>
      </c>
      <c r="L170" s="276"/>
      <c r="M170" s="277" t="s">
        <v>19</v>
      </c>
      <c r="N170" s="278"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324</v>
      </c>
      <c r="AT170" s="228" t="s">
        <v>430</v>
      </c>
      <c r="AU170" s="228" t="s">
        <v>80</v>
      </c>
      <c r="AY170" s="20" t="s">
        <v>266</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273</v>
      </c>
      <c r="BM170" s="228" t="s">
        <v>925</v>
      </c>
    </row>
    <row r="171" spans="1:47" s="2" customFormat="1" ht="12">
      <c r="A171" s="41"/>
      <c r="B171" s="42"/>
      <c r="C171" s="43"/>
      <c r="D171" s="230" t="s">
        <v>275</v>
      </c>
      <c r="E171" s="43"/>
      <c r="F171" s="231" t="s">
        <v>4659</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275</v>
      </c>
      <c r="AU171" s="20" t="s">
        <v>80</v>
      </c>
    </row>
    <row r="172" spans="1:65" s="2" customFormat="1" ht="16.5" customHeight="1">
      <c r="A172" s="41"/>
      <c r="B172" s="42"/>
      <c r="C172" s="269" t="s">
        <v>569</v>
      </c>
      <c r="D172" s="269" t="s">
        <v>430</v>
      </c>
      <c r="E172" s="270" t="s">
        <v>4660</v>
      </c>
      <c r="F172" s="271" t="s">
        <v>4661</v>
      </c>
      <c r="G172" s="272" t="s">
        <v>423</v>
      </c>
      <c r="H172" s="273">
        <v>80</v>
      </c>
      <c r="I172" s="274"/>
      <c r="J172" s="275">
        <f>ROUND(I172*H172,2)</f>
        <v>0</v>
      </c>
      <c r="K172" s="271" t="s">
        <v>4582</v>
      </c>
      <c r="L172" s="276"/>
      <c r="M172" s="277" t="s">
        <v>19</v>
      </c>
      <c r="N172" s="278" t="s">
        <v>43</v>
      </c>
      <c r="O172" s="87"/>
      <c r="P172" s="226">
        <f>O172*H172</f>
        <v>0</v>
      </c>
      <c r="Q172" s="226">
        <v>0</v>
      </c>
      <c r="R172" s="226">
        <f>Q172*H172</f>
        <v>0</v>
      </c>
      <c r="S172" s="226">
        <v>0</v>
      </c>
      <c r="T172" s="227">
        <f>S172*H172</f>
        <v>0</v>
      </c>
      <c r="U172" s="41"/>
      <c r="V172" s="41"/>
      <c r="W172" s="41"/>
      <c r="X172" s="41"/>
      <c r="Y172" s="41"/>
      <c r="Z172" s="41"/>
      <c r="AA172" s="41"/>
      <c r="AB172" s="41"/>
      <c r="AC172" s="41"/>
      <c r="AD172" s="41"/>
      <c r="AE172" s="41"/>
      <c r="AR172" s="228" t="s">
        <v>324</v>
      </c>
      <c r="AT172" s="228" t="s">
        <v>430</v>
      </c>
      <c r="AU172" s="228" t="s">
        <v>80</v>
      </c>
      <c r="AY172" s="20" t="s">
        <v>266</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273</v>
      </c>
      <c r="BM172" s="228" t="s">
        <v>936</v>
      </c>
    </row>
    <row r="173" spans="1:47" s="2" customFormat="1" ht="12">
      <c r="A173" s="41"/>
      <c r="B173" s="42"/>
      <c r="C173" s="43"/>
      <c r="D173" s="230" t="s">
        <v>275</v>
      </c>
      <c r="E173" s="43"/>
      <c r="F173" s="231" t="s">
        <v>4661</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275</v>
      </c>
      <c r="AU173" s="20" t="s">
        <v>80</v>
      </c>
    </row>
    <row r="174" spans="1:65" s="2" customFormat="1" ht="21.75" customHeight="1">
      <c r="A174" s="41"/>
      <c r="B174" s="42"/>
      <c r="C174" s="269" t="s">
        <v>573</v>
      </c>
      <c r="D174" s="269" t="s">
        <v>430</v>
      </c>
      <c r="E174" s="270" t="s">
        <v>4662</v>
      </c>
      <c r="F174" s="271" t="s">
        <v>4663</v>
      </c>
      <c r="G174" s="272" t="s">
        <v>3993</v>
      </c>
      <c r="H174" s="273">
        <v>82</v>
      </c>
      <c r="I174" s="274"/>
      <c r="J174" s="275">
        <f>ROUND(I174*H174,2)</f>
        <v>0</v>
      </c>
      <c r="K174" s="271" t="s">
        <v>4582</v>
      </c>
      <c r="L174" s="276"/>
      <c r="M174" s="277" t="s">
        <v>19</v>
      </c>
      <c r="N174" s="278"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324</v>
      </c>
      <c r="AT174" s="228" t="s">
        <v>430</v>
      </c>
      <c r="AU174" s="228" t="s">
        <v>80</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954</v>
      </c>
    </row>
    <row r="175" spans="1:47" s="2" customFormat="1" ht="12">
      <c r="A175" s="41"/>
      <c r="B175" s="42"/>
      <c r="C175" s="43"/>
      <c r="D175" s="230" t="s">
        <v>275</v>
      </c>
      <c r="E175" s="43"/>
      <c r="F175" s="231" t="s">
        <v>4663</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80</v>
      </c>
    </row>
    <row r="176" spans="1:65" s="2" customFormat="1" ht="16.5" customHeight="1">
      <c r="A176" s="41"/>
      <c r="B176" s="42"/>
      <c r="C176" s="269" t="s">
        <v>578</v>
      </c>
      <c r="D176" s="269" t="s">
        <v>430</v>
      </c>
      <c r="E176" s="270" t="s">
        <v>4664</v>
      </c>
      <c r="F176" s="271" t="s">
        <v>4665</v>
      </c>
      <c r="G176" s="272" t="s">
        <v>3993</v>
      </c>
      <c r="H176" s="273">
        <v>114</v>
      </c>
      <c r="I176" s="274"/>
      <c r="J176" s="275">
        <f>ROUND(I176*H176,2)</f>
        <v>0</v>
      </c>
      <c r="K176" s="271" t="s">
        <v>4582</v>
      </c>
      <c r="L176" s="276"/>
      <c r="M176" s="277" t="s">
        <v>19</v>
      </c>
      <c r="N176" s="278"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324</v>
      </c>
      <c r="AT176" s="228" t="s">
        <v>430</v>
      </c>
      <c r="AU176" s="228" t="s">
        <v>80</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972</v>
      </c>
    </row>
    <row r="177" spans="1:47" s="2" customFormat="1" ht="12">
      <c r="A177" s="41"/>
      <c r="B177" s="42"/>
      <c r="C177" s="43"/>
      <c r="D177" s="230" t="s">
        <v>275</v>
      </c>
      <c r="E177" s="43"/>
      <c r="F177" s="231" t="s">
        <v>4665</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80</v>
      </c>
    </row>
    <row r="178" spans="1:65" s="2" customFormat="1" ht="16.5" customHeight="1">
      <c r="A178" s="41"/>
      <c r="B178" s="42"/>
      <c r="C178" s="269" t="s">
        <v>584</v>
      </c>
      <c r="D178" s="269" t="s">
        <v>430</v>
      </c>
      <c r="E178" s="270" t="s">
        <v>4666</v>
      </c>
      <c r="F178" s="271" t="s">
        <v>4667</v>
      </c>
      <c r="G178" s="272" t="s">
        <v>3993</v>
      </c>
      <c r="H178" s="273">
        <v>20</v>
      </c>
      <c r="I178" s="274"/>
      <c r="J178" s="275">
        <f>ROUND(I178*H178,2)</f>
        <v>0</v>
      </c>
      <c r="K178" s="271" t="s">
        <v>4582</v>
      </c>
      <c r="L178" s="276"/>
      <c r="M178" s="277" t="s">
        <v>19</v>
      </c>
      <c r="N178" s="278"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324</v>
      </c>
      <c r="AT178" s="228" t="s">
        <v>430</v>
      </c>
      <c r="AU178" s="228" t="s">
        <v>80</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982</v>
      </c>
    </row>
    <row r="179" spans="1:47" s="2" customFormat="1" ht="12">
      <c r="A179" s="41"/>
      <c r="B179" s="42"/>
      <c r="C179" s="43"/>
      <c r="D179" s="230" t="s">
        <v>275</v>
      </c>
      <c r="E179" s="43"/>
      <c r="F179" s="231" t="s">
        <v>4667</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80</v>
      </c>
    </row>
    <row r="180" spans="1:65" s="2" customFormat="1" ht="16.5" customHeight="1">
      <c r="A180" s="41"/>
      <c r="B180" s="42"/>
      <c r="C180" s="269" t="s">
        <v>590</v>
      </c>
      <c r="D180" s="269" t="s">
        <v>430</v>
      </c>
      <c r="E180" s="270" t="s">
        <v>4668</v>
      </c>
      <c r="F180" s="271" t="s">
        <v>4669</v>
      </c>
      <c r="G180" s="272" t="s">
        <v>423</v>
      </c>
      <c r="H180" s="273">
        <v>200</v>
      </c>
      <c r="I180" s="274"/>
      <c r="J180" s="275">
        <f>ROUND(I180*H180,2)</f>
        <v>0</v>
      </c>
      <c r="K180" s="271" t="s">
        <v>4582</v>
      </c>
      <c r="L180" s="276"/>
      <c r="M180" s="277" t="s">
        <v>19</v>
      </c>
      <c r="N180" s="278"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324</v>
      </c>
      <c r="AT180" s="228" t="s">
        <v>430</v>
      </c>
      <c r="AU180" s="228" t="s">
        <v>80</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994</v>
      </c>
    </row>
    <row r="181" spans="1:47" s="2" customFormat="1" ht="12">
      <c r="A181" s="41"/>
      <c r="B181" s="42"/>
      <c r="C181" s="43"/>
      <c r="D181" s="230" t="s">
        <v>275</v>
      </c>
      <c r="E181" s="43"/>
      <c r="F181" s="231" t="s">
        <v>4669</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80</v>
      </c>
    </row>
    <row r="182" spans="1:65" s="2" customFormat="1" ht="21.75" customHeight="1">
      <c r="A182" s="41"/>
      <c r="B182" s="42"/>
      <c r="C182" s="269" t="s">
        <v>597</v>
      </c>
      <c r="D182" s="269" t="s">
        <v>430</v>
      </c>
      <c r="E182" s="270" t="s">
        <v>4670</v>
      </c>
      <c r="F182" s="271" t="s">
        <v>4671</v>
      </c>
      <c r="G182" s="272" t="s">
        <v>423</v>
      </c>
      <c r="H182" s="273">
        <v>120</v>
      </c>
      <c r="I182" s="274"/>
      <c r="J182" s="275">
        <f>ROUND(I182*H182,2)</f>
        <v>0</v>
      </c>
      <c r="K182" s="271" t="s">
        <v>4582</v>
      </c>
      <c r="L182" s="276"/>
      <c r="M182" s="277" t="s">
        <v>19</v>
      </c>
      <c r="N182" s="278"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324</v>
      </c>
      <c r="AT182" s="228" t="s">
        <v>430</v>
      </c>
      <c r="AU182" s="228" t="s">
        <v>80</v>
      </c>
      <c r="AY182" s="20" t="s">
        <v>266</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273</v>
      </c>
      <c r="BM182" s="228" t="s">
        <v>1007</v>
      </c>
    </row>
    <row r="183" spans="1:47" s="2" customFormat="1" ht="12">
      <c r="A183" s="41"/>
      <c r="B183" s="42"/>
      <c r="C183" s="43"/>
      <c r="D183" s="230" t="s">
        <v>275</v>
      </c>
      <c r="E183" s="43"/>
      <c r="F183" s="231" t="s">
        <v>4671</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275</v>
      </c>
      <c r="AU183" s="20" t="s">
        <v>80</v>
      </c>
    </row>
    <row r="184" spans="1:65" s="2" customFormat="1" ht="21.75" customHeight="1">
      <c r="A184" s="41"/>
      <c r="B184" s="42"/>
      <c r="C184" s="269" t="s">
        <v>605</v>
      </c>
      <c r="D184" s="269" t="s">
        <v>430</v>
      </c>
      <c r="E184" s="270" t="s">
        <v>4672</v>
      </c>
      <c r="F184" s="271" t="s">
        <v>4673</v>
      </c>
      <c r="G184" s="272" t="s">
        <v>423</v>
      </c>
      <c r="H184" s="273">
        <v>30</v>
      </c>
      <c r="I184" s="274"/>
      <c r="J184" s="275">
        <f>ROUND(I184*H184,2)</f>
        <v>0</v>
      </c>
      <c r="K184" s="271" t="s">
        <v>4582</v>
      </c>
      <c r="L184" s="276"/>
      <c r="M184" s="277" t="s">
        <v>19</v>
      </c>
      <c r="N184" s="278" t="s">
        <v>43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324</v>
      </c>
      <c r="AT184" s="228" t="s">
        <v>430</v>
      </c>
      <c r="AU184" s="228" t="s">
        <v>80</v>
      </c>
      <c r="AY184" s="20" t="s">
        <v>266</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273</v>
      </c>
      <c r="BM184" s="228" t="s">
        <v>1020</v>
      </c>
    </row>
    <row r="185" spans="1:47" s="2" customFormat="1" ht="12">
      <c r="A185" s="41"/>
      <c r="B185" s="42"/>
      <c r="C185" s="43"/>
      <c r="D185" s="230" t="s">
        <v>275</v>
      </c>
      <c r="E185" s="43"/>
      <c r="F185" s="231" t="s">
        <v>4673</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275</v>
      </c>
      <c r="AU185" s="20" t="s">
        <v>80</v>
      </c>
    </row>
    <row r="186" spans="1:65" s="2" customFormat="1" ht="24.15" customHeight="1">
      <c r="A186" s="41"/>
      <c r="B186" s="42"/>
      <c r="C186" s="269" t="s">
        <v>619</v>
      </c>
      <c r="D186" s="269" t="s">
        <v>430</v>
      </c>
      <c r="E186" s="270" t="s">
        <v>4674</v>
      </c>
      <c r="F186" s="271" t="s">
        <v>4675</v>
      </c>
      <c r="G186" s="272" t="s">
        <v>423</v>
      </c>
      <c r="H186" s="273">
        <v>30</v>
      </c>
      <c r="I186" s="274"/>
      <c r="J186" s="275">
        <f>ROUND(I186*H186,2)</f>
        <v>0</v>
      </c>
      <c r="K186" s="271" t="s">
        <v>4582</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324</v>
      </c>
      <c r="AT186" s="228" t="s">
        <v>430</v>
      </c>
      <c r="AU186" s="228" t="s">
        <v>80</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1040</v>
      </c>
    </row>
    <row r="187" spans="1:47" s="2" customFormat="1" ht="12">
      <c r="A187" s="41"/>
      <c r="B187" s="42"/>
      <c r="C187" s="43"/>
      <c r="D187" s="230" t="s">
        <v>275</v>
      </c>
      <c r="E187" s="43"/>
      <c r="F187" s="231" t="s">
        <v>4675</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80</v>
      </c>
    </row>
    <row r="188" spans="1:65" s="2" customFormat="1" ht="21.75" customHeight="1">
      <c r="A188" s="41"/>
      <c r="B188" s="42"/>
      <c r="C188" s="269" t="s">
        <v>625</v>
      </c>
      <c r="D188" s="269" t="s">
        <v>430</v>
      </c>
      <c r="E188" s="270" t="s">
        <v>4676</v>
      </c>
      <c r="F188" s="271" t="s">
        <v>4677</v>
      </c>
      <c r="G188" s="272" t="s">
        <v>423</v>
      </c>
      <c r="H188" s="273">
        <v>30</v>
      </c>
      <c r="I188" s="274"/>
      <c r="J188" s="275">
        <f>ROUND(I188*H188,2)</f>
        <v>0</v>
      </c>
      <c r="K188" s="271" t="s">
        <v>4582</v>
      </c>
      <c r="L188" s="276"/>
      <c r="M188" s="277" t="s">
        <v>19</v>
      </c>
      <c r="N188" s="278"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324</v>
      </c>
      <c r="AT188" s="228" t="s">
        <v>430</v>
      </c>
      <c r="AU188" s="228" t="s">
        <v>80</v>
      </c>
      <c r="AY188" s="20" t="s">
        <v>266</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273</v>
      </c>
      <c r="BM188" s="228" t="s">
        <v>1064</v>
      </c>
    </row>
    <row r="189" spans="1:47" s="2" customFormat="1" ht="12">
      <c r="A189" s="41"/>
      <c r="B189" s="42"/>
      <c r="C189" s="43"/>
      <c r="D189" s="230" t="s">
        <v>275</v>
      </c>
      <c r="E189" s="43"/>
      <c r="F189" s="231" t="s">
        <v>4677</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275</v>
      </c>
      <c r="AU189" s="20" t="s">
        <v>80</v>
      </c>
    </row>
    <row r="190" spans="1:65" s="2" customFormat="1" ht="16.5" customHeight="1">
      <c r="A190" s="41"/>
      <c r="B190" s="42"/>
      <c r="C190" s="269" t="s">
        <v>635</v>
      </c>
      <c r="D190" s="269" t="s">
        <v>430</v>
      </c>
      <c r="E190" s="270" t="s">
        <v>4678</v>
      </c>
      <c r="F190" s="271" t="s">
        <v>4679</v>
      </c>
      <c r="G190" s="272" t="s">
        <v>3993</v>
      </c>
      <c r="H190" s="273">
        <v>23</v>
      </c>
      <c r="I190" s="274"/>
      <c r="J190" s="275">
        <f>ROUND(I190*H190,2)</f>
        <v>0</v>
      </c>
      <c r="K190" s="271" t="s">
        <v>4582</v>
      </c>
      <c r="L190" s="276"/>
      <c r="M190" s="277" t="s">
        <v>19</v>
      </c>
      <c r="N190" s="278"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324</v>
      </c>
      <c r="AT190" s="228" t="s">
        <v>430</v>
      </c>
      <c r="AU190" s="228" t="s">
        <v>80</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1076</v>
      </c>
    </row>
    <row r="191" spans="1:47" s="2" customFormat="1" ht="12">
      <c r="A191" s="41"/>
      <c r="B191" s="42"/>
      <c r="C191" s="43"/>
      <c r="D191" s="230" t="s">
        <v>275</v>
      </c>
      <c r="E191" s="43"/>
      <c r="F191" s="231" t="s">
        <v>4679</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80</v>
      </c>
    </row>
    <row r="192" spans="1:65" s="2" customFormat="1" ht="16.5" customHeight="1">
      <c r="A192" s="41"/>
      <c r="B192" s="42"/>
      <c r="C192" s="269" t="s">
        <v>652</v>
      </c>
      <c r="D192" s="269" t="s">
        <v>430</v>
      </c>
      <c r="E192" s="270" t="s">
        <v>4680</v>
      </c>
      <c r="F192" s="271" t="s">
        <v>4681</v>
      </c>
      <c r="G192" s="272" t="s">
        <v>3993</v>
      </c>
      <c r="H192" s="273">
        <v>23</v>
      </c>
      <c r="I192" s="274"/>
      <c r="J192" s="275">
        <f>ROUND(I192*H192,2)</f>
        <v>0</v>
      </c>
      <c r="K192" s="271" t="s">
        <v>4582</v>
      </c>
      <c r="L192" s="276"/>
      <c r="M192" s="277" t="s">
        <v>19</v>
      </c>
      <c r="N192" s="278"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324</v>
      </c>
      <c r="AT192" s="228" t="s">
        <v>430</v>
      </c>
      <c r="AU192" s="228" t="s">
        <v>80</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1097</v>
      </c>
    </row>
    <row r="193" spans="1:47" s="2" customFormat="1" ht="12">
      <c r="A193" s="41"/>
      <c r="B193" s="42"/>
      <c r="C193" s="43"/>
      <c r="D193" s="230" t="s">
        <v>275</v>
      </c>
      <c r="E193" s="43"/>
      <c r="F193" s="231" t="s">
        <v>4681</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80</v>
      </c>
    </row>
    <row r="194" spans="1:65" s="2" customFormat="1" ht="16.5" customHeight="1">
      <c r="A194" s="41"/>
      <c r="B194" s="42"/>
      <c r="C194" s="269" t="s">
        <v>658</v>
      </c>
      <c r="D194" s="269" t="s">
        <v>430</v>
      </c>
      <c r="E194" s="270" t="s">
        <v>4682</v>
      </c>
      <c r="F194" s="271" t="s">
        <v>4683</v>
      </c>
      <c r="G194" s="272" t="s">
        <v>3993</v>
      </c>
      <c r="H194" s="273">
        <v>14</v>
      </c>
      <c r="I194" s="274"/>
      <c r="J194" s="275">
        <f>ROUND(I194*H194,2)</f>
        <v>0</v>
      </c>
      <c r="K194" s="271" t="s">
        <v>4582</v>
      </c>
      <c r="L194" s="276"/>
      <c r="M194" s="277" t="s">
        <v>19</v>
      </c>
      <c r="N194" s="278" t="s">
        <v>43</v>
      </c>
      <c r="O194" s="87"/>
      <c r="P194" s="226">
        <f>O194*H194</f>
        <v>0</v>
      </c>
      <c r="Q194" s="226">
        <v>0</v>
      </c>
      <c r="R194" s="226">
        <f>Q194*H194</f>
        <v>0</v>
      </c>
      <c r="S194" s="226">
        <v>0</v>
      </c>
      <c r="T194" s="227">
        <f>S194*H194</f>
        <v>0</v>
      </c>
      <c r="U194" s="41"/>
      <c r="V194" s="41"/>
      <c r="W194" s="41"/>
      <c r="X194" s="41"/>
      <c r="Y194" s="41"/>
      <c r="Z194" s="41"/>
      <c r="AA194" s="41"/>
      <c r="AB194" s="41"/>
      <c r="AC194" s="41"/>
      <c r="AD194" s="41"/>
      <c r="AE194" s="41"/>
      <c r="AR194" s="228" t="s">
        <v>324</v>
      </c>
      <c r="AT194" s="228" t="s">
        <v>430</v>
      </c>
      <c r="AU194" s="228" t="s">
        <v>80</v>
      </c>
      <c r="AY194" s="20" t="s">
        <v>266</v>
      </c>
      <c r="BE194" s="229">
        <f>IF(N194="základní",J194,0)</f>
        <v>0</v>
      </c>
      <c r="BF194" s="229">
        <f>IF(N194="snížená",J194,0)</f>
        <v>0</v>
      </c>
      <c r="BG194" s="229">
        <f>IF(N194="zákl. přenesená",J194,0)</f>
        <v>0</v>
      </c>
      <c r="BH194" s="229">
        <f>IF(N194="sníž. přenesená",J194,0)</f>
        <v>0</v>
      </c>
      <c r="BI194" s="229">
        <f>IF(N194="nulová",J194,0)</f>
        <v>0</v>
      </c>
      <c r="BJ194" s="20" t="s">
        <v>80</v>
      </c>
      <c r="BK194" s="229">
        <f>ROUND(I194*H194,2)</f>
        <v>0</v>
      </c>
      <c r="BL194" s="20" t="s">
        <v>273</v>
      </c>
      <c r="BM194" s="228" t="s">
        <v>1111</v>
      </c>
    </row>
    <row r="195" spans="1:47" s="2" customFormat="1" ht="12">
      <c r="A195" s="41"/>
      <c r="B195" s="42"/>
      <c r="C195" s="43"/>
      <c r="D195" s="230" t="s">
        <v>275</v>
      </c>
      <c r="E195" s="43"/>
      <c r="F195" s="231" t="s">
        <v>4683</v>
      </c>
      <c r="G195" s="43"/>
      <c r="H195" s="43"/>
      <c r="I195" s="232"/>
      <c r="J195" s="43"/>
      <c r="K195" s="43"/>
      <c r="L195" s="47"/>
      <c r="M195" s="233"/>
      <c r="N195" s="234"/>
      <c r="O195" s="87"/>
      <c r="P195" s="87"/>
      <c r="Q195" s="87"/>
      <c r="R195" s="87"/>
      <c r="S195" s="87"/>
      <c r="T195" s="88"/>
      <c r="U195" s="41"/>
      <c r="V195" s="41"/>
      <c r="W195" s="41"/>
      <c r="X195" s="41"/>
      <c r="Y195" s="41"/>
      <c r="Z195" s="41"/>
      <c r="AA195" s="41"/>
      <c r="AB195" s="41"/>
      <c r="AC195" s="41"/>
      <c r="AD195" s="41"/>
      <c r="AE195" s="41"/>
      <c r="AT195" s="20" t="s">
        <v>275</v>
      </c>
      <c r="AU195" s="20" t="s">
        <v>80</v>
      </c>
    </row>
    <row r="196" spans="1:65" s="2" customFormat="1" ht="16.5" customHeight="1">
      <c r="A196" s="41"/>
      <c r="B196" s="42"/>
      <c r="C196" s="269" t="s">
        <v>664</v>
      </c>
      <c r="D196" s="269" t="s">
        <v>430</v>
      </c>
      <c r="E196" s="270" t="s">
        <v>4680</v>
      </c>
      <c r="F196" s="271" t="s">
        <v>4681</v>
      </c>
      <c r="G196" s="272" t="s">
        <v>3993</v>
      </c>
      <c r="H196" s="273">
        <v>14</v>
      </c>
      <c r="I196" s="274"/>
      <c r="J196" s="275">
        <f>ROUND(I196*H196,2)</f>
        <v>0</v>
      </c>
      <c r="K196" s="271" t="s">
        <v>4582</v>
      </c>
      <c r="L196" s="276"/>
      <c r="M196" s="277" t="s">
        <v>19</v>
      </c>
      <c r="N196" s="278" t="s">
        <v>43</v>
      </c>
      <c r="O196" s="87"/>
      <c r="P196" s="226">
        <f>O196*H196</f>
        <v>0</v>
      </c>
      <c r="Q196" s="226">
        <v>0</v>
      </c>
      <c r="R196" s="226">
        <f>Q196*H196</f>
        <v>0</v>
      </c>
      <c r="S196" s="226">
        <v>0</v>
      </c>
      <c r="T196" s="227">
        <f>S196*H196</f>
        <v>0</v>
      </c>
      <c r="U196" s="41"/>
      <c r="V196" s="41"/>
      <c r="W196" s="41"/>
      <c r="X196" s="41"/>
      <c r="Y196" s="41"/>
      <c r="Z196" s="41"/>
      <c r="AA196" s="41"/>
      <c r="AB196" s="41"/>
      <c r="AC196" s="41"/>
      <c r="AD196" s="41"/>
      <c r="AE196" s="41"/>
      <c r="AR196" s="228" t="s">
        <v>324</v>
      </c>
      <c r="AT196" s="228" t="s">
        <v>430</v>
      </c>
      <c r="AU196" s="228" t="s">
        <v>80</v>
      </c>
      <c r="AY196" s="20" t="s">
        <v>266</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273</v>
      </c>
      <c r="BM196" s="228" t="s">
        <v>1135</v>
      </c>
    </row>
    <row r="197" spans="1:47" s="2" customFormat="1" ht="12">
      <c r="A197" s="41"/>
      <c r="B197" s="42"/>
      <c r="C197" s="43"/>
      <c r="D197" s="230" t="s">
        <v>275</v>
      </c>
      <c r="E197" s="43"/>
      <c r="F197" s="231" t="s">
        <v>4681</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275</v>
      </c>
      <c r="AU197" s="20" t="s">
        <v>80</v>
      </c>
    </row>
    <row r="198" spans="1:65" s="2" customFormat="1" ht="16.5" customHeight="1">
      <c r="A198" s="41"/>
      <c r="B198" s="42"/>
      <c r="C198" s="269" t="s">
        <v>670</v>
      </c>
      <c r="D198" s="269" t="s">
        <v>430</v>
      </c>
      <c r="E198" s="270" t="s">
        <v>4684</v>
      </c>
      <c r="F198" s="271" t="s">
        <v>4685</v>
      </c>
      <c r="G198" s="272" t="s">
        <v>3993</v>
      </c>
      <c r="H198" s="273">
        <v>8</v>
      </c>
      <c r="I198" s="274"/>
      <c r="J198" s="275">
        <f>ROUND(I198*H198,2)</f>
        <v>0</v>
      </c>
      <c r="K198" s="271" t="s">
        <v>4582</v>
      </c>
      <c r="L198" s="276"/>
      <c r="M198" s="277" t="s">
        <v>19</v>
      </c>
      <c r="N198" s="278"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324</v>
      </c>
      <c r="AT198" s="228" t="s">
        <v>430</v>
      </c>
      <c r="AU198" s="228" t="s">
        <v>80</v>
      </c>
      <c r="AY198" s="20" t="s">
        <v>266</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273</v>
      </c>
      <c r="BM198" s="228" t="s">
        <v>1143</v>
      </c>
    </row>
    <row r="199" spans="1:47" s="2" customFormat="1" ht="12">
      <c r="A199" s="41"/>
      <c r="B199" s="42"/>
      <c r="C199" s="43"/>
      <c r="D199" s="230" t="s">
        <v>275</v>
      </c>
      <c r="E199" s="43"/>
      <c r="F199" s="231" t="s">
        <v>4685</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275</v>
      </c>
      <c r="AU199" s="20" t="s">
        <v>80</v>
      </c>
    </row>
    <row r="200" spans="1:65" s="2" customFormat="1" ht="16.5" customHeight="1">
      <c r="A200" s="41"/>
      <c r="B200" s="42"/>
      <c r="C200" s="269" t="s">
        <v>676</v>
      </c>
      <c r="D200" s="269" t="s">
        <v>430</v>
      </c>
      <c r="E200" s="270" t="s">
        <v>4680</v>
      </c>
      <c r="F200" s="271" t="s">
        <v>4681</v>
      </c>
      <c r="G200" s="272" t="s">
        <v>3993</v>
      </c>
      <c r="H200" s="273">
        <v>8</v>
      </c>
      <c r="I200" s="274"/>
      <c r="J200" s="275">
        <f>ROUND(I200*H200,2)</f>
        <v>0</v>
      </c>
      <c r="K200" s="271" t="s">
        <v>4582</v>
      </c>
      <c r="L200" s="276"/>
      <c r="M200" s="277" t="s">
        <v>19</v>
      </c>
      <c r="N200" s="278"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324</v>
      </c>
      <c r="AT200" s="228" t="s">
        <v>430</v>
      </c>
      <c r="AU200" s="228" t="s">
        <v>80</v>
      </c>
      <c r="AY200" s="20" t="s">
        <v>266</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273</v>
      </c>
      <c r="BM200" s="228" t="s">
        <v>1151</v>
      </c>
    </row>
    <row r="201" spans="1:47" s="2" customFormat="1" ht="12">
      <c r="A201" s="41"/>
      <c r="B201" s="42"/>
      <c r="C201" s="43"/>
      <c r="D201" s="230" t="s">
        <v>275</v>
      </c>
      <c r="E201" s="43"/>
      <c r="F201" s="231" t="s">
        <v>4681</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275</v>
      </c>
      <c r="AU201" s="20" t="s">
        <v>80</v>
      </c>
    </row>
    <row r="202" spans="1:65" s="2" customFormat="1" ht="16.5" customHeight="1">
      <c r="A202" s="41"/>
      <c r="B202" s="42"/>
      <c r="C202" s="269" t="s">
        <v>746</v>
      </c>
      <c r="D202" s="269" t="s">
        <v>430</v>
      </c>
      <c r="E202" s="270" t="s">
        <v>4686</v>
      </c>
      <c r="F202" s="271" t="s">
        <v>4687</v>
      </c>
      <c r="G202" s="272" t="s">
        <v>3993</v>
      </c>
      <c r="H202" s="273">
        <v>57</v>
      </c>
      <c r="I202" s="274"/>
      <c r="J202" s="275">
        <f>ROUND(I202*H202,2)</f>
        <v>0</v>
      </c>
      <c r="K202" s="271" t="s">
        <v>4582</v>
      </c>
      <c r="L202" s="276"/>
      <c r="M202" s="277" t="s">
        <v>19</v>
      </c>
      <c r="N202" s="278" t="s">
        <v>43</v>
      </c>
      <c r="O202" s="87"/>
      <c r="P202" s="226">
        <f>O202*H202</f>
        <v>0</v>
      </c>
      <c r="Q202" s="226">
        <v>0</v>
      </c>
      <c r="R202" s="226">
        <f>Q202*H202</f>
        <v>0</v>
      </c>
      <c r="S202" s="226">
        <v>0</v>
      </c>
      <c r="T202" s="227">
        <f>S202*H202</f>
        <v>0</v>
      </c>
      <c r="U202" s="41"/>
      <c r="V202" s="41"/>
      <c r="W202" s="41"/>
      <c r="X202" s="41"/>
      <c r="Y202" s="41"/>
      <c r="Z202" s="41"/>
      <c r="AA202" s="41"/>
      <c r="AB202" s="41"/>
      <c r="AC202" s="41"/>
      <c r="AD202" s="41"/>
      <c r="AE202" s="41"/>
      <c r="AR202" s="228" t="s">
        <v>324</v>
      </c>
      <c r="AT202" s="228" t="s">
        <v>430</v>
      </c>
      <c r="AU202" s="228" t="s">
        <v>80</v>
      </c>
      <c r="AY202" s="20" t="s">
        <v>266</v>
      </c>
      <c r="BE202" s="229">
        <f>IF(N202="základní",J202,0)</f>
        <v>0</v>
      </c>
      <c r="BF202" s="229">
        <f>IF(N202="snížená",J202,0)</f>
        <v>0</v>
      </c>
      <c r="BG202" s="229">
        <f>IF(N202="zákl. přenesená",J202,0)</f>
        <v>0</v>
      </c>
      <c r="BH202" s="229">
        <f>IF(N202="sníž. přenesená",J202,0)</f>
        <v>0</v>
      </c>
      <c r="BI202" s="229">
        <f>IF(N202="nulová",J202,0)</f>
        <v>0</v>
      </c>
      <c r="BJ202" s="20" t="s">
        <v>80</v>
      </c>
      <c r="BK202" s="229">
        <f>ROUND(I202*H202,2)</f>
        <v>0</v>
      </c>
      <c r="BL202" s="20" t="s">
        <v>273</v>
      </c>
      <c r="BM202" s="228" t="s">
        <v>1159</v>
      </c>
    </row>
    <row r="203" spans="1:47" s="2" customFormat="1" ht="12">
      <c r="A203" s="41"/>
      <c r="B203" s="42"/>
      <c r="C203" s="43"/>
      <c r="D203" s="230" t="s">
        <v>275</v>
      </c>
      <c r="E203" s="43"/>
      <c r="F203" s="231" t="s">
        <v>4687</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275</v>
      </c>
      <c r="AU203" s="20" t="s">
        <v>80</v>
      </c>
    </row>
    <row r="204" spans="1:65" s="2" customFormat="1" ht="16.5" customHeight="1">
      <c r="A204" s="41"/>
      <c r="B204" s="42"/>
      <c r="C204" s="269" t="s">
        <v>753</v>
      </c>
      <c r="D204" s="269" t="s">
        <v>430</v>
      </c>
      <c r="E204" s="270" t="s">
        <v>4680</v>
      </c>
      <c r="F204" s="271" t="s">
        <v>4681</v>
      </c>
      <c r="G204" s="272" t="s">
        <v>3993</v>
      </c>
      <c r="H204" s="273">
        <v>57</v>
      </c>
      <c r="I204" s="274"/>
      <c r="J204" s="275">
        <f>ROUND(I204*H204,2)</f>
        <v>0</v>
      </c>
      <c r="K204" s="271" t="s">
        <v>4582</v>
      </c>
      <c r="L204" s="276"/>
      <c r="M204" s="277" t="s">
        <v>19</v>
      </c>
      <c r="N204" s="278" t="s">
        <v>43</v>
      </c>
      <c r="O204" s="87"/>
      <c r="P204" s="226">
        <f>O204*H204</f>
        <v>0</v>
      </c>
      <c r="Q204" s="226">
        <v>0</v>
      </c>
      <c r="R204" s="226">
        <f>Q204*H204</f>
        <v>0</v>
      </c>
      <c r="S204" s="226">
        <v>0</v>
      </c>
      <c r="T204" s="227">
        <f>S204*H204</f>
        <v>0</v>
      </c>
      <c r="U204" s="41"/>
      <c r="V204" s="41"/>
      <c r="W204" s="41"/>
      <c r="X204" s="41"/>
      <c r="Y204" s="41"/>
      <c r="Z204" s="41"/>
      <c r="AA204" s="41"/>
      <c r="AB204" s="41"/>
      <c r="AC204" s="41"/>
      <c r="AD204" s="41"/>
      <c r="AE204" s="41"/>
      <c r="AR204" s="228" t="s">
        <v>324</v>
      </c>
      <c r="AT204" s="228" t="s">
        <v>430</v>
      </c>
      <c r="AU204" s="228" t="s">
        <v>80</v>
      </c>
      <c r="AY204" s="20" t="s">
        <v>266</v>
      </c>
      <c r="BE204" s="229">
        <f>IF(N204="základní",J204,0)</f>
        <v>0</v>
      </c>
      <c r="BF204" s="229">
        <f>IF(N204="snížená",J204,0)</f>
        <v>0</v>
      </c>
      <c r="BG204" s="229">
        <f>IF(N204="zákl. přenesená",J204,0)</f>
        <v>0</v>
      </c>
      <c r="BH204" s="229">
        <f>IF(N204="sníž. přenesená",J204,0)</f>
        <v>0</v>
      </c>
      <c r="BI204" s="229">
        <f>IF(N204="nulová",J204,0)</f>
        <v>0</v>
      </c>
      <c r="BJ204" s="20" t="s">
        <v>80</v>
      </c>
      <c r="BK204" s="229">
        <f>ROUND(I204*H204,2)</f>
        <v>0</v>
      </c>
      <c r="BL204" s="20" t="s">
        <v>273</v>
      </c>
      <c r="BM204" s="228" t="s">
        <v>1179</v>
      </c>
    </row>
    <row r="205" spans="1:47" s="2" customFormat="1" ht="12">
      <c r="A205" s="41"/>
      <c r="B205" s="42"/>
      <c r="C205" s="43"/>
      <c r="D205" s="230" t="s">
        <v>275</v>
      </c>
      <c r="E205" s="43"/>
      <c r="F205" s="231" t="s">
        <v>4681</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275</v>
      </c>
      <c r="AU205" s="20" t="s">
        <v>80</v>
      </c>
    </row>
    <row r="206" spans="1:65" s="2" customFormat="1" ht="16.5" customHeight="1">
      <c r="A206" s="41"/>
      <c r="B206" s="42"/>
      <c r="C206" s="269" t="s">
        <v>760</v>
      </c>
      <c r="D206" s="269" t="s">
        <v>430</v>
      </c>
      <c r="E206" s="270" t="s">
        <v>4688</v>
      </c>
      <c r="F206" s="271" t="s">
        <v>4689</v>
      </c>
      <c r="G206" s="272" t="s">
        <v>3993</v>
      </c>
      <c r="H206" s="273">
        <v>9</v>
      </c>
      <c r="I206" s="274"/>
      <c r="J206" s="275">
        <f>ROUND(I206*H206,2)</f>
        <v>0</v>
      </c>
      <c r="K206" s="271" t="s">
        <v>4582</v>
      </c>
      <c r="L206" s="276"/>
      <c r="M206" s="277" t="s">
        <v>19</v>
      </c>
      <c r="N206" s="278" t="s">
        <v>43</v>
      </c>
      <c r="O206" s="87"/>
      <c r="P206" s="226">
        <f>O206*H206</f>
        <v>0</v>
      </c>
      <c r="Q206" s="226">
        <v>0</v>
      </c>
      <c r="R206" s="226">
        <f>Q206*H206</f>
        <v>0</v>
      </c>
      <c r="S206" s="226">
        <v>0</v>
      </c>
      <c r="T206" s="227">
        <f>S206*H206</f>
        <v>0</v>
      </c>
      <c r="U206" s="41"/>
      <c r="V206" s="41"/>
      <c r="W206" s="41"/>
      <c r="X206" s="41"/>
      <c r="Y206" s="41"/>
      <c r="Z206" s="41"/>
      <c r="AA206" s="41"/>
      <c r="AB206" s="41"/>
      <c r="AC206" s="41"/>
      <c r="AD206" s="41"/>
      <c r="AE206" s="41"/>
      <c r="AR206" s="228" t="s">
        <v>324</v>
      </c>
      <c r="AT206" s="228" t="s">
        <v>430</v>
      </c>
      <c r="AU206" s="228" t="s">
        <v>80</v>
      </c>
      <c r="AY206" s="20" t="s">
        <v>266</v>
      </c>
      <c r="BE206" s="229">
        <f>IF(N206="základní",J206,0)</f>
        <v>0</v>
      </c>
      <c r="BF206" s="229">
        <f>IF(N206="snížená",J206,0)</f>
        <v>0</v>
      </c>
      <c r="BG206" s="229">
        <f>IF(N206="zákl. přenesená",J206,0)</f>
        <v>0</v>
      </c>
      <c r="BH206" s="229">
        <f>IF(N206="sníž. přenesená",J206,0)</f>
        <v>0</v>
      </c>
      <c r="BI206" s="229">
        <f>IF(N206="nulová",J206,0)</f>
        <v>0</v>
      </c>
      <c r="BJ206" s="20" t="s">
        <v>80</v>
      </c>
      <c r="BK206" s="229">
        <f>ROUND(I206*H206,2)</f>
        <v>0</v>
      </c>
      <c r="BL206" s="20" t="s">
        <v>273</v>
      </c>
      <c r="BM206" s="228" t="s">
        <v>1190</v>
      </c>
    </row>
    <row r="207" spans="1:47" s="2" customFormat="1" ht="12">
      <c r="A207" s="41"/>
      <c r="B207" s="42"/>
      <c r="C207" s="43"/>
      <c r="D207" s="230" t="s">
        <v>275</v>
      </c>
      <c r="E207" s="43"/>
      <c r="F207" s="231" t="s">
        <v>4689</v>
      </c>
      <c r="G207" s="43"/>
      <c r="H207" s="43"/>
      <c r="I207" s="232"/>
      <c r="J207" s="43"/>
      <c r="K207" s="43"/>
      <c r="L207" s="47"/>
      <c r="M207" s="233"/>
      <c r="N207" s="234"/>
      <c r="O207" s="87"/>
      <c r="P207" s="87"/>
      <c r="Q207" s="87"/>
      <c r="R207" s="87"/>
      <c r="S207" s="87"/>
      <c r="T207" s="88"/>
      <c r="U207" s="41"/>
      <c r="V207" s="41"/>
      <c r="W207" s="41"/>
      <c r="X207" s="41"/>
      <c r="Y207" s="41"/>
      <c r="Z207" s="41"/>
      <c r="AA207" s="41"/>
      <c r="AB207" s="41"/>
      <c r="AC207" s="41"/>
      <c r="AD207" s="41"/>
      <c r="AE207" s="41"/>
      <c r="AT207" s="20" t="s">
        <v>275</v>
      </c>
      <c r="AU207" s="20" t="s">
        <v>80</v>
      </c>
    </row>
    <row r="208" spans="1:65" s="2" customFormat="1" ht="24.15" customHeight="1">
      <c r="A208" s="41"/>
      <c r="B208" s="42"/>
      <c r="C208" s="269" t="s">
        <v>766</v>
      </c>
      <c r="D208" s="269" t="s">
        <v>430</v>
      </c>
      <c r="E208" s="270" t="s">
        <v>4690</v>
      </c>
      <c r="F208" s="271" t="s">
        <v>4691</v>
      </c>
      <c r="G208" s="272" t="s">
        <v>3993</v>
      </c>
      <c r="H208" s="273">
        <v>1</v>
      </c>
      <c r="I208" s="274"/>
      <c r="J208" s="275">
        <f>ROUND(I208*H208,2)</f>
        <v>0</v>
      </c>
      <c r="K208" s="271" t="s">
        <v>4582</v>
      </c>
      <c r="L208" s="276"/>
      <c r="M208" s="277" t="s">
        <v>19</v>
      </c>
      <c r="N208" s="278" t="s">
        <v>43</v>
      </c>
      <c r="O208" s="87"/>
      <c r="P208" s="226">
        <f>O208*H208</f>
        <v>0</v>
      </c>
      <c r="Q208" s="226">
        <v>0</v>
      </c>
      <c r="R208" s="226">
        <f>Q208*H208</f>
        <v>0</v>
      </c>
      <c r="S208" s="226">
        <v>0</v>
      </c>
      <c r="T208" s="227">
        <f>S208*H208</f>
        <v>0</v>
      </c>
      <c r="U208" s="41"/>
      <c r="V208" s="41"/>
      <c r="W208" s="41"/>
      <c r="X208" s="41"/>
      <c r="Y208" s="41"/>
      <c r="Z208" s="41"/>
      <c r="AA208" s="41"/>
      <c r="AB208" s="41"/>
      <c r="AC208" s="41"/>
      <c r="AD208" s="41"/>
      <c r="AE208" s="41"/>
      <c r="AR208" s="228" t="s">
        <v>324</v>
      </c>
      <c r="AT208" s="228" t="s">
        <v>430</v>
      </c>
      <c r="AU208" s="228" t="s">
        <v>80</v>
      </c>
      <c r="AY208" s="20" t="s">
        <v>266</v>
      </c>
      <c r="BE208" s="229">
        <f>IF(N208="základní",J208,0)</f>
        <v>0</v>
      </c>
      <c r="BF208" s="229">
        <f>IF(N208="snížená",J208,0)</f>
        <v>0</v>
      </c>
      <c r="BG208" s="229">
        <f>IF(N208="zákl. přenesená",J208,0)</f>
        <v>0</v>
      </c>
      <c r="BH208" s="229">
        <f>IF(N208="sníž. přenesená",J208,0)</f>
        <v>0</v>
      </c>
      <c r="BI208" s="229">
        <f>IF(N208="nulová",J208,0)</f>
        <v>0</v>
      </c>
      <c r="BJ208" s="20" t="s">
        <v>80</v>
      </c>
      <c r="BK208" s="229">
        <f>ROUND(I208*H208,2)</f>
        <v>0</v>
      </c>
      <c r="BL208" s="20" t="s">
        <v>273</v>
      </c>
      <c r="BM208" s="228" t="s">
        <v>1200</v>
      </c>
    </row>
    <row r="209" spans="1:47" s="2" customFormat="1" ht="12">
      <c r="A209" s="41"/>
      <c r="B209" s="42"/>
      <c r="C209" s="43"/>
      <c r="D209" s="230" t="s">
        <v>275</v>
      </c>
      <c r="E209" s="43"/>
      <c r="F209" s="231" t="s">
        <v>4691</v>
      </c>
      <c r="G209" s="43"/>
      <c r="H209" s="43"/>
      <c r="I209" s="232"/>
      <c r="J209" s="43"/>
      <c r="K209" s="43"/>
      <c r="L209" s="47"/>
      <c r="M209" s="233"/>
      <c r="N209" s="234"/>
      <c r="O209" s="87"/>
      <c r="P209" s="87"/>
      <c r="Q209" s="87"/>
      <c r="R209" s="87"/>
      <c r="S209" s="87"/>
      <c r="T209" s="88"/>
      <c r="U209" s="41"/>
      <c r="V209" s="41"/>
      <c r="W209" s="41"/>
      <c r="X209" s="41"/>
      <c r="Y209" s="41"/>
      <c r="Z209" s="41"/>
      <c r="AA209" s="41"/>
      <c r="AB209" s="41"/>
      <c r="AC209" s="41"/>
      <c r="AD209" s="41"/>
      <c r="AE209" s="41"/>
      <c r="AT209" s="20" t="s">
        <v>275</v>
      </c>
      <c r="AU209" s="20" t="s">
        <v>80</v>
      </c>
    </row>
    <row r="210" spans="1:65" s="2" customFormat="1" ht="24.15" customHeight="1">
      <c r="A210" s="41"/>
      <c r="B210" s="42"/>
      <c r="C210" s="269" t="s">
        <v>784</v>
      </c>
      <c r="D210" s="269" t="s">
        <v>430</v>
      </c>
      <c r="E210" s="270" t="s">
        <v>4692</v>
      </c>
      <c r="F210" s="271" t="s">
        <v>4693</v>
      </c>
      <c r="G210" s="272" t="s">
        <v>3993</v>
      </c>
      <c r="H210" s="273">
        <v>1</v>
      </c>
      <c r="I210" s="274"/>
      <c r="J210" s="275">
        <f>ROUND(I210*H210,2)</f>
        <v>0</v>
      </c>
      <c r="K210" s="271" t="s">
        <v>4582</v>
      </c>
      <c r="L210" s="276"/>
      <c r="M210" s="277" t="s">
        <v>19</v>
      </c>
      <c r="N210" s="278" t="s">
        <v>43</v>
      </c>
      <c r="O210" s="87"/>
      <c r="P210" s="226">
        <f>O210*H210</f>
        <v>0</v>
      </c>
      <c r="Q210" s="226">
        <v>0</v>
      </c>
      <c r="R210" s="226">
        <f>Q210*H210</f>
        <v>0</v>
      </c>
      <c r="S210" s="226">
        <v>0</v>
      </c>
      <c r="T210" s="227">
        <f>S210*H210</f>
        <v>0</v>
      </c>
      <c r="U210" s="41"/>
      <c r="V210" s="41"/>
      <c r="W210" s="41"/>
      <c r="X210" s="41"/>
      <c r="Y210" s="41"/>
      <c r="Z210" s="41"/>
      <c r="AA210" s="41"/>
      <c r="AB210" s="41"/>
      <c r="AC210" s="41"/>
      <c r="AD210" s="41"/>
      <c r="AE210" s="41"/>
      <c r="AR210" s="228" t="s">
        <v>324</v>
      </c>
      <c r="AT210" s="228" t="s">
        <v>430</v>
      </c>
      <c r="AU210" s="228" t="s">
        <v>80</v>
      </c>
      <c r="AY210" s="20" t="s">
        <v>266</v>
      </c>
      <c r="BE210" s="229">
        <f>IF(N210="základní",J210,0)</f>
        <v>0</v>
      </c>
      <c r="BF210" s="229">
        <f>IF(N210="snížená",J210,0)</f>
        <v>0</v>
      </c>
      <c r="BG210" s="229">
        <f>IF(N210="zákl. přenesená",J210,0)</f>
        <v>0</v>
      </c>
      <c r="BH210" s="229">
        <f>IF(N210="sníž. přenesená",J210,0)</f>
        <v>0</v>
      </c>
      <c r="BI210" s="229">
        <f>IF(N210="nulová",J210,0)</f>
        <v>0</v>
      </c>
      <c r="BJ210" s="20" t="s">
        <v>80</v>
      </c>
      <c r="BK210" s="229">
        <f>ROUND(I210*H210,2)</f>
        <v>0</v>
      </c>
      <c r="BL210" s="20" t="s">
        <v>273</v>
      </c>
      <c r="BM210" s="228" t="s">
        <v>1214</v>
      </c>
    </row>
    <row r="211" spans="1:47" s="2" customFormat="1" ht="12">
      <c r="A211" s="41"/>
      <c r="B211" s="42"/>
      <c r="C211" s="43"/>
      <c r="D211" s="230" t="s">
        <v>275</v>
      </c>
      <c r="E211" s="43"/>
      <c r="F211" s="231" t="s">
        <v>4693</v>
      </c>
      <c r="G211" s="43"/>
      <c r="H211" s="43"/>
      <c r="I211" s="232"/>
      <c r="J211" s="43"/>
      <c r="K211" s="43"/>
      <c r="L211" s="47"/>
      <c r="M211" s="233"/>
      <c r="N211" s="234"/>
      <c r="O211" s="87"/>
      <c r="P211" s="87"/>
      <c r="Q211" s="87"/>
      <c r="R211" s="87"/>
      <c r="S211" s="87"/>
      <c r="T211" s="88"/>
      <c r="U211" s="41"/>
      <c r="V211" s="41"/>
      <c r="W211" s="41"/>
      <c r="X211" s="41"/>
      <c r="Y211" s="41"/>
      <c r="Z211" s="41"/>
      <c r="AA211" s="41"/>
      <c r="AB211" s="41"/>
      <c r="AC211" s="41"/>
      <c r="AD211" s="41"/>
      <c r="AE211" s="41"/>
      <c r="AT211" s="20" t="s">
        <v>275</v>
      </c>
      <c r="AU211" s="20" t="s">
        <v>80</v>
      </c>
    </row>
    <row r="212" spans="1:65" s="2" customFormat="1" ht="16.5" customHeight="1">
      <c r="A212" s="41"/>
      <c r="B212" s="42"/>
      <c r="C212" s="269" t="s">
        <v>805</v>
      </c>
      <c r="D212" s="269" t="s">
        <v>430</v>
      </c>
      <c r="E212" s="270" t="s">
        <v>4694</v>
      </c>
      <c r="F212" s="271" t="s">
        <v>4695</v>
      </c>
      <c r="G212" s="272" t="s">
        <v>3993</v>
      </c>
      <c r="H212" s="273">
        <v>1</v>
      </c>
      <c r="I212" s="274"/>
      <c r="J212" s="275">
        <f>ROUND(I212*H212,2)</f>
        <v>0</v>
      </c>
      <c r="K212" s="271" t="s">
        <v>4582</v>
      </c>
      <c r="L212" s="276"/>
      <c r="M212" s="277" t="s">
        <v>19</v>
      </c>
      <c r="N212" s="278" t="s">
        <v>43</v>
      </c>
      <c r="O212" s="87"/>
      <c r="P212" s="226">
        <f>O212*H212</f>
        <v>0</v>
      </c>
      <c r="Q212" s="226">
        <v>0</v>
      </c>
      <c r="R212" s="226">
        <f>Q212*H212</f>
        <v>0</v>
      </c>
      <c r="S212" s="226">
        <v>0</v>
      </c>
      <c r="T212" s="227">
        <f>S212*H212</f>
        <v>0</v>
      </c>
      <c r="U212" s="41"/>
      <c r="V212" s="41"/>
      <c r="W212" s="41"/>
      <c r="X212" s="41"/>
      <c r="Y212" s="41"/>
      <c r="Z212" s="41"/>
      <c r="AA212" s="41"/>
      <c r="AB212" s="41"/>
      <c r="AC212" s="41"/>
      <c r="AD212" s="41"/>
      <c r="AE212" s="41"/>
      <c r="AR212" s="228" t="s">
        <v>324</v>
      </c>
      <c r="AT212" s="228" t="s">
        <v>430</v>
      </c>
      <c r="AU212" s="228" t="s">
        <v>80</v>
      </c>
      <c r="AY212" s="20" t="s">
        <v>266</v>
      </c>
      <c r="BE212" s="229">
        <f>IF(N212="základní",J212,0)</f>
        <v>0</v>
      </c>
      <c r="BF212" s="229">
        <f>IF(N212="snížená",J212,0)</f>
        <v>0</v>
      </c>
      <c r="BG212" s="229">
        <f>IF(N212="zákl. přenesená",J212,0)</f>
        <v>0</v>
      </c>
      <c r="BH212" s="229">
        <f>IF(N212="sníž. přenesená",J212,0)</f>
        <v>0</v>
      </c>
      <c r="BI212" s="229">
        <f>IF(N212="nulová",J212,0)</f>
        <v>0</v>
      </c>
      <c r="BJ212" s="20" t="s">
        <v>80</v>
      </c>
      <c r="BK212" s="229">
        <f>ROUND(I212*H212,2)</f>
        <v>0</v>
      </c>
      <c r="BL212" s="20" t="s">
        <v>273</v>
      </c>
      <c r="BM212" s="228" t="s">
        <v>1226</v>
      </c>
    </row>
    <row r="213" spans="1:47" s="2" customFormat="1" ht="12">
      <c r="A213" s="41"/>
      <c r="B213" s="42"/>
      <c r="C213" s="43"/>
      <c r="D213" s="230" t="s">
        <v>275</v>
      </c>
      <c r="E213" s="43"/>
      <c r="F213" s="231" t="s">
        <v>4695</v>
      </c>
      <c r="G213" s="43"/>
      <c r="H213" s="43"/>
      <c r="I213" s="232"/>
      <c r="J213" s="43"/>
      <c r="K213" s="43"/>
      <c r="L213" s="47"/>
      <c r="M213" s="233"/>
      <c r="N213" s="234"/>
      <c r="O213" s="87"/>
      <c r="P213" s="87"/>
      <c r="Q213" s="87"/>
      <c r="R213" s="87"/>
      <c r="S213" s="87"/>
      <c r="T213" s="88"/>
      <c r="U213" s="41"/>
      <c r="V213" s="41"/>
      <c r="W213" s="41"/>
      <c r="X213" s="41"/>
      <c r="Y213" s="41"/>
      <c r="Z213" s="41"/>
      <c r="AA213" s="41"/>
      <c r="AB213" s="41"/>
      <c r="AC213" s="41"/>
      <c r="AD213" s="41"/>
      <c r="AE213" s="41"/>
      <c r="AT213" s="20" t="s">
        <v>275</v>
      </c>
      <c r="AU213" s="20" t="s">
        <v>80</v>
      </c>
    </row>
    <row r="214" spans="1:65" s="2" customFormat="1" ht="16.5" customHeight="1">
      <c r="A214" s="41"/>
      <c r="B214" s="42"/>
      <c r="C214" s="269" t="s">
        <v>603</v>
      </c>
      <c r="D214" s="269" t="s">
        <v>430</v>
      </c>
      <c r="E214" s="270" t="s">
        <v>4680</v>
      </c>
      <c r="F214" s="271" t="s">
        <v>4681</v>
      </c>
      <c r="G214" s="272" t="s">
        <v>3993</v>
      </c>
      <c r="H214" s="273">
        <v>1</v>
      </c>
      <c r="I214" s="274"/>
      <c r="J214" s="275">
        <f>ROUND(I214*H214,2)</f>
        <v>0</v>
      </c>
      <c r="K214" s="271" t="s">
        <v>4582</v>
      </c>
      <c r="L214" s="276"/>
      <c r="M214" s="277" t="s">
        <v>19</v>
      </c>
      <c r="N214" s="278" t="s">
        <v>43</v>
      </c>
      <c r="O214" s="87"/>
      <c r="P214" s="226">
        <f>O214*H214</f>
        <v>0</v>
      </c>
      <c r="Q214" s="226">
        <v>0</v>
      </c>
      <c r="R214" s="226">
        <f>Q214*H214</f>
        <v>0</v>
      </c>
      <c r="S214" s="226">
        <v>0</v>
      </c>
      <c r="T214" s="227">
        <f>S214*H214</f>
        <v>0</v>
      </c>
      <c r="U214" s="41"/>
      <c r="V214" s="41"/>
      <c r="W214" s="41"/>
      <c r="X214" s="41"/>
      <c r="Y214" s="41"/>
      <c r="Z214" s="41"/>
      <c r="AA214" s="41"/>
      <c r="AB214" s="41"/>
      <c r="AC214" s="41"/>
      <c r="AD214" s="41"/>
      <c r="AE214" s="41"/>
      <c r="AR214" s="228" t="s">
        <v>324</v>
      </c>
      <c r="AT214" s="228" t="s">
        <v>430</v>
      </c>
      <c r="AU214" s="228" t="s">
        <v>80</v>
      </c>
      <c r="AY214" s="20" t="s">
        <v>266</v>
      </c>
      <c r="BE214" s="229">
        <f>IF(N214="základní",J214,0)</f>
        <v>0</v>
      </c>
      <c r="BF214" s="229">
        <f>IF(N214="snížená",J214,0)</f>
        <v>0</v>
      </c>
      <c r="BG214" s="229">
        <f>IF(N214="zákl. přenesená",J214,0)</f>
        <v>0</v>
      </c>
      <c r="BH214" s="229">
        <f>IF(N214="sníž. přenesená",J214,0)</f>
        <v>0</v>
      </c>
      <c r="BI214" s="229">
        <f>IF(N214="nulová",J214,0)</f>
        <v>0</v>
      </c>
      <c r="BJ214" s="20" t="s">
        <v>80</v>
      </c>
      <c r="BK214" s="229">
        <f>ROUND(I214*H214,2)</f>
        <v>0</v>
      </c>
      <c r="BL214" s="20" t="s">
        <v>273</v>
      </c>
      <c r="BM214" s="228" t="s">
        <v>1238</v>
      </c>
    </row>
    <row r="215" spans="1:47" s="2" customFormat="1" ht="12">
      <c r="A215" s="41"/>
      <c r="B215" s="42"/>
      <c r="C215" s="43"/>
      <c r="D215" s="230" t="s">
        <v>275</v>
      </c>
      <c r="E215" s="43"/>
      <c r="F215" s="231" t="s">
        <v>4681</v>
      </c>
      <c r="G215" s="43"/>
      <c r="H215" s="43"/>
      <c r="I215" s="232"/>
      <c r="J215" s="43"/>
      <c r="K215" s="43"/>
      <c r="L215" s="47"/>
      <c r="M215" s="233"/>
      <c r="N215" s="234"/>
      <c r="O215" s="87"/>
      <c r="P215" s="87"/>
      <c r="Q215" s="87"/>
      <c r="R215" s="87"/>
      <c r="S215" s="87"/>
      <c r="T215" s="88"/>
      <c r="U215" s="41"/>
      <c r="V215" s="41"/>
      <c r="W215" s="41"/>
      <c r="X215" s="41"/>
      <c r="Y215" s="41"/>
      <c r="Z215" s="41"/>
      <c r="AA215" s="41"/>
      <c r="AB215" s="41"/>
      <c r="AC215" s="41"/>
      <c r="AD215" s="41"/>
      <c r="AE215" s="41"/>
      <c r="AT215" s="20" t="s">
        <v>275</v>
      </c>
      <c r="AU215" s="20" t="s">
        <v>80</v>
      </c>
    </row>
    <row r="216" spans="1:65" s="2" customFormat="1" ht="16.5" customHeight="1">
      <c r="A216" s="41"/>
      <c r="B216" s="42"/>
      <c r="C216" s="269" t="s">
        <v>803</v>
      </c>
      <c r="D216" s="269" t="s">
        <v>430</v>
      </c>
      <c r="E216" s="270" t="s">
        <v>4696</v>
      </c>
      <c r="F216" s="271" t="s">
        <v>4697</v>
      </c>
      <c r="G216" s="272" t="s">
        <v>3993</v>
      </c>
      <c r="H216" s="273">
        <v>1</v>
      </c>
      <c r="I216" s="274"/>
      <c r="J216" s="275">
        <f>ROUND(I216*H216,2)</f>
        <v>0</v>
      </c>
      <c r="K216" s="271" t="s">
        <v>4582</v>
      </c>
      <c r="L216" s="276"/>
      <c r="M216" s="277" t="s">
        <v>19</v>
      </c>
      <c r="N216" s="278" t="s">
        <v>43</v>
      </c>
      <c r="O216" s="87"/>
      <c r="P216" s="226">
        <f>O216*H216</f>
        <v>0</v>
      </c>
      <c r="Q216" s="226">
        <v>0</v>
      </c>
      <c r="R216" s="226">
        <f>Q216*H216</f>
        <v>0</v>
      </c>
      <c r="S216" s="226">
        <v>0</v>
      </c>
      <c r="T216" s="227">
        <f>S216*H216</f>
        <v>0</v>
      </c>
      <c r="U216" s="41"/>
      <c r="V216" s="41"/>
      <c r="W216" s="41"/>
      <c r="X216" s="41"/>
      <c r="Y216" s="41"/>
      <c r="Z216" s="41"/>
      <c r="AA216" s="41"/>
      <c r="AB216" s="41"/>
      <c r="AC216" s="41"/>
      <c r="AD216" s="41"/>
      <c r="AE216" s="41"/>
      <c r="AR216" s="228" t="s">
        <v>324</v>
      </c>
      <c r="AT216" s="228" t="s">
        <v>430</v>
      </c>
      <c r="AU216" s="228" t="s">
        <v>80</v>
      </c>
      <c r="AY216" s="20" t="s">
        <v>266</v>
      </c>
      <c r="BE216" s="229">
        <f>IF(N216="základní",J216,0)</f>
        <v>0</v>
      </c>
      <c r="BF216" s="229">
        <f>IF(N216="snížená",J216,0)</f>
        <v>0</v>
      </c>
      <c r="BG216" s="229">
        <f>IF(N216="zákl. přenesená",J216,0)</f>
        <v>0</v>
      </c>
      <c r="BH216" s="229">
        <f>IF(N216="sníž. přenesená",J216,0)</f>
        <v>0</v>
      </c>
      <c r="BI216" s="229">
        <f>IF(N216="nulová",J216,0)</f>
        <v>0</v>
      </c>
      <c r="BJ216" s="20" t="s">
        <v>80</v>
      </c>
      <c r="BK216" s="229">
        <f>ROUND(I216*H216,2)</f>
        <v>0</v>
      </c>
      <c r="BL216" s="20" t="s">
        <v>273</v>
      </c>
      <c r="BM216" s="228" t="s">
        <v>1255</v>
      </c>
    </row>
    <row r="217" spans="1:47" s="2" customFormat="1" ht="12">
      <c r="A217" s="41"/>
      <c r="B217" s="42"/>
      <c r="C217" s="43"/>
      <c r="D217" s="230" t="s">
        <v>275</v>
      </c>
      <c r="E217" s="43"/>
      <c r="F217" s="231" t="s">
        <v>4697</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275</v>
      </c>
      <c r="AU217" s="20" t="s">
        <v>80</v>
      </c>
    </row>
    <row r="218" spans="1:65" s="2" customFormat="1" ht="16.5" customHeight="1">
      <c r="A218" s="41"/>
      <c r="B218" s="42"/>
      <c r="C218" s="269" t="s">
        <v>824</v>
      </c>
      <c r="D218" s="269" t="s">
        <v>430</v>
      </c>
      <c r="E218" s="270" t="s">
        <v>4698</v>
      </c>
      <c r="F218" s="271" t="s">
        <v>4699</v>
      </c>
      <c r="G218" s="272" t="s">
        <v>423</v>
      </c>
      <c r="H218" s="273">
        <v>1</v>
      </c>
      <c r="I218" s="274"/>
      <c r="J218" s="275">
        <f>ROUND(I218*H218,2)</f>
        <v>0</v>
      </c>
      <c r="K218" s="271" t="s">
        <v>4582</v>
      </c>
      <c r="L218" s="276"/>
      <c r="M218" s="277" t="s">
        <v>19</v>
      </c>
      <c r="N218" s="278"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324</v>
      </c>
      <c r="AT218" s="228" t="s">
        <v>430</v>
      </c>
      <c r="AU218" s="228" t="s">
        <v>80</v>
      </c>
      <c r="AY218" s="20" t="s">
        <v>266</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273</v>
      </c>
      <c r="BM218" s="228" t="s">
        <v>1271</v>
      </c>
    </row>
    <row r="219" spans="1:47" s="2" customFormat="1" ht="12">
      <c r="A219" s="41"/>
      <c r="B219" s="42"/>
      <c r="C219" s="43"/>
      <c r="D219" s="230" t="s">
        <v>275</v>
      </c>
      <c r="E219" s="43"/>
      <c r="F219" s="231" t="s">
        <v>4699</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275</v>
      </c>
      <c r="AU219" s="20" t="s">
        <v>80</v>
      </c>
    </row>
    <row r="220" spans="1:65" s="2" customFormat="1" ht="16.5" customHeight="1">
      <c r="A220" s="41"/>
      <c r="B220" s="42"/>
      <c r="C220" s="269" t="s">
        <v>830</v>
      </c>
      <c r="D220" s="269" t="s">
        <v>430</v>
      </c>
      <c r="E220" s="270" t="s">
        <v>4700</v>
      </c>
      <c r="F220" s="271" t="s">
        <v>4701</v>
      </c>
      <c r="G220" s="272" t="s">
        <v>423</v>
      </c>
      <c r="H220" s="273">
        <v>1</v>
      </c>
      <c r="I220" s="274"/>
      <c r="J220" s="275">
        <f>ROUND(I220*H220,2)</f>
        <v>0</v>
      </c>
      <c r="K220" s="271" t="s">
        <v>4582</v>
      </c>
      <c r="L220" s="276"/>
      <c r="M220" s="277" t="s">
        <v>19</v>
      </c>
      <c r="N220" s="278" t="s">
        <v>43</v>
      </c>
      <c r="O220" s="87"/>
      <c r="P220" s="226">
        <f>O220*H220</f>
        <v>0</v>
      </c>
      <c r="Q220" s="226">
        <v>0</v>
      </c>
      <c r="R220" s="226">
        <f>Q220*H220</f>
        <v>0</v>
      </c>
      <c r="S220" s="226">
        <v>0</v>
      </c>
      <c r="T220" s="227">
        <f>S220*H220</f>
        <v>0</v>
      </c>
      <c r="U220" s="41"/>
      <c r="V220" s="41"/>
      <c r="W220" s="41"/>
      <c r="X220" s="41"/>
      <c r="Y220" s="41"/>
      <c r="Z220" s="41"/>
      <c r="AA220" s="41"/>
      <c r="AB220" s="41"/>
      <c r="AC220" s="41"/>
      <c r="AD220" s="41"/>
      <c r="AE220" s="41"/>
      <c r="AR220" s="228" t="s">
        <v>324</v>
      </c>
      <c r="AT220" s="228" t="s">
        <v>430</v>
      </c>
      <c r="AU220" s="228" t="s">
        <v>80</v>
      </c>
      <c r="AY220" s="20" t="s">
        <v>266</v>
      </c>
      <c r="BE220" s="229">
        <f>IF(N220="základní",J220,0)</f>
        <v>0</v>
      </c>
      <c r="BF220" s="229">
        <f>IF(N220="snížená",J220,0)</f>
        <v>0</v>
      </c>
      <c r="BG220" s="229">
        <f>IF(N220="zákl. přenesená",J220,0)</f>
        <v>0</v>
      </c>
      <c r="BH220" s="229">
        <f>IF(N220="sníž. přenesená",J220,0)</f>
        <v>0</v>
      </c>
      <c r="BI220" s="229">
        <f>IF(N220="nulová",J220,0)</f>
        <v>0</v>
      </c>
      <c r="BJ220" s="20" t="s">
        <v>80</v>
      </c>
      <c r="BK220" s="229">
        <f>ROUND(I220*H220,2)</f>
        <v>0</v>
      </c>
      <c r="BL220" s="20" t="s">
        <v>273</v>
      </c>
      <c r="BM220" s="228" t="s">
        <v>1292</v>
      </c>
    </row>
    <row r="221" spans="1:47" s="2" customFormat="1" ht="12">
      <c r="A221" s="41"/>
      <c r="B221" s="42"/>
      <c r="C221" s="43"/>
      <c r="D221" s="230" t="s">
        <v>275</v>
      </c>
      <c r="E221" s="43"/>
      <c r="F221" s="231" t="s">
        <v>4701</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275</v>
      </c>
      <c r="AU221" s="20" t="s">
        <v>80</v>
      </c>
    </row>
    <row r="222" spans="1:65" s="2" customFormat="1" ht="16.5" customHeight="1">
      <c r="A222" s="41"/>
      <c r="B222" s="42"/>
      <c r="C222" s="269" t="s">
        <v>837</v>
      </c>
      <c r="D222" s="269" t="s">
        <v>430</v>
      </c>
      <c r="E222" s="270" t="s">
        <v>4702</v>
      </c>
      <c r="F222" s="271" t="s">
        <v>4703</v>
      </c>
      <c r="G222" s="272" t="s">
        <v>3993</v>
      </c>
      <c r="H222" s="273">
        <v>1</v>
      </c>
      <c r="I222" s="274"/>
      <c r="J222" s="275">
        <f>ROUND(I222*H222,2)</f>
        <v>0</v>
      </c>
      <c r="K222" s="271" t="s">
        <v>4582</v>
      </c>
      <c r="L222" s="276"/>
      <c r="M222" s="277" t="s">
        <v>19</v>
      </c>
      <c r="N222" s="278" t="s">
        <v>43</v>
      </c>
      <c r="O222" s="87"/>
      <c r="P222" s="226">
        <f>O222*H222</f>
        <v>0</v>
      </c>
      <c r="Q222" s="226">
        <v>0</v>
      </c>
      <c r="R222" s="226">
        <f>Q222*H222</f>
        <v>0</v>
      </c>
      <c r="S222" s="226">
        <v>0</v>
      </c>
      <c r="T222" s="227">
        <f>S222*H222</f>
        <v>0</v>
      </c>
      <c r="U222" s="41"/>
      <c r="V222" s="41"/>
      <c r="W222" s="41"/>
      <c r="X222" s="41"/>
      <c r="Y222" s="41"/>
      <c r="Z222" s="41"/>
      <c r="AA222" s="41"/>
      <c r="AB222" s="41"/>
      <c r="AC222" s="41"/>
      <c r="AD222" s="41"/>
      <c r="AE222" s="41"/>
      <c r="AR222" s="228" t="s">
        <v>324</v>
      </c>
      <c r="AT222" s="228" t="s">
        <v>430</v>
      </c>
      <c r="AU222" s="228" t="s">
        <v>80</v>
      </c>
      <c r="AY222" s="20" t="s">
        <v>266</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273</v>
      </c>
      <c r="BM222" s="228" t="s">
        <v>1303</v>
      </c>
    </row>
    <row r="223" spans="1:47" s="2" customFormat="1" ht="12">
      <c r="A223" s="41"/>
      <c r="B223" s="42"/>
      <c r="C223" s="43"/>
      <c r="D223" s="230" t="s">
        <v>275</v>
      </c>
      <c r="E223" s="43"/>
      <c r="F223" s="231" t="s">
        <v>4703</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275</v>
      </c>
      <c r="AU223" s="20" t="s">
        <v>80</v>
      </c>
    </row>
    <row r="224" spans="1:65" s="2" customFormat="1" ht="16.5" customHeight="1">
      <c r="A224" s="41"/>
      <c r="B224" s="42"/>
      <c r="C224" s="269" t="s">
        <v>847</v>
      </c>
      <c r="D224" s="269" t="s">
        <v>430</v>
      </c>
      <c r="E224" s="270" t="s">
        <v>4704</v>
      </c>
      <c r="F224" s="271" t="s">
        <v>4705</v>
      </c>
      <c r="G224" s="272" t="s">
        <v>423</v>
      </c>
      <c r="H224" s="273">
        <v>1</v>
      </c>
      <c r="I224" s="274"/>
      <c r="J224" s="275">
        <f>ROUND(I224*H224,2)</f>
        <v>0</v>
      </c>
      <c r="K224" s="271" t="s">
        <v>4582</v>
      </c>
      <c r="L224" s="276"/>
      <c r="M224" s="277" t="s">
        <v>19</v>
      </c>
      <c r="N224" s="278" t="s">
        <v>43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324</v>
      </c>
      <c r="AT224" s="228" t="s">
        <v>430</v>
      </c>
      <c r="AU224" s="228" t="s">
        <v>80</v>
      </c>
      <c r="AY224" s="20" t="s">
        <v>266</v>
      </c>
      <c r="BE224" s="229">
        <f>IF(N224="základní",J224,0)</f>
        <v>0</v>
      </c>
      <c r="BF224" s="229">
        <f>IF(N224="snížená",J224,0)</f>
        <v>0</v>
      </c>
      <c r="BG224" s="229">
        <f>IF(N224="zákl. přenesená",J224,0)</f>
        <v>0</v>
      </c>
      <c r="BH224" s="229">
        <f>IF(N224="sníž. přenesená",J224,0)</f>
        <v>0</v>
      </c>
      <c r="BI224" s="229">
        <f>IF(N224="nulová",J224,0)</f>
        <v>0</v>
      </c>
      <c r="BJ224" s="20" t="s">
        <v>80</v>
      </c>
      <c r="BK224" s="229">
        <f>ROUND(I224*H224,2)</f>
        <v>0</v>
      </c>
      <c r="BL224" s="20" t="s">
        <v>273</v>
      </c>
      <c r="BM224" s="228" t="s">
        <v>1311</v>
      </c>
    </row>
    <row r="225" spans="1:47" s="2" customFormat="1" ht="12">
      <c r="A225" s="41"/>
      <c r="B225" s="42"/>
      <c r="C225" s="43"/>
      <c r="D225" s="230" t="s">
        <v>275</v>
      </c>
      <c r="E225" s="43"/>
      <c r="F225" s="231" t="s">
        <v>4705</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275</v>
      </c>
      <c r="AU225" s="20" t="s">
        <v>80</v>
      </c>
    </row>
    <row r="226" spans="1:65" s="2" customFormat="1" ht="16.5" customHeight="1">
      <c r="A226" s="41"/>
      <c r="B226" s="42"/>
      <c r="C226" s="269" t="s">
        <v>852</v>
      </c>
      <c r="D226" s="269" t="s">
        <v>430</v>
      </c>
      <c r="E226" s="270" t="s">
        <v>4706</v>
      </c>
      <c r="F226" s="271" t="s">
        <v>4707</v>
      </c>
      <c r="G226" s="272" t="s">
        <v>3993</v>
      </c>
      <c r="H226" s="273">
        <v>1</v>
      </c>
      <c r="I226" s="274"/>
      <c r="J226" s="275">
        <f>ROUND(I226*H226,2)</f>
        <v>0</v>
      </c>
      <c r="K226" s="271" t="s">
        <v>4582</v>
      </c>
      <c r="L226" s="276"/>
      <c r="M226" s="277" t="s">
        <v>19</v>
      </c>
      <c r="N226" s="278"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324</v>
      </c>
      <c r="AT226" s="228" t="s">
        <v>430</v>
      </c>
      <c r="AU226" s="228" t="s">
        <v>80</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1319</v>
      </c>
    </row>
    <row r="227" spans="1:47" s="2" customFormat="1" ht="12">
      <c r="A227" s="41"/>
      <c r="B227" s="42"/>
      <c r="C227" s="43"/>
      <c r="D227" s="230" t="s">
        <v>275</v>
      </c>
      <c r="E227" s="43"/>
      <c r="F227" s="231" t="s">
        <v>4707</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80</v>
      </c>
    </row>
    <row r="228" spans="1:65" s="2" customFormat="1" ht="16.5" customHeight="1">
      <c r="A228" s="41"/>
      <c r="B228" s="42"/>
      <c r="C228" s="269" t="s">
        <v>857</v>
      </c>
      <c r="D228" s="269" t="s">
        <v>430</v>
      </c>
      <c r="E228" s="270" t="s">
        <v>4708</v>
      </c>
      <c r="F228" s="271" t="s">
        <v>4709</v>
      </c>
      <c r="G228" s="272" t="s">
        <v>423</v>
      </c>
      <c r="H228" s="273">
        <v>1</v>
      </c>
      <c r="I228" s="274"/>
      <c r="J228" s="275">
        <f>ROUND(I228*H228,2)</f>
        <v>0</v>
      </c>
      <c r="K228" s="271" t="s">
        <v>4582</v>
      </c>
      <c r="L228" s="276"/>
      <c r="M228" s="277" t="s">
        <v>19</v>
      </c>
      <c r="N228" s="278" t="s">
        <v>43</v>
      </c>
      <c r="O228" s="87"/>
      <c r="P228" s="226">
        <f>O228*H228</f>
        <v>0</v>
      </c>
      <c r="Q228" s="226">
        <v>0</v>
      </c>
      <c r="R228" s="226">
        <f>Q228*H228</f>
        <v>0</v>
      </c>
      <c r="S228" s="226">
        <v>0</v>
      </c>
      <c r="T228" s="227">
        <f>S228*H228</f>
        <v>0</v>
      </c>
      <c r="U228" s="41"/>
      <c r="V228" s="41"/>
      <c r="W228" s="41"/>
      <c r="X228" s="41"/>
      <c r="Y228" s="41"/>
      <c r="Z228" s="41"/>
      <c r="AA228" s="41"/>
      <c r="AB228" s="41"/>
      <c r="AC228" s="41"/>
      <c r="AD228" s="41"/>
      <c r="AE228" s="41"/>
      <c r="AR228" s="228" t="s">
        <v>324</v>
      </c>
      <c r="AT228" s="228" t="s">
        <v>430</v>
      </c>
      <c r="AU228" s="228" t="s">
        <v>80</v>
      </c>
      <c r="AY228" s="20" t="s">
        <v>266</v>
      </c>
      <c r="BE228" s="229">
        <f>IF(N228="základní",J228,0)</f>
        <v>0</v>
      </c>
      <c r="BF228" s="229">
        <f>IF(N228="snížená",J228,0)</f>
        <v>0</v>
      </c>
      <c r="BG228" s="229">
        <f>IF(N228="zákl. přenesená",J228,0)</f>
        <v>0</v>
      </c>
      <c r="BH228" s="229">
        <f>IF(N228="sníž. přenesená",J228,0)</f>
        <v>0</v>
      </c>
      <c r="BI228" s="229">
        <f>IF(N228="nulová",J228,0)</f>
        <v>0</v>
      </c>
      <c r="BJ228" s="20" t="s">
        <v>80</v>
      </c>
      <c r="BK228" s="229">
        <f>ROUND(I228*H228,2)</f>
        <v>0</v>
      </c>
      <c r="BL228" s="20" t="s">
        <v>273</v>
      </c>
      <c r="BM228" s="228" t="s">
        <v>1327</v>
      </c>
    </row>
    <row r="229" spans="1:47" s="2" customFormat="1" ht="12">
      <c r="A229" s="41"/>
      <c r="B229" s="42"/>
      <c r="C229" s="43"/>
      <c r="D229" s="230" t="s">
        <v>275</v>
      </c>
      <c r="E229" s="43"/>
      <c r="F229" s="231" t="s">
        <v>4709</v>
      </c>
      <c r="G229" s="43"/>
      <c r="H229" s="43"/>
      <c r="I229" s="232"/>
      <c r="J229" s="43"/>
      <c r="K229" s="43"/>
      <c r="L229" s="47"/>
      <c r="M229" s="233"/>
      <c r="N229" s="234"/>
      <c r="O229" s="87"/>
      <c r="P229" s="87"/>
      <c r="Q229" s="87"/>
      <c r="R229" s="87"/>
      <c r="S229" s="87"/>
      <c r="T229" s="88"/>
      <c r="U229" s="41"/>
      <c r="V229" s="41"/>
      <c r="W229" s="41"/>
      <c r="X229" s="41"/>
      <c r="Y229" s="41"/>
      <c r="Z229" s="41"/>
      <c r="AA229" s="41"/>
      <c r="AB229" s="41"/>
      <c r="AC229" s="41"/>
      <c r="AD229" s="41"/>
      <c r="AE229" s="41"/>
      <c r="AT229" s="20" t="s">
        <v>275</v>
      </c>
      <c r="AU229" s="20" t="s">
        <v>80</v>
      </c>
    </row>
    <row r="230" spans="1:65" s="2" customFormat="1" ht="16.5" customHeight="1">
      <c r="A230" s="41"/>
      <c r="B230" s="42"/>
      <c r="C230" s="269" t="s">
        <v>867</v>
      </c>
      <c r="D230" s="269" t="s">
        <v>430</v>
      </c>
      <c r="E230" s="270" t="s">
        <v>4710</v>
      </c>
      <c r="F230" s="271" t="s">
        <v>4711</v>
      </c>
      <c r="G230" s="272" t="s">
        <v>3993</v>
      </c>
      <c r="H230" s="273">
        <v>4</v>
      </c>
      <c r="I230" s="274"/>
      <c r="J230" s="275">
        <f>ROUND(I230*H230,2)</f>
        <v>0</v>
      </c>
      <c r="K230" s="271" t="s">
        <v>4582</v>
      </c>
      <c r="L230" s="276"/>
      <c r="M230" s="277" t="s">
        <v>19</v>
      </c>
      <c r="N230" s="278" t="s">
        <v>43</v>
      </c>
      <c r="O230" s="87"/>
      <c r="P230" s="226">
        <f>O230*H230</f>
        <v>0</v>
      </c>
      <c r="Q230" s="226">
        <v>0</v>
      </c>
      <c r="R230" s="226">
        <f>Q230*H230</f>
        <v>0</v>
      </c>
      <c r="S230" s="226">
        <v>0</v>
      </c>
      <c r="T230" s="227">
        <f>S230*H230</f>
        <v>0</v>
      </c>
      <c r="U230" s="41"/>
      <c r="V230" s="41"/>
      <c r="W230" s="41"/>
      <c r="X230" s="41"/>
      <c r="Y230" s="41"/>
      <c r="Z230" s="41"/>
      <c r="AA230" s="41"/>
      <c r="AB230" s="41"/>
      <c r="AC230" s="41"/>
      <c r="AD230" s="41"/>
      <c r="AE230" s="41"/>
      <c r="AR230" s="228" t="s">
        <v>324</v>
      </c>
      <c r="AT230" s="228" t="s">
        <v>430</v>
      </c>
      <c r="AU230" s="228" t="s">
        <v>80</v>
      </c>
      <c r="AY230" s="20" t="s">
        <v>266</v>
      </c>
      <c r="BE230" s="229">
        <f>IF(N230="základní",J230,0)</f>
        <v>0</v>
      </c>
      <c r="BF230" s="229">
        <f>IF(N230="snížená",J230,0)</f>
        <v>0</v>
      </c>
      <c r="BG230" s="229">
        <f>IF(N230="zákl. přenesená",J230,0)</f>
        <v>0</v>
      </c>
      <c r="BH230" s="229">
        <f>IF(N230="sníž. přenesená",J230,0)</f>
        <v>0</v>
      </c>
      <c r="BI230" s="229">
        <f>IF(N230="nulová",J230,0)</f>
        <v>0</v>
      </c>
      <c r="BJ230" s="20" t="s">
        <v>80</v>
      </c>
      <c r="BK230" s="229">
        <f>ROUND(I230*H230,2)</f>
        <v>0</v>
      </c>
      <c r="BL230" s="20" t="s">
        <v>273</v>
      </c>
      <c r="BM230" s="228" t="s">
        <v>1335</v>
      </c>
    </row>
    <row r="231" spans="1:47" s="2" customFormat="1" ht="12">
      <c r="A231" s="41"/>
      <c r="B231" s="42"/>
      <c r="C231" s="43"/>
      <c r="D231" s="230" t="s">
        <v>275</v>
      </c>
      <c r="E231" s="43"/>
      <c r="F231" s="231" t="s">
        <v>4711</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275</v>
      </c>
      <c r="AU231" s="20" t="s">
        <v>80</v>
      </c>
    </row>
    <row r="232" spans="1:65" s="2" customFormat="1" ht="16.5" customHeight="1">
      <c r="A232" s="41"/>
      <c r="B232" s="42"/>
      <c r="C232" s="269" t="s">
        <v>872</v>
      </c>
      <c r="D232" s="269" t="s">
        <v>430</v>
      </c>
      <c r="E232" s="270" t="s">
        <v>4712</v>
      </c>
      <c r="F232" s="271" t="s">
        <v>4713</v>
      </c>
      <c r="G232" s="272" t="s">
        <v>3993</v>
      </c>
      <c r="H232" s="273">
        <v>6</v>
      </c>
      <c r="I232" s="274"/>
      <c r="J232" s="275">
        <f>ROUND(I232*H232,2)</f>
        <v>0</v>
      </c>
      <c r="K232" s="271" t="s">
        <v>4582</v>
      </c>
      <c r="L232" s="276"/>
      <c r="M232" s="277" t="s">
        <v>19</v>
      </c>
      <c r="N232" s="278" t="s">
        <v>43</v>
      </c>
      <c r="O232" s="87"/>
      <c r="P232" s="226">
        <f>O232*H232</f>
        <v>0</v>
      </c>
      <c r="Q232" s="226">
        <v>0</v>
      </c>
      <c r="R232" s="226">
        <f>Q232*H232</f>
        <v>0</v>
      </c>
      <c r="S232" s="226">
        <v>0</v>
      </c>
      <c r="T232" s="227">
        <f>S232*H232</f>
        <v>0</v>
      </c>
      <c r="U232" s="41"/>
      <c r="V232" s="41"/>
      <c r="W232" s="41"/>
      <c r="X232" s="41"/>
      <c r="Y232" s="41"/>
      <c r="Z232" s="41"/>
      <c r="AA232" s="41"/>
      <c r="AB232" s="41"/>
      <c r="AC232" s="41"/>
      <c r="AD232" s="41"/>
      <c r="AE232" s="41"/>
      <c r="AR232" s="228" t="s">
        <v>324</v>
      </c>
      <c r="AT232" s="228" t="s">
        <v>430</v>
      </c>
      <c r="AU232" s="228" t="s">
        <v>80</v>
      </c>
      <c r="AY232" s="20" t="s">
        <v>266</v>
      </c>
      <c r="BE232" s="229">
        <f>IF(N232="základní",J232,0)</f>
        <v>0</v>
      </c>
      <c r="BF232" s="229">
        <f>IF(N232="snížená",J232,0)</f>
        <v>0</v>
      </c>
      <c r="BG232" s="229">
        <f>IF(N232="zákl. přenesená",J232,0)</f>
        <v>0</v>
      </c>
      <c r="BH232" s="229">
        <f>IF(N232="sníž. přenesená",J232,0)</f>
        <v>0</v>
      </c>
      <c r="BI232" s="229">
        <f>IF(N232="nulová",J232,0)</f>
        <v>0</v>
      </c>
      <c r="BJ232" s="20" t="s">
        <v>80</v>
      </c>
      <c r="BK232" s="229">
        <f>ROUND(I232*H232,2)</f>
        <v>0</v>
      </c>
      <c r="BL232" s="20" t="s">
        <v>273</v>
      </c>
      <c r="BM232" s="228" t="s">
        <v>1350</v>
      </c>
    </row>
    <row r="233" spans="1:47" s="2" customFormat="1" ht="12">
      <c r="A233" s="41"/>
      <c r="B233" s="42"/>
      <c r="C233" s="43"/>
      <c r="D233" s="230" t="s">
        <v>275</v>
      </c>
      <c r="E233" s="43"/>
      <c r="F233" s="231" t="s">
        <v>4713</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275</v>
      </c>
      <c r="AU233" s="20" t="s">
        <v>80</v>
      </c>
    </row>
    <row r="234" spans="1:65" s="2" customFormat="1" ht="16.5" customHeight="1">
      <c r="A234" s="41"/>
      <c r="B234" s="42"/>
      <c r="C234" s="269" t="s">
        <v>879</v>
      </c>
      <c r="D234" s="269" t="s">
        <v>430</v>
      </c>
      <c r="E234" s="270" t="s">
        <v>4714</v>
      </c>
      <c r="F234" s="271" t="s">
        <v>4715</v>
      </c>
      <c r="G234" s="272" t="s">
        <v>3993</v>
      </c>
      <c r="H234" s="273">
        <v>1</v>
      </c>
      <c r="I234" s="274"/>
      <c r="J234" s="275">
        <f>ROUND(I234*H234,2)</f>
        <v>0</v>
      </c>
      <c r="K234" s="271" t="s">
        <v>4582</v>
      </c>
      <c r="L234" s="276"/>
      <c r="M234" s="277" t="s">
        <v>19</v>
      </c>
      <c r="N234" s="278" t="s">
        <v>43</v>
      </c>
      <c r="O234" s="87"/>
      <c r="P234" s="226">
        <f>O234*H234</f>
        <v>0</v>
      </c>
      <c r="Q234" s="226">
        <v>0</v>
      </c>
      <c r="R234" s="226">
        <f>Q234*H234</f>
        <v>0</v>
      </c>
      <c r="S234" s="226">
        <v>0</v>
      </c>
      <c r="T234" s="227">
        <f>S234*H234</f>
        <v>0</v>
      </c>
      <c r="U234" s="41"/>
      <c r="V234" s="41"/>
      <c r="W234" s="41"/>
      <c r="X234" s="41"/>
      <c r="Y234" s="41"/>
      <c r="Z234" s="41"/>
      <c r="AA234" s="41"/>
      <c r="AB234" s="41"/>
      <c r="AC234" s="41"/>
      <c r="AD234" s="41"/>
      <c r="AE234" s="41"/>
      <c r="AR234" s="228" t="s">
        <v>324</v>
      </c>
      <c r="AT234" s="228" t="s">
        <v>430</v>
      </c>
      <c r="AU234" s="228" t="s">
        <v>80</v>
      </c>
      <c r="AY234" s="20" t="s">
        <v>266</v>
      </c>
      <c r="BE234" s="229">
        <f>IF(N234="základní",J234,0)</f>
        <v>0</v>
      </c>
      <c r="BF234" s="229">
        <f>IF(N234="snížená",J234,0)</f>
        <v>0</v>
      </c>
      <c r="BG234" s="229">
        <f>IF(N234="zákl. přenesená",J234,0)</f>
        <v>0</v>
      </c>
      <c r="BH234" s="229">
        <f>IF(N234="sníž. přenesená",J234,0)</f>
        <v>0</v>
      </c>
      <c r="BI234" s="229">
        <f>IF(N234="nulová",J234,0)</f>
        <v>0</v>
      </c>
      <c r="BJ234" s="20" t="s">
        <v>80</v>
      </c>
      <c r="BK234" s="229">
        <f>ROUND(I234*H234,2)</f>
        <v>0</v>
      </c>
      <c r="BL234" s="20" t="s">
        <v>273</v>
      </c>
      <c r="BM234" s="228" t="s">
        <v>1381</v>
      </c>
    </row>
    <row r="235" spans="1:47" s="2" customFormat="1" ht="12">
      <c r="A235" s="41"/>
      <c r="B235" s="42"/>
      <c r="C235" s="43"/>
      <c r="D235" s="230" t="s">
        <v>275</v>
      </c>
      <c r="E235" s="43"/>
      <c r="F235" s="231" t="s">
        <v>4715</v>
      </c>
      <c r="G235" s="43"/>
      <c r="H235" s="43"/>
      <c r="I235" s="232"/>
      <c r="J235" s="43"/>
      <c r="K235" s="43"/>
      <c r="L235" s="47"/>
      <c r="M235" s="233"/>
      <c r="N235" s="234"/>
      <c r="O235" s="87"/>
      <c r="P235" s="87"/>
      <c r="Q235" s="87"/>
      <c r="R235" s="87"/>
      <c r="S235" s="87"/>
      <c r="T235" s="88"/>
      <c r="U235" s="41"/>
      <c r="V235" s="41"/>
      <c r="W235" s="41"/>
      <c r="X235" s="41"/>
      <c r="Y235" s="41"/>
      <c r="Z235" s="41"/>
      <c r="AA235" s="41"/>
      <c r="AB235" s="41"/>
      <c r="AC235" s="41"/>
      <c r="AD235" s="41"/>
      <c r="AE235" s="41"/>
      <c r="AT235" s="20" t="s">
        <v>275</v>
      </c>
      <c r="AU235" s="20" t="s">
        <v>80</v>
      </c>
    </row>
    <row r="236" spans="1:65" s="2" customFormat="1" ht="24.15" customHeight="1">
      <c r="A236" s="41"/>
      <c r="B236" s="42"/>
      <c r="C236" s="269" t="s">
        <v>884</v>
      </c>
      <c r="D236" s="269" t="s">
        <v>430</v>
      </c>
      <c r="E236" s="270" t="s">
        <v>4716</v>
      </c>
      <c r="F236" s="271" t="s">
        <v>4717</v>
      </c>
      <c r="G236" s="272" t="s">
        <v>3993</v>
      </c>
      <c r="H236" s="273">
        <v>1</v>
      </c>
      <c r="I236" s="274"/>
      <c r="J236" s="275">
        <f>ROUND(I236*H236,2)</f>
        <v>0</v>
      </c>
      <c r="K236" s="271" t="s">
        <v>4582</v>
      </c>
      <c r="L236" s="276"/>
      <c r="M236" s="277" t="s">
        <v>19</v>
      </c>
      <c r="N236" s="278"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324</v>
      </c>
      <c r="AT236" s="228" t="s">
        <v>430</v>
      </c>
      <c r="AU236" s="228" t="s">
        <v>80</v>
      </c>
      <c r="AY236" s="20" t="s">
        <v>266</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273</v>
      </c>
      <c r="BM236" s="228" t="s">
        <v>1393</v>
      </c>
    </row>
    <row r="237" spans="1:47" s="2" customFormat="1" ht="12">
      <c r="A237" s="41"/>
      <c r="B237" s="42"/>
      <c r="C237" s="43"/>
      <c r="D237" s="230" t="s">
        <v>275</v>
      </c>
      <c r="E237" s="43"/>
      <c r="F237" s="231" t="s">
        <v>4717</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275</v>
      </c>
      <c r="AU237" s="20" t="s">
        <v>80</v>
      </c>
    </row>
    <row r="238" spans="1:65" s="2" customFormat="1" ht="16.5" customHeight="1">
      <c r="A238" s="41"/>
      <c r="B238" s="42"/>
      <c r="C238" s="269" t="s">
        <v>894</v>
      </c>
      <c r="D238" s="269" t="s">
        <v>430</v>
      </c>
      <c r="E238" s="270" t="s">
        <v>4718</v>
      </c>
      <c r="F238" s="271" t="s">
        <v>4719</v>
      </c>
      <c r="G238" s="272" t="s">
        <v>3993</v>
      </c>
      <c r="H238" s="273">
        <v>1</v>
      </c>
      <c r="I238" s="274"/>
      <c r="J238" s="275">
        <f>ROUND(I238*H238,2)</f>
        <v>0</v>
      </c>
      <c r="K238" s="271" t="s">
        <v>4582</v>
      </c>
      <c r="L238" s="276"/>
      <c r="M238" s="277" t="s">
        <v>19</v>
      </c>
      <c r="N238" s="278" t="s">
        <v>43</v>
      </c>
      <c r="O238" s="87"/>
      <c r="P238" s="226">
        <f>O238*H238</f>
        <v>0</v>
      </c>
      <c r="Q238" s="226">
        <v>0</v>
      </c>
      <c r="R238" s="226">
        <f>Q238*H238</f>
        <v>0</v>
      </c>
      <c r="S238" s="226">
        <v>0</v>
      </c>
      <c r="T238" s="227">
        <f>S238*H238</f>
        <v>0</v>
      </c>
      <c r="U238" s="41"/>
      <c r="V238" s="41"/>
      <c r="W238" s="41"/>
      <c r="X238" s="41"/>
      <c r="Y238" s="41"/>
      <c r="Z238" s="41"/>
      <c r="AA238" s="41"/>
      <c r="AB238" s="41"/>
      <c r="AC238" s="41"/>
      <c r="AD238" s="41"/>
      <c r="AE238" s="41"/>
      <c r="AR238" s="228" t="s">
        <v>324</v>
      </c>
      <c r="AT238" s="228" t="s">
        <v>430</v>
      </c>
      <c r="AU238" s="228" t="s">
        <v>80</v>
      </c>
      <c r="AY238" s="20" t="s">
        <v>266</v>
      </c>
      <c r="BE238" s="229">
        <f>IF(N238="základní",J238,0)</f>
        <v>0</v>
      </c>
      <c r="BF238" s="229">
        <f>IF(N238="snížená",J238,0)</f>
        <v>0</v>
      </c>
      <c r="BG238" s="229">
        <f>IF(N238="zákl. přenesená",J238,0)</f>
        <v>0</v>
      </c>
      <c r="BH238" s="229">
        <f>IF(N238="sníž. přenesená",J238,0)</f>
        <v>0</v>
      </c>
      <c r="BI238" s="229">
        <f>IF(N238="nulová",J238,0)</f>
        <v>0</v>
      </c>
      <c r="BJ238" s="20" t="s">
        <v>80</v>
      </c>
      <c r="BK238" s="229">
        <f>ROUND(I238*H238,2)</f>
        <v>0</v>
      </c>
      <c r="BL238" s="20" t="s">
        <v>273</v>
      </c>
      <c r="BM238" s="228" t="s">
        <v>1407</v>
      </c>
    </row>
    <row r="239" spans="1:47" s="2" customFormat="1" ht="12">
      <c r="A239" s="41"/>
      <c r="B239" s="42"/>
      <c r="C239" s="43"/>
      <c r="D239" s="230" t="s">
        <v>275</v>
      </c>
      <c r="E239" s="43"/>
      <c r="F239" s="231" t="s">
        <v>4719</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275</v>
      </c>
      <c r="AU239" s="20" t="s">
        <v>80</v>
      </c>
    </row>
    <row r="240" spans="1:65" s="2" customFormat="1" ht="16.5" customHeight="1">
      <c r="A240" s="41"/>
      <c r="B240" s="42"/>
      <c r="C240" s="269" t="s">
        <v>899</v>
      </c>
      <c r="D240" s="269" t="s">
        <v>430</v>
      </c>
      <c r="E240" s="270" t="s">
        <v>4720</v>
      </c>
      <c r="F240" s="271" t="s">
        <v>4721</v>
      </c>
      <c r="G240" s="272" t="s">
        <v>3993</v>
      </c>
      <c r="H240" s="273">
        <v>1</v>
      </c>
      <c r="I240" s="274"/>
      <c r="J240" s="275">
        <f>ROUND(I240*H240,2)</f>
        <v>0</v>
      </c>
      <c r="K240" s="271" t="s">
        <v>4582</v>
      </c>
      <c r="L240" s="276"/>
      <c r="M240" s="277" t="s">
        <v>19</v>
      </c>
      <c r="N240" s="278" t="s">
        <v>43</v>
      </c>
      <c r="O240" s="87"/>
      <c r="P240" s="226">
        <f>O240*H240</f>
        <v>0</v>
      </c>
      <c r="Q240" s="226">
        <v>0</v>
      </c>
      <c r="R240" s="226">
        <f>Q240*H240</f>
        <v>0</v>
      </c>
      <c r="S240" s="226">
        <v>0</v>
      </c>
      <c r="T240" s="227">
        <f>S240*H240</f>
        <v>0</v>
      </c>
      <c r="U240" s="41"/>
      <c r="V240" s="41"/>
      <c r="W240" s="41"/>
      <c r="X240" s="41"/>
      <c r="Y240" s="41"/>
      <c r="Z240" s="41"/>
      <c r="AA240" s="41"/>
      <c r="AB240" s="41"/>
      <c r="AC240" s="41"/>
      <c r="AD240" s="41"/>
      <c r="AE240" s="41"/>
      <c r="AR240" s="228" t="s">
        <v>324</v>
      </c>
      <c r="AT240" s="228" t="s">
        <v>430</v>
      </c>
      <c r="AU240" s="228" t="s">
        <v>80</v>
      </c>
      <c r="AY240" s="20" t="s">
        <v>266</v>
      </c>
      <c r="BE240" s="229">
        <f>IF(N240="základní",J240,0)</f>
        <v>0</v>
      </c>
      <c r="BF240" s="229">
        <f>IF(N240="snížená",J240,0)</f>
        <v>0</v>
      </c>
      <c r="BG240" s="229">
        <f>IF(N240="zákl. přenesená",J240,0)</f>
        <v>0</v>
      </c>
      <c r="BH240" s="229">
        <f>IF(N240="sníž. přenesená",J240,0)</f>
        <v>0</v>
      </c>
      <c r="BI240" s="229">
        <f>IF(N240="nulová",J240,0)</f>
        <v>0</v>
      </c>
      <c r="BJ240" s="20" t="s">
        <v>80</v>
      </c>
      <c r="BK240" s="229">
        <f>ROUND(I240*H240,2)</f>
        <v>0</v>
      </c>
      <c r="BL240" s="20" t="s">
        <v>273</v>
      </c>
      <c r="BM240" s="228" t="s">
        <v>1425</v>
      </c>
    </row>
    <row r="241" spans="1:47" s="2" customFormat="1" ht="12">
      <c r="A241" s="41"/>
      <c r="B241" s="42"/>
      <c r="C241" s="43"/>
      <c r="D241" s="230" t="s">
        <v>275</v>
      </c>
      <c r="E241" s="43"/>
      <c r="F241" s="231" t="s">
        <v>4721</v>
      </c>
      <c r="G241" s="43"/>
      <c r="H241" s="43"/>
      <c r="I241" s="232"/>
      <c r="J241" s="43"/>
      <c r="K241" s="43"/>
      <c r="L241" s="47"/>
      <c r="M241" s="233"/>
      <c r="N241" s="234"/>
      <c r="O241" s="87"/>
      <c r="P241" s="87"/>
      <c r="Q241" s="87"/>
      <c r="R241" s="87"/>
      <c r="S241" s="87"/>
      <c r="T241" s="88"/>
      <c r="U241" s="41"/>
      <c r="V241" s="41"/>
      <c r="W241" s="41"/>
      <c r="X241" s="41"/>
      <c r="Y241" s="41"/>
      <c r="Z241" s="41"/>
      <c r="AA241" s="41"/>
      <c r="AB241" s="41"/>
      <c r="AC241" s="41"/>
      <c r="AD241" s="41"/>
      <c r="AE241" s="41"/>
      <c r="AT241" s="20" t="s">
        <v>275</v>
      </c>
      <c r="AU241" s="20" t="s">
        <v>80</v>
      </c>
    </row>
    <row r="242" spans="1:65" s="2" customFormat="1" ht="16.5" customHeight="1">
      <c r="A242" s="41"/>
      <c r="B242" s="42"/>
      <c r="C242" s="269" t="s">
        <v>906</v>
      </c>
      <c r="D242" s="269" t="s">
        <v>430</v>
      </c>
      <c r="E242" s="270" t="s">
        <v>4722</v>
      </c>
      <c r="F242" s="271" t="s">
        <v>4723</v>
      </c>
      <c r="G242" s="272" t="s">
        <v>3993</v>
      </c>
      <c r="H242" s="273">
        <v>1</v>
      </c>
      <c r="I242" s="274"/>
      <c r="J242" s="275">
        <f>ROUND(I242*H242,2)</f>
        <v>0</v>
      </c>
      <c r="K242" s="271" t="s">
        <v>4582</v>
      </c>
      <c r="L242" s="276"/>
      <c r="M242" s="277" t="s">
        <v>19</v>
      </c>
      <c r="N242" s="278" t="s">
        <v>43</v>
      </c>
      <c r="O242" s="87"/>
      <c r="P242" s="226">
        <f>O242*H242</f>
        <v>0</v>
      </c>
      <c r="Q242" s="226">
        <v>0</v>
      </c>
      <c r="R242" s="226">
        <f>Q242*H242</f>
        <v>0</v>
      </c>
      <c r="S242" s="226">
        <v>0</v>
      </c>
      <c r="T242" s="227">
        <f>S242*H242</f>
        <v>0</v>
      </c>
      <c r="U242" s="41"/>
      <c r="V242" s="41"/>
      <c r="W242" s="41"/>
      <c r="X242" s="41"/>
      <c r="Y242" s="41"/>
      <c r="Z242" s="41"/>
      <c r="AA242" s="41"/>
      <c r="AB242" s="41"/>
      <c r="AC242" s="41"/>
      <c r="AD242" s="41"/>
      <c r="AE242" s="41"/>
      <c r="AR242" s="228" t="s">
        <v>324</v>
      </c>
      <c r="AT242" s="228" t="s">
        <v>430</v>
      </c>
      <c r="AU242" s="228" t="s">
        <v>80</v>
      </c>
      <c r="AY242" s="20" t="s">
        <v>266</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273</v>
      </c>
      <c r="BM242" s="228" t="s">
        <v>1437</v>
      </c>
    </row>
    <row r="243" spans="1:47" s="2" customFormat="1" ht="12">
      <c r="A243" s="41"/>
      <c r="B243" s="42"/>
      <c r="C243" s="43"/>
      <c r="D243" s="230" t="s">
        <v>275</v>
      </c>
      <c r="E243" s="43"/>
      <c r="F243" s="231" t="s">
        <v>4723</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275</v>
      </c>
      <c r="AU243" s="20" t="s">
        <v>80</v>
      </c>
    </row>
    <row r="244" spans="1:65" s="2" customFormat="1" ht="16.5" customHeight="1">
      <c r="A244" s="41"/>
      <c r="B244" s="42"/>
      <c r="C244" s="269" t="s">
        <v>912</v>
      </c>
      <c r="D244" s="269" t="s">
        <v>430</v>
      </c>
      <c r="E244" s="270" t="s">
        <v>4724</v>
      </c>
      <c r="F244" s="271" t="s">
        <v>4725</v>
      </c>
      <c r="G244" s="272" t="s">
        <v>3993</v>
      </c>
      <c r="H244" s="273">
        <v>1</v>
      </c>
      <c r="I244" s="274"/>
      <c r="J244" s="275">
        <f>ROUND(I244*H244,2)</f>
        <v>0</v>
      </c>
      <c r="K244" s="271" t="s">
        <v>4582</v>
      </c>
      <c r="L244" s="276"/>
      <c r="M244" s="277" t="s">
        <v>19</v>
      </c>
      <c r="N244" s="278" t="s">
        <v>43</v>
      </c>
      <c r="O244" s="87"/>
      <c r="P244" s="226">
        <f>O244*H244</f>
        <v>0</v>
      </c>
      <c r="Q244" s="226">
        <v>0</v>
      </c>
      <c r="R244" s="226">
        <f>Q244*H244</f>
        <v>0</v>
      </c>
      <c r="S244" s="226">
        <v>0</v>
      </c>
      <c r="T244" s="227">
        <f>S244*H244</f>
        <v>0</v>
      </c>
      <c r="U244" s="41"/>
      <c r="V244" s="41"/>
      <c r="W244" s="41"/>
      <c r="X244" s="41"/>
      <c r="Y244" s="41"/>
      <c r="Z244" s="41"/>
      <c r="AA244" s="41"/>
      <c r="AB244" s="41"/>
      <c r="AC244" s="41"/>
      <c r="AD244" s="41"/>
      <c r="AE244" s="41"/>
      <c r="AR244" s="228" t="s">
        <v>324</v>
      </c>
      <c r="AT244" s="228" t="s">
        <v>430</v>
      </c>
      <c r="AU244" s="228" t="s">
        <v>80</v>
      </c>
      <c r="AY244" s="20" t="s">
        <v>266</v>
      </c>
      <c r="BE244" s="229">
        <f>IF(N244="základní",J244,0)</f>
        <v>0</v>
      </c>
      <c r="BF244" s="229">
        <f>IF(N244="snížená",J244,0)</f>
        <v>0</v>
      </c>
      <c r="BG244" s="229">
        <f>IF(N244="zákl. přenesená",J244,0)</f>
        <v>0</v>
      </c>
      <c r="BH244" s="229">
        <f>IF(N244="sníž. přenesená",J244,0)</f>
        <v>0</v>
      </c>
      <c r="BI244" s="229">
        <f>IF(N244="nulová",J244,0)</f>
        <v>0</v>
      </c>
      <c r="BJ244" s="20" t="s">
        <v>80</v>
      </c>
      <c r="BK244" s="229">
        <f>ROUND(I244*H244,2)</f>
        <v>0</v>
      </c>
      <c r="BL244" s="20" t="s">
        <v>273</v>
      </c>
      <c r="BM244" s="228" t="s">
        <v>1461</v>
      </c>
    </row>
    <row r="245" spans="1:47" s="2" customFormat="1" ht="12">
      <c r="A245" s="41"/>
      <c r="B245" s="42"/>
      <c r="C245" s="43"/>
      <c r="D245" s="230" t="s">
        <v>275</v>
      </c>
      <c r="E245" s="43"/>
      <c r="F245" s="231" t="s">
        <v>4725</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275</v>
      </c>
      <c r="AU245" s="20" t="s">
        <v>80</v>
      </c>
    </row>
    <row r="246" spans="1:65" s="2" customFormat="1" ht="16.5" customHeight="1">
      <c r="A246" s="41"/>
      <c r="B246" s="42"/>
      <c r="C246" s="269" t="s">
        <v>918</v>
      </c>
      <c r="D246" s="269" t="s">
        <v>430</v>
      </c>
      <c r="E246" s="270" t="s">
        <v>4726</v>
      </c>
      <c r="F246" s="271" t="s">
        <v>4727</v>
      </c>
      <c r="G246" s="272" t="s">
        <v>423</v>
      </c>
      <c r="H246" s="273">
        <v>30</v>
      </c>
      <c r="I246" s="274"/>
      <c r="J246" s="275">
        <f>ROUND(I246*H246,2)</f>
        <v>0</v>
      </c>
      <c r="K246" s="271" t="s">
        <v>4582</v>
      </c>
      <c r="L246" s="276"/>
      <c r="M246" s="277" t="s">
        <v>19</v>
      </c>
      <c r="N246" s="278"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324</v>
      </c>
      <c r="AT246" s="228" t="s">
        <v>430</v>
      </c>
      <c r="AU246" s="228" t="s">
        <v>80</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1493</v>
      </c>
    </row>
    <row r="247" spans="1:47" s="2" customFormat="1" ht="12">
      <c r="A247" s="41"/>
      <c r="B247" s="42"/>
      <c r="C247" s="43"/>
      <c r="D247" s="230" t="s">
        <v>275</v>
      </c>
      <c r="E247" s="43"/>
      <c r="F247" s="231" t="s">
        <v>4727</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80</v>
      </c>
    </row>
    <row r="248" spans="1:63" s="12" customFormat="1" ht="25.9" customHeight="1">
      <c r="A248" s="12"/>
      <c r="B248" s="201"/>
      <c r="C248" s="202"/>
      <c r="D248" s="203" t="s">
        <v>71</v>
      </c>
      <c r="E248" s="204" t="s">
        <v>2670</v>
      </c>
      <c r="F248" s="204" t="s">
        <v>4728</v>
      </c>
      <c r="G248" s="202"/>
      <c r="H248" s="202"/>
      <c r="I248" s="205"/>
      <c r="J248" s="206">
        <f>BK248</f>
        <v>0</v>
      </c>
      <c r="K248" s="202"/>
      <c r="L248" s="207"/>
      <c r="M248" s="208"/>
      <c r="N248" s="209"/>
      <c r="O248" s="209"/>
      <c r="P248" s="210">
        <f>SUM(P249:P250)</f>
        <v>0</v>
      </c>
      <c r="Q248" s="209"/>
      <c r="R248" s="210">
        <f>SUM(R249:R250)</f>
        <v>0</v>
      </c>
      <c r="S248" s="209"/>
      <c r="T248" s="211">
        <f>SUM(T249:T250)</f>
        <v>0</v>
      </c>
      <c r="U248" s="12"/>
      <c r="V248" s="12"/>
      <c r="W248" s="12"/>
      <c r="X248" s="12"/>
      <c r="Y248" s="12"/>
      <c r="Z248" s="12"/>
      <c r="AA248" s="12"/>
      <c r="AB248" s="12"/>
      <c r="AC248" s="12"/>
      <c r="AD248" s="12"/>
      <c r="AE248" s="12"/>
      <c r="AR248" s="212" t="s">
        <v>80</v>
      </c>
      <c r="AT248" s="213" t="s">
        <v>71</v>
      </c>
      <c r="AU248" s="213" t="s">
        <v>72</v>
      </c>
      <c r="AY248" s="212" t="s">
        <v>266</v>
      </c>
      <c r="BK248" s="214">
        <f>SUM(BK249:BK250)</f>
        <v>0</v>
      </c>
    </row>
    <row r="249" spans="1:65" s="2" customFormat="1" ht="21.75" customHeight="1">
      <c r="A249" s="41"/>
      <c r="B249" s="42"/>
      <c r="C249" s="269" t="s">
        <v>925</v>
      </c>
      <c r="D249" s="269" t="s">
        <v>430</v>
      </c>
      <c r="E249" s="270" t="s">
        <v>4729</v>
      </c>
      <c r="F249" s="271" t="s">
        <v>4730</v>
      </c>
      <c r="G249" s="272" t="s">
        <v>423</v>
      </c>
      <c r="H249" s="273">
        <v>90</v>
      </c>
      <c r="I249" s="274"/>
      <c r="J249" s="275">
        <f>ROUND(I249*H249,2)</f>
        <v>0</v>
      </c>
      <c r="K249" s="271" t="s">
        <v>4582</v>
      </c>
      <c r="L249" s="276"/>
      <c r="M249" s="277" t="s">
        <v>19</v>
      </c>
      <c r="N249" s="278" t="s">
        <v>43</v>
      </c>
      <c r="O249" s="87"/>
      <c r="P249" s="226">
        <f>O249*H249</f>
        <v>0</v>
      </c>
      <c r="Q249" s="226">
        <v>0</v>
      </c>
      <c r="R249" s="226">
        <f>Q249*H249</f>
        <v>0</v>
      </c>
      <c r="S249" s="226">
        <v>0</v>
      </c>
      <c r="T249" s="227">
        <f>S249*H249</f>
        <v>0</v>
      </c>
      <c r="U249" s="41"/>
      <c r="V249" s="41"/>
      <c r="W249" s="41"/>
      <c r="X249" s="41"/>
      <c r="Y249" s="41"/>
      <c r="Z249" s="41"/>
      <c r="AA249" s="41"/>
      <c r="AB249" s="41"/>
      <c r="AC249" s="41"/>
      <c r="AD249" s="41"/>
      <c r="AE249" s="41"/>
      <c r="AR249" s="228" t="s">
        <v>324</v>
      </c>
      <c r="AT249" s="228" t="s">
        <v>430</v>
      </c>
      <c r="AU249" s="228" t="s">
        <v>80</v>
      </c>
      <c r="AY249" s="20" t="s">
        <v>266</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273</v>
      </c>
      <c r="BM249" s="228" t="s">
        <v>1519</v>
      </c>
    </row>
    <row r="250" spans="1:47" s="2" customFormat="1" ht="12">
      <c r="A250" s="41"/>
      <c r="B250" s="42"/>
      <c r="C250" s="43"/>
      <c r="D250" s="230" t="s">
        <v>275</v>
      </c>
      <c r="E250" s="43"/>
      <c r="F250" s="231" t="s">
        <v>4730</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275</v>
      </c>
      <c r="AU250" s="20" t="s">
        <v>80</v>
      </c>
    </row>
    <row r="251" spans="1:63" s="12" customFormat="1" ht="25.9" customHeight="1">
      <c r="A251" s="12"/>
      <c r="B251" s="201"/>
      <c r="C251" s="202"/>
      <c r="D251" s="203" t="s">
        <v>71</v>
      </c>
      <c r="E251" s="204" t="s">
        <v>2720</v>
      </c>
      <c r="F251" s="204" t="s">
        <v>4731</v>
      </c>
      <c r="G251" s="202"/>
      <c r="H251" s="202"/>
      <c r="I251" s="205"/>
      <c r="J251" s="206">
        <f>BK251</f>
        <v>0</v>
      </c>
      <c r="K251" s="202"/>
      <c r="L251" s="207"/>
      <c r="M251" s="208"/>
      <c r="N251" s="209"/>
      <c r="O251" s="209"/>
      <c r="P251" s="210">
        <f>SUM(P252:P381)</f>
        <v>0</v>
      </c>
      <c r="Q251" s="209"/>
      <c r="R251" s="210">
        <f>SUM(R252:R381)</f>
        <v>0</v>
      </c>
      <c r="S251" s="209"/>
      <c r="T251" s="211">
        <f>SUM(T252:T381)</f>
        <v>0</v>
      </c>
      <c r="U251" s="12"/>
      <c r="V251" s="12"/>
      <c r="W251" s="12"/>
      <c r="X251" s="12"/>
      <c r="Y251" s="12"/>
      <c r="Z251" s="12"/>
      <c r="AA251" s="12"/>
      <c r="AB251" s="12"/>
      <c r="AC251" s="12"/>
      <c r="AD251" s="12"/>
      <c r="AE251" s="12"/>
      <c r="AR251" s="212" t="s">
        <v>80</v>
      </c>
      <c r="AT251" s="213" t="s">
        <v>71</v>
      </c>
      <c r="AU251" s="213" t="s">
        <v>72</v>
      </c>
      <c r="AY251" s="212" t="s">
        <v>266</v>
      </c>
      <c r="BK251" s="214">
        <f>SUM(BK252:BK381)</f>
        <v>0</v>
      </c>
    </row>
    <row r="252" spans="1:65" s="2" customFormat="1" ht="21.75" customHeight="1">
      <c r="A252" s="41"/>
      <c r="B252" s="42"/>
      <c r="C252" s="217" t="s">
        <v>930</v>
      </c>
      <c r="D252" s="217" t="s">
        <v>268</v>
      </c>
      <c r="E252" s="218" t="s">
        <v>4732</v>
      </c>
      <c r="F252" s="219" t="s">
        <v>4733</v>
      </c>
      <c r="G252" s="220" t="s">
        <v>423</v>
      </c>
      <c r="H252" s="221">
        <v>80</v>
      </c>
      <c r="I252" s="222"/>
      <c r="J252" s="223">
        <f>ROUND(I252*H252,2)</f>
        <v>0</v>
      </c>
      <c r="K252" s="219" t="s">
        <v>4582</v>
      </c>
      <c r="L252" s="47"/>
      <c r="M252" s="224" t="s">
        <v>19</v>
      </c>
      <c r="N252" s="225" t="s">
        <v>43</v>
      </c>
      <c r="O252" s="87"/>
      <c r="P252" s="226">
        <f>O252*H252</f>
        <v>0</v>
      </c>
      <c r="Q252" s="226">
        <v>0</v>
      </c>
      <c r="R252" s="226">
        <f>Q252*H252</f>
        <v>0</v>
      </c>
      <c r="S252" s="226">
        <v>0</v>
      </c>
      <c r="T252" s="227">
        <f>S252*H252</f>
        <v>0</v>
      </c>
      <c r="U252" s="41"/>
      <c r="V252" s="41"/>
      <c r="W252" s="41"/>
      <c r="X252" s="41"/>
      <c r="Y252" s="41"/>
      <c r="Z252" s="41"/>
      <c r="AA252" s="41"/>
      <c r="AB252" s="41"/>
      <c r="AC252" s="41"/>
      <c r="AD252" s="41"/>
      <c r="AE252" s="41"/>
      <c r="AR252" s="228" t="s">
        <v>273</v>
      </c>
      <c r="AT252" s="228" t="s">
        <v>268</v>
      </c>
      <c r="AU252" s="228" t="s">
        <v>80</v>
      </c>
      <c r="AY252" s="20" t="s">
        <v>266</v>
      </c>
      <c r="BE252" s="229">
        <f>IF(N252="základní",J252,0)</f>
        <v>0</v>
      </c>
      <c r="BF252" s="229">
        <f>IF(N252="snížená",J252,0)</f>
        <v>0</v>
      </c>
      <c r="BG252" s="229">
        <f>IF(N252="zákl. přenesená",J252,0)</f>
        <v>0</v>
      </c>
      <c r="BH252" s="229">
        <f>IF(N252="sníž. přenesená",J252,0)</f>
        <v>0</v>
      </c>
      <c r="BI252" s="229">
        <f>IF(N252="nulová",J252,0)</f>
        <v>0</v>
      </c>
      <c r="BJ252" s="20" t="s">
        <v>80</v>
      </c>
      <c r="BK252" s="229">
        <f>ROUND(I252*H252,2)</f>
        <v>0</v>
      </c>
      <c r="BL252" s="20" t="s">
        <v>273</v>
      </c>
      <c r="BM252" s="228" t="s">
        <v>1533</v>
      </c>
    </row>
    <row r="253" spans="1:47" s="2" customFormat="1" ht="12">
      <c r="A253" s="41"/>
      <c r="B253" s="42"/>
      <c r="C253" s="43"/>
      <c r="D253" s="230" t="s">
        <v>275</v>
      </c>
      <c r="E253" s="43"/>
      <c r="F253" s="231" t="s">
        <v>4733</v>
      </c>
      <c r="G253" s="43"/>
      <c r="H253" s="43"/>
      <c r="I253" s="232"/>
      <c r="J253" s="43"/>
      <c r="K253" s="43"/>
      <c r="L253" s="47"/>
      <c r="M253" s="233"/>
      <c r="N253" s="234"/>
      <c r="O253" s="87"/>
      <c r="P253" s="87"/>
      <c r="Q253" s="87"/>
      <c r="R253" s="87"/>
      <c r="S253" s="87"/>
      <c r="T253" s="88"/>
      <c r="U253" s="41"/>
      <c r="V253" s="41"/>
      <c r="W253" s="41"/>
      <c r="X253" s="41"/>
      <c r="Y253" s="41"/>
      <c r="Z253" s="41"/>
      <c r="AA253" s="41"/>
      <c r="AB253" s="41"/>
      <c r="AC253" s="41"/>
      <c r="AD253" s="41"/>
      <c r="AE253" s="41"/>
      <c r="AT253" s="20" t="s">
        <v>275</v>
      </c>
      <c r="AU253" s="20" t="s">
        <v>80</v>
      </c>
    </row>
    <row r="254" spans="1:65" s="2" customFormat="1" ht="21.75" customHeight="1">
      <c r="A254" s="41"/>
      <c r="B254" s="42"/>
      <c r="C254" s="217" t="s">
        <v>936</v>
      </c>
      <c r="D254" s="217" t="s">
        <v>268</v>
      </c>
      <c r="E254" s="218" t="s">
        <v>4732</v>
      </c>
      <c r="F254" s="219" t="s">
        <v>4733</v>
      </c>
      <c r="G254" s="220" t="s">
        <v>423</v>
      </c>
      <c r="H254" s="221">
        <v>150</v>
      </c>
      <c r="I254" s="222"/>
      <c r="J254" s="223">
        <f>ROUND(I254*H254,2)</f>
        <v>0</v>
      </c>
      <c r="K254" s="219" t="s">
        <v>4582</v>
      </c>
      <c r="L254" s="47"/>
      <c r="M254" s="224" t="s">
        <v>19</v>
      </c>
      <c r="N254" s="225"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273</v>
      </c>
      <c r="AT254" s="228" t="s">
        <v>268</v>
      </c>
      <c r="AU254" s="228" t="s">
        <v>80</v>
      </c>
      <c r="AY254" s="20" t="s">
        <v>266</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273</v>
      </c>
      <c r="BM254" s="228" t="s">
        <v>1551</v>
      </c>
    </row>
    <row r="255" spans="1:47" s="2" customFormat="1" ht="12">
      <c r="A255" s="41"/>
      <c r="B255" s="42"/>
      <c r="C255" s="43"/>
      <c r="D255" s="230" t="s">
        <v>275</v>
      </c>
      <c r="E255" s="43"/>
      <c r="F255" s="231" t="s">
        <v>4733</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275</v>
      </c>
      <c r="AU255" s="20" t="s">
        <v>80</v>
      </c>
    </row>
    <row r="256" spans="1:65" s="2" customFormat="1" ht="21.75" customHeight="1">
      <c r="A256" s="41"/>
      <c r="B256" s="42"/>
      <c r="C256" s="217" t="s">
        <v>948</v>
      </c>
      <c r="D256" s="217" t="s">
        <v>268</v>
      </c>
      <c r="E256" s="218" t="s">
        <v>4734</v>
      </c>
      <c r="F256" s="219" t="s">
        <v>4735</v>
      </c>
      <c r="G256" s="220" t="s">
        <v>423</v>
      </c>
      <c r="H256" s="221">
        <v>180</v>
      </c>
      <c r="I256" s="222"/>
      <c r="J256" s="223">
        <f>ROUND(I256*H256,2)</f>
        <v>0</v>
      </c>
      <c r="K256" s="219" t="s">
        <v>4582</v>
      </c>
      <c r="L256" s="47"/>
      <c r="M256" s="224" t="s">
        <v>19</v>
      </c>
      <c r="N256" s="225" t="s">
        <v>43</v>
      </c>
      <c r="O256" s="87"/>
      <c r="P256" s="226">
        <f>O256*H256</f>
        <v>0</v>
      </c>
      <c r="Q256" s="226">
        <v>0</v>
      </c>
      <c r="R256" s="226">
        <f>Q256*H256</f>
        <v>0</v>
      </c>
      <c r="S256" s="226">
        <v>0</v>
      </c>
      <c r="T256" s="227">
        <f>S256*H256</f>
        <v>0</v>
      </c>
      <c r="U256" s="41"/>
      <c r="V256" s="41"/>
      <c r="W256" s="41"/>
      <c r="X256" s="41"/>
      <c r="Y256" s="41"/>
      <c r="Z256" s="41"/>
      <c r="AA256" s="41"/>
      <c r="AB256" s="41"/>
      <c r="AC256" s="41"/>
      <c r="AD256" s="41"/>
      <c r="AE256" s="41"/>
      <c r="AR256" s="228" t="s">
        <v>273</v>
      </c>
      <c r="AT256" s="228" t="s">
        <v>268</v>
      </c>
      <c r="AU256" s="228" t="s">
        <v>80</v>
      </c>
      <c r="AY256" s="20" t="s">
        <v>266</v>
      </c>
      <c r="BE256" s="229">
        <f>IF(N256="základní",J256,0)</f>
        <v>0</v>
      </c>
      <c r="BF256" s="229">
        <f>IF(N256="snížená",J256,0)</f>
        <v>0</v>
      </c>
      <c r="BG256" s="229">
        <f>IF(N256="zákl. přenesená",J256,0)</f>
        <v>0</v>
      </c>
      <c r="BH256" s="229">
        <f>IF(N256="sníž. přenesená",J256,0)</f>
        <v>0</v>
      </c>
      <c r="BI256" s="229">
        <f>IF(N256="nulová",J256,0)</f>
        <v>0</v>
      </c>
      <c r="BJ256" s="20" t="s">
        <v>80</v>
      </c>
      <c r="BK256" s="229">
        <f>ROUND(I256*H256,2)</f>
        <v>0</v>
      </c>
      <c r="BL256" s="20" t="s">
        <v>273</v>
      </c>
      <c r="BM256" s="228" t="s">
        <v>1566</v>
      </c>
    </row>
    <row r="257" spans="1:47" s="2" customFormat="1" ht="12">
      <c r="A257" s="41"/>
      <c r="B257" s="42"/>
      <c r="C257" s="43"/>
      <c r="D257" s="230" t="s">
        <v>275</v>
      </c>
      <c r="E257" s="43"/>
      <c r="F257" s="231" t="s">
        <v>4735</v>
      </c>
      <c r="G257" s="43"/>
      <c r="H257" s="43"/>
      <c r="I257" s="232"/>
      <c r="J257" s="43"/>
      <c r="K257" s="43"/>
      <c r="L257" s="47"/>
      <c r="M257" s="233"/>
      <c r="N257" s="234"/>
      <c r="O257" s="87"/>
      <c r="P257" s="87"/>
      <c r="Q257" s="87"/>
      <c r="R257" s="87"/>
      <c r="S257" s="87"/>
      <c r="T257" s="88"/>
      <c r="U257" s="41"/>
      <c r="V257" s="41"/>
      <c r="W257" s="41"/>
      <c r="X257" s="41"/>
      <c r="Y257" s="41"/>
      <c r="Z257" s="41"/>
      <c r="AA257" s="41"/>
      <c r="AB257" s="41"/>
      <c r="AC257" s="41"/>
      <c r="AD257" s="41"/>
      <c r="AE257" s="41"/>
      <c r="AT257" s="20" t="s">
        <v>275</v>
      </c>
      <c r="AU257" s="20" t="s">
        <v>80</v>
      </c>
    </row>
    <row r="258" spans="1:65" s="2" customFormat="1" ht="16.5" customHeight="1">
      <c r="A258" s="41"/>
      <c r="B258" s="42"/>
      <c r="C258" s="217" t="s">
        <v>954</v>
      </c>
      <c r="D258" s="217" t="s">
        <v>268</v>
      </c>
      <c r="E258" s="218" t="s">
        <v>4736</v>
      </c>
      <c r="F258" s="219" t="s">
        <v>4737</v>
      </c>
      <c r="G258" s="220" t="s">
        <v>423</v>
      </c>
      <c r="H258" s="221">
        <v>300</v>
      </c>
      <c r="I258" s="222"/>
      <c r="J258" s="223">
        <f>ROUND(I258*H258,2)</f>
        <v>0</v>
      </c>
      <c r="K258" s="219" t="s">
        <v>4582</v>
      </c>
      <c r="L258" s="47"/>
      <c r="M258" s="224" t="s">
        <v>19</v>
      </c>
      <c r="N258" s="225" t="s">
        <v>43</v>
      </c>
      <c r="O258" s="87"/>
      <c r="P258" s="226">
        <f>O258*H258</f>
        <v>0</v>
      </c>
      <c r="Q258" s="226">
        <v>0</v>
      </c>
      <c r="R258" s="226">
        <f>Q258*H258</f>
        <v>0</v>
      </c>
      <c r="S258" s="226">
        <v>0</v>
      </c>
      <c r="T258" s="227">
        <f>S258*H258</f>
        <v>0</v>
      </c>
      <c r="U258" s="41"/>
      <c r="V258" s="41"/>
      <c r="W258" s="41"/>
      <c r="X258" s="41"/>
      <c r="Y258" s="41"/>
      <c r="Z258" s="41"/>
      <c r="AA258" s="41"/>
      <c r="AB258" s="41"/>
      <c r="AC258" s="41"/>
      <c r="AD258" s="41"/>
      <c r="AE258" s="41"/>
      <c r="AR258" s="228" t="s">
        <v>273</v>
      </c>
      <c r="AT258" s="228" t="s">
        <v>268</v>
      </c>
      <c r="AU258" s="228" t="s">
        <v>80</v>
      </c>
      <c r="AY258" s="20" t="s">
        <v>266</v>
      </c>
      <c r="BE258" s="229">
        <f>IF(N258="základní",J258,0)</f>
        <v>0</v>
      </c>
      <c r="BF258" s="229">
        <f>IF(N258="snížená",J258,0)</f>
        <v>0</v>
      </c>
      <c r="BG258" s="229">
        <f>IF(N258="zákl. přenesená",J258,0)</f>
        <v>0</v>
      </c>
      <c r="BH258" s="229">
        <f>IF(N258="sníž. přenesená",J258,0)</f>
        <v>0</v>
      </c>
      <c r="BI258" s="229">
        <f>IF(N258="nulová",J258,0)</f>
        <v>0</v>
      </c>
      <c r="BJ258" s="20" t="s">
        <v>80</v>
      </c>
      <c r="BK258" s="229">
        <f>ROUND(I258*H258,2)</f>
        <v>0</v>
      </c>
      <c r="BL258" s="20" t="s">
        <v>273</v>
      </c>
      <c r="BM258" s="228" t="s">
        <v>1582</v>
      </c>
    </row>
    <row r="259" spans="1:47" s="2" customFormat="1" ht="12">
      <c r="A259" s="41"/>
      <c r="B259" s="42"/>
      <c r="C259" s="43"/>
      <c r="D259" s="230" t="s">
        <v>275</v>
      </c>
      <c r="E259" s="43"/>
      <c r="F259" s="231" t="s">
        <v>4737</v>
      </c>
      <c r="G259" s="43"/>
      <c r="H259" s="43"/>
      <c r="I259" s="232"/>
      <c r="J259" s="43"/>
      <c r="K259" s="43"/>
      <c r="L259" s="47"/>
      <c r="M259" s="233"/>
      <c r="N259" s="234"/>
      <c r="O259" s="87"/>
      <c r="P259" s="87"/>
      <c r="Q259" s="87"/>
      <c r="R259" s="87"/>
      <c r="S259" s="87"/>
      <c r="T259" s="88"/>
      <c r="U259" s="41"/>
      <c r="V259" s="41"/>
      <c r="W259" s="41"/>
      <c r="X259" s="41"/>
      <c r="Y259" s="41"/>
      <c r="Z259" s="41"/>
      <c r="AA259" s="41"/>
      <c r="AB259" s="41"/>
      <c r="AC259" s="41"/>
      <c r="AD259" s="41"/>
      <c r="AE259" s="41"/>
      <c r="AT259" s="20" t="s">
        <v>275</v>
      </c>
      <c r="AU259" s="20" t="s">
        <v>80</v>
      </c>
    </row>
    <row r="260" spans="1:65" s="2" customFormat="1" ht="16.5" customHeight="1">
      <c r="A260" s="41"/>
      <c r="B260" s="42"/>
      <c r="C260" s="217" t="s">
        <v>966</v>
      </c>
      <c r="D260" s="217" t="s">
        <v>268</v>
      </c>
      <c r="E260" s="218" t="s">
        <v>4738</v>
      </c>
      <c r="F260" s="219" t="s">
        <v>4739</v>
      </c>
      <c r="G260" s="220" t="s">
        <v>423</v>
      </c>
      <c r="H260" s="221">
        <v>190</v>
      </c>
      <c r="I260" s="222"/>
      <c r="J260" s="223">
        <f>ROUND(I260*H260,2)</f>
        <v>0</v>
      </c>
      <c r="K260" s="219" t="s">
        <v>4582</v>
      </c>
      <c r="L260" s="47"/>
      <c r="M260" s="224" t="s">
        <v>19</v>
      </c>
      <c r="N260" s="225" t="s">
        <v>43</v>
      </c>
      <c r="O260" s="87"/>
      <c r="P260" s="226">
        <f>O260*H260</f>
        <v>0</v>
      </c>
      <c r="Q260" s="226">
        <v>0</v>
      </c>
      <c r="R260" s="226">
        <f>Q260*H260</f>
        <v>0</v>
      </c>
      <c r="S260" s="226">
        <v>0</v>
      </c>
      <c r="T260" s="227">
        <f>S260*H260</f>
        <v>0</v>
      </c>
      <c r="U260" s="41"/>
      <c r="V260" s="41"/>
      <c r="W260" s="41"/>
      <c r="X260" s="41"/>
      <c r="Y260" s="41"/>
      <c r="Z260" s="41"/>
      <c r="AA260" s="41"/>
      <c r="AB260" s="41"/>
      <c r="AC260" s="41"/>
      <c r="AD260" s="41"/>
      <c r="AE260" s="41"/>
      <c r="AR260" s="228" t="s">
        <v>273</v>
      </c>
      <c r="AT260" s="228" t="s">
        <v>268</v>
      </c>
      <c r="AU260" s="228" t="s">
        <v>80</v>
      </c>
      <c r="AY260" s="20" t="s">
        <v>266</v>
      </c>
      <c r="BE260" s="229">
        <f>IF(N260="základní",J260,0)</f>
        <v>0</v>
      </c>
      <c r="BF260" s="229">
        <f>IF(N260="snížená",J260,0)</f>
        <v>0</v>
      </c>
      <c r="BG260" s="229">
        <f>IF(N260="zákl. přenesená",J260,0)</f>
        <v>0</v>
      </c>
      <c r="BH260" s="229">
        <f>IF(N260="sníž. přenesená",J260,0)</f>
        <v>0</v>
      </c>
      <c r="BI260" s="229">
        <f>IF(N260="nulová",J260,0)</f>
        <v>0</v>
      </c>
      <c r="BJ260" s="20" t="s">
        <v>80</v>
      </c>
      <c r="BK260" s="229">
        <f>ROUND(I260*H260,2)</f>
        <v>0</v>
      </c>
      <c r="BL260" s="20" t="s">
        <v>273</v>
      </c>
      <c r="BM260" s="228" t="s">
        <v>1603</v>
      </c>
    </row>
    <row r="261" spans="1:47" s="2" customFormat="1" ht="12">
      <c r="A261" s="41"/>
      <c r="B261" s="42"/>
      <c r="C261" s="43"/>
      <c r="D261" s="230" t="s">
        <v>275</v>
      </c>
      <c r="E261" s="43"/>
      <c r="F261" s="231" t="s">
        <v>4739</v>
      </c>
      <c r="G261" s="43"/>
      <c r="H261" s="43"/>
      <c r="I261" s="232"/>
      <c r="J261" s="43"/>
      <c r="K261" s="43"/>
      <c r="L261" s="47"/>
      <c r="M261" s="233"/>
      <c r="N261" s="234"/>
      <c r="O261" s="87"/>
      <c r="P261" s="87"/>
      <c r="Q261" s="87"/>
      <c r="R261" s="87"/>
      <c r="S261" s="87"/>
      <c r="T261" s="88"/>
      <c r="U261" s="41"/>
      <c r="V261" s="41"/>
      <c r="W261" s="41"/>
      <c r="X261" s="41"/>
      <c r="Y261" s="41"/>
      <c r="Z261" s="41"/>
      <c r="AA261" s="41"/>
      <c r="AB261" s="41"/>
      <c r="AC261" s="41"/>
      <c r="AD261" s="41"/>
      <c r="AE261" s="41"/>
      <c r="AT261" s="20" t="s">
        <v>275</v>
      </c>
      <c r="AU261" s="20" t="s">
        <v>80</v>
      </c>
    </row>
    <row r="262" spans="1:65" s="2" customFormat="1" ht="16.5" customHeight="1">
      <c r="A262" s="41"/>
      <c r="B262" s="42"/>
      <c r="C262" s="217" t="s">
        <v>972</v>
      </c>
      <c r="D262" s="217" t="s">
        <v>268</v>
      </c>
      <c r="E262" s="218" t="s">
        <v>4740</v>
      </c>
      <c r="F262" s="219" t="s">
        <v>4741</v>
      </c>
      <c r="G262" s="220" t="s">
        <v>423</v>
      </c>
      <c r="H262" s="221">
        <v>180</v>
      </c>
      <c r="I262" s="222"/>
      <c r="J262" s="223">
        <f>ROUND(I262*H262,2)</f>
        <v>0</v>
      </c>
      <c r="K262" s="219" t="s">
        <v>4582</v>
      </c>
      <c r="L262" s="47"/>
      <c r="M262" s="224" t="s">
        <v>19</v>
      </c>
      <c r="N262" s="225" t="s">
        <v>43</v>
      </c>
      <c r="O262" s="87"/>
      <c r="P262" s="226">
        <f>O262*H262</f>
        <v>0</v>
      </c>
      <c r="Q262" s="226">
        <v>0</v>
      </c>
      <c r="R262" s="226">
        <f>Q262*H262</f>
        <v>0</v>
      </c>
      <c r="S262" s="226">
        <v>0</v>
      </c>
      <c r="T262" s="227">
        <f>S262*H262</f>
        <v>0</v>
      </c>
      <c r="U262" s="41"/>
      <c r="V262" s="41"/>
      <c r="W262" s="41"/>
      <c r="X262" s="41"/>
      <c r="Y262" s="41"/>
      <c r="Z262" s="41"/>
      <c r="AA262" s="41"/>
      <c r="AB262" s="41"/>
      <c r="AC262" s="41"/>
      <c r="AD262" s="41"/>
      <c r="AE262" s="41"/>
      <c r="AR262" s="228" t="s">
        <v>273</v>
      </c>
      <c r="AT262" s="228" t="s">
        <v>268</v>
      </c>
      <c r="AU262" s="228" t="s">
        <v>80</v>
      </c>
      <c r="AY262" s="20" t="s">
        <v>266</v>
      </c>
      <c r="BE262" s="229">
        <f>IF(N262="základní",J262,0)</f>
        <v>0</v>
      </c>
      <c r="BF262" s="229">
        <f>IF(N262="snížená",J262,0)</f>
        <v>0</v>
      </c>
      <c r="BG262" s="229">
        <f>IF(N262="zákl. přenesená",J262,0)</f>
        <v>0</v>
      </c>
      <c r="BH262" s="229">
        <f>IF(N262="sníž. přenesená",J262,0)</f>
        <v>0</v>
      </c>
      <c r="BI262" s="229">
        <f>IF(N262="nulová",J262,0)</f>
        <v>0</v>
      </c>
      <c r="BJ262" s="20" t="s">
        <v>80</v>
      </c>
      <c r="BK262" s="229">
        <f>ROUND(I262*H262,2)</f>
        <v>0</v>
      </c>
      <c r="BL262" s="20" t="s">
        <v>273</v>
      </c>
      <c r="BM262" s="228" t="s">
        <v>1617</v>
      </c>
    </row>
    <row r="263" spans="1:47" s="2" customFormat="1" ht="12">
      <c r="A263" s="41"/>
      <c r="B263" s="42"/>
      <c r="C263" s="43"/>
      <c r="D263" s="230" t="s">
        <v>275</v>
      </c>
      <c r="E263" s="43"/>
      <c r="F263" s="231" t="s">
        <v>4741</v>
      </c>
      <c r="G263" s="43"/>
      <c r="H263" s="43"/>
      <c r="I263" s="232"/>
      <c r="J263" s="43"/>
      <c r="K263" s="43"/>
      <c r="L263" s="47"/>
      <c r="M263" s="233"/>
      <c r="N263" s="234"/>
      <c r="O263" s="87"/>
      <c r="P263" s="87"/>
      <c r="Q263" s="87"/>
      <c r="R263" s="87"/>
      <c r="S263" s="87"/>
      <c r="T263" s="88"/>
      <c r="U263" s="41"/>
      <c r="V263" s="41"/>
      <c r="W263" s="41"/>
      <c r="X263" s="41"/>
      <c r="Y263" s="41"/>
      <c r="Z263" s="41"/>
      <c r="AA263" s="41"/>
      <c r="AB263" s="41"/>
      <c r="AC263" s="41"/>
      <c r="AD263" s="41"/>
      <c r="AE263" s="41"/>
      <c r="AT263" s="20" t="s">
        <v>275</v>
      </c>
      <c r="AU263" s="20" t="s">
        <v>80</v>
      </c>
    </row>
    <row r="264" spans="1:65" s="2" customFormat="1" ht="16.5" customHeight="1">
      <c r="A264" s="41"/>
      <c r="B264" s="42"/>
      <c r="C264" s="217" t="s">
        <v>976</v>
      </c>
      <c r="D264" s="217" t="s">
        <v>268</v>
      </c>
      <c r="E264" s="218" t="s">
        <v>4740</v>
      </c>
      <c r="F264" s="219" t="s">
        <v>4741</v>
      </c>
      <c r="G264" s="220" t="s">
        <v>423</v>
      </c>
      <c r="H264" s="221">
        <v>64</v>
      </c>
      <c r="I264" s="222"/>
      <c r="J264" s="223">
        <f>ROUND(I264*H264,2)</f>
        <v>0</v>
      </c>
      <c r="K264" s="219" t="s">
        <v>4582</v>
      </c>
      <c r="L264" s="47"/>
      <c r="M264" s="224" t="s">
        <v>19</v>
      </c>
      <c r="N264" s="225" t="s">
        <v>43</v>
      </c>
      <c r="O264" s="87"/>
      <c r="P264" s="226">
        <f>O264*H264</f>
        <v>0</v>
      </c>
      <c r="Q264" s="226">
        <v>0</v>
      </c>
      <c r="R264" s="226">
        <f>Q264*H264</f>
        <v>0</v>
      </c>
      <c r="S264" s="226">
        <v>0</v>
      </c>
      <c r="T264" s="227">
        <f>S264*H264</f>
        <v>0</v>
      </c>
      <c r="U264" s="41"/>
      <c r="V264" s="41"/>
      <c r="W264" s="41"/>
      <c r="X264" s="41"/>
      <c r="Y264" s="41"/>
      <c r="Z264" s="41"/>
      <c r="AA264" s="41"/>
      <c r="AB264" s="41"/>
      <c r="AC264" s="41"/>
      <c r="AD264" s="41"/>
      <c r="AE264" s="41"/>
      <c r="AR264" s="228" t="s">
        <v>273</v>
      </c>
      <c r="AT264" s="228" t="s">
        <v>268</v>
      </c>
      <c r="AU264" s="228" t="s">
        <v>80</v>
      </c>
      <c r="AY264" s="20" t="s">
        <v>266</v>
      </c>
      <c r="BE264" s="229">
        <f>IF(N264="základní",J264,0)</f>
        <v>0</v>
      </c>
      <c r="BF264" s="229">
        <f>IF(N264="snížená",J264,0)</f>
        <v>0</v>
      </c>
      <c r="BG264" s="229">
        <f>IF(N264="zákl. přenesená",J264,0)</f>
        <v>0</v>
      </c>
      <c r="BH264" s="229">
        <f>IF(N264="sníž. přenesená",J264,0)</f>
        <v>0</v>
      </c>
      <c r="BI264" s="229">
        <f>IF(N264="nulová",J264,0)</f>
        <v>0</v>
      </c>
      <c r="BJ264" s="20" t="s">
        <v>80</v>
      </c>
      <c r="BK264" s="229">
        <f>ROUND(I264*H264,2)</f>
        <v>0</v>
      </c>
      <c r="BL264" s="20" t="s">
        <v>273</v>
      </c>
      <c r="BM264" s="228" t="s">
        <v>1631</v>
      </c>
    </row>
    <row r="265" spans="1:47" s="2" customFormat="1" ht="12">
      <c r="A265" s="41"/>
      <c r="B265" s="42"/>
      <c r="C265" s="43"/>
      <c r="D265" s="230" t="s">
        <v>275</v>
      </c>
      <c r="E265" s="43"/>
      <c r="F265" s="231" t="s">
        <v>4741</v>
      </c>
      <c r="G265" s="43"/>
      <c r="H265" s="43"/>
      <c r="I265" s="232"/>
      <c r="J265" s="43"/>
      <c r="K265" s="43"/>
      <c r="L265" s="47"/>
      <c r="M265" s="233"/>
      <c r="N265" s="234"/>
      <c r="O265" s="87"/>
      <c r="P265" s="87"/>
      <c r="Q265" s="87"/>
      <c r="R265" s="87"/>
      <c r="S265" s="87"/>
      <c r="T265" s="88"/>
      <c r="U265" s="41"/>
      <c r="V265" s="41"/>
      <c r="W265" s="41"/>
      <c r="X265" s="41"/>
      <c r="Y265" s="41"/>
      <c r="Z265" s="41"/>
      <c r="AA265" s="41"/>
      <c r="AB265" s="41"/>
      <c r="AC265" s="41"/>
      <c r="AD265" s="41"/>
      <c r="AE265" s="41"/>
      <c r="AT265" s="20" t="s">
        <v>275</v>
      </c>
      <c r="AU265" s="20" t="s">
        <v>80</v>
      </c>
    </row>
    <row r="266" spans="1:65" s="2" customFormat="1" ht="16.5" customHeight="1">
      <c r="A266" s="41"/>
      <c r="B266" s="42"/>
      <c r="C266" s="217" t="s">
        <v>982</v>
      </c>
      <c r="D266" s="217" t="s">
        <v>268</v>
      </c>
      <c r="E266" s="218" t="s">
        <v>4740</v>
      </c>
      <c r="F266" s="219" t="s">
        <v>4741</v>
      </c>
      <c r="G266" s="220" t="s">
        <v>423</v>
      </c>
      <c r="H266" s="221">
        <v>1150</v>
      </c>
      <c r="I266" s="222"/>
      <c r="J266" s="223">
        <f>ROUND(I266*H266,2)</f>
        <v>0</v>
      </c>
      <c r="K266" s="219" t="s">
        <v>4582</v>
      </c>
      <c r="L266" s="47"/>
      <c r="M266" s="224" t="s">
        <v>19</v>
      </c>
      <c r="N266" s="225" t="s">
        <v>43</v>
      </c>
      <c r="O266" s="87"/>
      <c r="P266" s="226">
        <f>O266*H266</f>
        <v>0</v>
      </c>
      <c r="Q266" s="226">
        <v>0</v>
      </c>
      <c r="R266" s="226">
        <f>Q266*H266</f>
        <v>0</v>
      </c>
      <c r="S266" s="226">
        <v>0</v>
      </c>
      <c r="T266" s="227">
        <f>S266*H266</f>
        <v>0</v>
      </c>
      <c r="U266" s="41"/>
      <c r="V266" s="41"/>
      <c r="W266" s="41"/>
      <c r="X266" s="41"/>
      <c r="Y266" s="41"/>
      <c r="Z266" s="41"/>
      <c r="AA266" s="41"/>
      <c r="AB266" s="41"/>
      <c r="AC266" s="41"/>
      <c r="AD266" s="41"/>
      <c r="AE266" s="41"/>
      <c r="AR266" s="228" t="s">
        <v>273</v>
      </c>
      <c r="AT266" s="228" t="s">
        <v>268</v>
      </c>
      <c r="AU266" s="228" t="s">
        <v>80</v>
      </c>
      <c r="AY266" s="20" t="s">
        <v>266</v>
      </c>
      <c r="BE266" s="229">
        <f>IF(N266="základní",J266,0)</f>
        <v>0</v>
      </c>
      <c r="BF266" s="229">
        <f>IF(N266="snížená",J266,0)</f>
        <v>0</v>
      </c>
      <c r="BG266" s="229">
        <f>IF(N266="zákl. přenesená",J266,0)</f>
        <v>0</v>
      </c>
      <c r="BH266" s="229">
        <f>IF(N266="sníž. přenesená",J266,0)</f>
        <v>0</v>
      </c>
      <c r="BI266" s="229">
        <f>IF(N266="nulová",J266,0)</f>
        <v>0</v>
      </c>
      <c r="BJ266" s="20" t="s">
        <v>80</v>
      </c>
      <c r="BK266" s="229">
        <f>ROUND(I266*H266,2)</f>
        <v>0</v>
      </c>
      <c r="BL266" s="20" t="s">
        <v>273</v>
      </c>
      <c r="BM266" s="228" t="s">
        <v>1648</v>
      </c>
    </row>
    <row r="267" spans="1:47" s="2" customFormat="1" ht="12">
      <c r="A267" s="41"/>
      <c r="B267" s="42"/>
      <c r="C267" s="43"/>
      <c r="D267" s="230" t="s">
        <v>275</v>
      </c>
      <c r="E267" s="43"/>
      <c r="F267" s="231" t="s">
        <v>4741</v>
      </c>
      <c r="G267" s="43"/>
      <c r="H267" s="43"/>
      <c r="I267" s="232"/>
      <c r="J267" s="43"/>
      <c r="K267" s="43"/>
      <c r="L267" s="47"/>
      <c r="M267" s="233"/>
      <c r="N267" s="234"/>
      <c r="O267" s="87"/>
      <c r="P267" s="87"/>
      <c r="Q267" s="87"/>
      <c r="R267" s="87"/>
      <c r="S267" s="87"/>
      <c r="T267" s="88"/>
      <c r="U267" s="41"/>
      <c r="V267" s="41"/>
      <c r="W267" s="41"/>
      <c r="X267" s="41"/>
      <c r="Y267" s="41"/>
      <c r="Z267" s="41"/>
      <c r="AA267" s="41"/>
      <c r="AB267" s="41"/>
      <c r="AC267" s="41"/>
      <c r="AD267" s="41"/>
      <c r="AE267" s="41"/>
      <c r="AT267" s="20" t="s">
        <v>275</v>
      </c>
      <c r="AU267" s="20" t="s">
        <v>80</v>
      </c>
    </row>
    <row r="268" spans="1:65" s="2" customFormat="1" ht="16.5" customHeight="1">
      <c r="A268" s="41"/>
      <c r="B268" s="42"/>
      <c r="C268" s="217" t="s">
        <v>987</v>
      </c>
      <c r="D268" s="217" t="s">
        <v>268</v>
      </c>
      <c r="E268" s="218" t="s">
        <v>4740</v>
      </c>
      <c r="F268" s="219" t="s">
        <v>4741</v>
      </c>
      <c r="G268" s="220" t="s">
        <v>423</v>
      </c>
      <c r="H268" s="221">
        <v>1300</v>
      </c>
      <c r="I268" s="222"/>
      <c r="J268" s="223">
        <f>ROUND(I268*H268,2)</f>
        <v>0</v>
      </c>
      <c r="K268" s="219" t="s">
        <v>4582</v>
      </c>
      <c r="L268" s="47"/>
      <c r="M268" s="224" t="s">
        <v>19</v>
      </c>
      <c r="N268" s="225" t="s">
        <v>43</v>
      </c>
      <c r="O268" s="87"/>
      <c r="P268" s="226">
        <f>O268*H268</f>
        <v>0</v>
      </c>
      <c r="Q268" s="226">
        <v>0</v>
      </c>
      <c r="R268" s="226">
        <f>Q268*H268</f>
        <v>0</v>
      </c>
      <c r="S268" s="226">
        <v>0</v>
      </c>
      <c r="T268" s="227">
        <f>S268*H268</f>
        <v>0</v>
      </c>
      <c r="U268" s="41"/>
      <c r="V268" s="41"/>
      <c r="W268" s="41"/>
      <c r="X268" s="41"/>
      <c r="Y268" s="41"/>
      <c r="Z268" s="41"/>
      <c r="AA268" s="41"/>
      <c r="AB268" s="41"/>
      <c r="AC268" s="41"/>
      <c r="AD268" s="41"/>
      <c r="AE268" s="41"/>
      <c r="AR268" s="228" t="s">
        <v>273</v>
      </c>
      <c r="AT268" s="228" t="s">
        <v>268</v>
      </c>
      <c r="AU268" s="228" t="s">
        <v>80</v>
      </c>
      <c r="AY268" s="20" t="s">
        <v>266</v>
      </c>
      <c r="BE268" s="229">
        <f>IF(N268="základní",J268,0)</f>
        <v>0</v>
      </c>
      <c r="BF268" s="229">
        <f>IF(N268="snížená",J268,0)</f>
        <v>0</v>
      </c>
      <c r="BG268" s="229">
        <f>IF(N268="zákl. přenesená",J268,0)</f>
        <v>0</v>
      </c>
      <c r="BH268" s="229">
        <f>IF(N268="sníž. přenesená",J268,0)</f>
        <v>0</v>
      </c>
      <c r="BI268" s="229">
        <f>IF(N268="nulová",J268,0)</f>
        <v>0</v>
      </c>
      <c r="BJ268" s="20" t="s">
        <v>80</v>
      </c>
      <c r="BK268" s="229">
        <f>ROUND(I268*H268,2)</f>
        <v>0</v>
      </c>
      <c r="BL268" s="20" t="s">
        <v>273</v>
      </c>
      <c r="BM268" s="228" t="s">
        <v>1660</v>
      </c>
    </row>
    <row r="269" spans="1:47" s="2" customFormat="1" ht="12">
      <c r="A269" s="41"/>
      <c r="B269" s="42"/>
      <c r="C269" s="43"/>
      <c r="D269" s="230" t="s">
        <v>275</v>
      </c>
      <c r="E269" s="43"/>
      <c r="F269" s="231" t="s">
        <v>4741</v>
      </c>
      <c r="G269" s="43"/>
      <c r="H269" s="43"/>
      <c r="I269" s="232"/>
      <c r="J269" s="43"/>
      <c r="K269" s="43"/>
      <c r="L269" s="47"/>
      <c r="M269" s="233"/>
      <c r="N269" s="234"/>
      <c r="O269" s="87"/>
      <c r="P269" s="87"/>
      <c r="Q269" s="87"/>
      <c r="R269" s="87"/>
      <c r="S269" s="87"/>
      <c r="T269" s="88"/>
      <c r="U269" s="41"/>
      <c r="V269" s="41"/>
      <c r="W269" s="41"/>
      <c r="X269" s="41"/>
      <c r="Y269" s="41"/>
      <c r="Z269" s="41"/>
      <c r="AA269" s="41"/>
      <c r="AB269" s="41"/>
      <c r="AC269" s="41"/>
      <c r="AD269" s="41"/>
      <c r="AE269" s="41"/>
      <c r="AT269" s="20" t="s">
        <v>275</v>
      </c>
      <c r="AU269" s="20" t="s">
        <v>80</v>
      </c>
    </row>
    <row r="270" spans="1:65" s="2" customFormat="1" ht="16.5" customHeight="1">
      <c r="A270" s="41"/>
      <c r="B270" s="42"/>
      <c r="C270" s="217" t="s">
        <v>994</v>
      </c>
      <c r="D270" s="217" t="s">
        <v>268</v>
      </c>
      <c r="E270" s="218" t="s">
        <v>4740</v>
      </c>
      <c r="F270" s="219" t="s">
        <v>4741</v>
      </c>
      <c r="G270" s="220" t="s">
        <v>423</v>
      </c>
      <c r="H270" s="221">
        <v>194</v>
      </c>
      <c r="I270" s="222"/>
      <c r="J270" s="223">
        <f>ROUND(I270*H270,2)</f>
        <v>0</v>
      </c>
      <c r="K270" s="219" t="s">
        <v>4582</v>
      </c>
      <c r="L270" s="47"/>
      <c r="M270" s="224" t="s">
        <v>19</v>
      </c>
      <c r="N270" s="225" t="s">
        <v>43</v>
      </c>
      <c r="O270" s="87"/>
      <c r="P270" s="226">
        <f>O270*H270</f>
        <v>0</v>
      </c>
      <c r="Q270" s="226">
        <v>0</v>
      </c>
      <c r="R270" s="226">
        <f>Q270*H270</f>
        <v>0</v>
      </c>
      <c r="S270" s="226">
        <v>0</v>
      </c>
      <c r="T270" s="227">
        <f>S270*H270</f>
        <v>0</v>
      </c>
      <c r="U270" s="41"/>
      <c r="V270" s="41"/>
      <c r="W270" s="41"/>
      <c r="X270" s="41"/>
      <c r="Y270" s="41"/>
      <c r="Z270" s="41"/>
      <c r="AA270" s="41"/>
      <c r="AB270" s="41"/>
      <c r="AC270" s="41"/>
      <c r="AD270" s="41"/>
      <c r="AE270" s="41"/>
      <c r="AR270" s="228" t="s">
        <v>273</v>
      </c>
      <c r="AT270" s="228" t="s">
        <v>268</v>
      </c>
      <c r="AU270" s="228" t="s">
        <v>80</v>
      </c>
      <c r="AY270" s="20" t="s">
        <v>266</v>
      </c>
      <c r="BE270" s="229">
        <f>IF(N270="základní",J270,0)</f>
        <v>0</v>
      </c>
      <c r="BF270" s="229">
        <f>IF(N270="snížená",J270,0)</f>
        <v>0</v>
      </c>
      <c r="BG270" s="229">
        <f>IF(N270="zákl. přenesená",J270,0)</f>
        <v>0</v>
      </c>
      <c r="BH270" s="229">
        <f>IF(N270="sníž. přenesená",J270,0)</f>
        <v>0</v>
      </c>
      <c r="BI270" s="229">
        <f>IF(N270="nulová",J270,0)</f>
        <v>0</v>
      </c>
      <c r="BJ270" s="20" t="s">
        <v>80</v>
      </c>
      <c r="BK270" s="229">
        <f>ROUND(I270*H270,2)</f>
        <v>0</v>
      </c>
      <c r="BL270" s="20" t="s">
        <v>273</v>
      </c>
      <c r="BM270" s="228" t="s">
        <v>1675</v>
      </c>
    </row>
    <row r="271" spans="1:47" s="2" customFormat="1" ht="12">
      <c r="A271" s="41"/>
      <c r="B271" s="42"/>
      <c r="C271" s="43"/>
      <c r="D271" s="230" t="s">
        <v>275</v>
      </c>
      <c r="E271" s="43"/>
      <c r="F271" s="231" t="s">
        <v>4741</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275</v>
      </c>
      <c r="AU271" s="20" t="s">
        <v>80</v>
      </c>
    </row>
    <row r="272" spans="1:65" s="2" customFormat="1" ht="21.75" customHeight="1">
      <c r="A272" s="41"/>
      <c r="B272" s="42"/>
      <c r="C272" s="217" t="s">
        <v>1000</v>
      </c>
      <c r="D272" s="217" t="s">
        <v>268</v>
      </c>
      <c r="E272" s="218" t="s">
        <v>4742</v>
      </c>
      <c r="F272" s="219" t="s">
        <v>4743</v>
      </c>
      <c r="G272" s="220" t="s">
        <v>423</v>
      </c>
      <c r="H272" s="221">
        <v>80</v>
      </c>
      <c r="I272" s="222"/>
      <c r="J272" s="223">
        <f>ROUND(I272*H272,2)</f>
        <v>0</v>
      </c>
      <c r="K272" s="219" t="s">
        <v>4582</v>
      </c>
      <c r="L272" s="47"/>
      <c r="M272" s="224" t="s">
        <v>19</v>
      </c>
      <c r="N272" s="225" t="s">
        <v>43</v>
      </c>
      <c r="O272" s="87"/>
      <c r="P272" s="226">
        <f>O272*H272</f>
        <v>0</v>
      </c>
      <c r="Q272" s="226">
        <v>0</v>
      </c>
      <c r="R272" s="226">
        <f>Q272*H272</f>
        <v>0</v>
      </c>
      <c r="S272" s="226">
        <v>0</v>
      </c>
      <c r="T272" s="227">
        <f>S272*H272</f>
        <v>0</v>
      </c>
      <c r="U272" s="41"/>
      <c r="V272" s="41"/>
      <c r="W272" s="41"/>
      <c r="X272" s="41"/>
      <c r="Y272" s="41"/>
      <c r="Z272" s="41"/>
      <c r="AA272" s="41"/>
      <c r="AB272" s="41"/>
      <c r="AC272" s="41"/>
      <c r="AD272" s="41"/>
      <c r="AE272" s="41"/>
      <c r="AR272" s="228" t="s">
        <v>273</v>
      </c>
      <c r="AT272" s="228" t="s">
        <v>268</v>
      </c>
      <c r="AU272" s="228" t="s">
        <v>80</v>
      </c>
      <c r="AY272" s="20" t="s">
        <v>266</v>
      </c>
      <c r="BE272" s="229">
        <f>IF(N272="základní",J272,0)</f>
        <v>0</v>
      </c>
      <c r="BF272" s="229">
        <f>IF(N272="snížená",J272,0)</f>
        <v>0</v>
      </c>
      <c r="BG272" s="229">
        <f>IF(N272="zákl. přenesená",J272,0)</f>
        <v>0</v>
      </c>
      <c r="BH272" s="229">
        <f>IF(N272="sníž. přenesená",J272,0)</f>
        <v>0</v>
      </c>
      <c r="BI272" s="229">
        <f>IF(N272="nulová",J272,0)</f>
        <v>0</v>
      </c>
      <c r="BJ272" s="20" t="s">
        <v>80</v>
      </c>
      <c r="BK272" s="229">
        <f>ROUND(I272*H272,2)</f>
        <v>0</v>
      </c>
      <c r="BL272" s="20" t="s">
        <v>273</v>
      </c>
      <c r="BM272" s="228" t="s">
        <v>1690</v>
      </c>
    </row>
    <row r="273" spans="1:47" s="2" customFormat="1" ht="12">
      <c r="A273" s="41"/>
      <c r="B273" s="42"/>
      <c r="C273" s="43"/>
      <c r="D273" s="230" t="s">
        <v>275</v>
      </c>
      <c r="E273" s="43"/>
      <c r="F273" s="231" t="s">
        <v>4743</v>
      </c>
      <c r="G273" s="43"/>
      <c r="H273" s="43"/>
      <c r="I273" s="232"/>
      <c r="J273" s="43"/>
      <c r="K273" s="43"/>
      <c r="L273" s="47"/>
      <c r="M273" s="233"/>
      <c r="N273" s="234"/>
      <c r="O273" s="87"/>
      <c r="P273" s="87"/>
      <c r="Q273" s="87"/>
      <c r="R273" s="87"/>
      <c r="S273" s="87"/>
      <c r="T273" s="88"/>
      <c r="U273" s="41"/>
      <c r="V273" s="41"/>
      <c r="W273" s="41"/>
      <c r="X273" s="41"/>
      <c r="Y273" s="41"/>
      <c r="Z273" s="41"/>
      <c r="AA273" s="41"/>
      <c r="AB273" s="41"/>
      <c r="AC273" s="41"/>
      <c r="AD273" s="41"/>
      <c r="AE273" s="41"/>
      <c r="AT273" s="20" t="s">
        <v>275</v>
      </c>
      <c r="AU273" s="20" t="s">
        <v>80</v>
      </c>
    </row>
    <row r="274" spans="1:65" s="2" customFormat="1" ht="21.75" customHeight="1">
      <c r="A274" s="41"/>
      <c r="B274" s="42"/>
      <c r="C274" s="217" t="s">
        <v>1007</v>
      </c>
      <c r="D274" s="217" t="s">
        <v>268</v>
      </c>
      <c r="E274" s="218" t="s">
        <v>4744</v>
      </c>
      <c r="F274" s="219" t="s">
        <v>4745</v>
      </c>
      <c r="G274" s="220" t="s">
        <v>423</v>
      </c>
      <c r="H274" s="221">
        <v>125</v>
      </c>
      <c r="I274" s="222"/>
      <c r="J274" s="223">
        <f>ROUND(I274*H274,2)</f>
        <v>0</v>
      </c>
      <c r="K274" s="219" t="s">
        <v>4582</v>
      </c>
      <c r="L274" s="47"/>
      <c r="M274" s="224" t="s">
        <v>19</v>
      </c>
      <c r="N274" s="225" t="s">
        <v>43</v>
      </c>
      <c r="O274" s="87"/>
      <c r="P274" s="226">
        <f>O274*H274</f>
        <v>0</v>
      </c>
      <c r="Q274" s="226">
        <v>0</v>
      </c>
      <c r="R274" s="226">
        <f>Q274*H274</f>
        <v>0</v>
      </c>
      <c r="S274" s="226">
        <v>0</v>
      </c>
      <c r="T274" s="227">
        <f>S274*H274</f>
        <v>0</v>
      </c>
      <c r="U274" s="41"/>
      <c r="V274" s="41"/>
      <c r="W274" s="41"/>
      <c r="X274" s="41"/>
      <c r="Y274" s="41"/>
      <c r="Z274" s="41"/>
      <c r="AA274" s="41"/>
      <c r="AB274" s="41"/>
      <c r="AC274" s="41"/>
      <c r="AD274" s="41"/>
      <c r="AE274" s="41"/>
      <c r="AR274" s="228" t="s">
        <v>273</v>
      </c>
      <c r="AT274" s="228" t="s">
        <v>268</v>
      </c>
      <c r="AU274" s="228" t="s">
        <v>80</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1703</v>
      </c>
    </row>
    <row r="275" spans="1:47" s="2" customFormat="1" ht="12">
      <c r="A275" s="41"/>
      <c r="B275" s="42"/>
      <c r="C275" s="43"/>
      <c r="D275" s="230" t="s">
        <v>275</v>
      </c>
      <c r="E275" s="43"/>
      <c r="F275" s="231" t="s">
        <v>4745</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275</v>
      </c>
      <c r="AU275" s="20" t="s">
        <v>80</v>
      </c>
    </row>
    <row r="276" spans="1:65" s="2" customFormat="1" ht="21.75" customHeight="1">
      <c r="A276" s="41"/>
      <c r="B276" s="42"/>
      <c r="C276" s="217" t="s">
        <v>1013</v>
      </c>
      <c r="D276" s="217" t="s">
        <v>268</v>
      </c>
      <c r="E276" s="218" t="s">
        <v>4746</v>
      </c>
      <c r="F276" s="219" t="s">
        <v>4747</v>
      </c>
      <c r="G276" s="220" t="s">
        <v>423</v>
      </c>
      <c r="H276" s="221">
        <v>55</v>
      </c>
      <c r="I276" s="222"/>
      <c r="J276" s="223">
        <f>ROUND(I276*H276,2)</f>
        <v>0</v>
      </c>
      <c r="K276" s="219" t="s">
        <v>4582</v>
      </c>
      <c r="L276" s="47"/>
      <c r="M276" s="224" t="s">
        <v>19</v>
      </c>
      <c r="N276" s="225" t="s">
        <v>43</v>
      </c>
      <c r="O276" s="87"/>
      <c r="P276" s="226">
        <f>O276*H276</f>
        <v>0</v>
      </c>
      <c r="Q276" s="226">
        <v>0</v>
      </c>
      <c r="R276" s="226">
        <f>Q276*H276</f>
        <v>0</v>
      </c>
      <c r="S276" s="226">
        <v>0</v>
      </c>
      <c r="T276" s="227">
        <f>S276*H276</f>
        <v>0</v>
      </c>
      <c r="U276" s="41"/>
      <c r="V276" s="41"/>
      <c r="W276" s="41"/>
      <c r="X276" s="41"/>
      <c r="Y276" s="41"/>
      <c r="Z276" s="41"/>
      <c r="AA276" s="41"/>
      <c r="AB276" s="41"/>
      <c r="AC276" s="41"/>
      <c r="AD276" s="41"/>
      <c r="AE276" s="41"/>
      <c r="AR276" s="228" t="s">
        <v>273</v>
      </c>
      <c r="AT276" s="228" t="s">
        <v>268</v>
      </c>
      <c r="AU276" s="228" t="s">
        <v>80</v>
      </c>
      <c r="AY276" s="20" t="s">
        <v>266</v>
      </c>
      <c r="BE276" s="229">
        <f>IF(N276="základní",J276,0)</f>
        <v>0</v>
      </c>
      <c r="BF276" s="229">
        <f>IF(N276="snížená",J276,0)</f>
        <v>0</v>
      </c>
      <c r="BG276" s="229">
        <f>IF(N276="zákl. přenesená",J276,0)</f>
        <v>0</v>
      </c>
      <c r="BH276" s="229">
        <f>IF(N276="sníž. přenesená",J276,0)</f>
        <v>0</v>
      </c>
      <c r="BI276" s="229">
        <f>IF(N276="nulová",J276,0)</f>
        <v>0</v>
      </c>
      <c r="BJ276" s="20" t="s">
        <v>80</v>
      </c>
      <c r="BK276" s="229">
        <f>ROUND(I276*H276,2)</f>
        <v>0</v>
      </c>
      <c r="BL276" s="20" t="s">
        <v>273</v>
      </c>
      <c r="BM276" s="228" t="s">
        <v>1715</v>
      </c>
    </row>
    <row r="277" spans="1:47" s="2" customFormat="1" ht="12">
      <c r="A277" s="41"/>
      <c r="B277" s="42"/>
      <c r="C277" s="43"/>
      <c r="D277" s="230" t="s">
        <v>275</v>
      </c>
      <c r="E277" s="43"/>
      <c r="F277" s="231" t="s">
        <v>4747</v>
      </c>
      <c r="G277" s="43"/>
      <c r="H277" s="43"/>
      <c r="I277" s="232"/>
      <c r="J277" s="43"/>
      <c r="K277" s="43"/>
      <c r="L277" s="47"/>
      <c r="M277" s="233"/>
      <c r="N277" s="234"/>
      <c r="O277" s="87"/>
      <c r="P277" s="87"/>
      <c r="Q277" s="87"/>
      <c r="R277" s="87"/>
      <c r="S277" s="87"/>
      <c r="T277" s="88"/>
      <c r="U277" s="41"/>
      <c r="V277" s="41"/>
      <c r="W277" s="41"/>
      <c r="X277" s="41"/>
      <c r="Y277" s="41"/>
      <c r="Z277" s="41"/>
      <c r="AA277" s="41"/>
      <c r="AB277" s="41"/>
      <c r="AC277" s="41"/>
      <c r="AD277" s="41"/>
      <c r="AE277" s="41"/>
      <c r="AT277" s="20" t="s">
        <v>275</v>
      </c>
      <c r="AU277" s="20" t="s">
        <v>80</v>
      </c>
    </row>
    <row r="278" spans="1:65" s="2" customFormat="1" ht="21.75" customHeight="1">
      <c r="A278" s="41"/>
      <c r="B278" s="42"/>
      <c r="C278" s="217" t="s">
        <v>1020</v>
      </c>
      <c r="D278" s="217" t="s">
        <v>268</v>
      </c>
      <c r="E278" s="218" t="s">
        <v>4748</v>
      </c>
      <c r="F278" s="219" t="s">
        <v>4749</v>
      </c>
      <c r="G278" s="220" t="s">
        <v>423</v>
      </c>
      <c r="H278" s="221">
        <v>350</v>
      </c>
      <c r="I278" s="222"/>
      <c r="J278" s="223">
        <f>ROUND(I278*H278,2)</f>
        <v>0</v>
      </c>
      <c r="K278" s="219" t="s">
        <v>4582</v>
      </c>
      <c r="L278" s="47"/>
      <c r="M278" s="224" t="s">
        <v>19</v>
      </c>
      <c r="N278" s="225" t="s">
        <v>43</v>
      </c>
      <c r="O278" s="87"/>
      <c r="P278" s="226">
        <f>O278*H278</f>
        <v>0</v>
      </c>
      <c r="Q278" s="226">
        <v>0</v>
      </c>
      <c r="R278" s="226">
        <f>Q278*H278</f>
        <v>0</v>
      </c>
      <c r="S278" s="226">
        <v>0</v>
      </c>
      <c r="T278" s="227">
        <f>S278*H278</f>
        <v>0</v>
      </c>
      <c r="U278" s="41"/>
      <c r="V278" s="41"/>
      <c r="W278" s="41"/>
      <c r="X278" s="41"/>
      <c r="Y278" s="41"/>
      <c r="Z278" s="41"/>
      <c r="AA278" s="41"/>
      <c r="AB278" s="41"/>
      <c r="AC278" s="41"/>
      <c r="AD278" s="41"/>
      <c r="AE278" s="41"/>
      <c r="AR278" s="228" t="s">
        <v>273</v>
      </c>
      <c r="AT278" s="228" t="s">
        <v>268</v>
      </c>
      <c r="AU278" s="228" t="s">
        <v>80</v>
      </c>
      <c r="AY278" s="20" t="s">
        <v>266</v>
      </c>
      <c r="BE278" s="229">
        <f>IF(N278="základní",J278,0)</f>
        <v>0</v>
      </c>
      <c r="BF278" s="229">
        <f>IF(N278="snížená",J278,0)</f>
        <v>0</v>
      </c>
      <c r="BG278" s="229">
        <f>IF(N278="zákl. přenesená",J278,0)</f>
        <v>0</v>
      </c>
      <c r="BH278" s="229">
        <f>IF(N278="sníž. přenesená",J278,0)</f>
        <v>0</v>
      </c>
      <c r="BI278" s="229">
        <f>IF(N278="nulová",J278,0)</f>
        <v>0</v>
      </c>
      <c r="BJ278" s="20" t="s">
        <v>80</v>
      </c>
      <c r="BK278" s="229">
        <f>ROUND(I278*H278,2)</f>
        <v>0</v>
      </c>
      <c r="BL278" s="20" t="s">
        <v>273</v>
      </c>
      <c r="BM278" s="228" t="s">
        <v>1724</v>
      </c>
    </row>
    <row r="279" spans="1:47" s="2" customFormat="1" ht="12">
      <c r="A279" s="41"/>
      <c r="B279" s="42"/>
      <c r="C279" s="43"/>
      <c r="D279" s="230" t="s">
        <v>275</v>
      </c>
      <c r="E279" s="43"/>
      <c r="F279" s="231" t="s">
        <v>4749</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275</v>
      </c>
      <c r="AU279" s="20" t="s">
        <v>80</v>
      </c>
    </row>
    <row r="280" spans="1:65" s="2" customFormat="1" ht="16.5" customHeight="1">
      <c r="A280" s="41"/>
      <c r="B280" s="42"/>
      <c r="C280" s="217" t="s">
        <v>1033</v>
      </c>
      <c r="D280" s="217" t="s">
        <v>268</v>
      </c>
      <c r="E280" s="218" t="s">
        <v>4750</v>
      </c>
      <c r="F280" s="219" t="s">
        <v>4751</v>
      </c>
      <c r="G280" s="220" t="s">
        <v>423</v>
      </c>
      <c r="H280" s="221">
        <v>100</v>
      </c>
      <c r="I280" s="222"/>
      <c r="J280" s="223">
        <f>ROUND(I280*H280,2)</f>
        <v>0</v>
      </c>
      <c r="K280" s="219" t="s">
        <v>4582</v>
      </c>
      <c r="L280" s="47"/>
      <c r="M280" s="224" t="s">
        <v>19</v>
      </c>
      <c r="N280" s="225" t="s">
        <v>43</v>
      </c>
      <c r="O280" s="87"/>
      <c r="P280" s="226">
        <f>O280*H280</f>
        <v>0</v>
      </c>
      <c r="Q280" s="226">
        <v>0</v>
      </c>
      <c r="R280" s="226">
        <f>Q280*H280</f>
        <v>0</v>
      </c>
      <c r="S280" s="226">
        <v>0</v>
      </c>
      <c r="T280" s="227">
        <f>S280*H280</f>
        <v>0</v>
      </c>
      <c r="U280" s="41"/>
      <c r="V280" s="41"/>
      <c r="W280" s="41"/>
      <c r="X280" s="41"/>
      <c r="Y280" s="41"/>
      <c r="Z280" s="41"/>
      <c r="AA280" s="41"/>
      <c r="AB280" s="41"/>
      <c r="AC280" s="41"/>
      <c r="AD280" s="41"/>
      <c r="AE280" s="41"/>
      <c r="AR280" s="228" t="s">
        <v>273</v>
      </c>
      <c r="AT280" s="228" t="s">
        <v>268</v>
      </c>
      <c r="AU280" s="228" t="s">
        <v>80</v>
      </c>
      <c r="AY280" s="20" t="s">
        <v>266</v>
      </c>
      <c r="BE280" s="229">
        <f>IF(N280="základní",J280,0)</f>
        <v>0</v>
      </c>
      <c r="BF280" s="229">
        <f>IF(N280="snížená",J280,0)</f>
        <v>0</v>
      </c>
      <c r="BG280" s="229">
        <f>IF(N280="zákl. přenesená",J280,0)</f>
        <v>0</v>
      </c>
      <c r="BH280" s="229">
        <f>IF(N280="sníž. přenesená",J280,0)</f>
        <v>0</v>
      </c>
      <c r="BI280" s="229">
        <f>IF(N280="nulová",J280,0)</f>
        <v>0</v>
      </c>
      <c r="BJ280" s="20" t="s">
        <v>80</v>
      </c>
      <c r="BK280" s="229">
        <f>ROUND(I280*H280,2)</f>
        <v>0</v>
      </c>
      <c r="BL280" s="20" t="s">
        <v>273</v>
      </c>
      <c r="BM280" s="228" t="s">
        <v>1733</v>
      </c>
    </row>
    <row r="281" spans="1:47" s="2" customFormat="1" ht="12">
      <c r="A281" s="41"/>
      <c r="B281" s="42"/>
      <c r="C281" s="43"/>
      <c r="D281" s="230" t="s">
        <v>275</v>
      </c>
      <c r="E281" s="43"/>
      <c r="F281" s="231" t="s">
        <v>4751</v>
      </c>
      <c r="G281" s="43"/>
      <c r="H281" s="43"/>
      <c r="I281" s="232"/>
      <c r="J281" s="43"/>
      <c r="K281" s="43"/>
      <c r="L281" s="47"/>
      <c r="M281" s="233"/>
      <c r="N281" s="234"/>
      <c r="O281" s="87"/>
      <c r="P281" s="87"/>
      <c r="Q281" s="87"/>
      <c r="R281" s="87"/>
      <c r="S281" s="87"/>
      <c r="T281" s="88"/>
      <c r="U281" s="41"/>
      <c r="V281" s="41"/>
      <c r="W281" s="41"/>
      <c r="X281" s="41"/>
      <c r="Y281" s="41"/>
      <c r="Z281" s="41"/>
      <c r="AA281" s="41"/>
      <c r="AB281" s="41"/>
      <c r="AC281" s="41"/>
      <c r="AD281" s="41"/>
      <c r="AE281" s="41"/>
      <c r="AT281" s="20" t="s">
        <v>275</v>
      </c>
      <c r="AU281" s="20" t="s">
        <v>80</v>
      </c>
    </row>
    <row r="282" spans="1:65" s="2" customFormat="1" ht="16.5" customHeight="1">
      <c r="A282" s="41"/>
      <c r="B282" s="42"/>
      <c r="C282" s="217" t="s">
        <v>1040</v>
      </c>
      <c r="D282" s="217" t="s">
        <v>268</v>
      </c>
      <c r="E282" s="218" t="s">
        <v>4750</v>
      </c>
      <c r="F282" s="219" t="s">
        <v>4751</v>
      </c>
      <c r="G282" s="220" t="s">
        <v>423</v>
      </c>
      <c r="H282" s="221">
        <v>120</v>
      </c>
      <c r="I282" s="222"/>
      <c r="J282" s="223">
        <f>ROUND(I282*H282,2)</f>
        <v>0</v>
      </c>
      <c r="K282" s="219" t="s">
        <v>4582</v>
      </c>
      <c r="L282" s="47"/>
      <c r="M282" s="224" t="s">
        <v>19</v>
      </c>
      <c r="N282" s="225" t="s">
        <v>43</v>
      </c>
      <c r="O282" s="87"/>
      <c r="P282" s="226">
        <f>O282*H282</f>
        <v>0</v>
      </c>
      <c r="Q282" s="226">
        <v>0</v>
      </c>
      <c r="R282" s="226">
        <f>Q282*H282</f>
        <v>0</v>
      </c>
      <c r="S282" s="226">
        <v>0</v>
      </c>
      <c r="T282" s="227">
        <f>S282*H282</f>
        <v>0</v>
      </c>
      <c r="U282" s="41"/>
      <c r="V282" s="41"/>
      <c r="W282" s="41"/>
      <c r="X282" s="41"/>
      <c r="Y282" s="41"/>
      <c r="Z282" s="41"/>
      <c r="AA282" s="41"/>
      <c r="AB282" s="41"/>
      <c r="AC282" s="41"/>
      <c r="AD282" s="41"/>
      <c r="AE282" s="41"/>
      <c r="AR282" s="228" t="s">
        <v>273</v>
      </c>
      <c r="AT282" s="228" t="s">
        <v>268</v>
      </c>
      <c r="AU282" s="228" t="s">
        <v>80</v>
      </c>
      <c r="AY282" s="20" t="s">
        <v>266</v>
      </c>
      <c r="BE282" s="229">
        <f>IF(N282="základní",J282,0)</f>
        <v>0</v>
      </c>
      <c r="BF282" s="229">
        <f>IF(N282="snížená",J282,0)</f>
        <v>0</v>
      </c>
      <c r="BG282" s="229">
        <f>IF(N282="zákl. přenesená",J282,0)</f>
        <v>0</v>
      </c>
      <c r="BH282" s="229">
        <f>IF(N282="sníž. přenesená",J282,0)</f>
        <v>0</v>
      </c>
      <c r="BI282" s="229">
        <f>IF(N282="nulová",J282,0)</f>
        <v>0</v>
      </c>
      <c r="BJ282" s="20" t="s">
        <v>80</v>
      </c>
      <c r="BK282" s="229">
        <f>ROUND(I282*H282,2)</f>
        <v>0</v>
      </c>
      <c r="BL282" s="20" t="s">
        <v>273</v>
      </c>
      <c r="BM282" s="228" t="s">
        <v>1742</v>
      </c>
    </row>
    <row r="283" spans="1:47" s="2" customFormat="1" ht="12">
      <c r="A283" s="41"/>
      <c r="B283" s="42"/>
      <c r="C283" s="43"/>
      <c r="D283" s="230" t="s">
        <v>275</v>
      </c>
      <c r="E283" s="43"/>
      <c r="F283" s="231" t="s">
        <v>4751</v>
      </c>
      <c r="G283" s="43"/>
      <c r="H283" s="43"/>
      <c r="I283" s="232"/>
      <c r="J283" s="43"/>
      <c r="K283" s="43"/>
      <c r="L283" s="47"/>
      <c r="M283" s="233"/>
      <c r="N283" s="234"/>
      <c r="O283" s="87"/>
      <c r="P283" s="87"/>
      <c r="Q283" s="87"/>
      <c r="R283" s="87"/>
      <c r="S283" s="87"/>
      <c r="T283" s="88"/>
      <c r="U283" s="41"/>
      <c r="V283" s="41"/>
      <c r="W283" s="41"/>
      <c r="X283" s="41"/>
      <c r="Y283" s="41"/>
      <c r="Z283" s="41"/>
      <c r="AA283" s="41"/>
      <c r="AB283" s="41"/>
      <c r="AC283" s="41"/>
      <c r="AD283" s="41"/>
      <c r="AE283" s="41"/>
      <c r="AT283" s="20" t="s">
        <v>275</v>
      </c>
      <c r="AU283" s="20" t="s">
        <v>80</v>
      </c>
    </row>
    <row r="284" spans="1:65" s="2" customFormat="1" ht="16.5" customHeight="1">
      <c r="A284" s="41"/>
      <c r="B284" s="42"/>
      <c r="C284" s="217" t="s">
        <v>1056</v>
      </c>
      <c r="D284" s="217" t="s">
        <v>268</v>
      </c>
      <c r="E284" s="218" t="s">
        <v>4750</v>
      </c>
      <c r="F284" s="219" t="s">
        <v>4751</v>
      </c>
      <c r="G284" s="220" t="s">
        <v>423</v>
      </c>
      <c r="H284" s="221">
        <v>150</v>
      </c>
      <c r="I284" s="222"/>
      <c r="J284" s="223">
        <f>ROUND(I284*H284,2)</f>
        <v>0</v>
      </c>
      <c r="K284" s="219" t="s">
        <v>4582</v>
      </c>
      <c r="L284" s="47"/>
      <c r="M284" s="224" t="s">
        <v>19</v>
      </c>
      <c r="N284" s="225" t="s">
        <v>43</v>
      </c>
      <c r="O284" s="87"/>
      <c r="P284" s="226">
        <f>O284*H284</f>
        <v>0</v>
      </c>
      <c r="Q284" s="226">
        <v>0</v>
      </c>
      <c r="R284" s="226">
        <f>Q284*H284</f>
        <v>0</v>
      </c>
      <c r="S284" s="226">
        <v>0</v>
      </c>
      <c r="T284" s="227">
        <f>S284*H284</f>
        <v>0</v>
      </c>
      <c r="U284" s="41"/>
      <c r="V284" s="41"/>
      <c r="W284" s="41"/>
      <c r="X284" s="41"/>
      <c r="Y284" s="41"/>
      <c r="Z284" s="41"/>
      <c r="AA284" s="41"/>
      <c r="AB284" s="41"/>
      <c r="AC284" s="41"/>
      <c r="AD284" s="41"/>
      <c r="AE284" s="41"/>
      <c r="AR284" s="228" t="s">
        <v>273</v>
      </c>
      <c r="AT284" s="228" t="s">
        <v>268</v>
      </c>
      <c r="AU284" s="228" t="s">
        <v>80</v>
      </c>
      <c r="AY284" s="20" t="s">
        <v>266</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273</v>
      </c>
      <c r="BM284" s="228" t="s">
        <v>1756</v>
      </c>
    </row>
    <row r="285" spans="1:47" s="2" customFormat="1" ht="12">
      <c r="A285" s="41"/>
      <c r="B285" s="42"/>
      <c r="C285" s="43"/>
      <c r="D285" s="230" t="s">
        <v>275</v>
      </c>
      <c r="E285" s="43"/>
      <c r="F285" s="231" t="s">
        <v>4751</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275</v>
      </c>
      <c r="AU285" s="20" t="s">
        <v>80</v>
      </c>
    </row>
    <row r="286" spans="1:65" s="2" customFormat="1" ht="21.75" customHeight="1">
      <c r="A286" s="41"/>
      <c r="B286" s="42"/>
      <c r="C286" s="217" t="s">
        <v>1064</v>
      </c>
      <c r="D286" s="217" t="s">
        <v>268</v>
      </c>
      <c r="E286" s="218" t="s">
        <v>4752</v>
      </c>
      <c r="F286" s="219" t="s">
        <v>4753</v>
      </c>
      <c r="G286" s="220" t="s">
        <v>3993</v>
      </c>
      <c r="H286" s="221">
        <v>32</v>
      </c>
      <c r="I286" s="222"/>
      <c r="J286" s="223">
        <f>ROUND(I286*H286,2)</f>
        <v>0</v>
      </c>
      <c r="K286" s="219" t="s">
        <v>4582</v>
      </c>
      <c r="L286" s="47"/>
      <c r="M286" s="224" t="s">
        <v>19</v>
      </c>
      <c r="N286" s="225" t="s">
        <v>43</v>
      </c>
      <c r="O286" s="87"/>
      <c r="P286" s="226">
        <f>O286*H286</f>
        <v>0</v>
      </c>
      <c r="Q286" s="226">
        <v>0</v>
      </c>
      <c r="R286" s="226">
        <f>Q286*H286</f>
        <v>0</v>
      </c>
      <c r="S286" s="226">
        <v>0</v>
      </c>
      <c r="T286" s="227">
        <f>S286*H286</f>
        <v>0</v>
      </c>
      <c r="U286" s="41"/>
      <c r="V286" s="41"/>
      <c r="W286" s="41"/>
      <c r="X286" s="41"/>
      <c r="Y286" s="41"/>
      <c r="Z286" s="41"/>
      <c r="AA286" s="41"/>
      <c r="AB286" s="41"/>
      <c r="AC286" s="41"/>
      <c r="AD286" s="41"/>
      <c r="AE286" s="41"/>
      <c r="AR286" s="228" t="s">
        <v>273</v>
      </c>
      <c r="AT286" s="228" t="s">
        <v>268</v>
      </c>
      <c r="AU286" s="228" t="s">
        <v>80</v>
      </c>
      <c r="AY286" s="20" t="s">
        <v>266</v>
      </c>
      <c r="BE286" s="229">
        <f>IF(N286="základní",J286,0)</f>
        <v>0</v>
      </c>
      <c r="BF286" s="229">
        <f>IF(N286="snížená",J286,0)</f>
        <v>0</v>
      </c>
      <c r="BG286" s="229">
        <f>IF(N286="zákl. přenesená",J286,0)</f>
        <v>0</v>
      </c>
      <c r="BH286" s="229">
        <f>IF(N286="sníž. přenesená",J286,0)</f>
        <v>0</v>
      </c>
      <c r="BI286" s="229">
        <f>IF(N286="nulová",J286,0)</f>
        <v>0</v>
      </c>
      <c r="BJ286" s="20" t="s">
        <v>80</v>
      </c>
      <c r="BK286" s="229">
        <f>ROUND(I286*H286,2)</f>
        <v>0</v>
      </c>
      <c r="BL286" s="20" t="s">
        <v>273</v>
      </c>
      <c r="BM286" s="228" t="s">
        <v>1770</v>
      </c>
    </row>
    <row r="287" spans="1:47" s="2" customFormat="1" ht="12">
      <c r="A287" s="41"/>
      <c r="B287" s="42"/>
      <c r="C287" s="43"/>
      <c r="D287" s="230" t="s">
        <v>275</v>
      </c>
      <c r="E287" s="43"/>
      <c r="F287" s="231" t="s">
        <v>4753</v>
      </c>
      <c r="G287" s="43"/>
      <c r="H287" s="43"/>
      <c r="I287" s="232"/>
      <c r="J287" s="43"/>
      <c r="K287" s="43"/>
      <c r="L287" s="47"/>
      <c r="M287" s="233"/>
      <c r="N287" s="234"/>
      <c r="O287" s="87"/>
      <c r="P287" s="87"/>
      <c r="Q287" s="87"/>
      <c r="R287" s="87"/>
      <c r="S287" s="87"/>
      <c r="T287" s="88"/>
      <c r="U287" s="41"/>
      <c r="V287" s="41"/>
      <c r="W287" s="41"/>
      <c r="X287" s="41"/>
      <c r="Y287" s="41"/>
      <c r="Z287" s="41"/>
      <c r="AA287" s="41"/>
      <c r="AB287" s="41"/>
      <c r="AC287" s="41"/>
      <c r="AD287" s="41"/>
      <c r="AE287" s="41"/>
      <c r="AT287" s="20" t="s">
        <v>275</v>
      </c>
      <c r="AU287" s="20" t="s">
        <v>80</v>
      </c>
    </row>
    <row r="288" spans="1:65" s="2" customFormat="1" ht="21.75" customHeight="1">
      <c r="A288" s="41"/>
      <c r="B288" s="42"/>
      <c r="C288" s="217" t="s">
        <v>1070</v>
      </c>
      <c r="D288" s="217" t="s">
        <v>268</v>
      </c>
      <c r="E288" s="218" t="s">
        <v>4754</v>
      </c>
      <c r="F288" s="219" t="s">
        <v>4755</v>
      </c>
      <c r="G288" s="220" t="s">
        <v>3993</v>
      </c>
      <c r="H288" s="221">
        <v>38</v>
      </c>
      <c r="I288" s="222"/>
      <c r="J288" s="223">
        <f>ROUND(I288*H288,2)</f>
        <v>0</v>
      </c>
      <c r="K288" s="219" t="s">
        <v>4582</v>
      </c>
      <c r="L288" s="47"/>
      <c r="M288" s="224" t="s">
        <v>19</v>
      </c>
      <c r="N288" s="225" t="s">
        <v>43</v>
      </c>
      <c r="O288" s="87"/>
      <c r="P288" s="226">
        <f>O288*H288</f>
        <v>0</v>
      </c>
      <c r="Q288" s="226">
        <v>0</v>
      </c>
      <c r="R288" s="226">
        <f>Q288*H288</f>
        <v>0</v>
      </c>
      <c r="S288" s="226">
        <v>0</v>
      </c>
      <c r="T288" s="227">
        <f>S288*H288</f>
        <v>0</v>
      </c>
      <c r="U288" s="41"/>
      <c r="V288" s="41"/>
      <c r="W288" s="41"/>
      <c r="X288" s="41"/>
      <c r="Y288" s="41"/>
      <c r="Z288" s="41"/>
      <c r="AA288" s="41"/>
      <c r="AB288" s="41"/>
      <c r="AC288" s="41"/>
      <c r="AD288" s="41"/>
      <c r="AE288" s="41"/>
      <c r="AR288" s="228" t="s">
        <v>273</v>
      </c>
      <c r="AT288" s="228" t="s">
        <v>268</v>
      </c>
      <c r="AU288" s="228" t="s">
        <v>80</v>
      </c>
      <c r="AY288" s="20" t="s">
        <v>266</v>
      </c>
      <c r="BE288" s="229">
        <f>IF(N288="základní",J288,0)</f>
        <v>0</v>
      </c>
      <c r="BF288" s="229">
        <f>IF(N288="snížená",J288,0)</f>
        <v>0</v>
      </c>
      <c r="BG288" s="229">
        <f>IF(N288="zákl. přenesená",J288,0)</f>
        <v>0</v>
      </c>
      <c r="BH288" s="229">
        <f>IF(N288="sníž. přenesená",J288,0)</f>
        <v>0</v>
      </c>
      <c r="BI288" s="229">
        <f>IF(N288="nulová",J288,0)</f>
        <v>0</v>
      </c>
      <c r="BJ288" s="20" t="s">
        <v>80</v>
      </c>
      <c r="BK288" s="229">
        <f>ROUND(I288*H288,2)</f>
        <v>0</v>
      </c>
      <c r="BL288" s="20" t="s">
        <v>273</v>
      </c>
      <c r="BM288" s="228" t="s">
        <v>1782</v>
      </c>
    </row>
    <row r="289" spans="1:47" s="2" customFormat="1" ht="12">
      <c r="A289" s="41"/>
      <c r="B289" s="42"/>
      <c r="C289" s="43"/>
      <c r="D289" s="230" t="s">
        <v>275</v>
      </c>
      <c r="E289" s="43"/>
      <c r="F289" s="231" t="s">
        <v>4755</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275</v>
      </c>
      <c r="AU289" s="20" t="s">
        <v>80</v>
      </c>
    </row>
    <row r="290" spans="1:65" s="2" customFormat="1" ht="21.75" customHeight="1">
      <c r="A290" s="41"/>
      <c r="B290" s="42"/>
      <c r="C290" s="217" t="s">
        <v>1076</v>
      </c>
      <c r="D290" s="217" t="s">
        <v>268</v>
      </c>
      <c r="E290" s="218" t="s">
        <v>4756</v>
      </c>
      <c r="F290" s="219" t="s">
        <v>4757</v>
      </c>
      <c r="G290" s="220" t="s">
        <v>3993</v>
      </c>
      <c r="H290" s="221">
        <v>24</v>
      </c>
      <c r="I290" s="222"/>
      <c r="J290" s="223">
        <f>ROUND(I290*H290,2)</f>
        <v>0</v>
      </c>
      <c r="K290" s="219" t="s">
        <v>4582</v>
      </c>
      <c r="L290" s="47"/>
      <c r="M290" s="224" t="s">
        <v>19</v>
      </c>
      <c r="N290" s="225" t="s">
        <v>43</v>
      </c>
      <c r="O290" s="87"/>
      <c r="P290" s="226">
        <f>O290*H290</f>
        <v>0</v>
      </c>
      <c r="Q290" s="226">
        <v>0</v>
      </c>
      <c r="R290" s="226">
        <f>Q290*H290</f>
        <v>0</v>
      </c>
      <c r="S290" s="226">
        <v>0</v>
      </c>
      <c r="T290" s="227">
        <f>S290*H290</f>
        <v>0</v>
      </c>
      <c r="U290" s="41"/>
      <c r="V290" s="41"/>
      <c r="W290" s="41"/>
      <c r="X290" s="41"/>
      <c r="Y290" s="41"/>
      <c r="Z290" s="41"/>
      <c r="AA290" s="41"/>
      <c r="AB290" s="41"/>
      <c r="AC290" s="41"/>
      <c r="AD290" s="41"/>
      <c r="AE290" s="41"/>
      <c r="AR290" s="228" t="s">
        <v>273</v>
      </c>
      <c r="AT290" s="228" t="s">
        <v>268</v>
      </c>
      <c r="AU290" s="228" t="s">
        <v>80</v>
      </c>
      <c r="AY290" s="20" t="s">
        <v>266</v>
      </c>
      <c r="BE290" s="229">
        <f>IF(N290="základní",J290,0)</f>
        <v>0</v>
      </c>
      <c r="BF290" s="229">
        <f>IF(N290="snížená",J290,0)</f>
        <v>0</v>
      </c>
      <c r="BG290" s="229">
        <f>IF(N290="zákl. přenesená",J290,0)</f>
        <v>0</v>
      </c>
      <c r="BH290" s="229">
        <f>IF(N290="sníž. přenesená",J290,0)</f>
        <v>0</v>
      </c>
      <c r="BI290" s="229">
        <f>IF(N290="nulová",J290,0)</f>
        <v>0</v>
      </c>
      <c r="BJ290" s="20" t="s">
        <v>80</v>
      </c>
      <c r="BK290" s="229">
        <f>ROUND(I290*H290,2)</f>
        <v>0</v>
      </c>
      <c r="BL290" s="20" t="s">
        <v>273</v>
      </c>
      <c r="BM290" s="228" t="s">
        <v>1793</v>
      </c>
    </row>
    <row r="291" spans="1:47" s="2" customFormat="1" ht="12">
      <c r="A291" s="41"/>
      <c r="B291" s="42"/>
      <c r="C291" s="43"/>
      <c r="D291" s="230" t="s">
        <v>275</v>
      </c>
      <c r="E291" s="43"/>
      <c r="F291" s="231" t="s">
        <v>4757</v>
      </c>
      <c r="G291" s="43"/>
      <c r="H291" s="43"/>
      <c r="I291" s="232"/>
      <c r="J291" s="43"/>
      <c r="K291" s="43"/>
      <c r="L291" s="47"/>
      <c r="M291" s="233"/>
      <c r="N291" s="234"/>
      <c r="O291" s="87"/>
      <c r="P291" s="87"/>
      <c r="Q291" s="87"/>
      <c r="R291" s="87"/>
      <c r="S291" s="87"/>
      <c r="T291" s="88"/>
      <c r="U291" s="41"/>
      <c r="V291" s="41"/>
      <c r="W291" s="41"/>
      <c r="X291" s="41"/>
      <c r="Y291" s="41"/>
      <c r="Z291" s="41"/>
      <c r="AA291" s="41"/>
      <c r="AB291" s="41"/>
      <c r="AC291" s="41"/>
      <c r="AD291" s="41"/>
      <c r="AE291" s="41"/>
      <c r="AT291" s="20" t="s">
        <v>275</v>
      </c>
      <c r="AU291" s="20" t="s">
        <v>80</v>
      </c>
    </row>
    <row r="292" spans="1:65" s="2" customFormat="1" ht="21.75" customHeight="1">
      <c r="A292" s="41"/>
      <c r="B292" s="42"/>
      <c r="C292" s="217" t="s">
        <v>1091</v>
      </c>
      <c r="D292" s="217" t="s">
        <v>268</v>
      </c>
      <c r="E292" s="218" t="s">
        <v>4758</v>
      </c>
      <c r="F292" s="219" t="s">
        <v>4759</v>
      </c>
      <c r="G292" s="220" t="s">
        <v>3993</v>
      </c>
      <c r="H292" s="221">
        <v>148</v>
      </c>
      <c r="I292" s="222"/>
      <c r="J292" s="223">
        <f>ROUND(I292*H292,2)</f>
        <v>0</v>
      </c>
      <c r="K292" s="219" t="s">
        <v>4582</v>
      </c>
      <c r="L292" s="47"/>
      <c r="M292" s="224" t="s">
        <v>19</v>
      </c>
      <c r="N292" s="225" t="s">
        <v>43</v>
      </c>
      <c r="O292" s="87"/>
      <c r="P292" s="226">
        <f>O292*H292</f>
        <v>0</v>
      </c>
      <c r="Q292" s="226">
        <v>0</v>
      </c>
      <c r="R292" s="226">
        <f>Q292*H292</f>
        <v>0</v>
      </c>
      <c r="S292" s="226">
        <v>0</v>
      </c>
      <c r="T292" s="227">
        <f>S292*H292</f>
        <v>0</v>
      </c>
      <c r="U292" s="41"/>
      <c r="V292" s="41"/>
      <c r="W292" s="41"/>
      <c r="X292" s="41"/>
      <c r="Y292" s="41"/>
      <c r="Z292" s="41"/>
      <c r="AA292" s="41"/>
      <c r="AB292" s="41"/>
      <c r="AC292" s="41"/>
      <c r="AD292" s="41"/>
      <c r="AE292" s="41"/>
      <c r="AR292" s="228" t="s">
        <v>273</v>
      </c>
      <c r="AT292" s="228" t="s">
        <v>268</v>
      </c>
      <c r="AU292" s="228" t="s">
        <v>80</v>
      </c>
      <c r="AY292" s="20" t="s">
        <v>266</v>
      </c>
      <c r="BE292" s="229">
        <f>IF(N292="základní",J292,0)</f>
        <v>0</v>
      </c>
      <c r="BF292" s="229">
        <f>IF(N292="snížená",J292,0)</f>
        <v>0</v>
      </c>
      <c r="BG292" s="229">
        <f>IF(N292="zákl. přenesená",J292,0)</f>
        <v>0</v>
      </c>
      <c r="BH292" s="229">
        <f>IF(N292="sníž. přenesená",J292,0)</f>
        <v>0</v>
      </c>
      <c r="BI292" s="229">
        <f>IF(N292="nulová",J292,0)</f>
        <v>0</v>
      </c>
      <c r="BJ292" s="20" t="s">
        <v>80</v>
      </c>
      <c r="BK292" s="229">
        <f>ROUND(I292*H292,2)</f>
        <v>0</v>
      </c>
      <c r="BL292" s="20" t="s">
        <v>273</v>
      </c>
      <c r="BM292" s="228" t="s">
        <v>1804</v>
      </c>
    </row>
    <row r="293" spans="1:47" s="2" customFormat="1" ht="12">
      <c r="A293" s="41"/>
      <c r="B293" s="42"/>
      <c r="C293" s="43"/>
      <c r="D293" s="230" t="s">
        <v>275</v>
      </c>
      <c r="E293" s="43"/>
      <c r="F293" s="231" t="s">
        <v>4759</v>
      </c>
      <c r="G293" s="43"/>
      <c r="H293" s="43"/>
      <c r="I293" s="232"/>
      <c r="J293" s="43"/>
      <c r="K293" s="43"/>
      <c r="L293" s="47"/>
      <c r="M293" s="233"/>
      <c r="N293" s="234"/>
      <c r="O293" s="87"/>
      <c r="P293" s="87"/>
      <c r="Q293" s="87"/>
      <c r="R293" s="87"/>
      <c r="S293" s="87"/>
      <c r="T293" s="88"/>
      <c r="U293" s="41"/>
      <c r="V293" s="41"/>
      <c r="W293" s="41"/>
      <c r="X293" s="41"/>
      <c r="Y293" s="41"/>
      <c r="Z293" s="41"/>
      <c r="AA293" s="41"/>
      <c r="AB293" s="41"/>
      <c r="AC293" s="41"/>
      <c r="AD293" s="41"/>
      <c r="AE293" s="41"/>
      <c r="AT293" s="20" t="s">
        <v>275</v>
      </c>
      <c r="AU293" s="20" t="s">
        <v>80</v>
      </c>
    </row>
    <row r="294" spans="1:65" s="2" customFormat="1" ht="16.5" customHeight="1">
      <c r="A294" s="41"/>
      <c r="B294" s="42"/>
      <c r="C294" s="217" t="s">
        <v>1097</v>
      </c>
      <c r="D294" s="217" t="s">
        <v>268</v>
      </c>
      <c r="E294" s="218" t="s">
        <v>4760</v>
      </c>
      <c r="F294" s="219" t="s">
        <v>4761</v>
      </c>
      <c r="G294" s="220" t="s">
        <v>423</v>
      </c>
      <c r="H294" s="221">
        <v>80</v>
      </c>
      <c r="I294" s="222"/>
      <c r="J294" s="223">
        <f>ROUND(I294*H294,2)</f>
        <v>0</v>
      </c>
      <c r="K294" s="219" t="s">
        <v>4582</v>
      </c>
      <c r="L294" s="47"/>
      <c r="M294" s="224" t="s">
        <v>19</v>
      </c>
      <c r="N294" s="225" t="s">
        <v>43</v>
      </c>
      <c r="O294" s="87"/>
      <c r="P294" s="226">
        <f>O294*H294</f>
        <v>0</v>
      </c>
      <c r="Q294" s="226">
        <v>0</v>
      </c>
      <c r="R294" s="226">
        <f>Q294*H294</f>
        <v>0</v>
      </c>
      <c r="S294" s="226">
        <v>0</v>
      </c>
      <c r="T294" s="227">
        <f>S294*H294</f>
        <v>0</v>
      </c>
      <c r="U294" s="41"/>
      <c r="V294" s="41"/>
      <c r="W294" s="41"/>
      <c r="X294" s="41"/>
      <c r="Y294" s="41"/>
      <c r="Z294" s="41"/>
      <c r="AA294" s="41"/>
      <c r="AB294" s="41"/>
      <c r="AC294" s="41"/>
      <c r="AD294" s="41"/>
      <c r="AE294" s="41"/>
      <c r="AR294" s="228" t="s">
        <v>273</v>
      </c>
      <c r="AT294" s="228" t="s">
        <v>268</v>
      </c>
      <c r="AU294" s="228" t="s">
        <v>80</v>
      </c>
      <c r="AY294" s="20" t="s">
        <v>266</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273</v>
      </c>
      <c r="BM294" s="228" t="s">
        <v>1814</v>
      </c>
    </row>
    <row r="295" spans="1:47" s="2" customFormat="1" ht="12">
      <c r="A295" s="41"/>
      <c r="B295" s="42"/>
      <c r="C295" s="43"/>
      <c r="D295" s="230" t="s">
        <v>275</v>
      </c>
      <c r="E295" s="43"/>
      <c r="F295" s="231" t="s">
        <v>4761</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275</v>
      </c>
      <c r="AU295" s="20" t="s">
        <v>80</v>
      </c>
    </row>
    <row r="296" spans="1:65" s="2" customFormat="1" ht="16.5" customHeight="1">
      <c r="A296" s="41"/>
      <c r="B296" s="42"/>
      <c r="C296" s="217" t="s">
        <v>1104</v>
      </c>
      <c r="D296" s="217" t="s">
        <v>268</v>
      </c>
      <c r="E296" s="218" t="s">
        <v>4762</v>
      </c>
      <c r="F296" s="219" t="s">
        <v>4763</v>
      </c>
      <c r="G296" s="220" t="s">
        <v>3993</v>
      </c>
      <c r="H296" s="221">
        <v>82</v>
      </c>
      <c r="I296" s="222"/>
      <c r="J296" s="223">
        <f>ROUND(I296*H296,2)</f>
        <v>0</v>
      </c>
      <c r="K296" s="219" t="s">
        <v>4582</v>
      </c>
      <c r="L296" s="47"/>
      <c r="M296" s="224" t="s">
        <v>19</v>
      </c>
      <c r="N296" s="225" t="s">
        <v>43</v>
      </c>
      <c r="O296" s="87"/>
      <c r="P296" s="226">
        <f>O296*H296</f>
        <v>0</v>
      </c>
      <c r="Q296" s="226">
        <v>0</v>
      </c>
      <c r="R296" s="226">
        <f>Q296*H296</f>
        <v>0</v>
      </c>
      <c r="S296" s="226">
        <v>0</v>
      </c>
      <c r="T296" s="227">
        <f>S296*H296</f>
        <v>0</v>
      </c>
      <c r="U296" s="41"/>
      <c r="V296" s="41"/>
      <c r="W296" s="41"/>
      <c r="X296" s="41"/>
      <c r="Y296" s="41"/>
      <c r="Z296" s="41"/>
      <c r="AA296" s="41"/>
      <c r="AB296" s="41"/>
      <c r="AC296" s="41"/>
      <c r="AD296" s="41"/>
      <c r="AE296" s="41"/>
      <c r="AR296" s="228" t="s">
        <v>273</v>
      </c>
      <c r="AT296" s="228" t="s">
        <v>268</v>
      </c>
      <c r="AU296" s="228" t="s">
        <v>80</v>
      </c>
      <c r="AY296" s="20" t="s">
        <v>266</v>
      </c>
      <c r="BE296" s="229">
        <f>IF(N296="základní",J296,0)</f>
        <v>0</v>
      </c>
      <c r="BF296" s="229">
        <f>IF(N296="snížená",J296,0)</f>
        <v>0</v>
      </c>
      <c r="BG296" s="229">
        <f>IF(N296="zákl. přenesená",J296,0)</f>
        <v>0</v>
      </c>
      <c r="BH296" s="229">
        <f>IF(N296="sníž. přenesená",J296,0)</f>
        <v>0</v>
      </c>
      <c r="BI296" s="229">
        <f>IF(N296="nulová",J296,0)</f>
        <v>0</v>
      </c>
      <c r="BJ296" s="20" t="s">
        <v>80</v>
      </c>
      <c r="BK296" s="229">
        <f>ROUND(I296*H296,2)</f>
        <v>0</v>
      </c>
      <c r="BL296" s="20" t="s">
        <v>273</v>
      </c>
      <c r="BM296" s="228" t="s">
        <v>1826</v>
      </c>
    </row>
    <row r="297" spans="1:47" s="2" customFormat="1" ht="12">
      <c r="A297" s="41"/>
      <c r="B297" s="42"/>
      <c r="C297" s="43"/>
      <c r="D297" s="230" t="s">
        <v>275</v>
      </c>
      <c r="E297" s="43"/>
      <c r="F297" s="231" t="s">
        <v>4763</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275</v>
      </c>
      <c r="AU297" s="20" t="s">
        <v>80</v>
      </c>
    </row>
    <row r="298" spans="1:65" s="2" customFormat="1" ht="16.5" customHeight="1">
      <c r="A298" s="41"/>
      <c r="B298" s="42"/>
      <c r="C298" s="217" t="s">
        <v>1111</v>
      </c>
      <c r="D298" s="217" t="s">
        <v>268</v>
      </c>
      <c r="E298" s="218" t="s">
        <v>4764</v>
      </c>
      <c r="F298" s="219" t="s">
        <v>4765</v>
      </c>
      <c r="G298" s="220" t="s">
        <v>3993</v>
      </c>
      <c r="H298" s="221">
        <v>114</v>
      </c>
      <c r="I298" s="222"/>
      <c r="J298" s="223">
        <f>ROUND(I298*H298,2)</f>
        <v>0</v>
      </c>
      <c r="K298" s="219" t="s">
        <v>4582</v>
      </c>
      <c r="L298" s="47"/>
      <c r="M298" s="224" t="s">
        <v>19</v>
      </c>
      <c r="N298" s="225" t="s">
        <v>43</v>
      </c>
      <c r="O298" s="87"/>
      <c r="P298" s="226">
        <f>O298*H298</f>
        <v>0</v>
      </c>
      <c r="Q298" s="226">
        <v>0</v>
      </c>
      <c r="R298" s="226">
        <f>Q298*H298</f>
        <v>0</v>
      </c>
      <c r="S298" s="226">
        <v>0</v>
      </c>
      <c r="T298" s="227">
        <f>S298*H298</f>
        <v>0</v>
      </c>
      <c r="U298" s="41"/>
      <c r="V298" s="41"/>
      <c r="W298" s="41"/>
      <c r="X298" s="41"/>
      <c r="Y298" s="41"/>
      <c r="Z298" s="41"/>
      <c r="AA298" s="41"/>
      <c r="AB298" s="41"/>
      <c r="AC298" s="41"/>
      <c r="AD298" s="41"/>
      <c r="AE298" s="41"/>
      <c r="AR298" s="228" t="s">
        <v>273</v>
      </c>
      <c r="AT298" s="228" t="s">
        <v>268</v>
      </c>
      <c r="AU298" s="228" t="s">
        <v>80</v>
      </c>
      <c r="AY298" s="20" t="s">
        <v>266</v>
      </c>
      <c r="BE298" s="229">
        <f>IF(N298="základní",J298,0)</f>
        <v>0</v>
      </c>
      <c r="BF298" s="229">
        <f>IF(N298="snížená",J298,0)</f>
        <v>0</v>
      </c>
      <c r="BG298" s="229">
        <f>IF(N298="zákl. přenesená",J298,0)</f>
        <v>0</v>
      </c>
      <c r="BH298" s="229">
        <f>IF(N298="sníž. přenesená",J298,0)</f>
        <v>0</v>
      </c>
      <c r="BI298" s="229">
        <f>IF(N298="nulová",J298,0)</f>
        <v>0</v>
      </c>
      <c r="BJ298" s="20" t="s">
        <v>80</v>
      </c>
      <c r="BK298" s="229">
        <f>ROUND(I298*H298,2)</f>
        <v>0</v>
      </c>
      <c r="BL298" s="20" t="s">
        <v>273</v>
      </c>
      <c r="BM298" s="228" t="s">
        <v>1835</v>
      </c>
    </row>
    <row r="299" spans="1:47" s="2" customFormat="1" ht="12">
      <c r="A299" s="41"/>
      <c r="B299" s="42"/>
      <c r="C299" s="43"/>
      <c r="D299" s="230" t="s">
        <v>275</v>
      </c>
      <c r="E299" s="43"/>
      <c r="F299" s="231" t="s">
        <v>4765</v>
      </c>
      <c r="G299" s="43"/>
      <c r="H299" s="43"/>
      <c r="I299" s="232"/>
      <c r="J299" s="43"/>
      <c r="K299" s="43"/>
      <c r="L299" s="47"/>
      <c r="M299" s="233"/>
      <c r="N299" s="234"/>
      <c r="O299" s="87"/>
      <c r="P299" s="87"/>
      <c r="Q299" s="87"/>
      <c r="R299" s="87"/>
      <c r="S299" s="87"/>
      <c r="T299" s="88"/>
      <c r="U299" s="41"/>
      <c r="V299" s="41"/>
      <c r="W299" s="41"/>
      <c r="X299" s="41"/>
      <c r="Y299" s="41"/>
      <c r="Z299" s="41"/>
      <c r="AA299" s="41"/>
      <c r="AB299" s="41"/>
      <c r="AC299" s="41"/>
      <c r="AD299" s="41"/>
      <c r="AE299" s="41"/>
      <c r="AT299" s="20" t="s">
        <v>275</v>
      </c>
      <c r="AU299" s="20" t="s">
        <v>80</v>
      </c>
    </row>
    <row r="300" spans="1:65" s="2" customFormat="1" ht="16.5" customHeight="1">
      <c r="A300" s="41"/>
      <c r="B300" s="42"/>
      <c r="C300" s="217" t="s">
        <v>1123</v>
      </c>
      <c r="D300" s="217" t="s">
        <v>268</v>
      </c>
      <c r="E300" s="218" t="s">
        <v>4764</v>
      </c>
      <c r="F300" s="219" t="s">
        <v>4765</v>
      </c>
      <c r="G300" s="220" t="s">
        <v>3993</v>
      </c>
      <c r="H300" s="221">
        <v>20</v>
      </c>
      <c r="I300" s="222"/>
      <c r="J300" s="223">
        <f>ROUND(I300*H300,2)</f>
        <v>0</v>
      </c>
      <c r="K300" s="219" t="s">
        <v>4582</v>
      </c>
      <c r="L300" s="47"/>
      <c r="M300" s="224" t="s">
        <v>19</v>
      </c>
      <c r="N300" s="225" t="s">
        <v>43</v>
      </c>
      <c r="O300" s="87"/>
      <c r="P300" s="226">
        <f>O300*H300</f>
        <v>0</v>
      </c>
      <c r="Q300" s="226">
        <v>0</v>
      </c>
      <c r="R300" s="226">
        <f>Q300*H300</f>
        <v>0</v>
      </c>
      <c r="S300" s="226">
        <v>0</v>
      </c>
      <c r="T300" s="227">
        <f>S300*H300</f>
        <v>0</v>
      </c>
      <c r="U300" s="41"/>
      <c r="V300" s="41"/>
      <c r="W300" s="41"/>
      <c r="X300" s="41"/>
      <c r="Y300" s="41"/>
      <c r="Z300" s="41"/>
      <c r="AA300" s="41"/>
      <c r="AB300" s="41"/>
      <c r="AC300" s="41"/>
      <c r="AD300" s="41"/>
      <c r="AE300" s="41"/>
      <c r="AR300" s="228" t="s">
        <v>273</v>
      </c>
      <c r="AT300" s="228" t="s">
        <v>268</v>
      </c>
      <c r="AU300" s="228" t="s">
        <v>80</v>
      </c>
      <c r="AY300" s="20" t="s">
        <v>266</v>
      </c>
      <c r="BE300" s="229">
        <f>IF(N300="základní",J300,0)</f>
        <v>0</v>
      </c>
      <c r="BF300" s="229">
        <f>IF(N300="snížená",J300,0)</f>
        <v>0</v>
      </c>
      <c r="BG300" s="229">
        <f>IF(N300="zákl. přenesená",J300,0)</f>
        <v>0</v>
      </c>
      <c r="BH300" s="229">
        <f>IF(N300="sníž. přenesená",J300,0)</f>
        <v>0</v>
      </c>
      <c r="BI300" s="229">
        <f>IF(N300="nulová",J300,0)</f>
        <v>0</v>
      </c>
      <c r="BJ300" s="20" t="s">
        <v>80</v>
      </c>
      <c r="BK300" s="229">
        <f>ROUND(I300*H300,2)</f>
        <v>0</v>
      </c>
      <c r="BL300" s="20" t="s">
        <v>273</v>
      </c>
      <c r="BM300" s="228" t="s">
        <v>1844</v>
      </c>
    </row>
    <row r="301" spans="1:47" s="2" customFormat="1" ht="12">
      <c r="A301" s="41"/>
      <c r="B301" s="42"/>
      <c r="C301" s="43"/>
      <c r="D301" s="230" t="s">
        <v>275</v>
      </c>
      <c r="E301" s="43"/>
      <c r="F301" s="231" t="s">
        <v>4765</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275</v>
      </c>
      <c r="AU301" s="20" t="s">
        <v>80</v>
      </c>
    </row>
    <row r="302" spans="1:65" s="2" customFormat="1" ht="16.5" customHeight="1">
      <c r="A302" s="41"/>
      <c r="B302" s="42"/>
      <c r="C302" s="217" t="s">
        <v>1135</v>
      </c>
      <c r="D302" s="217" t="s">
        <v>268</v>
      </c>
      <c r="E302" s="218" t="s">
        <v>4766</v>
      </c>
      <c r="F302" s="219" t="s">
        <v>4767</v>
      </c>
      <c r="G302" s="220" t="s">
        <v>423</v>
      </c>
      <c r="H302" s="221">
        <v>200</v>
      </c>
      <c r="I302" s="222"/>
      <c r="J302" s="223">
        <f>ROUND(I302*H302,2)</f>
        <v>0</v>
      </c>
      <c r="K302" s="219" t="s">
        <v>4582</v>
      </c>
      <c r="L302" s="47"/>
      <c r="M302" s="224" t="s">
        <v>19</v>
      </c>
      <c r="N302" s="225" t="s">
        <v>43</v>
      </c>
      <c r="O302" s="87"/>
      <c r="P302" s="226">
        <f>O302*H302</f>
        <v>0</v>
      </c>
      <c r="Q302" s="226">
        <v>0</v>
      </c>
      <c r="R302" s="226">
        <f>Q302*H302</f>
        <v>0</v>
      </c>
      <c r="S302" s="226">
        <v>0</v>
      </c>
      <c r="T302" s="227">
        <f>S302*H302</f>
        <v>0</v>
      </c>
      <c r="U302" s="41"/>
      <c r="V302" s="41"/>
      <c r="W302" s="41"/>
      <c r="X302" s="41"/>
      <c r="Y302" s="41"/>
      <c r="Z302" s="41"/>
      <c r="AA302" s="41"/>
      <c r="AB302" s="41"/>
      <c r="AC302" s="41"/>
      <c r="AD302" s="41"/>
      <c r="AE302" s="41"/>
      <c r="AR302" s="228" t="s">
        <v>273</v>
      </c>
      <c r="AT302" s="228" t="s">
        <v>268</v>
      </c>
      <c r="AU302" s="228" t="s">
        <v>80</v>
      </c>
      <c r="AY302" s="20" t="s">
        <v>266</v>
      </c>
      <c r="BE302" s="229">
        <f>IF(N302="základní",J302,0)</f>
        <v>0</v>
      </c>
      <c r="BF302" s="229">
        <f>IF(N302="snížená",J302,0)</f>
        <v>0</v>
      </c>
      <c r="BG302" s="229">
        <f>IF(N302="zákl. přenesená",J302,0)</f>
        <v>0</v>
      </c>
      <c r="BH302" s="229">
        <f>IF(N302="sníž. přenesená",J302,0)</f>
        <v>0</v>
      </c>
      <c r="BI302" s="229">
        <f>IF(N302="nulová",J302,0)</f>
        <v>0</v>
      </c>
      <c r="BJ302" s="20" t="s">
        <v>80</v>
      </c>
      <c r="BK302" s="229">
        <f>ROUND(I302*H302,2)</f>
        <v>0</v>
      </c>
      <c r="BL302" s="20" t="s">
        <v>273</v>
      </c>
      <c r="BM302" s="228" t="s">
        <v>1856</v>
      </c>
    </row>
    <row r="303" spans="1:47" s="2" customFormat="1" ht="12">
      <c r="A303" s="41"/>
      <c r="B303" s="42"/>
      <c r="C303" s="43"/>
      <c r="D303" s="230" t="s">
        <v>275</v>
      </c>
      <c r="E303" s="43"/>
      <c r="F303" s="231" t="s">
        <v>4767</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275</v>
      </c>
      <c r="AU303" s="20" t="s">
        <v>80</v>
      </c>
    </row>
    <row r="304" spans="1:65" s="2" customFormat="1" ht="16.5" customHeight="1">
      <c r="A304" s="41"/>
      <c r="B304" s="42"/>
      <c r="C304" s="217" t="s">
        <v>1139</v>
      </c>
      <c r="D304" s="217" t="s">
        <v>268</v>
      </c>
      <c r="E304" s="218" t="s">
        <v>4768</v>
      </c>
      <c r="F304" s="219" t="s">
        <v>4769</v>
      </c>
      <c r="G304" s="220" t="s">
        <v>423</v>
      </c>
      <c r="H304" s="221">
        <v>120</v>
      </c>
      <c r="I304" s="222"/>
      <c r="J304" s="223">
        <f>ROUND(I304*H304,2)</f>
        <v>0</v>
      </c>
      <c r="K304" s="219" t="s">
        <v>4582</v>
      </c>
      <c r="L304" s="47"/>
      <c r="M304" s="224" t="s">
        <v>19</v>
      </c>
      <c r="N304" s="225" t="s">
        <v>43</v>
      </c>
      <c r="O304" s="87"/>
      <c r="P304" s="226">
        <f>O304*H304</f>
        <v>0</v>
      </c>
      <c r="Q304" s="226">
        <v>0</v>
      </c>
      <c r="R304" s="226">
        <f>Q304*H304</f>
        <v>0</v>
      </c>
      <c r="S304" s="226">
        <v>0</v>
      </c>
      <c r="T304" s="227">
        <f>S304*H304</f>
        <v>0</v>
      </c>
      <c r="U304" s="41"/>
      <c r="V304" s="41"/>
      <c r="W304" s="41"/>
      <c r="X304" s="41"/>
      <c r="Y304" s="41"/>
      <c r="Z304" s="41"/>
      <c r="AA304" s="41"/>
      <c r="AB304" s="41"/>
      <c r="AC304" s="41"/>
      <c r="AD304" s="41"/>
      <c r="AE304" s="41"/>
      <c r="AR304" s="228" t="s">
        <v>273</v>
      </c>
      <c r="AT304" s="228" t="s">
        <v>268</v>
      </c>
      <c r="AU304" s="228" t="s">
        <v>80</v>
      </c>
      <c r="AY304" s="20" t="s">
        <v>266</v>
      </c>
      <c r="BE304" s="229">
        <f>IF(N304="základní",J304,0)</f>
        <v>0</v>
      </c>
      <c r="BF304" s="229">
        <f>IF(N304="snížená",J304,0)</f>
        <v>0</v>
      </c>
      <c r="BG304" s="229">
        <f>IF(N304="zákl. přenesená",J304,0)</f>
        <v>0</v>
      </c>
      <c r="BH304" s="229">
        <f>IF(N304="sníž. přenesená",J304,0)</f>
        <v>0</v>
      </c>
      <c r="BI304" s="229">
        <f>IF(N304="nulová",J304,0)</f>
        <v>0</v>
      </c>
      <c r="BJ304" s="20" t="s">
        <v>80</v>
      </c>
      <c r="BK304" s="229">
        <f>ROUND(I304*H304,2)</f>
        <v>0</v>
      </c>
      <c r="BL304" s="20" t="s">
        <v>273</v>
      </c>
      <c r="BM304" s="228" t="s">
        <v>1869</v>
      </c>
    </row>
    <row r="305" spans="1:47" s="2" customFormat="1" ht="12">
      <c r="A305" s="41"/>
      <c r="B305" s="42"/>
      <c r="C305" s="43"/>
      <c r="D305" s="230" t="s">
        <v>275</v>
      </c>
      <c r="E305" s="43"/>
      <c r="F305" s="231" t="s">
        <v>4769</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275</v>
      </c>
      <c r="AU305" s="20" t="s">
        <v>80</v>
      </c>
    </row>
    <row r="306" spans="1:65" s="2" customFormat="1" ht="16.5" customHeight="1">
      <c r="A306" s="41"/>
      <c r="B306" s="42"/>
      <c r="C306" s="217" t="s">
        <v>1143</v>
      </c>
      <c r="D306" s="217" t="s">
        <v>268</v>
      </c>
      <c r="E306" s="218" t="s">
        <v>4770</v>
      </c>
      <c r="F306" s="219" t="s">
        <v>4771</v>
      </c>
      <c r="G306" s="220" t="s">
        <v>423</v>
      </c>
      <c r="H306" s="221">
        <v>30</v>
      </c>
      <c r="I306" s="222"/>
      <c r="J306" s="223">
        <f>ROUND(I306*H306,2)</f>
        <v>0</v>
      </c>
      <c r="K306" s="219" t="s">
        <v>4582</v>
      </c>
      <c r="L306" s="47"/>
      <c r="M306" s="224" t="s">
        <v>19</v>
      </c>
      <c r="N306" s="225" t="s">
        <v>43</v>
      </c>
      <c r="O306" s="87"/>
      <c r="P306" s="226">
        <f>O306*H306</f>
        <v>0</v>
      </c>
      <c r="Q306" s="226">
        <v>0</v>
      </c>
      <c r="R306" s="226">
        <f>Q306*H306</f>
        <v>0</v>
      </c>
      <c r="S306" s="226">
        <v>0</v>
      </c>
      <c r="T306" s="227">
        <f>S306*H306</f>
        <v>0</v>
      </c>
      <c r="U306" s="41"/>
      <c r="V306" s="41"/>
      <c r="W306" s="41"/>
      <c r="X306" s="41"/>
      <c r="Y306" s="41"/>
      <c r="Z306" s="41"/>
      <c r="AA306" s="41"/>
      <c r="AB306" s="41"/>
      <c r="AC306" s="41"/>
      <c r="AD306" s="41"/>
      <c r="AE306" s="41"/>
      <c r="AR306" s="228" t="s">
        <v>273</v>
      </c>
      <c r="AT306" s="228" t="s">
        <v>268</v>
      </c>
      <c r="AU306" s="228" t="s">
        <v>80</v>
      </c>
      <c r="AY306" s="20" t="s">
        <v>266</v>
      </c>
      <c r="BE306" s="229">
        <f>IF(N306="základní",J306,0)</f>
        <v>0</v>
      </c>
      <c r="BF306" s="229">
        <f>IF(N306="snížená",J306,0)</f>
        <v>0</v>
      </c>
      <c r="BG306" s="229">
        <f>IF(N306="zákl. přenesená",J306,0)</f>
        <v>0</v>
      </c>
      <c r="BH306" s="229">
        <f>IF(N306="sníž. přenesená",J306,0)</f>
        <v>0</v>
      </c>
      <c r="BI306" s="229">
        <f>IF(N306="nulová",J306,0)</f>
        <v>0</v>
      </c>
      <c r="BJ306" s="20" t="s">
        <v>80</v>
      </c>
      <c r="BK306" s="229">
        <f>ROUND(I306*H306,2)</f>
        <v>0</v>
      </c>
      <c r="BL306" s="20" t="s">
        <v>273</v>
      </c>
      <c r="BM306" s="228" t="s">
        <v>1883</v>
      </c>
    </row>
    <row r="307" spans="1:47" s="2" customFormat="1" ht="12">
      <c r="A307" s="41"/>
      <c r="B307" s="42"/>
      <c r="C307" s="43"/>
      <c r="D307" s="230" t="s">
        <v>275</v>
      </c>
      <c r="E307" s="43"/>
      <c r="F307" s="231" t="s">
        <v>4771</v>
      </c>
      <c r="G307" s="43"/>
      <c r="H307" s="43"/>
      <c r="I307" s="232"/>
      <c r="J307" s="43"/>
      <c r="K307" s="43"/>
      <c r="L307" s="47"/>
      <c r="M307" s="233"/>
      <c r="N307" s="234"/>
      <c r="O307" s="87"/>
      <c r="P307" s="87"/>
      <c r="Q307" s="87"/>
      <c r="R307" s="87"/>
      <c r="S307" s="87"/>
      <c r="T307" s="88"/>
      <c r="U307" s="41"/>
      <c r="V307" s="41"/>
      <c r="W307" s="41"/>
      <c r="X307" s="41"/>
      <c r="Y307" s="41"/>
      <c r="Z307" s="41"/>
      <c r="AA307" s="41"/>
      <c r="AB307" s="41"/>
      <c r="AC307" s="41"/>
      <c r="AD307" s="41"/>
      <c r="AE307" s="41"/>
      <c r="AT307" s="20" t="s">
        <v>275</v>
      </c>
      <c r="AU307" s="20" t="s">
        <v>80</v>
      </c>
    </row>
    <row r="308" spans="1:65" s="2" customFormat="1" ht="16.5" customHeight="1">
      <c r="A308" s="41"/>
      <c r="B308" s="42"/>
      <c r="C308" s="217" t="s">
        <v>1147</v>
      </c>
      <c r="D308" s="217" t="s">
        <v>268</v>
      </c>
      <c r="E308" s="218" t="s">
        <v>4772</v>
      </c>
      <c r="F308" s="219" t="s">
        <v>4773</v>
      </c>
      <c r="G308" s="220" t="s">
        <v>423</v>
      </c>
      <c r="H308" s="221">
        <v>30</v>
      </c>
      <c r="I308" s="222"/>
      <c r="J308" s="223">
        <f>ROUND(I308*H308,2)</f>
        <v>0</v>
      </c>
      <c r="K308" s="219" t="s">
        <v>4582</v>
      </c>
      <c r="L308" s="47"/>
      <c r="M308" s="224" t="s">
        <v>19</v>
      </c>
      <c r="N308" s="225" t="s">
        <v>43</v>
      </c>
      <c r="O308" s="87"/>
      <c r="P308" s="226">
        <f>O308*H308</f>
        <v>0</v>
      </c>
      <c r="Q308" s="226">
        <v>0</v>
      </c>
      <c r="R308" s="226">
        <f>Q308*H308</f>
        <v>0</v>
      </c>
      <c r="S308" s="226">
        <v>0</v>
      </c>
      <c r="T308" s="227">
        <f>S308*H308</f>
        <v>0</v>
      </c>
      <c r="U308" s="41"/>
      <c r="V308" s="41"/>
      <c r="W308" s="41"/>
      <c r="X308" s="41"/>
      <c r="Y308" s="41"/>
      <c r="Z308" s="41"/>
      <c r="AA308" s="41"/>
      <c r="AB308" s="41"/>
      <c r="AC308" s="41"/>
      <c r="AD308" s="41"/>
      <c r="AE308" s="41"/>
      <c r="AR308" s="228" t="s">
        <v>273</v>
      </c>
      <c r="AT308" s="228" t="s">
        <v>268</v>
      </c>
      <c r="AU308" s="228" t="s">
        <v>80</v>
      </c>
      <c r="AY308" s="20" t="s">
        <v>266</v>
      </c>
      <c r="BE308" s="229">
        <f>IF(N308="základní",J308,0)</f>
        <v>0</v>
      </c>
      <c r="BF308" s="229">
        <f>IF(N308="snížená",J308,0)</f>
        <v>0</v>
      </c>
      <c r="BG308" s="229">
        <f>IF(N308="zákl. přenesená",J308,0)</f>
        <v>0</v>
      </c>
      <c r="BH308" s="229">
        <f>IF(N308="sníž. přenesená",J308,0)</f>
        <v>0</v>
      </c>
      <c r="BI308" s="229">
        <f>IF(N308="nulová",J308,0)</f>
        <v>0</v>
      </c>
      <c r="BJ308" s="20" t="s">
        <v>80</v>
      </c>
      <c r="BK308" s="229">
        <f>ROUND(I308*H308,2)</f>
        <v>0</v>
      </c>
      <c r="BL308" s="20" t="s">
        <v>273</v>
      </c>
      <c r="BM308" s="228" t="s">
        <v>1898</v>
      </c>
    </row>
    <row r="309" spans="1:47" s="2" customFormat="1" ht="12">
      <c r="A309" s="41"/>
      <c r="B309" s="42"/>
      <c r="C309" s="43"/>
      <c r="D309" s="230" t="s">
        <v>275</v>
      </c>
      <c r="E309" s="43"/>
      <c r="F309" s="231" t="s">
        <v>4773</v>
      </c>
      <c r="G309" s="43"/>
      <c r="H309" s="43"/>
      <c r="I309" s="232"/>
      <c r="J309" s="43"/>
      <c r="K309" s="43"/>
      <c r="L309" s="47"/>
      <c r="M309" s="233"/>
      <c r="N309" s="234"/>
      <c r="O309" s="87"/>
      <c r="P309" s="87"/>
      <c r="Q309" s="87"/>
      <c r="R309" s="87"/>
      <c r="S309" s="87"/>
      <c r="T309" s="88"/>
      <c r="U309" s="41"/>
      <c r="V309" s="41"/>
      <c r="W309" s="41"/>
      <c r="X309" s="41"/>
      <c r="Y309" s="41"/>
      <c r="Z309" s="41"/>
      <c r="AA309" s="41"/>
      <c r="AB309" s="41"/>
      <c r="AC309" s="41"/>
      <c r="AD309" s="41"/>
      <c r="AE309" s="41"/>
      <c r="AT309" s="20" t="s">
        <v>275</v>
      </c>
      <c r="AU309" s="20" t="s">
        <v>80</v>
      </c>
    </row>
    <row r="310" spans="1:65" s="2" customFormat="1" ht="16.5" customHeight="1">
      <c r="A310" s="41"/>
      <c r="B310" s="42"/>
      <c r="C310" s="217" t="s">
        <v>1151</v>
      </c>
      <c r="D310" s="217" t="s">
        <v>268</v>
      </c>
      <c r="E310" s="218" t="s">
        <v>4774</v>
      </c>
      <c r="F310" s="219" t="s">
        <v>4775</v>
      </c>
      <c r="G310" s="220" t="s">
        <v>423</v>
      </c>
      <c r="H310" s="221">
        <v>30</v>
      </c>
      <c r="I310" s="222"/>
      <c r="J310" s="223">
        <f>ROUND(I310*H310,2)</f>
        <v>0</v>
      </c>
      <c r="K310" s="219" t="s">
        <v>4582</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273</v>
      </c>
      <c r="AT310" s="228" t="s">
        <v>268</v>
      </c>
      <c r="AU310" s="228" t="s">
        <v>80</v>
      </c>
      <c r="AY310" s="20" t="s">
        <v>266</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273</v>
      </c>
      <c r="BM310" s="228" t="s">
        <v>1909</v>
      </c>
    </row>
    <row r="311" spans="1:47" s="2" customFormat="1" ht="12">
      <c r="A311" s="41"/>
      <c r="B311" s="42"/>
      <c r="C311" s="43"/>
      <c r="D311" s="230" t="s">
        <v>275</v>
      </c>
      <c r="E311" s="43"/>
      <c r="F311" s="231" t="s">
        <v>4775</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275</v>
      </c>
      <c r="AU311" s="20" t="s">
        <v>80</v>
      </c>
    </row>
    <row r="312" spans="1:65" s="2" customFormat="1" ht="16.5" customHeight="1">
      <c r="A312" s="41"/>
      <c r="B312" s="42"/>
      <c r="C312" s="217" t="s">
        <v>1155</v>
      </c>
      <c r="D312" s="217" t="s">
        <v>268</v>
      </c>
      <c r="E312" s="218" t="s">
        <v>4776</v>
      </c>
      <c r="F312" s="219" t="s">
        <v>4777</v>
      </c>
      <c r="G312" s="220" t="s">
        <v>3993</v>
      </c>
      <c r="H312" s="221">
        <v>23</v>
      </c>
      <c r="I312" s="222"/>
      <c r="J312" s="223">
        <f>ROUND(I312*H312,2)</f>
        <v>0</v>
      </c>
      <c r="K312" s="219" t="s">
        <v>4582</v>
      </c>
      <c r="L312" s="47"/>
      <c r="M312" s="224" t="s">
        <v>19</v>
      </c>
      <c r="N312" s="225" t="s">
        <v>43</v>
      </c>
      <c r="O312" s="87"/>
      <c r="P312" s="226">
        <f>O312*H312</f>
        <v>0</v>
      </c>
      <c r="Q312" s="226">
        <v>0</v>
      </c>
      <c r="R312" s="226">
        <f>Q312*H312</f>
        <v>0</v>
      </c>
      <c r="S312" s="226">
        <v>0</v>
      </c>
      <c r="T312" s="227">
        <f>S312*H312</f>
        <v>0</v>
      </c>
      <c r="U312" s="41"/>
      <c r="V312" s="41"/>
      <c r="W312" s="41"/>
      <c r="X312" s="41"/>
      <c r="Y312" s="41"/>
      <c r="Z312" s="41"/>
      <c r="AA312" s="41"/>
      <c r="AB312" s="41"/>
      <c r="AC312" s="41"/>
      <c r="AD312" s="41"/>
      <c r="AE312" s="41"/>
      <c r="AR312" s="228" t="s">
        <v>273</v>
      </c>
      <c r="AT312" s="228" t="s">
        <v>268</v>
      </c>
      <c r="AU312" s="228" t="s">
        <v>80</v>
      </c>
      <c r="AY312" s="20" t="s">
        <v>266</v>
      </c>
      <c r="BE312" s="229">
        <f>IF(N312="základní",J312,0)</f>
        <v>0</v>
      </c>
      <c r="BF312" s="229">
        <f>IF(N312="snížená",J312,0)</f>
        <v>0</v>
      </c>
      <c r="BG312" s="229">
        <f>IF(N312="zákl. přenesená",J312,0)</f>
        <v>0</v>
      </c>
      <c r="BH312" s="229">
        <f>IF(N312="sníž. přenesená",J312,0)</f>
        <v>0</v>
      </c>
      <c r="BI312" s="229">
        <f>IF(N312="nulová",J312,0)</f>
        <v>0</v>
      </c>
      <c r="BJ312" s="20" t="s">
        <v>80</v>
      </c>
      <c r="BK312" s="229">
        <f>ROUND(I312*H312,2)</f>
        <v>0</v>
      </c>
      <c r="BL312" s="20" t="s">
        <v>273</v>
      </c>
      <c r="BM312" s="228" t="s">
        <v>1917</v>
      </c>
    </row>
    <row r="313" spans="1:47" s="2" customFormat="1" ht="12">
      <c r="A313" s="41"/>
      <c r="B313" s="42"/>
      <c r="C313" s="43"/>
      <c r="D313" s="230" t="s">
        <v>275</v>
      </c>
      <c r="E313" s="43"/>
      <c r="F313" s="231" t="s">
        <v>4777</v>
      </c>
      <c r="G313" s="43"/>
      <c r="H313" s="43"/>
      <c r="I313" s="232"/>
      <c r="J313" s="43"/>
      <c r="K313" s="43"/>
      <c r="L313" s="47"/>
      <c r="M313" s="233"/>
      <c r="N313" s="234"/>
      <c r="O313" s="87"/>
      <c r="P313" s="87"/>
      <c r="Q313" s="87"/>
      <c r="R313" s="87"/>
      <c r="S313" s="87"/>
      <c r="T313" s="88"/>
      <c r="U313" s="41"/>
      <c r="V313" s="41"/>
      <c r="W313" s="41"/>
      <c r="X313" s="41"/>
      <c r="Y313" s="41"/>
      <c r="Z313" s="41"/>
      <c r="AA313" s="41"/>
      <c r="AB313" s="41"/>
      <c r="AC313" s="41"/>
      <c r="AD313" s="41"/>
      <c r="AE313" s="41"/>
      <c r="AT313" s="20" t="s">
        <v>275</v>
      </c>
      <c r="AU313" s="20" t="s">
        <v>80</v>
      </c>
    </row>
    <row r="314" spans="1:65" s="2" customFormat="1" ht="16.5" customHeight="1">
      <c r="A314" s="41"/>
      <c r="B314" s="42"/>
      <c r="C314" s="217" t="s">
        <v>1159</v>
      </c>
      <c r="D314" s="217" t="s">
        <v>268</v>
      </c>
      <c r="E314" s="218" t="s">
        <v>4778</v>
      </c>
      <c r="F314" s="219" t="s">
        <v>4779</v>
      </c>
      <c r="G314" s="220" t="s">
        <v>3993</v>
      </c>
      <c r="H314" s="221">
        <v>14</v>
      </c>
      <c r="I314" s="222"/>
      <c r="J314" s="223">
        <f>ROUND(I314*H314,2)</f>
        <v>0</v>
      </c>
      <c r="K314" s="219" t="s">
        <v>4582</v>
      </c>
      <c r="L314" s="47"/>
      <c r="M314" s="224" t="s">
        <v>19</v>
      </c>
      <c r="N314" s="225" t="s">
        <v>43</v>
      </c>
      <c r="O314" s="87"/>
      <c r="P314" s="226">
        <f>O314*H314</f>
        <v>0</v>
      </c>
      <c r="Q314" s="226">
        <v>0</v>
      </c>
      <c r="R314" s="226">
        <f>Q314*H314</f>
        <v>0</v>
      </c>
      <c r="S314" s="226">
        <v>0</v>
      </c>
      <c r="T314" s="227">
        <f>S314*H314</f>
        <v>0</v>
      </c>
      <c r="U314" s="41"/>
      <c r="V314" s="41"/>
      <c r="W314" s="41"/>
      <c r="X314" s="41"/>
      <c r="Y314" s="41"/>
      <c r="Z314" s="41"/>
      <c r="AA314" s="41"/>
      <c r="AB314" s="41"/>
      <c r="AC314" s="41"/>
      <c r="AD314" s="41"/>
      <c r="AE314" s="41"/>
      <c r="AR314" s="228" t="s">
        <v>273</v>
      </c>
      <c r="AT314" s="228" t="s">
        <v>268</v>
      </c>
      <c r="AU314" s="228" t="s">
        <v>80</v>
      </c>
      <c r="AY314" s="20" t="s">
        <v>266</v>
      </c>
      <c r="BE314" s="229">
        <f>IF(N314="základní",J314,0)</f>
        <v>0</v>
      </c>
      <c r="BF314" s="229">
        <f>IF(N314="snížená",J314,0)</f>
        <v>0</v>
      </c>
      <c r="BG314" s="229">
        <f>IF(N314="zákl. přenesená",J314,0)</f>
        <v>0</v>
      </c>
      <c r="BH314" s="229">
        <f>IF(N314="sníž. přenesená",J314,0)</f>
        <v>0</v>
      </c>
      <c r="BI314" s="229">
        <f>IF(N314="nulová",J314,0)</f>
        <v>0</v>
      </c>
      <c r="BJ314" s="20" t="s">
        <v>80</v>
      </c>
      <c r="BK314" s="229">
        <f>ROUND(I314*H314,2)</f>
        <v>0</v>
      </c>
      <c r="BL314" s="20" t="s">
        <v>273</v>
      </c>
      <c r="BM314" s="228" t="s">
        <v>1924</v>
      </c>
    </row>
    <row r="315" spans="1:47" s="2" customFormat="1" ht="12">
      <c r="A315" s="41"/>
      <c r="B315" s="42"/>
      <c r="C315" s="43"/>
      <c r="D315" s="230" t="s">
        <v>275</v>
      </c>
      <c r="E315" s="43"/>
      <c r="F315" s="231" t="s">
        <v>4779</v>
      </c>
      <c r="G315" s="43"/>
      <c r="H315" s="43"/>
      <c r="I315" s="232"/>
      <c r="J315" s="43"/>
      <c r="K315" s="43"/>
      <c r="L315" s="47"/>
      <c r="M315" s="233"/>
      <c r="N315" s="234"/>
      <c r="O315" s="87"/>
      <c r="P315" s="87"/>
      <c r="Q315" s="87"/>
      <c r="R315" s="87"/>
      <c r="S315" s="87"/>
      <c r="T315" s="88"/>
      <c r="U315" s="41"/>
      <c r="V315" s="41"/>
      <c r="W315" s="41"/>
      <c r="X315" s="41"/>
      <c r="Y315" s="41"/>
      <c r="Z315" s="41"/>
      <c r="AA315" s="41"/>
      <c r="AB315" s="41"/>
      <c r="AC315" s="41"/>
      <c r="AD315" s="41"/>
      <c r="AE315" s="41"/>
      <c r="AT315" s="20" t="s">
        <v>275</v>
      </c>
      <c r="AU315" s="20" t="s">
        <v>80</v>
      </c>
    </row>
    <row r="316" spans="1:65" s="2" customFormat="1" ht="16.5" customHeight="1">
      <c r="A316" s="41"/>
      <c r="B316" s="42"/>
      <c r="C316" s="217" t="s">
        <v>1174</v>
      </c>
      <c r="D316" s="217" t="s">
        <v>268</v>
      </c>
      <c r="E316" s="218" t="s">
        <v>4776</v>
      </c>
      <c r="F316" s="219" t="s">
        <v>4777</v>
      </c>
      <c r="G316" s="220" t="s">
        <v>3993</v>
      </c>
      <c r="H316" s="221">
        <v>8</v>
      </c>
      <c r="I316" s="222"/>
      <c r="J316" s="223">
        <f>ROUND(I316*H316,2)</f>
        <v>0</v>
      </c>
      <c r="K316" s="219" t="s">
        <v>4582</v>
      </c>
      <c r="L316" s="47"/>
      <c r="M316" s="224" t="s">
        <v>19</v>
      </c>
      <c r="N316" s="225" t="s">
        <v>43</v>
      </c>
      <c r="O316" s="87"/>
      <c r="P316" s="226">
        <f>O316*H316</f>
        <v>0</v>
      </c>
      <c r="Q316" s="226">
        <v>0</v>
      </c>
      <c r="R316" s="226">
        <f>Q316*H316</f>
        <v>0</v>
      </c>
      <c r="S316" s="226">
        <v>0</v>
      </c>
      <c r="T316" s="227">
        <f>S316*H316</f>
        <v>0</v>
      </c>
      <c r="U316" s="41"/>
      <c r="V316" s="41"/>
      <c r="W316" s="41"/>
      <c r="X316" s="41"/>
      <c r="Y316" s="41"/>
      <c r="Z316" s="41"/>
      <c r="AA316" s="41"/>
      <c r="AB316" s="41"/>
      <c r="AC316" s="41"/>
      <c r="AD316" s="41"/>
      <c r="AE316" s="41"/>
      <c r="AR316" s="228" t="s">
        <v>273</v>
      </c>
      <c r="AT316" s="228" t="s">
        <v>268</v>
      </c>
      <c r="AU316" s="228" t="s">
        <v>80</v>
      </c>
      <c r="AY316" s="20" t="s">
        <v>266</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273</v>
      </c>
      <c r="BM316" s="228" t="s">
        <v>1937</v>
      </c>
    </row>
    <row r="317" spans="1:47" s="2" customFormat="1" ht="12">
      <c r="A317" s="41"/>
      <c r="B317" s="42"/>
      <c r="C317" s="43"/>
      <c r="D317" s="230" t="s">
        <v>275</v>
      </c>
      <c r="E317" s="43"/>
      <c r="F317" s="231" t="s">
        <v>4777</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275</v>
      </c>
      <c r="AU317" s="20" t="s">
        <v>80</v>
      </c>
    </row>
    <row r="318" spans="1:65" s="2" customFormat="1" ht="16.5" customHeight="1">
      <c r="A318" s="41"/>
      <c r="B318" s="42"/>
      <c r="C318" s="217" t="s">
        <v>1179</v>
      </c>
      <c r="D318" s="217" t="s">
        <v>268</v>
      </c>
      <c r="E318" s="218" t="s">
        <v>4780</v>
      </c>
      <c r="F318" s="219" t="s">
        <v>4781</v>
      </c>
      <c r="G318" s="220" t="s">
        <v>3993</v>
      </c>
      <c r="H318" s="221">
        <v>57</v>
      </c>
      <c r="I318" s="222"/>
      <c r="J318" s="223">
        <f>ROUND(I318*H318,2)</f>
        <v>0</v>
      </c>
      <c r="K318" s="219" t="s">
        <v>4582</v>
      </c>
      <c r="L318" s="47"/>
      <c r="M318" s="224" t="s">
        <v>19</v>
      </c>
      <c r="N318" s="225" t="s">
        <v>43</v>
      </c>
      <c r="O318" s="87"/>
      <c r="P318" s="226">
        <f>O318*H318</f>
        <v>0</v>
      </c>
      <c r="Q318" s="226">
        <v>0</v>
      </c>
      <c r="R318" s="226">
        <f>Q318*H318</f>
        <v>0</v>
      </c>
      <c r="S318" s="226">
        <v>0</v>
      </c>
      <c r="T318" s="227">
        <f>S318*H318</f>
        <v>0</v>
      </c>
      <c r="U318" s="41"/>
      <c r="V318" s="41"/>
      <c r="W318" s="41"/>
      <c r="X318" s="41"/>
      <c r="Y318" s="41"/>
      <c r="Z318" s="41"/>
      <c r="AA318" s="41"/>
      <c r="AB318" s="41"/>
      <c r="AC318" s="41"/>
      <c r="AD318" s="41"/>
      <c r="AE318" s="41"/>
      <c r="AR318" s="228" t="s">
        <v>273</v>
      </c>
      <c r="AT318" s="228" t="s">
        <v>268</v>
      </c>
      <c r="AU318" s="228" t="s">
        <v>80</v>
      </c>
      <c r="AY318" s="20" t="s">
        <v>266</v>
      </c>
      <c r="BE318" s="229">
        <f>IF(N318="základní",J318,0)</f>
        <v>0</v>
      </c>
      <c r="BF318" s="229">
        <f>IF(N318="snížená",J318,0)</f>
        <v>0</v>
      </c>
      <c r="BG318" s="229">
        <f>IF(N318="zákl. přenesená",J318,0)</f>
        <v>0</v>
      </c>
      <c r="BH318" s="229">
        <f>IF(N318="sníž. přenesená",J318,0)</f>
        <v>0</v>
      </c>
      <c r="BI318" s="229">
        <f>IF(N318="nulová",J318,0)</f>
        <v>0</v>
      </c>
      <c r="BJ318" s="20" t="s">
        <v>80</v>
      </c>
      <c r="BK318" s="229">
        <f>ROUND(I318*H318,2)</f>
        <v>0</v>
      </c>
      <c r="BL318" s="20" t="s">
        <v>273</v>
      </c>
      <c r="BM318" s="228" t="s">
        <v>1949</v>
      </c>
    </row>
    <row r="319" spans="1:47" s="2" customFormat="1" ht="12">
      <c r="A319" s="41"/>
      <c r="B319" s="42"/>
      <c r="C319" s="43"/>
      <c r="D319" s="230" t="s">
        <v>275</v>
      </c>
      <c r="E319" s="43"/>
      <c r="F319" s="231" t="s">
        <v>4781</v>
      </c>
      <c r="G319" s="43"/>
      <c r="H319" s="43"/>
      <c r="I319" s="232"/>
      <c r="J319" s="43"/>
      <c r="K319" s="43"/>
      <c r="L319" s="47"/>
      <c r="M319" s="233"/>
      <c r="N319" s="234"/>
      <c r="O319" s="87"/>
      <c r="P319" s="87"/>
      <c r="Q319" s="87"/>
      <c r="R319" s="87"/>
      <c r="S319" s="87"/>
      <c r="T319" s="88"/>
      <c r="U319" s="41"/>
      <c r="V319" s="41"/>
      <c r="W319" s="41"/>
      <c r="X319" s="41"/>
      <c r="Y319" s="41"/>
      <c r="Z319" s="41"/>
      <c r="AA319" s="41"/>
      <c r="AB319" s="41"/>
      <c r="AC319" s="41"/>
      <c r="AD319" s="41"/>
      <c r="AE319" s="41"/>
      <c r="AT319" s="20" t="s">
        <v>275</v>
      </c>
      <c r="AU319" s="20" t="s">
        <v>80</v>
      </c>
    </row>
    <row r="320" spans="1:65" s="2" customFormat="1" ht="16.5" customHeight="1">
      <c r="A320" s="41"/>
      <c r="B320" s="42"/>
      <c r="C320" s="217" t="s">
        <v>1185</v>
      </c>
      <c r="D320" s="217" t="s">
        <v>268</v>
      </c>
      <c r="E320" s="218" t="s">
        <v>4780</v>
      </c>
      <c r="F320" s="219" t="s">
        <v>4781</v>
      </c>
      <c r="G320" s="220" t="s">
        <v>3993</v>
      </c>
      <c r="H320" s="221">
        <v>9</v>
      </c>
      <c r="I320" s="222"/>
      <c r="J320" s="223">
        <f>ROUND(I320*H320,2)</f>
        <v>0</v>
      </c>
      <c r="K320" s="219" t="s">
        <v>4582</v>
      </c>
      <c r="L320" s="47"/>
      <c r="M320" s="224" t="s">
        <v>19</v>
      </c>
      <c r="N320" s="225" t="s">
        <v>43</v>
      </c>
      <c r="O320" s="87"/>
      <c r="P320" s="226">
        <f>O320*H320</f>
        <v>0</v>
      </c>
      <c r="Q320" s="226">
        <v>0</v>
      </c>
      <c r="R320" s="226">
        <f>Q320*H320</f>
        <v>0</v>
      </c>
      <c r="S320" s="226">
        <v>0</v>
      </c>
      <c r="T320" s="227">
        <f>S320*H320</f>
        <v>0</v>
      </c>
      <c r="U320" s="41"/>
      <c r="V320" s="41"/>
      <c r="W320" s="41"/>
      <c r="X320" s="41"/>
      <c r="Y320" s="41"/>
      <c r="Z320" s="41"/>
      <c r="AA320" s="41"/>
      <c r="AB320" s="41"/>
      <c r="AC320" s="41"/>
      <c r="AD320" s="41"/>
      <c r="AE320" s="41"/>
      <c r="AR320" s="228" t="s">
        <v>273</v>
      </c>
      <c r="AT320" s="228" t="s">
        <v>268</v>
      </c>
      <c r="AU320" s="228" t="s">
        <v>80</v>
      </c>
      <c r="AY320" s="20" t="s">
        <v>266</v>
      </c>
      <c r="BE320" s="229">
        <f>IF(N320="základní",J320,0)</f>
        <v>0</v>
      </c>
      <c r="BF320" s="229">
        <f>IF(N320="snížená",J320,0)</f>
        <v>0</v>
      </c>
      <c r="BG320" s="229">
        <f>IF(N320="zákl. přenesená",J320,0)</f>
        <v>0</v>
      </c>
      <c r="BH320" s="229">
        <f>IF(N320="sníž. přenesená",J320,0)</f>
        <v>0</v>
      </c>
      <c r="BI320" s="229">
        <f>IF(N320="nulová",J320,0)</f>
        <v>0</v>
      </c>
      <c r="BJ320" s="20" t="s">
        <v>80</v>
      </c>
      <c r="BK320" s="229">
        <f>ROUND(I320*H320,2)</f>
        <v>0</v>
      </c>
      <c r="BL320" s="20" t="s">
        <v>273</v>
      </c>
      <c r="BM320" s="228" t="s">
        <v>1961</v>
      </c>
    </row>
    <row r="321" spans="1:47" s="2" customFormat="1" ht="12">
      <c r="A321" s="41"/>
      <c r="B321" s="42"/>
      <c r="C321" s="43"/>
      <c r="D321" s="230" t="s">
        <v>275</v>
      </c>
      <c r="E321" s="43"/>
      <c r="F321" s="231" t="s">
        <v>4781</v>
      </c>
      <c r="G321" s="43"/>
      <c r="H321" s="43"/>
      <c r="I321" s="232"/>
      <c r="J321" s="43"/>
      <c r="K321" s="43"/>
      <c r="L321" s="47"/>
      <c r="M321" s="233"/>
      <c r="N321" s="234"/>
      <c r="O321" s="87"/>
      <c r="P321" s="87"/>
      <c r="Q321" s="87"/>
      <c r="R321" s="87"/>
      <c r="S321" s="87"/>
      <c r="T321" s="88"/>
      <c r="U321" s="41"/>
      <c r="V321" s="41"/>
      <c r="W321" s="41"/>
      <c r="X321" s="41"/>
      <c r="Y321" s="41"/>
      <c r="Z321" s="41"/>
      <c r="AA321" s="41"/>
      <c r="AB321" s="41"/>
      <c r="AC321" s="41"/>
      <c r="AD321" s="41"/>
      <c r="AE321" s="41"/>
      <c r="AT321" s="20" t="s">
        <v>275</v>
      </c>
      <c r="AU321" s="20" t="s">
        <v>80</v>
      </c>
    </row>
    <row r="322" spans="1:65" s="2" customFormat="1" ht="16.5" customHeight="1">
      <c r="A322" s="41"/>
      <c r="B322" s="42"/>
      <c r="C322" s="217" t="s">
        <v>1190</v>
      </c>
      <c r="D322" s="217" t="s">
        <v>268</v>
      </c>
      <c r="E322" s="218" t="s">
        <v>4782</v>
      </c>
      <c r="F322" s="219" t="s">
        <v>4783</v>
      </c>
      <c r="G322" s="220" t="s">
        <v>3993</v>
      </c>
      <c r="H322" s="221">
        <v>28</v>
      </c>
      <c r="I322" s="222"/>
      <c r="J322" s="223">
        <f>ROUND(I322*H322,2)</f>
        <v>0</v>
      </c>
      <c r="K322" s="219" t="s">
        <v>4582</v>
      </c>
      <c r="L322" s="47"/>
      <c r="M322" s="224" t="s">
        <v>19</v>
      </c>
      <c r="N322" s="225" t="s">
        <v>43</v>
      </c>
      <c r="O322" s="87"/>
      <c r="P322" s="226">
        <f>O322*H322</f>
        <v>0</v>
      </c>
      <c r="Q322" s="226">
        <v>0</v>
      </c>
      <c r="R322" s="226">
        <f>Q322*H322</f>
        <v>0</v>
      </c>
      <c r="S322" s="226">
        <v>0</v>
      </c>
      <c r="T322" s="227">
        <f>S322*H322</f>
        <v>0</v>
      </c>
      <c r="U322" s="41"/>
      <c r="V322" s="41"/>
      <c r="W322" s="41"/>
      <c r="X322" s="41"/>
      <c r="Y322" s="41"/>
      <c r="Z322" s="41"/>
      <c r="AA322" s="41"/>
      <c r="AB322" s="41"/>
      <c r="AC322" s="41"/>
      <c r="AD322" s="41"/>
      <c r="AE322" s="41"/>
      <c r="AR322" s="228" t="s">
        <v>273</v>
      </c>
      <c r="AT322" s="228" t="s">
        <v>268</v>
      </c>
      <c r="AU322" s="228" t="s">
        <v>80</v>
      </c>
      <c r="AY322" s="20" t="s">
        <v>266</v>
      </c>
      <c r="BE322" s="229">
        <f>IF(N322="základní",J322,0)</f>
        <v>0</v>
      </c>
      <c r="BF322" s="229">
        <f>IF(N322="snížená",J322,0)</f>
        <v>0</v>
      </c>
      <c r="BG322" s="229">
        <f>IF(N322="zákl. přenesená",J322,0)</f>
        <v>0</v>
      </c>
      <c r="BH322" s="229">
        <f>IF(N322="sníž. přenesená",J322,0)</f>
        <v>0</v>
      </c>
      <c r="BI322" s="229">
        <f>IF(N322="nulová",J322,0)</f>
        <v>0</v>
      </c>
      <c r="BJ322" s="20" t="s">
        <v>80</v>
      </c>
      <c r="BK322" s="229">
        <f>ROUND(I322*H322,2)</f>
        <v>0</v>
      </c>
      <c r="BL322" s="20" t="s">
        <v>273</v>
      </c>
      <c r="BM322" s="228" t="s">
        <v>1969</v>
      </c>
    </row>
    <row r="323" spans="1:47" s="2" customFormat="1" ht="12">
      <c r="A323" s="41"/>
      <c r="B323" s="42"/>
      <c r="C323" s="43"/>
      <c r="D323" s="230" t="s">
        <v>275</v>
      </c>
      <c r="E323" s="43"/>
      <c r="F323" s="231" t="s">
        <v>4783</v>
      </c>
      <c r="G323" s="43"/>
      <c r="H323" s="43"/>
      <c r="I323" s="232"/>
      <c r="J323" s="43"/>
      <c r="K323" s="43"/>
      <c r="L323" s="47"/>
      <c r="M323" s="233"/>
      <c r="N323" s="234"/>
      <c r="O323" s="87"/>
      <c r="P323" s="87"/>
      <c r="Q323" s="87"/>
      <c r="R323" s="87"/>
      <c r="S323" s="87"/>
      <c r="T323" s="88"/>
      <c r="U323" s="41"/>
      <c r="V323" s="41"/>
      <c r="W323" s="41"/>
      <c r="X323" s="41"/>
      <c r="Y323" s="41"/>
      <c r="Z323" s="41"/>
      <c r="AA323" s="41"/>
      <c r="AB323" s="41"/>
      <c r="AC323" s="41"/>
      <c r="AD323" s="41"/>
      <c r="AE323" s="41"/>
      <c r="AT323" s="20" t="s">
        <v>275</v>
      </c>
      <c r="AU323" s="20" t="s">
        <v>80</v>
      </c>
    </row>
    <row r="324" spans="1:65" s="2" customFormat="1" ht="16.5" customHeight="1">
      <c r="A324" s="41"/>
      <c r="B324" s="42"/>
      <c r="C324" s="217" t="s">
        <v>1194</v>
      </c>
      <c r="D324" s="217" t="s">
        <v>268</v>
      </c>
      <c r="E324" s="218" t="s">
        <v>4782</v>
      </c>
      <c r="F324" s="219" t="s">
        <v>4783</v>
      </c>
      <c r="G324" s="220" t="s">
        <v>3993</v>
      </c>
      <c r="H324" s="221">
        <v>9</v>
      </c>
      <c r="I324" s="222"/>
      <c r="J324" s="223">
        <f>ROUND(I324*H324,2)</f>
        <v>0</v>
      </c>
      <c r="K324" s="219" t="s">
        <v>4582</v>
      </c>
      <c r="L324" s="47"/>
      <c r="M324" s="224" t="s">
        <v>19</v>
      </c>
      <c r="N324" s="225" t="s">
        <v>43</v>
      </c>
      <c r="O324" s="87"/>
      <c r="P324" s="226">
        <f>O324*H324</f>
        <v>0</v>
      </c>
      <c r="Q324" s="226">
        <v>0</v>
      </c>
      <c r="R324" s="226">
        <f>Q324*H324</f>
        <v>0</v>
      </c>
      <c r="S324" s="226">
        <v>0</v>
      </c>
      <c r="T324" s="227">
        <f>S324*H324</f>
        <v>0</v>
      </c>
      <c r="U324" s="41"/>
      <c r="V324" s="41"/>
      <c r="W324" s="41"/>
      <c r="X324" s="41"/>
      <c r="Y324" s="41"/>
      <c r="Z324" s="41"/>
      <c r="AA324" s="41"/>
      <c r="AB324" s="41"/>
      <c r="AC324" s="41"/>
      <c r="AD324" s="41"/>
      <c r="AE324" s="41"/>
      <c r="AR324" s="228" t="s">
        <v>273</v>
      </c>
      <c r="AT324" s="228" t="s">
        <v>268</v>
      </c>
      <c r="AU324" s="228" t="s">
        <v>80</v>
      </c>
      <c r="AY324" s="20" t="s">
        <v>266</v>
      </c>
      <c r="BE324" s="229">
        <f>IF(N324="základní",J324,0)</f>
        <v>0</v>
      </c>
      <c r="BF324" s="229">
        <f>IF(N324="snížená",J324,0)</f>
        <v>0</v>
      </c>
      <c r="BG324" s="229">
        <f>IF(N324="zákl. přenesená",J324,0)</f>
        <v>0</v>
      </c>
      <c r="BH324" s="229">
        <f>IF(N324="sníž. přenesená",J324,0)</f>
        <v>0</v>
      </c>
      <c r="BI324" s="229">
        <f>IF(N324="nulová",J324,0)</f>
        <v>0</v>
      </c>
      <c r="BJ324" s="20" t="s">
        <v>80</v>
      </c>
      <c r="BK324" s="229">
        <f>ROUND(I324*H324,2)</f>
        <v>0</v>
      </c>
      <c r="BL324" s="20" t="s">
        <v>273</v>
      </c>
      <c r="BM324" s="228" t="s">
        <v>1980</v>
      </c>
    </row>
    <row r="325" spans="1:47" s="2" customFormat="1" ht="12">
      <c r="A325" s="41"/>
      <c r="B325" s="42"/>
      <c r="C325" s="43"/>
      <c r="D325" s="230" t="s">
        <v>275</v>
      </c>
      <c r="E325" s="43"/>
      <c r="F325" s="231" t="s">
        <v>4783</v>
      </c>
      <c r="G325" s="43"/>
      <c r="H325" s="43"/>
      <c r="I325" s="232"/>
      <c r="J325" s="43"/>
      <c r="K325" s="43"/>
      <c r="L325" s="47"/>
      <c r="M325" s="233"/>
      <c r="N325" s="234"/>
      <c r="O325" s="87"/>
      <c r="P325" s="87"/>
      <c r="Q325" s="87"/>
      <c r="R325" s="87"/>
      <c r="S325" s="87"/>
      <c r="T325" s="88"/>
      <c r="U325" s="41"/>
      <c r="V325" s="41"/>
      <c r="W325" s="41"/>
      <c r="X325" s="41"/>
      <c r="Y325" s="41"/>
      <c r="Z325" s="41"/>
      <c r="AA325" s="41"/>
      <c r="AB325" s="41"/>
      <c r="AC325" s="41"/>
      <c r="AD325" s="41"/>
      <c r="AE325" s="41"/>
      <c r="AT325" s="20" t="s">
        <v>275</v>
      </c>
      <c r="AU325" s="20" t="s">
        <v>80</v>
      </c>
    </row>
    <row r="326" spans="1:65" s="2" customFormat="1" ht="16.5" customHeight="1">
      <c r="A326" s="41"/>
      <c r="B326" s="42"/>
      <c r="C326" s="217" t="s">
        <v>1200</v>
      </c>
      <c r="D326" s="217" t="s">
        <v>268</v>
      </c>
      <c r="E326" s="218" t="s">
        <v>4782</v>
      </c>
      <c r="F326" s="219" t="s">
        <v>4783</v>
      </c>
      <c r="G326" s="220" t="s">
        <v>3993</v>
      </c>
      <c r="H326" s="221">
        <v>44</v>
      </c>
      <c r="I326" s="222"/>
      <c r="J326" s="223">
        <f>ROUND(I326*H326,2)</f>
        <v>0</v>
      </c>
      <c r="K326" s="219" t="s">
        <v>4582</v>
      </c>
      <c r="L326" s="47"/>
      <c r="M326" s="224" t="s">
        <v>19</v>
      </c>
      <c r="N326" s="225" t="s">
        <v>43</v>
      </c>
      <c r="O326" s="87"/>
      <c r="P326" s="226">
        <f>O326*H326</f>
        <v>0</v>
      </c>
      <c r="Q326" s="226">
        <v>0</v>
      </c>
      <c r="R326" s="226">
        <f>Q326*H326</f>
        <v>0</v>
      </c>
      <c r="S326" s="226">
        <v>0</v>
      </c>
      <c r="T326" s="227">
        <f>S326*H326</f>
        <v>0</v>
      </c>
      <c r="U326" s="41"/>
      <c r="V326" s="41"/>
      <c r="W326" s="41"/>
      <c r="X326" s="41"/>
      <c r="Y326" s="41"/>
      <c r="Z326" s="41"/>
      <c r="AA326" s="41"/>
      <c r="AB326" s="41"/>
      <c r="AC326" s="41"/>
      <c r="AD326" s="41"/>
      <c r="AE326" s="41"/>
      <c r="AR326" s="228" t="s">
        <v>273</v>
      </c>
      <c r="AT326" s="228" t="s">
        <v>268</v>
      </c>
      <c r="AU326" s="228" t="s">
        <v>80</v>
      </c>
      <c r="AY326" s="20" t="s">
        <v>266</v>
      </c>
      <c r="BE326" s="229">
        <f>IF(N326="základní",J326,0)</f>
        <v>0</v>
      </c>
      <c r="BF326" s="229">
        <f>IF(N326="snížená",J326,0)</f>
        <v>0</v>
      </c>
      <c r="BG326" s="229">
        <f>IF(N326="zákl. přenesená",J326,0)</f>
        <v>0</v>
      </c>
      <c r="BH326" s="229">
        <f>IF(N326="sníž. přenesená",J326,0)</f>
        <v>0</v>
      </c>
      <c r="BI326" s="229">
        <f>IF(N326="nulová",J326,0)</f>
        <v>0</v>
      </c>
      <c r="BJ326" s="20" t="s">
        <v>80</v>
      </c>
      <c r="BK326" s="229">
        <f>ROUND(I326*H326,2)</f>
        <v>0</v>
      </c>
      <c r="BL326" s="20" t="s">
        <v>273</v>
      </c>
      <c r="BM326" s="228" t="s">
        <v>1992</v>
      </c>
    </row>
    <row r="327" spans="1:47" s="2" customFormat="1" ht="12">
      <c r="A327" s="41"/>
      <c r="B327" s="42"/>
      <c r="C327" s="43"/>
      <c r="D327" s="230" t="s">
        <v>275</v>
      </c>
      <c r="E327" s="43"/>
      <c r="F327" s="231" t="s">
        <v>4783</v>
      </c>
      <c r="G327" s="43"/>
      <c r="H327" s="43"/>
      <c r="I327" s="232"/>
      <c r="J327" s="43"/>
      <c r="K327" s="43"/>
      <c r="L327" s="47"/>
      <c r="M327" s="233"/>
      <c r="N327" s="234"/>
      <c r="O327" s="87"/>
      <c r="P327" s="87"/>
      <c r="Q327" s="87"/>
      <c r="R327" s="87"/>
      <c r="S327" s="87"/>
      <c r="T327" s="88"/>
      <c r="U327" s="41"/>
      <c r="V327" s="41"/>
      <c r="W327" s="41"/>
      <c r="X327" s="41"/>
      <c r="Y327" s="41"/>
      <c r="Z327" s="41"/>
      <c r="AA327" s="41"/>
      <c r="AB327" s="41"/>
      <c r="AC327" s="41"/>
      <c r="AD327" s="41"/>
      <c r="AE327" s="41"/>
      <c r="AT327" s="20" t="s">
        <v>275</v>
      </c>
      <c r="AU327" s="20" t="s">
        <v>80</v>
      </c>
    </row>
    <row r="328" spans="1:65" s="2" customFormat="1" ht="16.5" customHeight="1">
      <c r="A328" s="41"/>
      <c r="B328" s="42"/>
      <c r="C328" s="217" t="s">
        <v>1207</v>
      </c>
      <c r="D328" s="217" t="s">
        <v>268</v>
      </c>
      <c r="E328" s="218" t="s">
        <v>4782</v>
      </c>
      <c r="F328" s="219" t="s">
        <v>4783</v>
      </c>
      <c r="G328" s="220" t="s">
        <v>3993</v>
      </c>
      <c r="H328" s="221">
        <v>44</v>
      </c>
      <c r="I328" s="222"/>
      <c r="J328" s="223">
        <f>ROUND(I328*H328,2)</f>
        <v>0</v>
      </c>
      <c r="K328" s="219" t="s">
        <v>4582</v>
      </c>
      <c r="L328" s="47"/>
      <c r="M328" s="224" t="s">
        <v>19</v>
      </c>
      <c r="N328" s="225" t="s">
        <v>43</v>
      </c>
      <c r="O328" s="87"/>
      <c r="P328" s="226">
        <f>O328*H328</f>
        <v>0</v>
      </c>
      <c r="Q328" s="226">
        <v>0</v>
      </c>
      <c r="R328" s="226">
        <f>Q328*H328</f>
        <v>0</v>
      </c>
      <c r="S328" s="226">
        <v>0</v>
      </c>
      <c r="T328" s="227">
        <f>S328*H328</f>
        <v>0</v>
      </c>
      <c r="U328" s="41"/>
      <c r="V328" s="41"/>
      <c r="W328" s="41"/>
      <c r="X328" s="41"/>
      <c r="Y328" s="41"/>
      <c r="Z328" s="41"/>
      <c r="AA328" s="41"/>
      <c r="AB328" s="41"/>
      <c r="AC328" s="41"/>
      <c r="AD328" s="41"/>
      <c r="AE328" s="41"/>
      <c r="AR328" s="228" t="s">
        <v>273</v>
      </c>
      <c r="AT328" s="228" t="s">
        <v>268</v>
      </c>
      <c r="AU328" s="228" t="s">
        <v>80</v>
      </c>
      <c r="AY328" s="20" t="s">
        <v>266</v>
      </c>
      <c r="BE328" s="229">
        <f>IF(N328="základní",J328,0)</f>
        <v>0</v>
      </c>
      <c r="BF328" s="229">
        <f>IF(N328="snížená",J328,0)</f>
        <v>0</v>
      </c>
      <c r="BG328" s="229">
        <f>IF(N328="zákl. přenesená",J328,0)</f>
        <v>0</v>
      </c>
      <c r="BH328" s="229">
        <f>IF(N328="sníž. přenesená",J328,0)</f>
        <v>0</v>
      </c>
      <c r="BI328" s="229">
        <f>IF(N328="nulová",J328,0)</f>
        <v>0</v>
      </c>
      <c r="BJ328" s="20" t="s">
        <v>80</v>
      </c>
      <c r="BK328" s="229">
        <f>ROUND(I328*H328,2)</f>
        <v>0</v>
      </c>
      <c r="BL328" s="20" t="s">
        <v>273</v>
      </c>
      <c r="BM328" s="228" t="s">
        <v>2002</v>
      </c>
    </row>
    <row r="329" spans="1:47" s="2" customFormat="1" ht="12">
      <c r="A329" s="41"/>
      <c r="B329" s="42"/>
      <c r="C329" s="43"/>
      <c r="D329" s="230" t="s">
        <v>275</v>
      </c>
      <c r="E329" s="43"/>
      <c r="F329" s="231" t="s">
        <v>4783</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275</v>
      </c>
      <c r="AU329" s="20" t="s">
        <v>80</v>
      </c>
    </row>
    <row r="330" spans="1:65" s="2" customFormat="1" ht="16.5" customHeight="1">
      <c r="A330" s="41"/>
      <c r="B330" s="42"/>
      <c r="C330" s="217" t="s">
        <v>1214</v>
      </c>
      <c r="D330" s="217" t="s">
        <v>268</v>
      </c>
      <c r="E330" s="218" t="s">
        <v>4782</v>
      </c>
      <c r="F330" s="219" t="s">
        <v>4783</v>
      </c>
      <c r="G330" s="220" t="s">
        <v>3993</v>
      </c>
      <c r="H330" s="221">
        <v>21</v>
      </c>
      <c r="I330" s="222"/>
      <c r="J330" s="223">
        <f>ROUND(I330*H330,2)</f>
        <v>0</v>
      </c>
      <c r="K330" s="219" t="s">
        <v>4582</v>
      </c>
      <c r="L330" s="47"/>
      <c r="M330" s="224" t="s">
        <v>19</v>
      </c>
      <c r="N330" s="225" t="s">
        <v>43</v>
      </c>
      <c r="O330" s="87"/>
      <c r="P330" s="226">
        <f>O330*H330</f>
        <v>0</v>
      </c>
      <c r="Q330" s="226">
        <v>0</v>
      </c>
      <c r="R330" s="226">
        <f>Q330*H330</f>
        <v>0</v>
      </c>
      <c r="S330" s="226">
        <v>0</v>
      </c>
      <c r="T330" s="227">
        <f>S330*H330</f>
        <v>0</v>
      </c>
      <c r="U330" s="41"/>
      <c r="V330" s="41"/>
      <c r="W330" s="41"/>
      <c r="X330" s="41"/>
      <c r="Y330" s="41"/>
      <c r="Z330" s="41"/>
      <c r="AA330" s="41"/>
      <c r="AB330" s="41"/>
      <c r="AC330" s="41"/>
      <c r="AD330" s="41"/>
      <c r="AE330" s="41"/>
      <c r="AR330" s="228" t="s">
        <v>273</v>
      </c>
      <c r="AT330" s="228" t="s">
        <v>268</v>
      </c>
      <c r="AU330" s="228" t="s">
        <v>80</v>
      </c>
      <c r="AY330" s="20" t="s">
        <v>266</v>
      </c>
      <c r="BE330" s="229">
        <f>IF(N330="základní",J330,0)</f>
        <v>0</v>
      </c>
      <c r="BF330" s="229">
        <f>IF(N330="snížená",J330,0)</f>
        <v>0</v>
      </c>
      <c r="BG330" s="229">
        <f>IF(N330="zákl. přenesená",J330,0)</f>
        <v>0</v>
      </c>
      <c r="BH330" s="229">
        <f>IF(N330="sníž. přenesená",J330,0)</f>
        <v>0</v>
      </c>
      <c r="BI330" s="229">
        <f>IF(N330="nulová",J330,0)</f>
        <v>0</v>
      </c>
      <c r="BJ330" s="20" t="s">
        <v>80</v>
      </c>
      <c r="BK330" s="229">
        <f>ROUND(I330*H330,2)</f>
        <v>0</v>
      </c>
      <c r="BL330" s="20" t="s">
        <v>273</v>
      </c>
      <c r="BM330" s="228" t="s">
        <v>2014</v>
      </c>
    </row>
    <row r="331" spans="1:47" s="2" customFormat="1" ht="12">
      <c r="A331" s="41"/>
      <c r="B331" s="42"/>
      <c r="C331" s="43"/>
      <c r="D331" s="230" t="s">
        <v>275</v>
      </c>
      <c r="E331" s="43"/>
      <c r="F331" s="231" t="s">
        <v>4783</v>
      </c>
      <c r="G331" s="43"/>
      <c r="H331" s="43"/>
      <c r="I331" s="232"/>
      <c r="J331" s="43"/>
      <c r="K331" s="43"/>
      <c r="L331" s="47"/>
      <c r="M331" s="233"/>
      <c r="N331" s="234"/>
      <c r="O331" s="87"/>
      <c r="P331" s="87"/>
      <c r="Q331" s="87"/>
      <c r="R331" s="87"/>
      <c r="S331" s="87"/>
      <c r="T331" s="88"/>
      <c r="U331" s="41"/>
      <c r="V331" s="41"/>
      <c r="W331" s="41"/>
      <c r="X331" s="41"/>
      <c r="Y331" s="41"/>
      <c r="Z331" s="41"/>
      <c r="AA331" s="41"/>
      <c r="AB331" s="41"/>
      <c r="AC331" s="41"/>
      <c r="AD331" s="41"/>
      <c r="AE331" s="41"/>
      <c r="AT331" s="20" t="s">
        <v>275</v>
      </c>
      <c r="AU331" s="20" t="s">
        <v>80</v>
      </c>
    </row>
    <row r="332" spans="1:65" s="2" customFormat="1" ht="16.5" customHeight="1">
      <c r="A332" s="41"/>
      <c r="B332" s="42"/>
      <c r="C332" s="217" t="s">
        <v>1220</v>
      </c>
      <c r="D332" s="217" t="s">
        <v>268</v>
      </c>
      <c r="E332" s="218" t="s">
        <v>4784</v>
      </c>
      <c r="F332" s="219" t="s">
        <v>4785</v>
      </c>
      <c r="G332" s="220" t="s">
        <v>3993</v>
      </c>
      <c r="H332" s="221">
        <v>4</v>
      </c>
      <c r="I332" s="222"/>
      <c r="J332" s="223">
        <f>ROUND(I332*H332,2)</f>
        <v>0</v>
      </c>
      <c r="K332" s="219" t="s">
        <v>4582</v>
      </c>
      <c r="L332" s="47"/>
      <c r="M332" s="224" t="s">
        <v>19</v>
      </c>
      <c r="N332" s="225" t="s">
        <v>43</v>
      </c>
      <c r="O332" s="87"/>
      <c r="P332" s="226">
        <f>O332*H332</f>
        <v>0</v>
      </c>
      <c r="Q332" s="226">
        <v>0</v>
      </c>
      <c r="R332" s="226">
        <f>Q332*H332</f>
        <v>0</v>
      </c>
      <c r="S332" s="226">
        <v>0</v>
      </c>
      <c r="T332" s="227">
        <f>S332*H332</f>
        <v>0</v>
      </c>
      <c r="U332" s="41"/>
      <c r="V332" s="41"/>
      <c r="W332" s="41"/>
      <c r="X332" s="41"/>
      <c r="Y332" s="41"/>
      <c r="Z332" s="41"/>
      <c r="AA332" s="41"/>
      <c r="AB332" s="41"/>
      <c r="AC332" s="41"/>
      <c r="AD332" s="41"/>
      <c r="AE332" s="41"/>
      <c r="AR332" s="228" t="s">
        <v>273</v>
      </c>
      <c r="AT332" s="228" t="s">
        <v>268</v>
      </c>
      <c r="AU332" s="228" t="s">
        <v>80</v>
      </c>
      <c r="AY332" s="20" t="s">
        <v>266</v>
      </c>
      <c r="BE332" s="229">
        <f>IF(N332="základní",J332,0)</f>
        <v>0</v>
      </c>
      <c r="BF332" s="229">
        <f>IF(N332="snížená",J332,0)</f>
        <v>0</v>
      </c>
      <c r="BG332" s="229">
        <f>IF(N332="zákl. přenesená",J332,0)</f>
        <v>0</v>
      </c>
      <c r="BH332" s="229">
        <f>IF(N332="sníž. přenesená",J332,0)</f>
        <v>0</v>
      </c>
      <c r="BI332" s="229">
        <f>IF(N332="nulová",J332,0)</f>
        <v>0</v>
      </c>
      <c r="BJ332" s="20" t="s">
        <v>80</v>
      </c>
      <c r="BK332" s="229">
        <f>ROUND(I332*H332,2)</f>
        <v>0</v>
      </c>
      <c r="BL332" s="20" t="s">
        <v>273</v>
      </c>
      <c r="BM332" s="228" t="s">
        <v>2025</v>
      </c>
    </row>
    <row r="333" spans="1:47" s="2" customFormat="1" ht="12">
      <c r="A333" s="41"/>
      <c r="B333" s="42"/>
      <c r="C333" s="43"/>
      <c r="D333" s="230" t="s">
        <v>275</v>
      </c>
      <c r="E333" s="43"/>
      <c r="F333" s="231" t="s">
        <v>4785</v>
      </c>
      <c r="G333" s="43"/>
      <c r="H333" s="43"/>
      <c r="I333" s="232"/>
      <c r="J333" s="43"/>
      <c r="K333" s="43"/>
      <c r="L333" s="47"/>
      <c r="M333" s="233"/>
      <c r="N333" s="234"/>
      <c r="O333" s="87"/>
      <c r="P333" s="87"/>
      <c r="Q333" s="87"/>
      <c r="R333" s="87"/>
      <c r="S333" s="87"/>
      <c r="T333" s="88"/>
      <c r="U333" s="41"/>
      <c r="V333" s="41"/>
      <c r="W333" s="41"/>
      <c r="X333" s="41"/>
      <c r="Y333" s="41"/>
      <c r="Z333" s="41"/>
      <c r="AA333" s="41"/>
      <c r="AB333" s="41"/>
      <c r="AC333" s="41"/>
      <c r="AD333" s="41"/>
      <c r="AE333" s="41"/>
      <c r="AT333" s="20" t="s">
        <v>275</v>
      </c>
      <c r="AU333" s="20" t="s">
        <v>80</v>
      </c>
    </row>
    <row r="334" spans="1:65" s="2" customFormat="1" ht="16.5" customHeight="1">
      <c r="A334" s="41"/>
      <c r="B334" s="42"/>
      <c r="C334" s="217" t="s">
        <v>1226</v>
      </c>
      <c r="D334" s="217" t="s">
        <v>268</v>
      </c>
      <c r="E334" s="218" t="s">
        <v>4784</v>
      </c>
      <c r="F334" s="219" t="s">
        <v>4785</v>
      </c>
      <c r="G334" s="220" t="s">
        <v>3993</v>
      </c>
      <c r="H334" s="221">
        <v>9</v>
      </c>
      <c r="I334" s="222"/>
      <c r="J334" s="223">
        <f>ROUND(I334*H334,2)</f>
        <v>0</v>
      </c>
      <c r="K334" s="219" t="s">
        <v>4582</v>
      </c>
      <c r="L334" s="47"/>
      <c r="M334" s="224" t="s">
        <v>19</v>
      </c>
      <c r="N334" s="225" t="s">
        <v>43</v>
      </c>
      <c r="O334" s="87"/>
      <c r="P334" s="226">
        <f>O334*H334</f>
        <v>0</v>
      </c>
      <c r="Q334" s="226">
        <v>0</v>
      </c>
      <c r="R334" s="226">
        <f>Q334*H334</f>
        <v>0</v>
      </c>
      <c r="S334" s="226">
        <v>0</v>
      </c>
      <c r="T334" s="227">
        <f>S334*H334</f>
        <v>0</v>
      </c>
      <c r="U334" s="41"/>
      <c r="V334" s="41"/>
      <c r="W334" s="41"/>
      <c r="X334" s="41"/>
      <c r="Y334" s="41"/>
      <c r="Z334" s="41"/>
      <c r="AA334" s="41"/>
      <c r="AB334" s="41"/>
      <c r="AC334" s="41"/>
      <c r="AD334" s="41"/>
      <c r="AE334" s="41"/>
      <c r="AR334" s="228" t="s">
        <v>273</v>
      </c>
      <c r="AT334" s="228" t="s">
        <v>268</v>
      </c>
      <c r="AU334" s="228" t="s">
        <v>80</v>
      </c>
      <c r="AY334" s="20" t="s">
        <v>266</v>
      </c>
      <c r="BE334" s="229">
        <f>IF(N334="základní",J334,0)</f>
        <v>0</v>
      </c>
      <c r="BF334" s="229">
        <f>IF(N334="snížená",J334,0)</f>
        <v>0</v>
      </c>
      <c r="BG334" s="229">
        <f>IF(N334="zákl. přenesená",J334,0)</f>
        <v>0</v>
      </c>
      <c r="BH334" s="229">
        <f>IF(N334="sníž. přenesená",J334,0)</f>
        <v>0</v>
      </c>
      <c r="BI334" s="229">
        <f>IF(N334="nulová",J334,0)</f>
        <v>0</v>
      </c>
      <c r="BJ334" s="20" t="s">
        <v>80</v>
      </c>
      <c r="BK334" s="229">
        <f>ROUND(I334*H334,2)</f>
        <v>0</v>
      </c>
      <c r="BL334" s="20" t="s">
        <v>273</v>
      </c>
      <c r="BM334" s="228" t="s">
        <v>2043</v>
      </c>
    </row>
    <row r="335" spans="1:47" s="2" customFormat="1" ht="12">
      <c r="A335" s="41"/>
      <c r="B335" s="42"/>
      <c r="C335" s="43"/>
      <c r="D335" s="230" t="s">
        <v>275</v>
      </c>
      <c r="E335" s="43"/>
      <c r="F335" s="231" t="s">
        <v>4785</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275</v>
      </c>
      <c r="AU335" s="20" t="s">
        <v>80</v>
      </c>
    </row>
    <row r="336" spans="1:65" s="2" customFormat="1" ht="16.5" customHeight="1">
      <c r="A336" s="41"/>
      <c r="B336" s="42"/>
      <c r="C336" s="217" t="s">
        <v>1232</v>
      </c>
      <c r="D336" s="217" t="s">
        <v>268</v>
      </c>
      <c r="E336" s="218" t="s">
        <v>4784</v>
      </c>
      <c r="F336" s="219" t="s">
        <v>4785</v>
      </c>
      <c r="G336" s="220" t="s">
        <v>3993</v>
      </c>
      <c r="H336" s="221">
        <v>3</v>
      </c>
      <c r="I336" s="222"/>
      <c r="J336" s="223">
        <f>ROUND(I336*H336,2)</f>
        <v>0</v>
      </c>
      <c r="K336" s="219" t="s">
        <v>4582</v>
      </c>
      <c r="L336" s="47"/>
      <c r="M336" s="224" t="s">
        <v>19</v>
      </c>
      <c r="N336" s="225" t="s">
        <v>43</v>
      </c>
      <c r="O336" s="87"/>
      <c r="P336" s="226">
        <f>O336*H336</f>
        <v>0</v>
      </c>
      <c r="Q336" s="226">
        <v>0</v>
      </c>
      <c r="R336" s="226">
        <f>Q336*H336</f>
        <v>0</v>
      </c>
      <c r="S336" s="226">
        <v>0</v>
      </c>
      <c r="T336" s="227">
        <f>S336*H336</f>
        <v>0</v>
      </c>
      <c r="U336" s="41"/>
      <c r="V336" s="41"/>
      <c r="W336" s="41"/>
      <c r="X336" s="41"/>
      <c r="Y336" s="41"/>
      <c r="Z336" s="41"/>
      <c r="AA336" s="41"/>
      <c r="AB336" s="41"/>
      <c r="AC336" s="41"/>
      <c r="AD336" s="41"/>
      <c r="AE336" s="41"/>
      <c r="AR336" s="228" t="s">
        <v>273</v>
      </c>
      <c r="AT336" s="228" t="s">
        <v>268</v>
      </c>
      <c r="AU336" s="228" t="s">
        <v>80</v>
      </c>
      <c r="AY336" s="20" t="s">
        <v>266</v>
      </c>
      <c r="BE336" s="229">
        <f>IF(N336="základní",J336,0)</f>
        <v>0</v>
      </c>
      <c r="BF336" s="229">
        <f>IF(N336="snížená",J336,0)</f>
        <v>0</v>
      </c>
      <c r="BG336" s="229">
        <f>IF(N336="zákl. přenesená",J336,0)</f>
        <v>0</v>
      </c>
      <c r="BH336" s="229">
        <f>IF(N336="sníž. přenesená",J336,0)</f>
        <v>0</v>
      </c>
      <c r="BI336" s="229">
        <f>IF(N336="nulová",J336,0)</f>
        <v>0</v>
      </c>
      <c r="BJ336" s="20" t="s">
        <v>80</v>
      </c>
      <c r="BK336" s="229">
        <f>ROUND(I336*H336,2)</f>
        <v>0</v>
      </c>
      <c r="BL336" s="20" t="s">
        <v>273</v>
      </c>
      <c r="BM336" s="228" t="s">
        <v>2056</v>
      </c>
    </row>
    <row r="337" spans="1:47" s="2" customFormat="1" ht="12">
      <c r="A337" s="41"/>
      <c r="B337" s="42"/>
      <c r="C337" s="43"/>
      <c r="D337" s="230" t="s">
        <v>275</v>
      </c>
      <c r="E337" s="43"/>
      <c r="F337" s="231" t="s">
        <v>4785</v>
      </c>
      <c r="G337" s="43"/>
      <c r="H337" s="43"/>
      <c r="I337" s="232"/>
      <c r="J337" s="43"/>
      <c r="K337" s="43"/>
      <c r="L337" s="47"/>
      <c r="M337" s="233"/>
      <c r="N337" s="234"/>
      <c r="O337" s="87"/>
      <c r="P337" s="87"/>
      <c r="Q337" s="87"/>
      <c r="R337" s="87"/>
      <c r="S337" s="87"/>
      <c r="T337" s="88"/>
      <c r="U337" s="41"/>
      <c r="V337" s="41"/>
      <c r="W337" s="41"/>
      <c r="X337" s="41"/>
      <c r="Y337" s="41"/>
      <c r="Z337" s="41"/>
      <c r="AA337" s="41"/>
      <c r="AB337" s="41"/>
      <c r="AC337" s="41"/>
      <c r="AD337" s="41"/>
      <c r="AE337" s="41"/>
      <c r="AT337" s="20" t="s">
        <v>275</v>
      </c>
      <c r="AU337" s="20" t="s">
        <v>80</v>
      </c>
    </row>
    <row r="338" spans="1:65" s="2" customFormat="1" ht="16.5" customHeight="1">
      <c r="A338" s="41"/>
      <c r="B338" s="42"/>
      <c r="C338" s="217" t="s">
        <v>1238</v>
      </c>
      <c r="D338" s="217" t="s">
        <v>268</v>
      </c>
      <c r="E338" s="218" t="s">
        <v>4786</v>
      </c>
      <c r="F338" s="219" t="s">
        <v>4787</v>
      </c>
      <c r="G338" s="220" t="s">
        <v>3993</v>
      </c>
      <c r="H338" s="221">
        <v>1</v>
      </c>
      <c r="I338" s="222"/>
      <c r="J338" s="223">
        <f>ROUND(I338*H338,2)</f>
        <v>0</v>
      </c>
      <c r="K338" s="219" t="s">
        <v>4582</v>
      </c>
      <c r="L338" s="47"/>
      <c r="M338" s="224" t="s">
        <v>19</v>
      </c>
      <c r="N338" s="225" t="s">
        <v>43</v>
      </c>
      <c r="O338" s="87"/>
      <c r="P338" s="226">
        <f>O338*H338</f>
        <v>0</v>
      </c>
      <c r="Q338" s="226">
        <v>0</v>
      </c>
      <c r="R338" s="226">
        <f>Q338*H338</f>
        <v>0</v>
      </c>
      <c r="S338" s="226">
        <v>0</v>
      </c>
      <c r="T338" s="227">
        <f>S338*H338</f>
        <v>0</v>
      </c>
      <c r="U338" s="41"/>
      <c r="V338" s="41"/>
      <c r="W338" s="41"/>
      <c r="X338" s="41"/>
      <c r="Y338" s="41"/>
      <c r="Z338" s="41"/>
      <c r="AA338" s="41"/>
      <c r="AB338" s="41"/>
      <c r="AC338" s="41"/>
      <c r="AD338" s="41"/>
      <c r="AE338" s="41"/>
      <c r="AR338" s="228" t="s">
        <v>273</v>
      </c>
      <c r="AT338" s="228" t="s">
        <v>268</v>
      </c>
      <c r="AU338" s="228" t="s">
        <v>80</v>
      </c>
      <c r="AY338" s="20" t="s">
        <v>266</v>
      </c>
      <c r="BE338" s="229">
        <f>IF(N338="základní",J338,0)</f>
        <v>0</v>
      </c>
      <c r="BF338" s="229">
        <f>IF(N338="snížená",J338,0)</f>
        <v>0</v>
      </c>
      <c r="BG338" s="229">
        <f>IF(N338="zákl. přenesená",J338,0)</f>
        <v>0</v>
      </c>
      <c r="BH338" s="229">
        <f>IF(N338="sníž. přenesená",J338,0)</f>
        <v>0</v>
      </c>
      <c r="BI338" s="229">
        <f>IF(N338="nulová",J338,0)</f>
        <v>0</v>
      </c>
      <c r="BJ338" s="20" t="s">
        <v>80</v>
      </c>
      <c r="BK338" s="229">
        <f>ROUND(I338*H338,2)</f>
        <v>0</v>
      </c>
      <c r="BL338" s="20" t="s">
        <v>273</v>
      </c>
      <c r="BM338" s="228" t="s">
        <v>2070</v>
      </c>
    </row>
    <row r="339" spans="1:47" s="2" customFormat="1" ht="12">
      <c r="A339" s="41"/>
      <c r="B339" s="42"/>
      <c r="C339" s="43"/>
      <c r="D339" s="230" t="s">
        <v>275</v>
      </c>
      <c r="E339" s="43"/>
      <c r="F339" s="231" t="s">
        <v>4787</v>
      </c>
      <c r="G339" s="43"/>
      <c r="H339" s="43"/>
      <c r="I339" s="232"/>
      <c r="J339" s="43"/>
      <c r="K339" s="43"/>
      <c r="L339" s="47"/>
      <c r="M339" s="233"/>
      <c r="N339" s="234"/>
      <c r="O339" s="87"/>
      <c r="P339" s="87"/>
      <c r="Q339" s="87"/>
      <c r="R339" s="87"/>
      <c r="S339" s="87"/>
      <c r="T339" s="88"/>
      <c r="U339" s="41"/>
      <c r="V339" s="41"/>
      <c r="W339" s="41"/>
      <c r="X339" s="41"/>
      <c r="Y339" s="41"/>
      <c r="Z339" s="41"/>
      <c r="AA339" s="41"/>
      <c r="AB339" s="41"/>
      <c r="AC339" s="41"/>
      <c r="AD339" s="41"/>
      <c r="AE339" s="41"/>
      <c r="AT339" s="20" t="s">
        <v>275</v>
      </c>
      <c r="AU339" s="20" t="s">
        <v>80</v>
      </c>
    </row>
    <row r="340" spans="1:65" s="2" customFormat="1" ht="16.5" customHeight="1">
      <c r="A340" s="41"/>
      <c r="B340" s="42"/>
      <c r="C340" s="217" t="s">
        <v>1249</v>
      </c>
      <c r="D340" s="217" t="s">
        <v>268</v>
      </c>
      <c r="E340" s="218" t="s">
        <v>4786</v>
      </c>
      <c r="F340" s="219" t="s">
        <v>4787</v>
      </c>
      <c r="G340" s="220" t="s">
        <v>3993</v>
      </c>
      <c r="H340" s="221">
        <v>1</v>
      </c>
      <c r="I340" s="222"/>
      <c r="J340" s="223">
        <f>ROUND(I340*H340,2)</f>
        <v>0</v>
      </c>
      <c r="K340" s="219" t="s">
        <v>4582</v>
      </c>
      <c r="L340" s="47"/>
      <c r="M340" s="224" t="s">
        <v>19</v>
      </c>
      <c r="N340" s="225" t="s">
        <v>43</v>
      </c>
      <c r="O340" s="87"/>
      <c r="P340" s="226">
        <f>O340*H340</f>
        <v>0</v>
      </c>
      <c r="Q340" s="226">
        <v>0</v>
      </c>
      <c r="R340" s="226">
        <f>Q340*H340</f>
        <v>0</v>
      </c>
      <c r="S340" s="226">
        <v>0</v>
      </c>
      <c r="T340" s="227">
        <f>S340*H340</f>
        <v>0</v>
      </c>
      <c r="U340" s="41"/>
      <c r="V340" s="41"/>
      <c r="W340" s="41"/>
      <c r="X340" s="41"/>
      <c r="Y340" s="41"/>
      <c r="Z340" s="41"/>
      <c r="AA340" s="41"/>
      <c r="AB340" s="41"/>
      <c r="AC340" s="41"/>
      <c r="AD340" s="41"/>
      <c r="AE340" s="41"/>
      <c r="AR340" s="228" t="s">
        <v>273</v>
      </c>
      <c r="AT340" s="228" t="s">
        <v>268</v>
      </c>
      <c r="AU340" s="228" t="s">
        <v>80</v>
      </c>
      <c r="AY340" s="20" t="s">
        <v>266</v>
      </c>
      <c r="BE340" s="229">
        <f>IF(N340="základní",J340,0)</f>
        <v>0</v>
      </c>
      <c r="BF340" s="229">
        <f>IF(N340="snížená",J340,0)</f>
        <v>0</v>
      </c>
      <c r="BG340" s="229">
        <f>IF(N340="zákl. přenesená",J340,0)</f>
        <v>0</v>
      </c>
      <c r="BH340" s="229">
        <f>IF(N340="sníž. přenesená",J340,0)</f>
        <v>0</v>
      </c>
      <c r="BI340" s="229">
        <f>IF(N340="nulová",J340,0)</f>
        <v>0</v>
      </c>
      <c r="BJ340" s="20" t="s">
        <v>80</v>
      </c>
      <c r="BK340" s="229">
        <f>ROUND(I340*H340,2)</f>
        <v>0</v>
      </c>
      <c r="BL340" s="20" t="s">
        <v>273</v>
      </c>
      <c r="BM340" s="228" t="s">
        <v>2080</v>
      </c>
    </row>
    <row r="341" spans="1:47" s="2" customFormat="1" ht="12">
      <c r="A341" s="41"/>
      <c r="B341" s="42"/>
      <c r="C341" s="43"/>
      <c r="D341" s="230" t="s">
        <v>275</v>
      </c>
      <c r="E341" s="43"/>
      <c r="F341" s="231" t="s">
        <v>4787</v>
      </c>
      <c r="G341" s="43"/>
      <c r="H341" s="43"/>
      <c r="I341" s="232"/>
      <c r="J341" s="43"/>
      <c r="K341" s="43"/>
      <c r="L341" s="47"/>
      <c r="M341" s="233"/>
      <c r="N341" s="234"/>
      <c r="O341" s="87"/>
      <c r="P341" s="87"/>
      <c r="Q341" s="87"/>
      <c r="R341" s="87"/>
      <c r="S341" s="87"/>
      <c r="T341" s="88"/>
      <c r="U341" s="41"/>
      <c r="V341" s="41"/>
      <c r="W341" s="41"/>
      <c r="X341" s="41"/>
      <c r="Y341" s="41"/>
      <c r="Z341" s="41"/>
      <c r="AA341" s="41"/>
      <c r="AB341" s="41"/>
      <c r="AC341" s="41"/>
      <c r="AD341" s="41"/>
      <c r="AE341" s="41"/>
      <c r="AT341" s="20" t="s">
        <v>275</v>
      </c>
      <c r="AU341" s="20" t="s">
        <v>80</v>
      </c>
    </row>
    <row r="342" spans="1:65" s="2" customFormat="1" ht="16.5" customHeight="1">
      <c r="A342" s="41"/>
      <c r="B342" s="42"/>
      <c r="C342" s="217" t="s">
        <v>1255</v>
      </c>
      <c r="D342" s="217" t="s">
        <v>268</v>
      </c>
      <c r="E342" s="218" t="s">
        <v>4786</v>
      </c>
      <c r="F342" s="219" t="s">
        <v>4787</v>
      </c>
      <c r="G342" s="220" t="s">
        <v>3993</v>
      </c>
      <c r="H342" s="221">
        <v>1</v>
      </c>
      <c r="I342" s="222"/>
      <c r="J342" s="223">
        <f>ROUND(I342*H342,2)</f>
        <v>0</v>
      </c>
      <c r="K342" s="219" t="s">
        <v>4582</v>
      </c>
      <c r="L342" s="47"/>
      <c r="M342" s="224" t="s">
        <v>19</v>
      </c>
      <c r="N342" s="225" t="s">
        <v>43</v>
      </c>
      <c r="O342" s="87"/>
      <c r="P342" s="226">
        <f>O342*H342</f>
        <v>0</v>
      </c>
      <c r="Q342" s="226">
        <v>0</v>
      </c>
      <c r="R342" s="226">
        <f>Q342*H342</f>
        <v>0</v>
      </c>
      <c r="S342" s="226">
        <v>0</v>
      </c>
      <c r="T342" s="227">
        <f>S342*H342</f>
        <v>0</v>
      </c>
      <c r="U342" s="41"/>
      <c r="V342" s="41"/>
      <c r="W342" s="41"/>
      <c r="X342" s="41"/>
      <c r="Y342" s="41"/>
      <c r="Z342" s="41"/>
      <c r="AA342" s="41"/>
      <c r="AB342" s="41"/>
      <c r="AC342" s="41"/>
      <c r="AD342" s="41"/>
      <c r="AE342" s="41"/>
      <c r="AR342" s="228" t="s">
        <v>273</v>
      </c>
      <c r="AT342" s="228" t="s">
        <v>268</v>
      </c>
      <c r="AU342" s="228" t="s">
        <v>80</v>
      </c>
      <c r="AY342" s="20" t="s">
        <v>266</v>
      </c>
      <c r="BE342" s="229">
        <f>IF(N342="základní",J342,0)</f>
        <v>0</v>
      </c>
      <c r="BF342" s="229">
        <f>IF(N342="snížená",J342,0)</f>
        <v>0</v>
      </c>
      <c r="BG342" s="229">
        <f>IF(N342="zákl. přenesená",J342,0)</f>
        <v>0</v>
      </c>
      <c r="BH342" s="229">
        <f>IF(N342="sníž. přenesená",J342,0)</f>
        <v>0</v>
      </c>
      <c r="BI342" s="229">
        <f>IF(N342="nulová",J342,0)</f>
        <v>0</v>
      </c>
      <c r="BJ342" s="20" t="s">
        <v>80</v>
      </c>
      <c r="BK342" s="229">
        <f>ROUND(I342*H342,2)</f>
        <v>0</v>
      </c>
      <c r="BL342" s="20" t="s">
        <v>273</v>
      </c>
      <c r="BM342" s="228" t="s">
        <v>2093</v>
      </c>
    </row>
    <row r="343" spans="1:47" s="2" customFormat="1" ht="12">
      <c r="A343" s="41"/>
      <c r="B343" s="42"/>
      <c r="C343" s="43"/>
      <c r="D343" s="230" t="s">
        <v>275</v>
      </c>
      <c r="E343" s="43"/>
      <c r="F343" s="231" t="s">
        <v>4787</v>
      </c>
      <c r="G343" s="43"/>
      <c r="H343" s="43"/>
      <c r="I343" s="232"/>
      <c r="J343" s="43"/>
      <c r="K343" s="43"/>
      <c r="L343" s="47"/>
      <c r="M343" s="233"/>
      <c r="N343" s="234"/>
      <c r="O343" s="87"/>
      <c r="P343" s="87"/>
      <c r="Q343" s="87"/>
      <c r="R343" s="87"/>
      <c r="S343" s="87"/>
      <c r="T343" s="88"/>
      <c r="U343" s="41"/>
      <c r="V343" s="41"/>
      <c r="W343" s="41"/>
      <c r="X343" s="41"/>
      <c r="Y343" s="41"/>
      <c r="Z343" s="41"/>
      <c r="AA343" s="41"/>
      <c r="AB343" s="41"/>
      <c r="AC343" s="41"/>
      <c r="AD343" s="41"/>
      <c r="AE343" s="41"/>
      <c r="AT343" s="20" t="s">
        <v>275</v>
      </c>
      <c r="AU343" s="20" t="s">
        <v>80</v>
      </c>
    </row>
    <row r="344" spans="1:65" s="2" customFormat="1" ht="16.5" customHeight="1">
      <c r="A344" s="41"/>
      <c r="B344" s="42"/>
      <c r="C344" s="217" t="s">
        <v>1261</v>
      </c>
      <c r="D344" s="217" t="s">
        <v>268</v>
      </c>
      <c r="E344" s="218" t="s">
        <v>4786</v>
      </c>
      <c r="F344" s="219" t="s">
        <v>4787</v>
      </c>
      <c r="G344" s="220" t="s">
        <v>3993</v>
      </c>
      <c r="H344" s="221">
        <v>1</v>
      </c>
      <c r="I344" s="222"/>
      <c r="J344" s="223">
        <f>ROUND(I344*H344,2)</f>
        <v>0</v>
      </c>
      <c r="K344" s="219" t="s">
        <v>4582</v>
      </c>
      <c r="L344" s="47"/>
      <c r="M344" s="224" t="s">
        <v>19</v>
      </c>
      <c r="N344" s="225" t="s">
        <v>43</v>
      </c>
      <c r="O344" s="87"/>
      <c r="P344" s="226">
        <f>O344*H344</f>
        <v>0</v>
      </c>
      <c r="Q344" s="226">
        <v>0</v>
      </c>
      <c r="R344" s="226">
        <f>Q344*H344</f>
        <v>0</v>
      </c>
      <c r="S344" s="226">
        <v>0</v>
      </c>
      <c r="T344" s="227">
        <f>S344*H344</f>
        <v>0</v>
      </c>
      <c r="U344" s="41"/>
      <c r="V344" s="41"/>
      <c r="W344" s="41"/>
      <c r="X344" s="41"/>
      <c r="Y344" s="41"/>
      <c r="Z344" s="41"/>
      <c r="AA344" s="41"/>
      <c r="AB344" s="41"/>
      <c r="AC344" s="41"/>
      <c r="AD344" s="41"/>
      <c r="AE344" s="41"/>
      <c r="AR344" s="228" t="s">
        <v>273</v>
      </c>
      <c r="AT344" s="228" t="s">
        <v>268</v>
      </c>
      <c r="AU344" s="228" t="s">
        <v>80</v>
      </c>
      <c r="AY344" s="20" t="s">
        <v>266</v>
      </c>
      <c r="BE344" s="229">
        <f>IF(N344="základní",J344,0)</f>
        <v>0</v>
      </c>
      <c r="BF344" s="229">
        <f>IF(N344="snížená",J344,0)</f>
        <v>0</v>
      </c>
      <c r="BG344" s="229">
        <f>IF(N344="zákl. přenesená",J344,0)</f>
        <v>0</v>
      </c>
      <c r="BH344" s="229">
        <f>IF(N344="sníž. přenesená",J344,0)</f>
        <v>0</v>
      </c>
      <c r="BI344" s="229">
        <f>IF(N344="nulová",J344,0)</f>
        <v>0</v>
      </c>
      <c r="BJ344" s="20" t="s">
        <v>80</v>
      </c>
      <c r="BK344" s="229">
        <f>ROUND(I344*H344,2)</f>
        <v>0</v>
      </c>
      <c r="BL344" s="20" t="s">
        <v>273</v>
      </c>
      <c r="BM344" s="228" t="s">
        <v>2110</v>
      </c>
    </row>
    <row r="345" spans="1:47" s="2" customFormat="1" ht="12">
      <c r="A345" s="41"/>
      <c r="B345" s="42"/>
      <c r="C345" s="43"/>
      <c r="D345" s="230" t="s">
        <v>275</v>
      </c>
      <c r="E345" s="43"/>
      <c r="F345" s="231" t="s">
        <v>4787</v>
      </c>
      <c r="G345" s="43"/>
      <c r="H345" s="43"/>
      <c r="I345" s="232"/>
      <c r="J345" s="43"/>
      <c r="K345" s="43"/>
      <c r="L345" s="47"/>
      <c r="M345" s="233"/>
      <c r="N345" s="234"/>
      <c r="O345" s="87"/>
      <c r="P345" s="87"/>
      <c r="Q345" s="87"/>
      <c r="R345" s="87"/>
      <c r="S345" s="87"/>
      <c r="T345" s="88"/>
      <c r="U345" s="41"/>
      <c r="V345" s="41"/>
      <c r="W345" s="41"/>
      <c r="X345" s="41"/>
      <c r="Y345" s="41"/>
      <c r="Z345" s="41"/>
      <c r="AA345" s="41"/>
      <c r="AB345" s="41"/>
      <c r="AC345" s="41"/>
      <c r="AD345" s="41"/>
      <c r="AE345" s="41"/>
      <c r="AT345" s="20" t="s">
        <v>275</v>
      </c>
      <c r="AU345" s="20" t="s">
        <v>80</v>
      </c>
    </row>
    <row r="346" spans="1:65" s="2" customFormat="1" ht="16.5" customHeight="1">
      <c r="A346" s="41"/>
      <c r="B346" s="42"/>
      <c r="C346" s="217" t="s">
        <v>1271</v>
      </c>
      <c r="D346" s="217" t="s">
        <v>268</v>
      </c>
      <c r="E346" s="218" t="s">
        <v>4786</v>
      </c>
      <c r="F346" s="219" t="s">
        <v>4787</v>
      </c>
      <c r="G346" s="220" t="s">
        <v>3993</v>
      </c>
      <c r="H346" s="221">
        <v>1</v>
      </c>
      <c r="I346" s="222"/>
      <c r="J346" s="223">
        <f>ROUND(I346*H346,2)</f>
        <v>0</v>
      </c>
      <c r="K346" s="219" t="s">
        <v>4582</v>
      </c>
      <c r="L346" s="47"/>
      <c r="M346" s="224" t="s">
        <v>19</v>
      </c>
      <c r="N346" s="225" t="s">
        <v>43</v>
      </c>
      <c r="O346" s="87"/>
      <c r="P346" s="226">
        <f>O346*H346</f>
        <v>0</v>
      </c>
      <c r="Q346" s="226">
        <v>0</v>
      </c>
      <c r="R346" s="226">
        <f>Q346*H346</f>
        <v>0</v>
      </c>
      <c r="S346" s="226">
        <v>0</v>
      </c>
      <c r="T346" s="227">
        <f>S346*H346</f>
        <v>0</v>
      </c>
      <c r="U346" s="41"/>
      <c r="V346" s="41"/>
      <c r="W346" s="41"/>
      <c r="X346" s="41"/>
      <c r="Y346" s="41"/>
      <c r="Z346" s="41"/>
      <c r="AA346" s="41"/>
      <c r="AB346" s="41"/>
      <c r="AC346" s="41"/>
      <c r="AD346" s="41"/>
      <c r="AE346" s="41"/>
      <c r="AR346" s="228" t="s">
        <v>273</v>
      </c>
      <c r="AT346" s="228" t="s">
        <v>268</v>
      </c>
      <c r="AU346" s="228" t="s">
        <v>80</v>
      </c>
      <c r="AY346" s="20" t="s">
        <v>266</v>
      </c>
      <c r="BE346" s="229">
        <f>IF(N346="základní",J346,0)</f>
        <v>0</v>
      </c>
      <c r="BF346" s="229">
        <f>IF(N346="snížená",J346,0)</f>
        <v>0</v>
      </c>
      <c r="BG346" s="229">
        <f>IF(N346="zákl. přenesená",J346,0)</f>
        <v>0</v>
      </c>
      <c r="BH346" s="229">
        <f>IF(N346="sníž. přenesená",J346,0)</f>
        <v>0</v>
      </c>
      <c r="BI346" s="229">
        <f>IF(N346="nulová",J346,0)</f>
        <v>0</v>
      </c>
      <c r="BJ346" s="20" t="s">
        <v>80</v>
      </c>
      <c r="BK346" s="229">
        <f>ROUND(I346*H346,2)</f>
        <v>0</v>
      </c>
      <c r="BL346" s="20" t="s">
        <v>273</v>
      </c>
      <c r="BM346" s="228" t="s">
        <v>2132</v>
      </c>
    </row>
    <row r="347" spans="1:47" s="2" customFormat="1" ht="12">
      <c r="A347" s="41"/>
      <c r="B347" s="42"/>
      <c r="C347" s="43"/>
      <c r="D347" s="230" t="s">
        <v>275</v>
      </c>
      <c r="E347" s="43"/>
      <c r="F347" s="231" t="s">
        <v>4787</v>
      </c>
      <c r="G347" s="43"/>
      <c r="H347" s="43"/>
      <c r="I347" s="232"/>
      <c r="J347" s="43"/>
      <c r="K347" s="43"/>
      <c r="L347" s="47"/>
      <c r="M347" s="233"/>
      <c r="N347" s="234"/>
      <c r="O347" s="87"/>
      <c r="P347" s="87"/>
      <c r="Q347" s="87"/>
      <c r="R347" s="87"/>
      <c r="S347" s="87"/>
      <c r="T347" s="88"/>
      <c r="U347" s="41"/>
      <c r="V347" s="41"/>
      <c r="W347" s="41"/>
      <c r="X347" s="41"/>
      <c r="Y347" s="41"/>
      <c r="Z347" s="41"/>
      <c r="AA347" s="41"/>
      <c r="AB347" s="41"/>
      <c r="AC347" s="41"/>
      <c r="AD347" s="41"/>
      <c r="AE347" s="41"/>
      <c r="AT347" s="20" t="s">
        <v>275</v>
      </c>
      <c r="AU347" s="20" t="s">
        <v>80</v>
      </c>
    </row>
    <row r="348" spans="1:65" s="2" customFormat="1" ht="16.5" customHeight="1">
      <c r="A348" s="41"/>
      <c r="B348" s="42"/>
      <c r="C348" s="217" t="s">
        <v>1288</v>
      </c>
      <c r="D348" s="217" t="s">
        <v>268</v>
      </c>
      <c r="E348" s="218" t="s">
        <v>4786</v>
      </c>
      <c r="F348" s="219" t="s">
        <v>4787</v>
      </c>
      <c r="G348" s="220" t="s">
        <v>3993</v>
      </c>
      <c r="H348" s="221">
        <v>1</v>
      </c>
      <c r="I348" s="222"/>
      <c r="J348" s="223">
        <f>ROUND(I348*H348,2)</f>
        <v>0</v>
      </c>
      <c r="K348" s="219" t="s">
        <v>4582</v>
      </c>
      <c r="L348" s="47"/>
      <c r="M348" s="224" t="s">
        <v>19</v>
      </c>
      <c r="N348" s="225" t="s">
        <v>43</v>
      </c>
      <c r="O348" s="87"/>
      <c r="P348" s="226">
        <f>O348*H348</f>
        <v>0</v>
      </c>
      <c r="Q348" s="226">
        <v>0</v>
      </c>
      <c r="R348" s="226">
        <f>Q348*H348</f>
        <v>0</v>
      </c>
      <c r="S348" s="226">
        <v>0</v>
      </c>
      <c r="T348" s="227">
        <f>S348*H348</f>
        <v>0</v>
      </c>
      <c r="U348" s="41"/>
      <c r="V348" s="41"/>
      <c r="W348" s="41"/>
      <c r="X348" s="41"/>
      <c r="Y348" s="41"/>
      <c r="Z348" s="41"/>
      <c r="AA348" s="41"/>
      <c r="AB348" s="41"/>
      <c r="AC348" s="41"/>
      <c r="AD348" s="41"/>
      <c r="AE348" s="41"/>
      <c r="AR348" s="228" t="s">
        <v>273</v>
      </c>
      <c r="AT348" s="228" t="s">
        <v>268</v>
      </c>
      <c r="AU348" s="228" t="s">
        <v>80</v>
      </c>
      <c r="AY348" s="20" t="s">
        <v>266</v>
      </c>
      <c r="BE348" s="229">
        <f>IF(N348="základní",J348,0)</f>
        <v>0</v>
      </c>
      <c r="BF348" s="229">
        <f>IF(N348="snížená",J348,0)</f>
        <v>0</v>
      </c>
      <c r="BG348" s="229">
        <f>IF(N348="zákl. přenesená",J348,0)</f>
        <v>0</v>
      </c>
      <c r="BH348" s="229">
        <f>IF(N348="sníž. přenesená",J348,0)</f>
        <v>0</v>
      </c>
      <c r="BI348" s="229">
        <f>IF(N348="nulová",J348,0)</f>
        <v>0</v>
      </c>
      <c r="BJ348" s="20" t="s">
        <v>80</v>
      </c>
      <c r="BK348" s="229">
        <f>ROUND(I348*H348,2)</f>
        <v>0</v>
      </c>
      <c r="BL348" s="20" t="s">
        <v>273</v>
      </c>
      <c r="BM348" s="228" t="s">
        <v>2146</v>
      </c>
    </row>
    <row r="349" spans="1:47" s="2" customFormat="1" ht="12">
      <c r="A349" s="41"/>
      <c r="B349" s="42"/>
      <c r="C349" s="43"/>
      <c r="D349" s="230" t="s">
        <v>275</v>
      </c>
      <c r="E349" s="43"/>
      <c r="F349" s="231" t="s">
        <v>4787</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275</v>
      </c>
      <c r="AU349" s="20" t="s">
        <v>80</v>
      </c>
    </row>
    <row r="350" spans="1:65" s="2" customFormat="1" ht="16.5" customHeight="1">
      <c r="A350" s="41"/>
      <c r="B350" s="42"/>
      <c r="C350" s="217" t="s">
        <v>1292</v>
      </c>
      <c r="D350" s="217" t="s">
        <v>268</v>
      </c>
      <c r="E350" s="218" t="s">
        <v>4786</v>
      </c>
      <c r="F350" s="219" t="s">
        <v>4787</v>
      </c>
      <c r="G350" s="220" t="s">
        <v>3993</v>
      </c>
      <c r="H350" s="221">
        <v>1</v>
      </c>
      <c r="I350" s="222"/>
      <c r="J350" s="223">
        <f>ROUND(I350*H350,2)</f>
        <v>0</v>
      </c>
      <c r="K350" s="219" t="s">
        <v>4582</v>
      </c>
      <c r="L350" s="47"/>
      <c r="M350" s="224" t="s">
        <v>19</v>
      </c>
      <c r="N350" s="225" t="s">
        <v>43</v>
      </c>
      <c r="O350" s="87"/>
      <c r="P350" s="226">
        <f>O350*H350</f>
        <v>0</v>
      </c>
      <c r="Q350" s="226">
        <v>0</v>
      </c>
      <c r="R350" s="226">
        <f>Q350*H350</f>
        <v>0</v>
      </c>
      <c r="S350" s="226">
        <v>0</v>
      </c>
      <c r="T350" s="227">
        <f>S350*H350</f>
        <v>0</v>
      </c>
      <c r="U350" s="41"/>
      <c r="V350" s="41"/>
      <c r="W350" s="41"/>
      <c r="X350" s="41"/>
      <c r="Y350" s="41"/>
      <c r="Z350" s="41"/>
      <c r="AA350" s="41"/>
      <c r="AB350" s="41"/>
      <c r="AC350" s="41"/>
      <c r="AD350" s="41"/>
      <c r="AE350" s="41"/>
      <c r="AR350" s="228" t="s">
        <v>273</v>
      </c>
      <c r="AT350" s="228" t="s">
        <v>268</v>
      </c>
      <c r="AU350" s="228" t="s">
        <v>80</v>
      </c>
      <c r="AY350" s="20" t="s">
        <v>266</v>
      </c>
      <c r="BE350" s="229">
        <f>IF(N350="základní",J350,0)</f>
        <v>0</v>
      </c>
      <c r="BF350" s="229">
        <f>IF(N350="snížená",J350,0)</f>
        <v>0</v>
      </c>
      <c r="BG350" s="229">
        <f>IF(N350="zákl. přenesená",J350,0)</f>
        <v>0</v>
      </c>
      <c r="BH350" s="229">
        <f>IF(N350="sníž. přenesená",J350,0)</f>
        <v>0</v>
      </c>
      <c r="BI350" s="229">
        <f>IF(N350="nulová",J350,0)</f>
        <v>0</v>
      </c>
      <c r="BJ350" s="20" t="s">
        <v>80</v>
      </c>
      <c r="BK350" s="229">
        <f>ROUND(I350*H350,2)</f>
        <v>0</v>
      </c>
      <c r="BL350" s="20" t="s">
        <v>273</v>
      </c>
      <c r="BM350" s="228" t="s">
        <v>2160</v>
      </c>
    </row>
    <row r="351" spans="1:47" s="2" customFormat="1" ht="12">
      <c r="A351" s="41"/>
      <c r="B351" s="42"/>
      <c r="C351" s="43"/>
      <c r="D351" s="230" t="s">
        <v>275</v>
      </c>
      <c r="E351" s="43"/>
      <c r="F351" s="231" t="s">
        <v>4787</v>
      </c>
      <c r="G351" s="43"/>
      <c r="H351" s="43"/>
      <c r="I351" s="232"/>
      <c r="J351" s="43"/>
      <c r="K351" s="43"/>
      <c r="L351" s="47"/>
      <c r="M351" s="233"/>
      <c r="N351" s="234"/>
      <c r="O351" s="87"/>
      <c r="P351" s="87"/>
      <c r="Q351" s="87"/>
      <c r="R351" s="87"/>
      <c r="S351" s="87"/>
      <c r="T351" s="88"/>
      <c r="U351" s="41"/>
      <c r="V351" s="41"/>
      <c r="W351" s="41"/>
      <c r="X351" s="41"/>
      <c r="Y351" s="41"/>
      <c r="Z351" s="41"/>
      <c r="AA351" s="41"/>
      <c r="AB351" s="41"/>
      <c r="AC351" s="41"/>
      <c r="AD351" s="41"/>
      <c r="AE351" s="41"/>
      <c r="AT351" s="20" t="s">
        <v>275</v>
      </c>
      <c r="AU351" s="20" t="s">
        <v>80</v>
      </c>
    </row>
    <row r="352" spans="1:65" s="2" customFormat="1" ht="16.5" customHeight="1">
      <c r="A352" s="41"/>
      <c r="B352" s="42"/>
      <c r="C352" s="217" t="s">
        <v>1296</v>
      </c>
      <c r="D352" s="217" t="s">
        <v>268</v>
      </c>
      <c r="E352" s="218" t="s">
        <v>4788</v>
      </c>
      <c r="F352" s="219" t="s">
        <v>4787</v>
      </c>
      <c r="G352" s="220" t="s">
        <v>3993</v>
      </c>
      <c r="H352" s="221">
        <v>1</v>
      </c>
      <c r="I352" s="222"/>
      <c r="J352" s="223">
        <f>ROUND(I352*H352,2)</f>
        <v>0</v>
      </c>
      <c r="K352" s="219" t="s">
        <v>4582</v>
      </c>
      <c r="L352" s="47"/>
      <c r="M352" s="224" t="s">
        <v>19</v>
      </c>
      <c r="N352" s="225" t="s">
        <v>43</v>
      </c>
      <c r="O352" s="87"/>
      <c r="P352" s="226">
        <f>O352*H352</f>
        <v>0</v>
      </c>
      <c r="Q352" s="226">
        <v>0</v>
      </c>
      <c r="R352" s="226">
        <f>Q352*H352</f>
        <v>0</v>
      </c>
      <c r="S352" s="226">
        <v>0</v>
      </c>
      <c r="T352" s="227">
        <f>S352*H352</f>
        <v>0</v>
      </c>
      <c r="U352" s="41"/>
      <c r="V352" s="41"/>
      <c r="W352" s="41"/>
      <c r="X352" s="41"/>
      <c r="Y352" s="41"/>
      <c r="Z352" s="41"/>
      <c r="AA352" s="41"/>
      <c r="AB352" s="41"/>
      <c r="AC352" s="41"/>
      <c r="AD352" s="41"/>
      <c r="AE352" s="41"/>
      <c r="AR352" s="228" t="s">
        <v>273</v>
      </c>
      <c r="AT352" s="228" t="s">
        <v>268</v>
      </c>
      <c r="AU352" s="228" t="s">
        <v>80</v>
      </c>
      <c r="AY352" s="20" t="s">
        <v>266</v>
      </c>
      <c r="BE352" s="229">
        <f>IF(N352="základní",J352,0)</f>
        <v>0</v>
      </c>
      <c r="BF352" s="229">
        <f>IF(N352="snížená",J352,0)</f>
        <v>0</v>
      </c>
      <c r="BG352" s="229">
        <f>IF(N352="zákl. přenesená",J352,0)</f>
        <v>0</v>
      </c>
      <c r="BH352" s="229">
        <f>IF(N352="sníž. přenesená",J352,0)</f>
        <v>0</v>
      </c>
      <c r="BI352" s="229">
        <f>IF(N352="nulová",J352,0)</f>
        <v>0</v>
      </c>
      <c r="BJ352" s="20" t="s">
        <v>80</v>
      </c>
      <c r="BK352" s="229">
        <f>ROUND(I352*H352,2)</f>
        <v>0</v>
      </c>
      <c r="BL352" s="20" t="s">
        <v>273</v>
      </c>
      <c r="BM352" s="228" t="s">
        <v>2173</v>
      </c>
    </row>
    <row r="353" spans="1:47" s="2" customFormat="1" ht="12">
      <c r="A353" s="41"/>
      <c r="B353" s="42"/>
      <c r="C353" s="43"/>
      <c r="D353" s="230" t="s">
        <v>275</v>
      </c>
      <c r="E353" s="43"/>
      <c r="F353" s="231" t="s">
        <v>4787</v>
      </c>
      <c r="G353" s="43"/>
      <c r="H353" s="43"/>
      <c r="I353" s="232"/>
      <c r="J353" s="43"/>
      <c r="K353" s="43"/>
      <c r="L353" s="47"/>
      <c r="M353" s="233"/>
      <c r="N353" s="234"/>
      <c r="O353" s="87"/>
      <c r="P353" s="87"/>
      <c r="Q353" s="87"/>
      <c r="R353" s="87"/>
      <c r="S353" s="87"/>
      <c r="T353" s="88"/>
      <c r="U353" s="41"/>
      <c r="V353" s="41"/>
      <c r="W353" s="41"/>
      <c r="X353" s="41"/>
      <c r="Y353" s="41"/>
      <c r="Z353" s="41"/>
      <c r="AA353" s="41"/>
      <c r="AB353" s="41"/>
      <c r="AC353" s="41"/>
      <c r="AD353" s="41"/>
      <c r="AE353" s="41"/>
      <c r="AT353" s="20" t="s">
        <v>275</v>
      </c>
      <c r="AU353" s="20" t="s">
        <v>80</v>
      </c>
    </row>
    <row r="354" spans="1:65" s="2" customFormat="1" ht="16.5" customHeight="1">
      <c r="A354" s="41"/>
      <c r="B354" s="42"/>
      <c r="C354" s="217" t="s">
        <v>1303</v>
      </c>
      <c r="D354" s="217" t="s">
        <v>268</v>
      </c>
      <c r="E354" s="218" t="s">
        <v>4789</v>
      </c>
      <c r="F354" s="219" t="s">
        <v>4787</v>
      </c>
      <c r="G354" s="220" t="s">
        <v>3993</v>
      </c>
      <c r="H354" s="221">
        <v>1</v>
      </c>
      <c r="I354" s="222"/>
      <c r="J354" s="223">
        <f>ROUND(I354*H354,2)</f>
        <v>0</v>
      </c>
      <c r="K354" s="219" t="s">
        <v>4582</v>
      </c>
      <c r="L354" s="47"/>
      <c r="M354" s="224" t="s">
        <v>19</v>
      </c>
      <c r="N354" s="225" t="s">
        <v>43</v>
      </c>
      <c r="O354" s="87"/>
      <c r="P354" s="226">
        <f>O354*H354</f>
        <v>0</v>
      </c>
      <c r="Q354" s="226">
        <v>0</v>
      </c>
      <c r="R354" s="226">
        <f>Q354*H354</f>
        <v>0</v>
      </c>
      <c r="S354" s="226">
        <v>0</v>
      </c>
      <c r="T354" s="227">
        <f>S354*H354</f>
        <v>0</v>
      </c>
      <c r="U354" s="41"/>
      <c r="V354" s="41"/>
      <c r="W354" s="41"/>
      <c r="X354" s="41"/>
      <c r="Y354" s="41"/>
      <c r="Z354" s="41"/>
      <c r="AA354" s="41"/>
      <c r="AB354" s="41"/>
      <c r="AC354" s="41"/>
      <c r="AD354" s="41"/>
      <c r="AE354" s="41"/>
      <c r="AR354" s="228" t="s">
        <v>273</v>
      </c>
      <c r="AT354" s="228" t="s">
        <v>268</v>
      </c>
      <c r="AU354" s="228" t="s">
        <v>80</v>
      </c>
      <c r="AY354" s="20" t="s">
        <v>266</v>
      </c>
      <c r="BE354" s="229">
        <f>IF(N354="základní",J354,0)</f>
        <v>0</v>
      </c>
      <c r="BF354" s="229">
        <f>IF(N354="snížená",J354,0)</f>
        <v>0</v>
      </c>
      <c r="BG354" s="229">
        <f>IF(N354="zákl. přenesená",J354,0)</f>
        <v>0</v>
      </c>
      <c r="BH354" s="229">
        <f>IF(N354="sníž. přenesená",J354,0)</f>
        <v>0</v>
      </c>
      <c r="BI354" s="229">
        <f>IF(N354="nulová",J354,0)</f>
        <v>0</v>
      </c>
      <c r="BJ354" s="20" t="s">
        <v>80</v>
      </c>
      <c r="BK354" s="229">
        <f>ROUND(I354*H354,2)</f>
        <v>0</v>
      </c>
      <c r="BL354" s="20" t="s">
        <v>273</v>
      </c>
      <c r="BM354" s="228" t="s">
        <v>2183</v>
      </c>
    </row>
    <row r="355" spans="1:47" s="2" customFormat="1" ht="12">
      <c r="A355" s="41"/>
      <c r="B355" s="42"/>
      <c r="C355" s="43"/>
      <c r="D355" s="230" t="s">
        <v>275</v>
      </c>
      <c r="E355" s="43"/>
      <c r="F355" s="231" t="s">
        <v>4787</v>
      </c>
      <c r="G355" s="43"/>
      <c r="H355" s="43"/>
      <c r="I355" s="232"/>
      <c r="J355" s="43"/>
      <c r="K355" s="43"/>
      <c r="L355" s="47"/>
      <c r="M355" s="233"/>
      <c r="N355" s="234"/>
      <c r="O355" s="87"/>
      <c r="P355" s="87"/>
      <c r="Q355" s="87"/>
      <c r="R355" s="87"/>
      <c r="S355" s="87"/>
      <c r="T355" s="88"/>
      <c r="U355" s="41"/>
      <c r="V355" s="41"/>
      <c r="W355" s="41"/>
      <c r="X355" s="41"/>
      <c r="Y355" s="41"/>
      <c r="Z355" s="41"/>
      <c r="AA355" s="41"/>
      <c r="AB355" s="41"/>
      <c r="AC355" s="41"/>
      <c r="AD355" s="41"/>
      <c r="AE355" s="41"/>
      <c r="AT355" s="20" t="s">
        <v>275</v>
      </c>
      <c r="AU355" s="20" t="s">
        <v>80</v>
      </c>
    </row>
    <row r="356" spans="1:65" s="2" customFormat="1" ht="16.5" customHeight="1">
      <c r="A356" s="41"/>
      <c r="B356" s="42"/>
      <c r="C356" s="217" t="s">
        <v>1307</v>
      </c>
      <c r="D356" s="217" t="s">
        <v>268</v>
      </c>
      <c r="E356" s="218" t="s">
        <v>4790</v>
      </c>
      <c r="F356" s="219" t="s">
        <v>4791</v>
      </c>
      <c r="G356" s="220" t="s">
        <v>3993</v>
      </c>
      <c r="H356" s="221">
        <v>1</v>
      </c>
      <c r="I356" s="222"/>
      <c r="J356" s="223">
        <f>ROUND(I356*H356,2)</f>
        <v>0</v>
      </c>
      <c r="K356" s="219" t="s">
        <v>4582</v>
      </c>
      <c r="L356" s="47"/>
      <c r="M356" s="224" t="s">
        <v>19</v>
      </c>
      <c r="N356" s="225" t="s">
        <v>43</v>
      </c>
      <c r="O356" s="87"/>
      <c r="P356" s="226">
        <f>O356*H356</f>
        <v>0</v>
      </c>
      <c r="Q356" s="226">
        <v>0</v>
      </c>
      <c r="R356" s="226">
        <f>Q356*H356</f>
        <v>0</v>
      </c>
      <c r="S356" s="226">
        <v>0</v>
      </c>
      <c r="T356" s="227">
        <f>S356*H356</f>
        <v>0</v>
      </c>
      <c r="U356" s="41"/>
      <c r="V356" s="41"/>
      <c r="W356" s="41"/>
      <c r="X356" s="41"/>
      <c r="Y356" s="41"/>
      <c r="Z356" s="41"/>
      <c r="AA356" s="41"/>
      <c r="AB356" s="41"/>
      <c r="AC356" s="41"/>
      <c r="AD356" s="41"/>
      <c r="AE356" s="41"/>
      <c r="AR356" s="228" t="s">
        <v>273</v>
      </c>
      <c r="AT356" s="228" t="s">
        <v>268</v>
      </c>
      <c r="AU356" s="228" t="s">
        <v>80</v>
      </c>
      <c r="AY356" s="20" t="s">
        <v>266</v>
      </c>
      <c r="BE356" s="229">
        <f>IF(N356="základní",J356,0)</f>
        <v>0</v>
      </c>
      <c r="BF356" s="229">
        <f>IF(N356="snížená",J356,0)</f>
        <v>0</v>
      </c>
      <c r="BG356" s="229">
        <f>IF(N356="zákl. přenesená",J356,0)</f>
        <v>0</v>
      </c>
      <c r="BH356" s="229">
        <f>IF(N356="sníž. přenesená",J356,0)</f>
        <v>0</v>
      </c>
      <c r="BI356" s="229">
        <f>IF(N356="nulová",J356,0)</f>
        <v>0</v>
      </c>
      <c r="BJ356" s="20" t="s">
        <v>80</v>
      </c>
      <c r="BK356" s="229">
        <f>ROUND(I356*H356,2)</f>
        <v>0</v>
      </c>
      <c r="BL356" s="20" t="s">
        <v>273</v>
      </c>
      <c r="BM356" s="228" t="s">
        <v>2195</v>
      </c>
    </row>
    <row r="357" spans="1:47" s="2" customFormat="1" ht="12">
      <c r="A357" s="41"/>
      <c r="B357" s="42"/>
      <c r="C357" s="43"/>
      <c r="D357" s="230" t="s">
        <v>275</v>
      </c>
      <c r="E357" s="43"/>
      <c r="F357" s="231" t="s">
        <v>4791</v>
      </c>
      <c r="G357" s="43"/>
      <c r="H357" s="43"/>
      <c r="I357" s="232"/>
      <c r="J357" s="43"/>
      <c r="K357" s="43"/>
      <c r="L357" s="47"/>
      <c r="M357" s="233"/>
      <c r="N357" s="234"/>
      <c r="O357" s="87"/>
      <c r="P357" s="87"/>
      <c r="Q357" s="87"/>
      <c r="R357" s="87"/>
      <c r="S357" s="87"/>
      <c r="T357" s="88"/>
      <c r="U357" s="41"/>
      <c r="V357" s="41"/>
      <c r="W357" s="41"/>
      <c r="X357" s="41"/>
      <c r="Y357" s="41"/>
      <c r="Z357" s="41"/>
      <c r="AA357" s="41"/>
      <c r="AB357" s="41"/>
      <c r="AC357" s="41"/>
      <c r="AD357" s="41"/>
      <c r="AE357" s="41"/>
      <c r="AT357" s="20" t="s">
        <v>275</v>
      </c>
      <c r="AU357" s="20" t="s">
        <v>80</v>
      </c>
    </row>
    <row r="358" spans="1:65" s="2" customFormat="1" ht="21.75" customHeight="1">
      <c r="A358" s="41"/>
      <c r="B358" s="42"/>
      <c r="C358" s="217" t="s">
        <v>1311</v>
      </c>
      <c r="D358" s="217" t="s">
        <v>268</v>
      </c>
      <c r="E358" s="218" t="s">
        <v>4792</v>
      </c>
      <c r="F358" s="219" t="s">
        <v>4793</v>
      </c>
      <c r="G358" s="220" t="s">
        <v>3993</v>
      </c>
      <c r="H358" s="221">
        <v>1</v>
      </c>
      <c r="I358" s="222"/>
      <c r="J358" s="223">
        <f>ROUND(I358*H358,2)</f>
        <v>0</v>
      </c>
      <c r="K358" s="219" t="s">
        <v>4582</v>
      </c>
      <c r="L358" s="47"/>
      <c r="M358" s="224" t="s">
        <v>19</v>
      </c>
      <c r="N358" s="225" t="s">
        <v>43</v>
      </c>
      <c r="O358" s="87"/>
      <c r="P358" s="226">
        <f>O358*H358</f>
        <v>0</v>
      </c>
      <c r="Q358" s="226">
        <v>0</v>
      </c>
      <c r="R358" s="226">
        <f>Q358*H358</f>
        <v>0</v>
      </c>
      <c r="S358" s="226">
        <v>0</v>
      </c>
      <c r="T358" s="227">
        <f>S358*H358</f>
        <v>0</v>
      </c>
      <c r="U358" s="41"/>
      <c r="V358" s="41"/>
      <c r="W358" s="41"/>
      <c r="X358" s="41"/>
      <c r="Y358" s="41"/>
      <c r="Z358" s="41"/>
      <c r="AA358" s="41"/>
      <c r="AB358" s="41"/>
      <c r="AC358" s="41"/>
      <c r="AD358" s="41"/>
      <c r="AE358" s="41"/>
      <c r="AR358" s="228" t="s">
        <v>273</v>
      </c>
      <c r="AT358" s="228" t="s">
        <v>268</v>
      </c>
      <c r="AU358" s="228" t="s">
        <v>80</v>
      </c>
      <c r="AY358" s="20" t="s">
        <v>266</v>
      </c>
      <c r="BE358" s="229">
        <f>IF(N358="základní",J358,0)</f>
        <v>0</v>
      </c>
      <c r="BF358" s="229">
        <f>IF(N358="snížená",J358,0)</f>
        <v>0</v>
      </c>
      <c r="BG358" s="229">
        <f>IF(N358="zákl. přenesená",J358,0)</f>
        <v>0</v>
      </c>
      <c r="BH358" s="229">
        <f>IF(N358="sníž. přenesená",J358,0)</f>
        <v>0</v>
      </c>
      <c r="BI358" s="229">
        <f>IF(N358="nulová",J358,0)</f>
        <v>0</v>
      </c>
      <c r="BJ358" s="20" t="s">
        <v>80</v>
      </c>
      <c r="BK358" s="229">
        <f>ROUND(I358*H358,2)</f>
        <v>0</v>
      </c>
      <c r="BL358" s="20" t="s">
        <v>273</v>
      </c>
      <c r="BM358" s="228" t="s">
        <v>2209</v>
      </c>
    </row>
    <row r="359" spans="1:47" s="2" customFormat="1" ht="12">
      <c r="A359" s="41"/>
      <c r="B359" s="42"/>
      <c r="C359" s="43"/>
      <c r="D359" s="230" t="s">
        <v>275</v>
      </c>
      <c r="E359" s="43"/>
      <c r="F359" s="231" t="s">
        <v>4793</v>
      </c>
      <c r="G359" s="43"/>
      <c r="H359" s="43"/>
      <c r="I359" s="232"/>
      <c r="J359" s="43"/>
      <c r="K359" s="43"/>
      <c r="L359" s="47"/>
      <c r="M359" s="233"/>
      <c r="N359" s="234"/>
      <c r="O359" s="87"/>
      <c r="P359" s="87"/>
      <c r="Q359" s="87"/>
      <c r="R359" s="87"/>
      <c r="S359" s="87"/>
      <c r="T359" s="88"/>
      <c r="U359" s="41"/>
      <c r="V359" s="41"/>
      <c r="W359" s="41"/>
      <c r="X359" s="41"/>
      <c r="Y359" s="41"/>
      <c r="Z359" s="41"/>
      <c r="AA359" s="41"/>
      <c r="AB359" s="41"/>
      <c r="AC359" s="41"/>
      <c r="AD359" s="41"/>
      <c r="AE359" s="41"/>
      <c r="AT359" s="20" t="s">
        <v>275</v>
      </c>
      <c r="AU359" s="20" t="s">
        <v>80</v>
      </c>
    </row>
    <row r="360" spans="1:65" s="2" customFormat="1" ht="16.5" customHeight="1">
      <c r="A360" s="41"/>
      <c r="B360" s="42"/>
      <c r="C360" s="217" t="s">
        <v>1315</v>
      </c>
      <c r="D360" s="217" t="s">
        <v>268</v>
      </c>
      <c r="E360" s="218" t="s">
        <v>4794</v>
      </c>
      <c r="F360" s="219" t="s">
        <v>4795</v>
      </c>
      <c r="G360" s="220" t="s">
        <v>3993</v>
      </c>
      <c r="H360" s="221">
        <v>1</v>
      </c>
      <c r="I360" s="222"/>
      <c r="J360" s="223">
        <f>ROUND(I360*H360,2)</f>
        <v>0</v>
      </c>
      <c r="K360" s="219" t="s">
        <v>4582</v>
      </c>
      <c r="L360" s="47"/>
      <c r="M360" s="224" t="s">
        <v>19</v>
      </c>
      <c r="N360" s="225" t="s">
        <v>43</v>
      </c>
      <c r="O360" s="87"/>
      <c r="P360" s="226">
        <f>O360*H360</f>
        <v>0</v>
      </c>
      <c r="Q360" s="226">
        <v>0</v>
      </c>
      <c r="R360" s="226">
        <f>Q360*H360</f>
        <v>0</v>
      </c>
      <c r="S360" s="226">
        <v>0</v>
      </c>
      <c r="T360" s="227">
        <f>S360*H360</f>
        <v>0</v>
      </c>
      <c r="U360" s="41"/>
      <c r="V360" s="41"/>
      <c r="W360" s="41"/>
      <c r="X360" s="41"/>
      <c r="Y360" s="41"/>
      <c r="Z360" s="41"/>
      <c r="AA360" s="41"/>
      <c r="AB360" s="41"/>
      <c r="AC360" s="41"/>
      <c r="AD360" s="41"/>
      <c r="AE360" s="41"/>
      <c r="AR360" s="228" t="s">
        <v>273</v>
      </c>
      <c r="AT360" s="228" t="s">
        <v>268</v>
      </c>
      <c r="AU360" s="228" t="s">
        <v>80</v>
      </c>
      <c r="AY360" s="20" t="s">
        <v>266</v>
      </c>
      <c r="BE360" s="229">
        <f>IF(N360="základní",J360,0)</f>
        <v>0</v>
      </c>
      <c r="BF360" s="229">
        <f>IF(N360="snížená",J360,0)</f>
        <v>0</v>
      </c>
      <c r="BG360" s="229">
        <f>IF(N360="zákl. přenesená",J360,0)</f>
        <v>0</v>
      </c>
      <c r="BH360" s="229">
        <f>IF(N360="sníž. přenesená",J360,0)</f>
        <v>0</v>
      </c>
      <c r="BI360" s="229">
        <f>IF(N360="nulová",J360,0)</f>
        <v>0</v>
      </c>
      <c r="BJ360" s="20" t="s">
        <v>80</v>
      </c>
      <c r="BK360" s="229">
        <f>ROUND(I360*H360,2)</f>
        <v>0</v>
      </c>
      <c r="BL360" s="20" t="s">
        <v>273</v>
      </c>
      <c r="BM360" s="228" t="s">
        <v>2224</v>
      </c>
    </row>
    <row r="361" spans="1:47" s="2" customFormat="1" ht="12">
      <c r="A361" s="41"/>
      <c r="B361" s="42"/>
      <c r="C361" s="43"/>
      <c r="D361" s="230" t="s">
        <v>275</v>
      </c>
      <c r="E361" s="43"/>
      <c r="F361" s="231" t="s">
        <v>4795</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275</v>
      </c>
      <c r="AU361" s="20" t="s">
        <v>80</v>
      </c>
    </row>
    <row r="362" spans="1:65" s="2" customFormat="1" ht="16.5" customHeight="1">
      <c r="A362" s="41"/>
      <c r="B362" s="42"/>
      <c r="C362" s="217" t="s">
        <v>1319</v>
      </c>
      <c r="D362" s="217" t="s">
        <v>268</v>
      </c>
      <c r="E362" s="218" t="s">
        <v>4796</v>
      </c>
      <c r="F362" s="219" t="s">
        <v>4797</v>
      </c>
      <c r="G362" s="220" t="s">
        <v>3993</v>
      </c>
      <c r="H362" s="221">
        <v>1</v>
      </c>
      <c r="I362" s="222"/>
      <c r="J362" s="223">
        <f>ROUND(I362*H362,2)</f>
        <v>0</v>
      </c>
      <c r="K362" s="219" t="s">
        <v>4582</v>
      </c>
      <c r="L362" s="47"/>
      <c r="M362" s="224" t="s">
        <v>19</v>
      </c>
      <c r="N362" s="225" t="s">
        <v>43</v>
      </c>
      <c r="O362" s="87"/>
      <c r="P362" s="226">
        <f>O362*H362</f>
        <v>0</v>
      </c>
      <c r="Q362" s="226">
        <v>0</v>
      </c>
      <c r="R362" s="226">
        <f>Q362*H362</f>
        <v>0</v>
      </c>
      <c r="S362" s="226">
        <v>0</v>
      </c>
      <c r="T362" s="227">
        <f>S362*H362</f>
        <v>0</v>
      </c>
      <c r="U362" s="41"/>
      <c r="V362" s="41"/>
      <c r="W362" s="41"/>
      <c r="X362" s="41"/>
      <c r="Y362" s="41"/>
      <c r="Z362" s="41"/>
      <c r="AA362" s="41"/>
      <c r="AB362" s="41"/>
      <c r="AC362" s="41"/>
      <c r="AD362" s="41"/>
      <c r="AE362" s="41"/>
      <c r="AR362" s="228" t="s">
        <v>273</v>
      </c>
      <c r="AT362" s="228" t="s">
        <v>268</v>
      </c>
      <c r="AU362" s="228" t="s">
        <v>80</v>
      </c>
      <c r="AY362" s="20" t="s">
        <v>266</v>
      </c>
      <c r="BE362" s="229">
        <f>IF(N362="základní",J362,0)</f>
        <v>0</v>
      </c>
      <c r="BF362" s="229">
        <f>IF(N362="snížená",J362,0)</f>
        <v>0</v>
      </c>
      <c r="BG362" s="229">
        <f>IF(N362="zákl. přenesená",J362,0)</f>
        <v>0</v>
      </c>
      <c r="BH362" s="229">
        <f>IF(N362="sníž. přenesená",J362,0)</f>
        <v>0</v>
      </c>
      <c r="BI362" s="229">
        <f>IF(N362="nulová",J362,0)</f>
        <v>0</v>
      </c>
      <c r="BJ362" s="20" t="s">
        <v>80</v>
      </c>
      <c r="BK362" s="229">
        <f>ROUND(I362*H362,2)</f>
        <v>0</v>
      </c>
      <c r="BL362" s="20" t="s">
        <v>273</v>
      </c>
      <c r="BM362" s="228" t="s">
        <v>2235</v>
      </c>
    </row>
    <row r="363" spans="1:47" s="2" customFormat="1" ht="12">
      <c r="A363" s="41"/>
      <c r="B363" s="42"/>
      <c r="C363" s="43"/>
      <c r="D363" s="230" t="s">
        <v>275</v>
      </c>
      <c r="E363" s="43"/>
      <c r="F363" s="231" t="s">
        <v>4797</v>
      </c>
      <c r="G363" s="43"/>
      <c r="H363" s="43"/>
      <c r="I363" s="232"/>
      <c r="J363" s="43"/>
      <c r="K363" s="43"/>
      <c r="L363" s="47"/>
      <c r="M363" s="233"/>
      <c r="N363" s="234"/>
      <c r="O363" s="87"/>
      <c r="P363" s="87"/>
      <c r="Q363" s="87"/>
      <c r="R363" s="87"/>
      <c r="S363" s="87"/>
      <c r="T363" s="88"/>
      <c r="U363" s="41"/>
      <c r="V363" s="41"/>
      <c r="W363" s="41"/>
      <c r="X363" s="41"/>
      <c r="Y363" s="41"/>
      <c r="Z363" s="41"/>
      <c r="AA363" s="41"/>
      <c r="AB363" s="41"/>
      <c r="AC363" s="41"/>
      <c r="AD363" s="41"/>
      <c r="AE363" s="41"/>
      <c r="AT363" s="20" t="s">
        <v>275</v>
      </c>
      <c r="AU363" s="20" t="s">
        <v>80</v>
      </c>
    </row>
    <row r="364" spans="1:65" s="2" customFormat="1" ht="16.5" customHeight="1">
      <c r="A364" s="41"/>
      <c r="B364" s="42"/>
      <c r="C364" s="217" t="s">
        <v>1323</v>
      </c>
      <c r="D364" s="217" t="s">
        <v>268</v>
      </c>
      <c r="E364" s="218" t="s">
        <v>4798</v>
      </c>
      <c r="F364" s="219" t="s">
        <v>4799</v>
      </c>
      <c r="G364" s="220" t="s">
        <v>3993</v>
      </c>
      <c r="H364" s="221">
        <v>1</v>
      </c>
      <c r="I364" s="222"/>
      <c r="J364" s="223">
        <f>ROUND(I364*H364,2)</f>
        <v>0</v>
      </c>
      <c r="K364" s="219" t="s">
        <v>4582</v>
      </c>
      <c r="L364" s="47"/>
      <c r="M364" s="224" t="s">
        <v>19</v>
      </c>
      <c r="N364" s="225" t="s">
        <v>43</v>
      </c>
      <c r="O364" s="87"/>
      <c r="P364" s="226">
        <f>O364*H364</f>
        <v>0</v>
      </c>
      <c r="Q364" s="226">
        <v>0</v>
      </c>
      <c r="R364" s="226">
        <f>Q364*H364</f>
        <v>0</v>
      </c>
      <c r="S364" s="226">
        <v>0</v>
      </c>
      <c r="T364" s="227">
        <f>S364*H364</f>
        <v>0</v>
      </c>
      <c r="U364" s="41"/>
      <c r="V364" s="41"/>
      <c r="W364" s="41"/>
      <c r="X364" s="41"/>
      <c r="Y364" s="41"/>
      <c r="Z364" s="41"/>
      <c r="AA364" s="41"/>
      <c r="AB364" s="41"/>
      <c r="AC364" s="41"/>
      <c r="AD364" s="41"/>
      <c r="AE364" s="41"/>
      <c r="AR364" s="228" t="s">
        <v>273</v>
      </c>
      <c r="AT364" s="228" t="s">
        <v>268</v>
      </c>
      <c r="AU364" s="228" t="s">
        <v>80</v>
      </c>
      <c r="AY364" s="20" t="s">
        <v>266</v>
      </c>
      <c r="BE364" s="229">
        <f>IF(N364="základní",J364,0)</f>
        <v>0</v>
      </c>
      <c r="BF364" s="229">
        <f>IF(N364="snížená",J364,0)</f>
        <v>0</v>
      </c>
      <c r="BG364" s="229">
        <f>IF(N364="zákl. přenesená",J364,0)</f>
        <v>0</v>
      </c>
      <c r="BH364" s="229">
        <f>IF(N364="sníž. přenesená",J364,0)</f>
        <v>0</v>
      </c>
      <c r="BI364" s="229">
        <f>IF(N364="nulová",J364,0)</f>
        <v>0</v>
      </c>
      <c r="BJ364" s="20" t="s">
        <v>80</v>
      </c>
      <c r="BK364" s="229">
        <f>ROUND(I364*H364,2)</f>
        <v>0</v>
      </c>
      <c r="BL364" s="20" t="s">
        <v>273</v>
      </c>
      <c r="BM364" s="228" t="s">
        <v>2246</v>
      </c>
    </row>
    <row r="365" spans="1:47" s="2" customFormat="1" ht="12">
      <c r="A365" s="41"/>
      <c r="B365" s="42"/>
      <c r="C365" s="43"/>
      <c r="D365" s="230" t="s">
        <v>275</v>
      </c>
      <c r="E365" s="43"/>
      <c r="F365" s="231" t="s">
        <v>4799</v>
      </c>
      <c r="G365" s="43"/>
      <c r="H365" s="43"/>
      <c r="I365" s="232"/>
      <c r="J365" s="43"/>
      <c r="K365" s="43"/>
      <c r="L365" s="47"/>
      <c r="M365" s="233"/>
      <c r="N365" s="234"/>
      <c r="O365" s="87"/>
      <c r="P365" s="87"/>
      <c r="Q365" s="87"/>
      <c r="R365" s="87"/>
      <c r="S365" s="87"/>
      <c r="T365" s="88"/>
      <c r="U365" s="41"/>
      <c r="V365" s="41"/>
      <c r="W365" s="41"/>
      <c r="X365" s="41"/>
      <c r="Y365" s="41"/>
      <c r="Z365" s="41"/>
      <c r="AA365" s="41"/>
      <c r="AB365" s="41"/>
      <c r="AC365" s="41"/>
      <c r="AD365" s="41"/>
      <c r="AE365" s="41"/>
      <c r="AT365" s="20" t="s">
        <v>275</v>
      </c>
      <c r="AU365" s="20" t="s">
        <v>80</v>
      </c>
    </row>
    <row r="366" spans="1:65" s="2" customFormat="1" ht="16.5" customHeight="1">
      <c r="A366" s="41"/>
      <c r="B366" s="42"/>
      <c r="C366" s="217" t="s">
        <v>1327</v>
      </c>
      <c r="D366" s="217" t="s">
        <v>268</v>
      </c>
      <c r="E366" s="218" t="s">
        <v>4798</v>
      </c>
      <c r="F366" s="219" t="s">
        <v>4799</v>
      </c>
      <c r="G366" s="220" t="s">
        <v>3993</v>
      </c>
      <c r="H366" s="221">
        <v>1</v>
      </c>
      <c r="I366" s="222"/>
      <c r="J366" s="223">
        <f>ROUND(I366*H366,2)</f>
        <v>0</v>
      </c>
      <c r="K366" s="219" t="s">
        <v>4582</v>
      </c>
      <c r="L366" s="47"/>
      <c r="M366" s="224" t="s">
        <v>19</v>
      </c>
      <c r="N366" s="225" t="s">
        <v>43</v>
      </c>
      <c r="O366" s="87"/>
      <c r="P366" s="226">
        <f>O366*H366</f>
        <v>0</v>
      </c>
      <c r="Q366" s="226">
        <v>0</v>
      </c>
      <c r="R366" s="226">
        <f>Q366*H366</f>
        <v>0</v>
      </c>
      <c r="S366" s="226">
        <v>0</v>
      </c>
      <c r="T366" s="227">
        <f>S366*H366</f>
        <v>0</v>
      </c>
      <c r="U366" s="41"/>
      <c r="V366" s="41"/>
      <c r="W366" s="41"/>
      <c r="X366" s="41"/>
      <c r="Y366" s="41"/>
      <c r="Z366" s="41"/>
      <c r="AA366" s="41"/>
      <c r="AB366" s="41"/>
      <c r="AC366" s="41"/>
      <c r="AD366" s="41"/>
      <c r="AE366" s="41"/>
      <c r="AR366" s="228" t="s">
        <v>273</v>
      </c>
      <c r="AT366" s="228" t="s">
        <v>268</v>
      </c>
      <c r="AU366" s="228" t="s">
        <v>80</v>
      </c>
      <c r="AY366" s="20" t="s">
        <v>266</v>
      </c>
      <c r="BE366" s="229">
        <f>IF(N366="základní",J366,0)</f>
        <v>0</v>
      </c>
      <c r="BF366" s="229">
        <f>IF(N366="snížená",J366,0)</f>
        <v>0</v>
      </c>
      <c r="BG366" s="229">
        <f>IF(N366="zákl. přenesená",J366,0)</f>
        <v>0</v>
      </c>
      <c r="BH366" s="229">
        <f>IF(N366="sníž. přenesená",J366,0)</f>
        <v>0</v>
      </c>
      <c r="BI366" s="229">
        <f>IF(N366="nulová",J366,0)</f>
        <v>0</v>
      </c>
      <c r="BJ366" s="20" t="s">
        <v>80</v>
      </c>
      <c r="BK366" s="229">
        <f>ROUND(I366*H366,2)</f>
        <v>0</v>
      </c>
      <c r="BL366" s="20" t="s">
        <v>273</v>
      </c>
      <c r="BM366" s="228" t="s">
        <v>2263</v>
      </c>
    </row>
    <row r="367" spans="1:47" s="2" customFormat="1" ht="12">
      <c r="A367" s="41"/>
      <c r="B367" s="42"/>
      <c r="C367" s="43"/>
      <c r="D367" s="230" t="s">
        <v>275</v>
      </c>
      <c r="E367" s="43"/>
      <c r="F367" s="231" t="s">
        <v>4799</v>
      </c>
      <c r="G367" s="43"/>
      <c r="H367" s="43"/>
      <c r="I367" s="232"/>
      <c r="J367" s="43"/>
      <c r="K367" s="43"/>
      <c r="L367" s="47"/>
      <c r="M367" s="233"/>
      <c r="N367" s="234"/>
      <c r="O367" s="87"/>
      <c r="P367" s="87"/>
      <c r="Q367" s="87"/>
      <c r="R367" s="87"/>
      <c r="S367" s="87"/>
      <c r="T367" s="88"/>
      <c r="U367" s="41"/>
      <c r="V367" s="41"/>
      <c r="W367" s="41"/>
      <c r="X367" s="41"/>
      <c r="Y367" s="41"/>
      <c r="Z367" s="41"/>
      <c r="AA367" s="41"/>
      <c r="AB367" s="41"/>
      <c r="AC367" s="41"/>
      <c r="AD367" s="41"/>
      <c r="AE367" s="41"/>
      <c r="AT367" s="20" t="s">
        <v>275</v>
      </c>
      <c r="AU367" s="20" t="s">
        <v>80</v>
      </c>
    </row>
    <row r="368" spans="1:65" s="2" customFormat="1" ht="16.5" customHeight="1">
      <c r="A368" s="41"/>
      <c r="B368" s="42"/>
      <c r="C368" s="217" t="s">
        <v>1331</v>
      </c>
      <c r="D368" s="217" t="s">
        <v>268</v>
      </c>
      <c r="E368" s="218" t="s">
        <v>4798</v>
      </c>
      <c r="F368" s="219" t="s">
        <v>4799</v>
      </c>
      <c r="G368" s="220" t="s">
        <v>3993</v>
      </c>
      <c r="H368" s="221">
        <v>1</v>
      </c>
      <c r="I368" s="222"/>
      <c r="J368" s="223">
        <f>ROUND(I368*H368,2)</f>
        <v>0</v>
      </c>
      <c r="K368" s="219" t="s">
        <v>4582</v>
      </c>
      <c r="L368" s="47"/>
      <c r="M368" s="224" t="s">
        <v>19</v>
      </c>
      <c r="N368" s="225" t="s">
        <v>43</v>
      </c>
      <c r="O368" s="87"/>
      <c r="P368" s="226">
        <f>O368*H368</f>
        <v>0</v>
      </c>
      <c r="Q368" s="226">
        <v>0</v>
      </c>
      <c r="R368" s="226">
        <f>Q368*H368</f>
        <v>0</v>
      </c>
      <c r="S368" s="226">
        <v>0</v>
      </c>
      <c r="T368" s="227">
        <f>S368*H368</f>
        <v>0</v>
      </c>
      <c r="U368" s="41"/>
      <c r="V368" s="41"/>
      <c r="W368" s="41"/>
      <c r="X368" s="41"/>
      <c r="Y368" s="41"/>
      <c r="Z368" s="41"/>
      <c r="AA368" s="41"/>
      <c r="AB368" s="41"/>
      <c r="AC368" s="41"/>
      <c r="AD368" s="41"/>
      <c r="AE368" s="41"/>
      <c r="AR368" s="228" t="s">
        <v>273</v>
      </c>
      <c r="AT368" s="228" t="s">
        <v>268</v>
      </c>
      <c r="AU368" s="228" t="s">
        <v>80</v>
      </c>
      <c r="AY368" s="20" t="s">
        <v>266</v>
      </c>
      <c r="BE368" s="229">
        <f>IF(N368="základní",J368,0)</f>
        <v>0</v>
      </c>
      <c r="BF368" s="229">
        <f>IF(N368="snížená",J368,0)</f>
        <v>0</v>
      </c>
      <c r="BG368" s="229">
        <f>IF(N368="zákl. přenesená",J368,0)</f>
        <v>0</v>
      </c>
      <c r="BH368" s="229">
        <f>IF(N368="sníž. přenesená",J368,0)</f>
        <v>0</v>
      </c>
      <c r="BI368" s="229">
        <f>IF(N368="nulová",J368,0)</f>
        <v>0</v>
      </c>
      <c r="BJ368" s="20" t="s">
        <v>80</v>
      </c>
      <c r="BK368" s="229">
        <f>ROUND(I368*H368,2)</f>
        <v>0</v>
      </c>
      <c r="BL368" s="20" t="s">
        <v>273</v>
      </c>
      <c r="BM368" s="228" t="s">
        <v>2276</v>
      </c>
    </row>
    <row r="369" spans="1:47" s="2" customFormat="1" ht="12">
      <c r="A369" s="41"/>
      <c r="B369" s="42"/>
      <c r="C369" s="43"/>
      <c r="D369" s="230" t="s">
        <v>275</v>
      </c>
      <c r="E369" s="43"/>
      <c r="F369" s="231" t="s">
        <v>4799</v>
      </c>
      <c r="G369" s="43"/>
      <c r="H369" s="43"/>
      <c r="I369" s="232"/>
      <c r="J369" s="43"/>
      <c r="K369" s="43"/>
      <c r="L369" s="47"/>
      <c r="M369" s="233"/>
      <c r="N369" s="234"/>
      <c r="O369" s="87"/>
      <c r="P369" s="87"/>
      <c r="Q369" s="87"/>
      <c r="R369" s="87"/>
      <c r="S369" s="87"/>
      <c r="T369" s="88"/>
      <c r="U369" s="41"/>
      <c r="V369" s="41"/>
      <c r="W369" s="41"/>
      <c r="X369" s="41"/>
      <c r="Y369" s="41"/>
      <c r="Z369" s="41"/>
      <c r="AA369" s="41"/>
      <c r="AB369" s="41"/>
      <c r="AC369" s="41"/>
      <c r="AD369" s="41"/>
      <c r="AE369" s="41"/>
      <c r="AT369" s="20" t="s">
        <v>275</v>
      </c>
      <c r="AU369" s="20" t="s">
        <v>80</v>
      </c>
    </row>
    <row r="370" spans="1:65" s="2" customFormat="1" ht="16.5" customHeight="1">
      <c r="A370" s="41"/>
      <c r="B370" s="42"/>
      <c r="C370" s="217" t="s">
        <v>1335</v>
      </c>
      <c r="D370" s="217" t="s">
        <v>268</v>
      </c>
      <c r="E370" s="218" t="s">
        <v>4798</v>
      </c>
      <c r="F370" s="219" t="s">
        <v>4799</v>
      </c>
      <c r="G370" s="220" t="s">
        <v>3993</v>
      </c>
      <c r="H370" s="221">
        <v>1</v>
      </c>
      <c r="I370" s="222"/>
      <c r="J370" s="223">
        <f>ROUND(I370*H370,2)</f>
        <v>0</v>
      </c>
      <c r="K370" s="219" t="s">
        <v>4582</v>
      </c>
      <c r="L370" s="47"/>
      <c r="M370" s="224" t="s">
        <v>19</v>
      </c>
      <c r="N370" s="225" t="s">
        <v>43</v>
      </c>
      <c r="O370" s="87"/>
      <c r="P370" s="226">
        <f>O370*H370</f>
        <v>0</v>
      </c>
      <c r="Q370" s="226">
        <v>0</v>
      </c>
      <c r="R370" s="226">
        <f>Q370*H370</f>
        <v>0</v>
      </c>
      <c r="S370" s="226">
        <v>0</v>
      </c>
      <c r="T370" s="227">
        <f>S370*H370</f>
        <v>0</v>
      </c>
      <c r="U370" s="41"/>
      <c r="V370" s="41"/>
      <c r="W370" s="41"/>
      <c r="X370" s="41"/>
      <c r="Y370" s="41"/>
      <c r="Z370" s="41"/>
      <c r="AA370" s="41"/>
      <c r="AB370" s="41"/>
      <c r="AC370" s="41"/>
      <c r="AD370" s="41"/>
      <c r="AE370" s="41"/>
      <c r="AR370" s="228" t="s">
        <v>273</v>
      </c>
      <c r="AT370" s="228" t="s">
        <v>268</v>
      </c>
      <c r="AU370" s="228" t="s">
        <v>80</v>
      </c>
      <c r="AY370" s="20" t="s">
        <v>266</v>
      </c>
      <c r="BE370" s="229">
        <f>IF(N370="základní",J370,0)</f>
        <v>0</v>
      </c>
      <c r="BF370" s="229">
        <f>IF(N370="snížená",J370,0)</f>
        <v>0</v>
      </c>
      <c r="BG370" s="229">
        <f>IF(N370="zákl. přenesená",J370,0)</f>
        <v>0</v>
      </c>
      <c r="BH370" s="229">
        <f>IF(N370="sníž. přenesená",J370,0)</f>
        <v>0</v>
      </c>
      <c r="BI370" s="229">
        <f>IF(N370="nulová",J370,0)</f>
        <v>0</v>
      </c>
      <c r="BJ370" s="20" t="s">
        <v>80</v>
      </c>
      <c r="BK370" s="229">
        <f>ROUND(I370*H370,2)</f>
        <v>0</v>
      </c>
      <c r="BL370" s="20" t="s">
        <v>273</v>
      </c>
      <c r="BM370" s="228" t="s">
        <v>2328</v>
      </c>
    </row>
    <row r="371" spans="1:47" s="2" customFormat="1" ht="12">
      <c r="A371" s="41"/>
      <c r="B371" s="42"/>
      <c r="C371" s="43"/>
      <c r="D371" s="230" t="s">
        <v>275</v>
      </c>
      <c r="E371" s="43"/>
      <c r="F371" s="231" t="s">
        <v>4799</v>
      </c>
      <c r="G371" s="43"/>
      <c r="H371" s="43"/>
      <c r="I371" s="232"/>
      <c r="J371" s="43"/>
      <c r="K371" s="43"/>
      <c r="L371" s="47"/>
      <c r="M371" s="233"/>
      <c r="N371" s="234"/>
      <c r="O371" s="87"/>
      <c r="P371" s="87"/>
      <c r="Q371" s="87"/>
      <c r="R371" s="87"/>
      <c r="S371" s="87"/>
      <c r="T371" s="88"/>
      <c r="U371" s="41"/>
      <c r="V371" s="41"/>
      <c r="W371" s="41"/>
      <c r="X371" s="41"/>
      <c r="Y371" s="41"/>
      <c r="Z371" s="41"/>
      <c r="AA371" s="41"/>
      <c r="AB371" s="41"/>
      <c r="AC371" s="41"/>
      <c r="AD371" s="41"/>
      <c r="AE371" s="41"/>
      <c r="AT371" s="20" t="s">
        <v>275</v>
      </c>
      <c r="AU371" s="20" t="s">
        <v>80</v>
      </c>
    </row>
    <row r="372" spans="1:65" s="2" customFormat="1" ht="16.5" customHeight="1">
      <c r="A372" s="41"/>
      <c r="B372" s="42"/>
      <c r="C372" s="217" t="s">
        <v>1341</v>
      </c>
      <c r="D372" s="217" t="s">
        <v>268</v>
      </c>
      <c r="E372" s="218" t="s">
        <v>4798</v>
      </c>
      <c r="F372" s="219" t="s">
        <v>4799</v>
      </c>
      <c r="G372" s="220" t="s">
        <v>3993</v>
      </c>
      <c r="H372" s="221">
        <v>1</v>
      </c>
      <c r="I372" s="222"/>
      <c r="J372" s="223">
        <f>ROUND(I372*H372,2)</f>
        <v>0</v>
      </c>
      <c r="K372" s="219" t="s">
        <v>4582</v>
      </c>
      <c r="L372" s="47"/>
      <c r="M372" s="224" t="s">
        <v>19</v>
      </c>
      <c r="N372" s="225" t="s">
        <v>43</v>
      </c>
      <c r="O372" s="87"/>
      <c r="P372" s="226">
        <f>O372*H372</f>
        <v>0</v>
      </c>
      <c r="Q372" s="226">
        <v>0</v>
      </c>
      <c r="R372" s="226">
        <f>Q372*H372</f>
        <v>0</v>
      </c>
      <c r="S372" s="226">
        <v>0</v>
      </c>
      <c r="T372" s="227">
        <f>S372*H372</f>
        <v>0</v>
      </c>
      <c r="U372" s="41"/>
      <c r="V372" s="41"/>
      <c r="W372" s="41"/>
      <c r="X372" s="41"/>
      <c r="Y372" s="41"/>
      <c r="Z372" s="41"/>
      <c r="AA372" s="41"/>
      <c r="AB372" s="41"/>
      <c r="AC372" s="41"/>
      <c r="AD372" s="41"/>
      <c r="AE372" s="41"/>
      <c r="AR372" s="228" t="s">
        <v>273</v>
      </c>
      <c r="AT372" s="228" t="s">
        <v>268</v>
      </c>
      <c r="AU372" s="228" t="s">
        <v>80</v>
      </c>
      <c r="AY372" s="20" t="s">
        <v>266</v>
      </c>
      <c r="BE372" s="229">
        <f>IF(N372="základní",J372,0)</f>
        <v>0</v>
      </c>
      <c r="BF372" s="229">
        <f>IF(N372="snížená",J372,0)</f>
        <v>0</v>
      </c>
      <c r="BG372" s="229">
        <f>IF(N372="zákl. přenesená",J372,0)</f>
        <v>0</v>
      </c>
      <c r="BH372" s="229">
        <f>IF(N372="sníž. přenesená",J372,0)</f>
        <v>0</v>
      </c>
      <c r="BI372" s="229">
        <f>IF(N372="nulová",J372,0)</f>
        <v>0</v>
      </c>
      <c r="BJ372" s="20" t="s">
        <v>80</v>
      </c>
      <c r="BK372" s="229">
        <f>ROUND(I372*H372,2)</f>
        <v>0</v>
      </c>
      <c r="BL372" s="20" t="s">
        <v>273</v>
      </c>
      <c r="BM372" s="228" t="s">
        <v>2339</v>
      </c>
    </row>
    <row r="373" spans="1:47" s="2" customFormat="1" ht="12">
      <c r="A373" s="41"/>
      <c r="B373" s="42"/>
      <c r="C373" s="43"/>
      <c r="D373" s="230" t="s">
        <v>275</v>
      </c>
      <c r="E373" s="43"/>
      <c r="F373" s="231" t="s">
        <v>4799</v>
      </c>
      <c r="G373" s="43"/>
      <c r="H373" s="43"/>
      <c r="I373" s="232"/>
      <c r="J373" s="43"/>
      <c r="K373" s="43"/>
      <c r="L373" s="47"/>
      <c r="M373" s="233"/>
      <c r="N373" s="234"/>
      <c r="O373" s="87"/>
      <c r="P373" s="87"/>
      <c r="Q373" s="87"/>
      <c r="R373" s="87"/>
      <c r="S373" s="87"/>
      <c r="T373" s="88"/>
      <c r="U373" s="41"/>
      <c r="V373" s="41"/>
      <c r="W373" s="41"/>
      <c r="X373" s="41"/>
      <c r="Y373" s="41"/>
      <c r="Z373" s="41"/>
      <c r="AA373" s="41"/>
      <c r="AB373" s="41"/>
      <c r="AC373" s="41"/>
      <c r="AD373" s="41"/>
      <c r="AE373" s="41"/>
      <c r="AT373" s="20" t="s">
        <v>275</v>
      </c>
      <c r="AU373" s="20" t="s">
        <v>80</v>
      </c>
    </row>
    <row r="374" spans="1:65" s="2" customFormat="1" ht="16.5" customHeight="1">
      <c r="A374" s="41"/>
      <c r="B374" s="42"/>
      <c r="C374" s="217" t="s">
        <v>1350</v>
      </c>
      <c r="D374" s="217" t="s">
        <v>268</v>
      </c>
      <c r="E374" s="218" t="s">
        <v>4800</v>
      </c>
      <c r="F374" s="219" t="s">
        <v>4801</v>
      </c>
      <c r="G374" s="220" t="s">
        <v>4003</v>
      </c>
      <c r="H374" s="221">
        <v>42</v>
      </c>
      <c r="I374" s="222"/>
      <c r="J374" s="223">
        <f>ROUND(I374*H374,2)</f>
        <v>0</v>
      </c>
      <c r="K374" s="219" t="s">
        <v>4582</v>
      </c>
      <c r="L374" s="47"/>
      <c r="M374" s="224" t="s">
        <v>19</v>
      </c>
      <c r="N374" s="225" t="s">
        <v>43</v>
      </c>
      <c r="O374" s="87"/>
      <c r="P374" s="226">
        <f>O374*H374</f>
        <v>0</v>
      </c>
      <c r="Q374" s="226">
        <v>0</v>
      </c>
      <c r="R374" s="226">
        <f>Q374*H374</f>
        <v>0</v>
      </c>
      <c r="S374" s="226">
        <v>0</v>
      </c>
      <c r="T374" s="227">
        <f>S374*H374</f>
        <v>0</v>
      </c>
      <c r="U374" s="41"/>
      <c r="V374" s="41"/>
      <c r="W374" s="41"/>
      <c r="X374" s="41"/>
      <c r="Y374" s="41"/>
      <c r="Z374" s="41"/>
      <c r="AA374" s="41"/>
      <c r="AB374" s="41"/>
      <c r="AC374" s="41"/>
      <c r="AD374" s="41"/>
      <c r="AE374" s="41"/>
      <c r="AR374" s="228" t="s">
        <v>273</v>
      </c>
      <c r="AT374" s="228" t="s">
        <v>268</v>
      </c>
      <c r="AU374" s="228" t="s">
        <v>80</v>
      </c>
      <c r="AY374" s="20" t="s">
        <v>266</v>
      </c>
      <c r="BE374" s="229">
        <f>IF(N374="základní",J374,0)</f>
        <v>0</v>
      </c>
      <c r="BF374" s="229">
        <f>IF(N374="snížená",J374,0)</f>
        <v>0</v>
      </c>
      <c r="BG374" s="229">
        <f>IF(N374="zákl. přenesená",J374,0)</f>
        <v>0</v>
      </c>
      <c r="BH374" s="229">
        <f>IF(N374="sníž. přenesená",J374,0)</f>
        <v>0</v>
      </c>
      <c r="BI374" s="229">
        <f>IF(N374="nulová",J374,0)</f>
        <v>0</v>
      </c>
      <c r="BJ374" s="20" t="s">
        <v>80</v>
      </c>
      <c r="BK374" s="229">
        <f>ROUND(I374*H374,2)</f>
        <v>0</v>
      </c>
      <c r="BL374" s="20" t="s">
        <v>273</v>
      </c>
      <c r="BM374" s="228" t="s">
        <v>2351</v>
      </c>
    </row>
    <row r="375" spans="1:47" s="2" customFormat="1" ht="12">
      <c r="A375" s="41"/>
      <c r="B375" s="42"/>
      <c r="C375" s="43"/>
      <c r="D375" s="230" t="s">
        <v>275</v>
      </c>
      <c r="E375" s="43"/>
      <c r="F375" s="231" t="s">
        <v>4801</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275</v>
      </c>
      <c r="AU375" s="20" t="s">
        <v>80</v>
      </c>
    </row>
    <row r="376" spans="1:65" s="2" customFormat="1" ht="16.5" customHeight="1">
      <c r="A376" s="41"/>
      <c r="B376" s="42"/>
      <c r="C376" s="217" t="s">
        <v>1361</v>
      </c>
      <c r="D376" s="217" t="s">
        <v>268</v>
      </c>
      <c r="E376" s="218" t="s">
        <v>4802</v>
      </c>
      <c r="F376" s="219" t="s">
        <v>4803</v>
      </c>
      <c r="G376" s="220" t="s">
        <v>3993</v>
      </c>
      <c r="H376" s="221">
        <v>1</v>
      </c>
      <c r="I376" s="222"/>
      <c r="J376" s="223">
        <f>ROUND(I376*H376,2)</f>
        <v>0</v>
      </c>
      <c r="K376" s="219" t="s">
        <v>4582</v>
      </c>
      <c r="L376" s="47"/>
      <c r="M376" s="224" t="s">
        <v>19</v>
      </c>
      <c r="N376" s="225" t="s">
        <v>43</v>
      </c>
      <c r="O376" s="87"/>
      <c r="P376" s="226">
        <f>O376*H376</f>
        <v>0</v>
      </c>
      <c r="Q376" s="226">
        <v>0</v>
      </c>
      <c r="R376" s="226">
        <f>Q376*H376</f>
        <v>0</v>
      </c>
      <c r="S376" s="226">
        <v>0</v>
      </c>
      <c r="T376" s="227">
        <f>S376*H376</f>
        <v>0</v>
      </c>
      <c r="U376" s="41"/>
      <c r="V376" s="41"/>
      <c r="W376" s="41"/>
      <c r="X376" s="41"/>
      <c r="Y376" s="41"/>
      <c r="Z376" s="41"/>
      <c r="AA376" s="41"/>
      <c r="AB376" s="41"/>
      <c r="AC376" s="41"/>
      <c r="AD376" s="41"/>
      <c r="AE376" s="41"/>
      <c r="AR376" s="228" t="s">
        <v>273</v>
      </c>
      <c r="AT376" s="228" t="s">
        <v>268</v>
      </c>
      <c r="AU376" s="228" t="s">
        <v>80</v>
      </c>
      <c r="AY376" s="20" t="s">
        <v>266</v>
      </c>
      <c r="BE376" s="229">
        <f>IF(N376="základní",J376,0)</f>
        <v>0</v>
      </c>
      <c r="BF376" s="229">
        <f>IF(N376="snížená",J376,0)</f>
        <v>0</v>
      </c>
      <c r="BG376" s="229">
        <f>IF(N376="zákl. přenesená",J376,0)</f>
        <v>0</v>
      </c>
      <c r="BH376" s="229">
        <f>IF(N376="sníž. přenesená",J376,0)</f>
        <v>0</v>
      </c>
      <c r="BI376" s="229">
        <f>IF(N376="nulová",J376,0)</f>
        <v>0</v>
      </c>
      <c r="BJ376" s="20" t="s">
        <v>80</v>
      </c>
      <c r="BK376" s="229">
        <f>ROUND(I376*H376,2)</f>
        <v>0</v>
      </c>
      <c r="BL376" s="20" t="s">
        <v>273</v>
      </c>
      <c r="BM376" s="228" t="s">
        <v>2364</v>
      </c>
    </row>
    <row r="377" spans="1:47" s="2" customFormat="1" ht="12">
      <c r="A377" s="41"/>
      <c r="B377" s="42"/>
      <c r="C377" s="43"/>
      <c r="D377" s="230" t="s">
        <v>275</v>
      </c>
      <c r="E377" s="43"/>
      <c r="F377" s="231" t="s">
        <v>4803</v>
      </c>
      <c r="G377" s="43"/>
      <c r="H377" s="43"/>
      <c r="I377" s="232"/>
      <c r="J377" s="43"/>
      <c r="K377" s="43"/>
      <c r="L377" s="47"/>
      <c r="M377" s="233"/>
      <c r="N377" s="234"/>
      <c r="O377" s="87"/>
      <c r="P377" s="87"/>
      <c r="Q377" s="87"/>
      <c r="R377" s="87"/>
      <c r="S377" s="87"/>
      <c r="T377" s="88"/>
      <c r="U377" s="41"/>
      <c r="V377" s="41"/>
      <c r="W377" s="41"/>
      <c r="X377" s="41"/>
      <c r="Y377" s="41"/>
      <c r="Z377" s="41"/>
      <c r="AA377" s="41"/>
      <c r="AB377" s="41"/>
      <c r="AC377" s="41"/>
      <c r="AD377" s="41"/>
      <c r="AE377" s="41"/>
      <c r="AT377" s="20" t="s">
        <v>275</v>
      </c>
      <c r="AU377" s="20" t="s">
        <v>80</v>
      </c>
    </row>
    <row r="378" spans="1:65" s="2" customFormat="1" ht="16.5" customHeight="1">
      <c r="A378" s="41"/>
      <c r="B378" s="42"/>
      <c r="C378" s="217" t="s">
        <v>1381</v>
      </c>
      <c r="D378" s="217" t="s">
        <v>268</v>
      </c>
      <c r="E378" s="218" t="s">
        <v>4804</v>
      </c>
      <c r="F378" s="219" t="s">
        <v>4805</v>
      </c>
      <c r="G378" s="220" t="s">
        <v>3993</v>
      </c>
      <c r="H378" s="221">
        <v>1</v>
      </c>
      <c r="I378" s="222"/>
      <c r="J378" s="223">
        <f>ROUND(I378*H378,2)</f>
        <v>0</v>
      </c>
      <c r="K378" s="219" t="s">
        <v>4582</v>
      </c>
      <c r="L378" s="47"/>
      <c r="M378" s="224" t="s">
        <v>19</v>
      </c>
      <c r="N378" s="225" t="s">
        <v>43</v>
      </c>
      <c r="O378" s="87"/>
      <c r="P378" s="226">
        <f>O378*H378</f>
        <v>0</v>
      </c>
      <c r="Q378" s="226">
        <v>0</v>
      </c>
      <c r="R378" s="226">
        <f>Q378*H378</f>
        <v>0</v>
      </c>
      <c r="S378" s="226">
        <v>0</v>
      </c>
      <c r="T378" s="227">
        <f>S378*H378</f>
        <v>0</v>
      </c>
      <c r="U378" s="41"/>
      <c r="V378" s="41"/>
      <c r="W378" s="41"/>
      <c r="X378" s="41"/>
      <c r="Y378" s="41"/>
      <c r="Z378" s="41"/>
      <c r="AA378" s="41"/>
      <c r="AB378" s="41"/>
      <c r="AC378" s="41"/>
      <c r="AD378" s="41"/>
      <c r="AE378" s="41"/>
      <c r="AR378" s="228" t="s">
        <v>273</v>
      </c>
      <c r="AT378" s="228" t="s">
        <v>268</v>
      </c>
      <c r="AU378" s="228" t="s">
        <v>80</v>
      </c>
      <c r="AY378" s="20" t="s">
        <v>266</v>
      </c>
      <c r="BE378" s="229">
        <f>IF(N378="základní",J378,0)</f>
        <v>0</v>
      </c>
      <c r="BF378" s="229">
        <f>IF(N378="snížená",J378,0)</f>
        <v>0</v>
      </c>
      <c r="BG378" s="229">
        <f>IF(N378="zákl. přenesená",J378,0)</f>
        <v>0</v>
      </c>
      <c r="BH378" s="229">
        <f>IF(N378="sníž. přenesená",J378,0)</f>
        <v>0</v>
      </c>
      <c r="BI378" s="229">
        <f>IF(N378="nulová",J378,0)</f>
        <v>0</v>
      </c>
      <c r="BJ378" s="20" t="s">
        <v>80</v>
      </c>
      <c r="BK378" s="229">
        <f>ROUND(I378*H378,2)</f>
        <v>0</v>
      </c>
      <c r="BL378" s="20" t="s">
        <v>273</v>
      </c>
      <c r="BM378" s="228" t="s">
        <v>2379</v>
      </c>
    </row>
    <row r="379" spans="1:47" s="2" customFormat="1" ht="12">
      <c r="A379" s="41"/>
      <c r="B379" s="42"/>
      <c r="C379" s="43"/>
      <c r="D379" s="230" t="s">
        <v>275</v>
      </c>
      <c r="E379" s="43"/>
      <c r="F379" s="231" t="s">
        <v>4805</v>
      </c>
      <c r="G379" s="43"/>
      <c r="H379" s="43"/>
      <c r="I379" s="232"/>
      <c r="J379" s="43"/>
      <c r="K379" s="43"/>
      <c r="L379" s="47"/>
      <c r="M379" s="233"/>
      <c r="N379" s="234"/>
      <c r="O379" s="87"/>
      <c r="P379" s="87"/>
      <c r="Q379" s="87"/>
      <c r="R379" s="87"/>
      <c r="S379" s="87"/>
      <c r="T379" s="88"/>
      <c r="U379" s="41"/>
      <c r="V379" s="41"/>
      <c r="W379" s="41"/>
      <c r="X379" s="41"/>
      <c r="Y379" s="41"/>
      <c r="Z379" s="41"/>
      <c r="AA379" s="41"/>
      <c r="AB379" s="41"/>
      <c r="AC379" s="41"/>
      <c r="AD379" s="41"/>
      <c r="AE379" s="41"/>
      <c r="AT379" s="20" t="s">
        <v>275</v>
      </c>
      <c r="AU379" s="20" t="s">
        <v>80</v>
      </c>
    </row>
    <row r="380" spans="1:65" s="2" customFormat="1" ht="21.75" customHeight="1">
      <c r="A380" s="41"/>
      <c r="B380" s="42"/>
      <c r="C380" s="217" t="s">
        <v>161</v>
      </c>
      <c r="D380" s="217" t="s">
        <v>268</v>
      </c>
      <c r="E380" s="218" t="s">
        <v>4732</v>
      </c>
      <c r="F380" s="219" t="s">
        <v>4733</v>
      </c>
      <c r="G380" s="220" t="s">
        <v>423</v>
      </c>
      <c r="H380" s="221">
        <v>30</v>
      </c>
      <c r="I380" s="222"/>
      <c r="J380" s="223">
        <f>ROUND(I380*H380,2)</f>
        <v>0</v>
      </c>
      <c r="K380" s="219" t="s">
        <v>4582</v>
      </c>
      <c r="L380" s="47"/>
      <c r="M380" s="224" t="s">
        <v>19</v>
      </c>
      <c r="N380" s="225" t="s">
        <v>43</v>
      </c>
      <c r="O380" s="87"/>
      <c r="P380" s="226">
        <f>O380*H380</f>
        <v>0</v>
      </c>
      <c r="Q380" s="226">
        <v>0</v>
      </c>
      <c r="R380" s="226">
        <f>Q380*H380</f>
        <v>0</v>
      </c>
      <c r="S380" s="226">
        <v>0</v>
      </c>
      <c r="T380" s="227">
        <f>S380*H380</f>
        <v>0</v>
      </c>
      <c r="U380" s="41"/>
      <c r="V380" s="41"/>
      <c r="W380" s="41"/>
      <c r="X380" s="41"/>
      <c r="Y380" s="41"/>
      <c r="Z380" s="41"/>
      <c r="AA380" s="41"/>
      <c r="AB380" s="41"/>
      <c r="AC380" s="41"/>
      <c r="AD380" s="41"/>
      <c r="AE380" s="41"/>
      <c r="AR380" s="228" t="s">
        <v>273</v>
      </c>
      <c r="AT380" s="228" t="s">
        <v>268</v>
      </c>
      <c r="AU380" s="228" t="s">
        <v>80</v>
      </c>
      <c r="AY380" s="20" t="s">
        <v>266</v>
      </c>
      <c r="BE380" s="229">
        <f>IF(N380="základní",J380,0)</f>
        <v>0</v>
      </c>
      <c r="BF380" s="229">
        <f>IF(N380="snížená",J380,0)</f>
        <v>0</v>
      </c>
      <c r="BG380" s="229">
        <f>IF(N380="zákl. přenesená",J380,0)</f>
        <v>0</v>
      </c>
      <c r="BH380" s="229">
        <f>IF(N380="sníž. přenesená",J380,0)</f>
        <v>0</v>
      </c>
      <c r="BI380" s="229">
        <f>IF(N380="nulová",J380,0)</f>
        <v>0</v>
      </c>
      <c r="BJ380" s="20" t="s">
        <v>80</v>
      </c>
      <c r="BK380" s="229">
        <f>ROUND(I380*H380,2)</f>
        <v>0</v>
      </c>
      <c r="BL380" s="20" t="s">
        <v>273</v>
      </c>
      <c r="BM380" s="228" t="s">
        <v>2389</v>
      </c>
    </row>
    <row r="381" spans="1:47" s="2" customFormat="1" ht="12">
      <c r="A381" s="41"/>
      <c r="B381" s="42"/>
      <c r="C381" s="43"/>
      <c r="D381" s="230" t="s">
        <v>275</v>
      </c>
      <c r="E381" s="43"/>
      <c r="F381" s="231" t="s">
        <v>4733</v>
      </c>
      <c r="G381" s="43"/>
      <c r="H381" s="43"/>
      <c r="I381" s="232"/>
      <c r="J381" s="43"/>
      <c r="K381" s="43"/>
      <c r="L381" s="47"/>
      <c r="M381" s="233"/>
      <c r="N381" s="234"/>
      <c r="O381" s="87"/>
      <c r="P381" s="87"/>
      <c r="Q381" s="87"/>
      <c r="R381" s="87"/>
      <c r="S381" s="87"/>
      <c r="T381" s="88"/>
      <c r="U381" s="41"/>
      <c r="V381" s="41"/>
      <c r="W381" s="41"/>
      <c r="X381" s="41"/>
      <c r="Y381" s="41"/>
      <c r="Z381" s="41"/>
      <c r="AA381" s="41"/>
      <c r="AB381" s="41"/>
      <c r="AC381" s="41"/>
      <c r="AD381" s="41"/>
      <c r="AE381" s="41"/>
      <c r="AT381" s="20" t="s">
        <v>275</v>
      </c>
      <c r="AU381" s="20" t="s">
        <v>80</v>
      </c>
    </row>
    <row r="382" spans="1:63" s="12" customFormat="1" ht="25.9" customHeight="1">
      <c r="A382" s="12"/>
      <c r="B382" s="201"/>
      <c r="C382" s="202"/>
      <c r="D382" s="203" t="s">
        <v>71</v>
      </c>
      <c r="E382" s="204" t="s">
        <v>2724</v>
      </c>
      <c r="F382" s="204" t="s">
        <v>4806</v>
      </c>
      <c r="G382" s="202"/>
      <c r="H382" s="202"/>
      <c r="I382" s="205"/>
      <c r="J382" s="206">
        <f>BK382</f>
        <v>0</v>
      </c>
      <c r="K382" s="202"/>
      <c r="L382" s="207"/>
      <c r="M382" s="208"/>
      <c r="N382" s="209"/>
      <c r="O382" s="209"/>
      <c r="P382" s="210">
        <f>SUM(P383:P384)</f>
        <v>0</v>
      </c>
      <c r="Q382" s="209"/>
      <c r="R382" s="210">
        <f>SUM(R383:R384)</f>
        <v>0</v>
      </c>
      <c r="S382" s="209"/>
      <c r="T382" s="211">
        <f>SUM(T383:T384)</f>
        <v>0</v>
      </c>
      <c r="U382" s="12"/>
      <c r="V382" s="12"/>
      <c r="W382" s="12"/>
      <c r="X382" s="12"/>
      <c r="Y382" s="12"/>
      <c r="Z382" s="12"/>
      <c r="AA382" s="12"/>
      <c r="AB382" s="12"/>
      <c r="AC382" s="12"/>
      <c r="AD382" s="12"/>
      <c r="AE382" s="12"/>
      <c r="AR382" s="212" t="s">
        <v>80</v>
      </c>
      <c r="AT382" s="213" t="s">
        <v>71</v>
      </c>
      <c r="AU382" s="213" t="s">
        <v>72</v>
      </c>
      <c r="AY382" s="212" t="s">
        <v>266</v>
      </c>
      <c r="BK382" s="214">
        <f>SUM(BK383:BK384)</f>
        <v>0</v>
      </c>
    </row>
    <row r="383" spans="1:65" s="2" customFormat="1" ht="21.75" customHeight="1">
      <c r="A383" s="41"/>
      <c r="B383" s="42"/>
      <c r="C383" s="217" t="s">
        <v>1393</v>
      </c>
      <c r="D383" s="217" t="s">
        <v>268</v>
      </c>
      <c r="E383" s="218" t="s">
        <v>4807</v>
      </c>
      <c r="F383" s="219" t="s">
        <v>4808</v>
      </c>
      <c r="G383" s="220" t="s">
        <v>4003</v>
      </c>
      <c r="H383" s="221">
        <v>46</v>
      </c>
      <c r="I383" s="222"/>
      <c r="J383" s="223">
        <f>ROUND(I383*H383,2)</f>
        <v>0</v>
      </c>
      <c r="K383" s="219" t="s">
        <v>4582</v>
      </c>
      <c r="L383" s="47"/>
      <c r="M383" s="224" t="s">
        <v>19</v>
      </c>
      <c r="N383" s="225" t="s">
        <v>43</v>
      </c>
      <c r="O383" s="87"/>
      <c r="P383" s="226">
        <f>O383*H383</f>
        <v>0</v>
      </c>
      <c r="Q383" s="226">
        <v>0</v>
      </c>
      <c r="R383" s="226">
        <f>Q383*H383</f>
        <v>0</v>
      </c>
      <c r="S383" s="226">
        <v>0</v>
      </c>
      <c r="T383" s="227">
        <f>S383*H383</f>
        <v>0</v>
      </c>
      <c r="U383" s="41"/>
      <c r="V383" s="41"/>
      <c r="W383" s="41"/>
      <c r="X383" s="41"/>
      <c r="Y383" s="41"/>
      <c r="Z383" s="41"/>
      <c r="AA383" s="41"/>
      <c r="AB383" s="41"/>
      <c r="AC383" s="41"/>
      <c r="AD383" s="41"/>
      <c r="AE383" s="41"/>
      <c r="AR383" s="228" t="s">
        <v>273</v>
      </c>
      <c r="AT383" s="228" t="s">
        <v>268</v>
      </c>
      <c r="AU383" s="228" t="s">
        <v>80</v>
      </c>
      <c r="AY383" s="20" t="s">
        <v>266</v>
      </c>
      <c r="BE383" s="229">
        <f>IF(N383="základní",J383,0)</f>
        <v>0</v>
      </c>
      <c r="BF383" s="229">
        <f>IF(N383="snížená",J383,0)</f>
        <v>0</v>
      </c>
      <c r="BG383" s="229">
        <f>IF(N383="zákl. přenesená",J383,0)</f>
        <v>0</v>
      </c>
      <c r="BH383" s="229">
        <f>IF(N383="sníž. přenesená",J383,0)</f>
        <v>0</v>
      </c>
      <c r="BI383" s="229">
        <f>IF(N383="nulová",J383,0)</f>
        <v>0</v>
      </c>
      <c r="BJ383" s="20" t="s">
        <v>80</v>
      </c>
      <c r="BK383" s="229">
        <f>ROUND(I383*H383,2)</f>
        <v>0</v>
      </c>
      <c r="BL383" s="20" t="s">
        <v>273</v>
      </c>
      <c r="BM383" s="228" t="s">
        <v>2402</v>
      </c>
    </row>
    <row r="384" spans="1:47" s="2" customFormat="1" ht="12">
      <c r="A384" s="41"/>
      <c r="B384" s="42"/>
      <c r="C384" s="43"/>
      <c r="D384" s="230" t="s">
        <v>275</v>
      </c>
      <c r="E384" s="43"/>
      <c r="F384" s="231" t="s">
        <v>4809</v>
      </c>
      <c r="G384" s="43"/>
      <c r="H384" s="43"/>
      <c r="I384" s="232"/>
      <c r="J384" s="43"/>
      <c r="K384" s="43"/>
      <c r="L384" s="47"/>
      <c r="M384" s="233"/>
      <c r="N384" s="234"/>
      <c r="O384" s="87"/>
      <c r="P384" s="87"/>
      <c r="Q384" s="87"/>
      <c r="R384" s="87"/>
      <c r="S384" s="87"/>
      <c r="T384" s="88"/>
      <c r="U384" s="41"/>
      <c r="V384" s="41"/>
      <c r="W384" s="41"/>
      <c r="X384" s="41"/>
      <c r="Y384" s="41"/>
      <c r="Z384" s="41"/>
      <c r="AA384" s="41"/>
      <c r="AB384" s="41"/>
      <c r="AC384" s="41"/>
      <c r="AD384" s="41"/>
      <c r="AE384" s="41"/>
      <c r="AT384" s="20" t="s">
        <v>275</v>
      </c>
      <c r="AU384" s="20" t="s">
        <v>80</v>
      </c>
    </row>
    <row r="385" spans="1:63" s="12" customFormat="1" ht="25.9" customHeight="1">
      <c r="A385" s="12"/>
      <c r="B385" s="201"/>
      <c r="C385" s="202"/>
      <c r="D385" s="203" t="s">
        <v>71</v>
      </c>
      <c r="E385" s="204" t="s">
        <v>2728</v>
      </c>
      <c r="F385" s="204" t="s">
        <v>4810</v>
      </c>
      <c r="G385" s="202"/>
      <c r="H385" s="202"/>
      <c r="I385" s="205"/>
      <c r="J385" s="206">
        <f>BK385</f>
        <v>0</v>
      </c>
      <c r="K385" s="202"/>
      <c r="L385" s="207"/>
      <c r="M385" s="208"/>
      <c r="N385" s="209"/>
      <c r="O385" s="209"/>
      <c r="P385" s="210">
        <f>SUM(P386:P397)</f>
        <v>0</v>
      </c>
      <c r="Q385" s="209"/>
      <c r="R385" s="210">
        <f>SUM(R386:R397)</f>
        <v>0</v>
      </c>
      <c r="S385" s="209"/>
      <c r="T385" s="211">
        <f>SUM(T386:T397)</f>
        <v>0</v>
      </c>
      <c r="U385" s="12"/>
      <c r="V385" s="12"/>
      <c r="W385" s="12"/>
      <c r="X385" s="12"/>
      <c r="Y385" s="12"/>
      <c r="Z385" s="12"/>
      <c r="AA385" s="12"/>
      <c r="AB385" s="12"/>
      <c r="AC385" s="12"/>
      <c r="AD385" s="12"/>
      <c r="AE385" s="12"/>
      <c r="AR385" s="212" t="s">
        <v>80</v>
      </c>
      <c r="AT385" s="213" t="s">
        <v>71</v>
      </c>
      <c r="AU385" s="213" t="s">
        <v>72</v>
      </c>
      <c r="AY385" s="212" t="s">
        <v>266</v>
      </c>
      <c r="BK385" s="214">
        <f>SUM(BK386:BK397)</f>
        <v>0</v>
      </c>
    </row>
    <row r="386" spans="1:65" s="2" customFormat="1" ht="21.75" customHeight="1">
      <c r="A386" s="41"/>
      <c r="B386" s="42"/>
      <c r="C386" s="217" t="s">
        <v>1400</v>
      </c>
      <c r="D386" s="217" t="s">
        <v>268</v>
      </c>
      <c r="E386" s="218" t="s">
        <v>4811</v>
      </c>
      <c r="F386" s="219" t="s">
        <v>4812</v>
      </c>
      <c r="G386" s="220" t="s">
        <v>285</v>
      </c>
      <c r="H386" s="221">
        <v>6</v>
      </c>
      <c r="I386" s="222"/>
      <c r="J386" s="223">
        <f>ROUND(I386*H386,2)</f>
        <v>0</v>
      </c>
      <c r="K386" s="219" t="s">
        <v>4582</v>
      </c>
      <c r="L386" s="47"/>
      <c r="M386" s="224" t="s">
        <v>19</v>
      </c>
      <c r="N386" s="225" t="s">
        <v>43</v>
      </c>
      <c r="O386" s="87"/>
      <c r="P386" s="226">
        <f>O386*H386</f>
        <v>0</v>
      </c>
      <c r="Q386" s="226">
        <v>0</v>
      </c>
      <c r="R386" s="226">
        <f>Q386*H386</f>
        <v>0</v>
      </c>
      <c r="S386" s="226">
        <v>0</v>
      </c>
      <c r="T386" s="227">
        <f>S386*H386</f>
        <v>0</v>
      </c>
      <c r="U386" s="41"/>
      <c r="V386" s="41"/>
      <c r="W386" s="41"/>
      <c r="X386" s="41"/>
      <c r="Y386" s="41"/>
      <c r="Z386" s="41"/>
      <c r="AA386" s="41"/>
      <c r="AB386" s="41"/>
      <c r="AC386" s="41"/>
      <c r="AD386" s="41"/>
      <c r="AE386" s="41"/>
      <c r="AR386" s="228" t="s">
        <v>273</v>
      </c>
      <c r="AT386" s="228" t="s">
        <v>268</v>
      </c>
      <c r="AU386" s="228" t="s">
        <v>80</v>
      </c>
      <c r="AY386" s="20" t="s">
        <v>266</v>
      </c>
      <c r="BE386" s="229">
        <f>IF(N386="základní",J386,0)</f>
        <v>0</v>
      </c>
      <c r="BF386" s="229">
        <f>IF(N386="snížená",J386,0)</f>
        <v>0</v>
      </c>
      <c r="BG386" s="229">
        <f>IF(N386="zákl. přenesená",J386,0)</f>
        <v>0</v>
      </c>
      <c r="BH386" s="229">
        <f>IF(N386="sníž. přenesená",J386,0)</f>
        <v>0</v>
      </c>
      <c r="BI386" s="229">
        <f>IF(N386="nulová",J386,0)</f>
        <v>0</v>
      </c>
      <c r="BJ386" s="20" t="s">
        <v>80</v>
      </c>
      <c r="BK386" s="229">
        <f>ROUND(I386*H386,2)</f>
        <v>0</v>
      </c>
      <c r="BL386" s="20" t="s">
        <v>273</v>
      </c>
      <c r="BM386" s="228" t="s">
        <v>2410</v>
      </c>
    </row>
    <row r="387" spans="1:47" s="2" customFormat="1" ht="12">
      <c r="A387" s="41"/>
      <c r="B387" s="42"/>
      <c r="C387" s="43"/>
      <c r="D387" s="230" t="s">
        <v>275</v>
      </c>
      <c r="E387" s="43"/>
      <c r="F387" s="231" t="s">
        <v>4812</v>
      </c>
      <c r="G387" s="43"/>
      <c r="H387" s="43"/>
      <c r="I387" s="232"/>
      <c r="J387" s="43"/>
      <c r="K387" s="43"/>
      <c r="L387" s="47"/>
      <c r="M387" s="233"/>
      <c r="N387" s="234"/>
      <c r="O387" s="87"/>
      <c r="P387" s="87"/>
      <c r="Q387" s="87"/>
      <c r="R387" s="87"/>
      <c r="S387" s="87"/>
      <c r="T387" s="88"/>
      <c r="U387" s="41"/>
      <c r="V387" s="41"/>
      <c r="W387" s="41"/>
      <c r="X387" s="41"/>
      <c r="Y387" s="41"/>
      <c r="Z387" s="41"/>
      <c r="AA387" s="41"/>
      <c r="AB387" s="41"/>
      <c r="AC387" s="41"/>
      <c r="AD387" s="41"/>
      <c r="AE387" s="41"/>
      <c r="AT387" s="20" t="s">
        <v>275</v>
      </c>
      <c r="AU387" s="20" t="s">
        <v>80</v>
      </c>
    </row>
    <row r="388" spans="1:65" s="2" customFormat="1" ht="16.5" customHeight="1">
      <c r="A388" s="41"/>
      <c r="B388" s="42"/>
      <c r="C388" s="217" t="s">
        <v>1407</v>
      </c>
      <c r="D388" s="217" t="s">
        <v>268</v>
      </c>
      <c r="E388" s="218" t="s">
        <v>4813</v>
      </c>
      <c r="F388" s="219" t="s">
        <v>4814</v>
      </c>
      <c r="G388" s="220" t="s">
        <v>3993</v>
      </c>
      <c r="H388" s="221">
        <v>176</v>
      </c>
      <c r="I388" s="222"/>
      <c r="J388" s="223">
        <f>ROUND(I388*H388,2)</f>
        <v>0</v>
      </c>
      <c r="K388" s="219" t="s">
        <v>4582</v>
      </c>
      <c r="L388" s="47"/>
      <c r="M388" s="224" t="s">
        <v>19</v>
      </c>
      <c r="N388" s="225" t="s">
        <v>43</v>
      </c>
      <c r="O388" s="87"/>
      <c r="P388" s="226">
        <f>O388*H388</f>
        <v>0</v>
      </c>
      <c r="Q388" s="226">
        <v>0</v>
      </c>
      <c r="R388" s="226">
        <f>Q388*H388</f>
        <v>0</v>
      </c>
      <c r="S388" s="226">
        <v>0</v>
      </c>
      <c r="T388" s="227">
        <f>S388*H388</f>
        <v>0</v>
      </c>
      <c r="U388" s="41"/>
      <c r="V388" s="41"/>
      <c r="W388" s="41"/>
      <c r="X388" s="41"/>
      <c r="Y388" s="41"/>
      <c r="Z388" s="41"/>
      <c r="AA388" s="41"/>
      <c r="AB388" s="41"/>
      <c r="AC388" s="41"/>
      <c r="AD388" s="41"/>
      <c r="AE388" s="41"/>
      <c r="AR388" s="228" t="s">
        <v>273</v>
      </c>
      <c r="AT388" s="228" t="s">
        <v>268</v>
      </c>
      <c r="AU388" s="228" t="s">
        <v>80</v>
      </c>
      <c r="AY388" s="20" t="s">
        <v>266</v>
      </c>
      <c r="BE388" s="229">
        <f>IF(N388="základní",J388,0)</f>
        <v>0</v>
      </c>
      <c r="BF388" s="229">
        <f>IF(N388="snížená",J388,0)</f>
        <v>0</v>
      </c>
      <c r="BG388" s="229">
        <f>IF(N388="zákl. přenesená",J388,0)</f>
        <v>0</v>
      </c>
      <c r="BH388" s="229">
        <f>IF(N388="sníž. přenesená",J388,0)</f>
        <v>0</v>
      </c>
      <c r="BI388" s="229">
        <f>IF(N388="nulová",J388,0)</f>
        <v>0</v>
      </c>
      <c r="BJ388" s="20" t="s">
        <v>80</v>
      </c>
      <c r="BK388" s="229">
        <f>ROUND(I388*H388,2)</f>
        <v>0</v>
      </c>
      <c r="BL388" s="20" t="s">
        <v>273</v>
      </c>
      <c r="BM388" s="228" t="s">
        <v>2418</v>
      </c>
    </row>
    <row r="389" spans="1:47" s="2" customFormat="1" ht="12">
      <c r="A389" s="41"/>
      <c r="B389" s="42"/>
      <c r="C389" s="43"/>
      <c r="D389" s="230" t="s">
        <v>275</v>
      </c>
      <c r="E389" s="43"/>
      <c r="F389" s="231" t="s">
        <v>4814</v>
      </c>
      <c r="G389" s="43"/>
      <c r="H389" s="43"/>
      <c r="I389" s="232"/>
      <c r="J389" s="43"/>
      <c r="K389" s="43"/>
      <c r="L389" s="47"/>
      <c r="M389" s="233"/>
      <c r="N389" s="234"/>
      <c r="O389" s="87"/>
      <c r="P389" s="87"/>
      <c r="Q389" s="87"/>
      <c r="R389" s="87"/>
      <c r="S389" s="87"/>
      <c r="T389" s="88"/>
      <c r="U389" s="41"/>
      <c r="V389" s="41"/>
      <c r="W389" s="41"/>
      <c r="X389" s="41"/>
      <c r="Y389" s="41"/>
      <c r="Z389" s="41"/>
      <c r="AA389" s="41"/>
      <c r="AB389" s="41"/>
      <c r="AC389" s="41"/>
      <c r="AD389" s="41"/>
      <c r="AE389" s="41"/>
      <c r="AT389" s="20" t="s">
        <v>275</v>
      </c>
      <c r="AU389" s="20" t="s">
        <v>80</v>
      </c>
    </row>
    <row r="390" spans="1:65" s="2" customFormat="1" ht="16.5" customHeight="1">
      <c r="A390" s="41"/>
      <c r="B390" s="42"/>
      <c r="C390" s="217" t="s">
        <v>1415</v>
      </c>
      <c r="D390" s="217" t="s">
        <v>268</v>
      </c>
      <c r="E390" s="218" t="s">
        <v>4815</v>
      </c>
      <c r="F390" s="219" t="s">
        <v>4816</v>
      </c>
      <c r="G390" s="220" t="s">
        <v>423</v>
      </c>
      <c r="H390" s="221">
        <v>300</v>
      </c>
      <c r="I390" s="222"/>
      <c r="J390" s="223">
        <f>ROUND(I390*H390,2)</f>
        <v>0</v>
      </c>
      <c r="K390" s="219" t="s">
        <v>4582</v>
      </c>
      <c r="L390" s="47"/>
      <c r="M390" s="224" t="s">
        <v>19</v>
      </c>
      <c r="N390" s="225" t="s">
        <v>43</v>
      </c>
      <c r="O390" s="87"/>
      <c r="P390" s="226">
        <f>O390*H390</f>
        <v>0</v>
      </c>
      <c r="Q390" s="226">
        <v>0</v>
      </c>
      <c r="R390" s="226">
        <f>Q390*H390</f>
        <v>0</v>
      </c>
      <c r="S390" s="226">
        <v>0</v>
      </c>
      <c r="T390" s="227">
        <f>S390*H390</f>
        <v>0</v>
      </c>
      <c r="U390" s="41"/>
      <c r="V390" s="41"/>
      <c r="W390" s="41"/>
      <c r="X390" s="41"/>
      <c r="Y390" s="41"/>
      <c r="Z390" s="41"/>
      <c r="AA390" s="41"/>
      <c r="AB390" s="41"/>
      <c r="AC390" s="41"/>
      <c r="AD390" s="41"/>
      <c r="AE390" s="41"/>
      <c r="AR390" s="228" t="s">
        <v>273</v>
      </c>
      <c r="AT390" s="228" t="s">
        <v>268</v>
      </c>
      <c r="AU390" s="228" t="s">
        <v>80</v>
      </c>
      <c r="AY390" s="20" t="s">
        <v>266</v>
      </c>
      <c r="BE390" s="229">
        <f>IF(N390="základní",J390,0)</f>
        <v>0</v>
      </c>
      <c r="BF390" s="229">
        <f>IF(N390="snížená",J390,0)</f>
        <v>0</v>
      </c>
      <c r="BG390" s="229">
        <f>IF(N390="zákl. přenesená",J390,0)</f>
        <v>0</v>
      </c>
      <c r="BH390" s="229">
        <f>IF(N390="sníž. přenesená",J390,0)</f>
        <v>0</v>
      </c>
      <c r="BI390" s="229">
        <f>IF(N390="nulová",J390,0)</f>
        <v>0</v>
      </c>
      <c r="BJ390" s="20" t="s">
        <v>80</v>
      </c>
      <c r="BK390" s="229">
        <f>ROUND(I390*H390,2)</f>
        <v>0</v>
      </c>
      <c r="BL390" s="20" t="s">
        <v>273</v>
      </c>
      <c r="BM390" s="228" t="s">
        <v>2426</v>
      </c>
    </row>
    <row r="391" spans="1:47" s="2" customFormat="1" ht="12">
      <c r="A391" s="41"/>
      <c r="B391" s="42"/>
      <c r="C391" s="43"/>
      <c r="D391" s="230" t="s">
        <v>275</v>
      </c>
      <c r="E391" s="43"/>
      <c r="F391" s="231" t="s">
        <v>4816</v>
      </c>
      <c r="G391" s="43"/>
      <c r="H391" s="43"/>
      <c r="I391" s="232"/>
      <c r="J391" s="43"/>
      <c r="K391" s="43"/>
      <c r="L391" s="47"/>
      <c r="M391" s="233"/>
      <c r="N391" s="234"/>
      <c r="O391" s="87"/>
      <c r="P391" s="87"/>
      <c r="Q391" s="87"/>
      <c r="R391" s="87"/>
      <c r="S391" s="87"/>
      <c r="T391" s="88"/>
      <c r="U391" s="41"/>
      <c r="V391" s="41"/>
      <c r="W391" s="41"/>
      <c r="X391" s="41"/>
      <c r="Y391" s="41"/>
      <c r="Z391" s="41"/>
      <c r="AA391" s="41"/>
      <c r="AB391" s="41"/>
      <c r="AC391" s="41"/>
      <c r="AD391" s="41"/>
      <c r="AE391" s="41"/>
      <c r="AT391" s="20" t="s">
        <v>275</v>
      </c>
      <c r="AU391" s="20" t="s">
        <v>80</v>
      </c>
    </row>
    <row r="392" spans="1:65" s="2" customFormat="1" ht="16.5" customHeight="1">
      <c r="A392" s="41"/>
      <c r="B392" s="42"/>
      <c r="C392" s="217" t="s">
        <v>1425</v>
      </c>
      <c r="D392" s="217" t="s">
        <v>268</v>
      </c>
      <c r="E392" s="218" t="s">
        <v>4817</v>
      </c>
      <c r="F392" s="219" t="s">
        <v>4818</v>
      </c>
      <c r="G392" s="220" t="s">
        <v>423</v>
      </c>
      <c r="H392" s="221">
        <v>100</v>
      </c>
      <c r="I392" s="222"/>
      <c r="J392" s="223">
        <f>ROUND(I392*H392,2)</f>
        <v>0</v>
      </c>
      <c r="K392" s="219" t="s">
        <v>4582</v>
      </c>
      <c r="L392" s="47"/>
      <c r="M392" s="224" t="s">
        <v>19</v>
      </c>
      <c r="N392" s="225" t="s">
        <v>43</v>
      </c>
      <c r="O392" s="87"/>
      <c r="P392" s="226">
        <f>O392*H392</f>
        <v>0</v>
      </c>
      <c r="Q392" s="226">
        <v>0</v>
      </c>
      <c r="R392" s="226">
        <f>Q392*H392</f>
        <v>0</v>
      </c>
      <c r="S392" s="226">
        <v>0</v>
      </c>
      <c r="T392" s="227">
        <f>S392*H392</f>
        <v>0</v>
      </c>
      <c r="U392" s="41"/>
      <c r="V392" s="41"/>
      <c r="W392" s="41"/>
      <c r="X392" s="41"/>
      <c r="Y392" s="41"/>
      <c r="Z392" s="41"/>
      <c r="AA392" s="41"/>
      <c r="AB392" s="41"/>
      <c r="AC392" s="41"/>
      <c r="AD392" s="41"/>
      <c r="AE392" s="41"/>
      <c r="AR392" s="228" t="s">
        <v>273</v>
      </c>
      <c r="AT392" s="228" t="s">
        <v>268</v>
      </c>
      <c r="AU392" s="228" t="s">
        <v>80</v>
      </c>
      <c r="AY392" s="20" t="s">
        <v>266</v>
      </c>
      <c r="BE392" s="229">
        <f>IF(N392="základní",J392,0)</f>
        <v>0</v>
      </c>
      <c r="BF392" s="229">
        <f>IF(N392="snížená",J392,0)</f>
        <v>0</v>
      </c>
      <c r="BG392" s="229">
        <f>IF(N392="zákl. přenesená",J392,0)</f>
        <v>0</v>
      </c>
      <c r="BH392" s="229">
        <f>IF(N392="sníž. přenesená",J392,0)</f>
        <v>0</v>
      </c>
      <c r="BI392" s="229">
        <f>IF(N392="nulová",J392,0)</f>
        <v>0</v>
      </c>
      <c r="BJ392" s="20" t="s">
        <v>80</v>
      </c>
      <c r="BK392" s="229">
        <f>ROUND(I392*H392,2)</f>
        <v>0</v>
      </c>
      <c r="BL392" s="20" t="s">
        <v>273</v>
      </c>
      <c r="BM392" s="228" t="s">
        <v>2441</v>
      </c>
    </row>
    <row r="393" spans="1:47" s="2" customFormat="1" ht="12">
      <c r="A393" s="41"/>
      <c r="B393" s="42"/>
      <c r="C393" s="43"/>
      <c r="D393" s="230" t="s">
        <v>275</v>
      </c>
      <c r="E393" s="43"/>
      <c r="F393" s="231" t="s">
        <v>4818</v>
      </c>
      <c r="G393" s="43"/>
      <c r="H393" s="43"/>
      <c r="I393" s="232"/>
      <c r="J393" s="43"/>
      <c r="K393" s="43"/>
      <c r="L393" s="47"/>
      <c r="M393" s="233"/>
      <c r="N393" s="234"/>
      <c r="O393" s="87"/>
      <c r="P393" s="87"/>
      <c r="Q393" s="87"/>
      <c r="R393" s="87"/>
      <c r="S393" s="87"/>
      <c r="T393" s="88"/>
      <c r="U393" s="41"/>
      <c r="V393" s="41"/>
      <c r="W393" s="41"/>
      <c r="X393" s="41"/>
      <c r="Y393" s="41"/>
      <c r="Z393" s="41"/>
      <c r="AA393" s="41"/>
      <c r="AB393" s="41"/>
      <c r="AC393" s="41"/>
      <c r="AD393" s="41"/>
      <c r="AE393" s="41"/>
      <c r="AT393" s="20" t="s">
        <v>275</v>
      </c>
      <c r="AU393" s="20" t="s">
        <v>80</v>
      </c>
    </row>
    <row r="394" spans="1:65" s="2" customFormat="1" ht="21.75" customHeight="1">
      <c r="A394" s="41"/>
      <c r="B394" s="42"/>
      <c r="C394" s="217" t="s">
        <v>165</v>
      </c>
      <c r="D394" s="217" t="s">
        <v>268</v>
      </c>
      <c r="E394" s="218" t="s">
        <v>4819</v>
      </c>
      <c r="F394" s="219" t="s">
        <v>4820</v>
      </c>
      <c r="G394" s="220" t="s">
        <v>423</v>
      </c>
      <c r="H394" s="221">
        <v>300</v>
      </c>
      <c r="I394" s="222"/>
      <c r="J394" s="223">
        <f>ROUND(I394*H394,2)</f>
        <v>0</v>
      </c>
      <c r="K394" s="219" t="s">
        <v>4582</v>
      </c>
      <c r="L394" s="47"/>
      <c r="M394" s="224" t="s">
        <v>19</v>
      </c>
      <c r="N394" s="225" t="s">
        <v>43</v>
      </c>
      <c r="O394" s="87"/>
      <c r="P394" s="226">
        <f>O394*H394</f>
        <v>0</v>
      </c>
      <c r="Q394" s="226">
        <v>0</v>
      </c>
      <c r="R394" s="226">
        <f>Q394*H394</f>
        <v>0</v>
      </c>
      <c r="S394" s="226">
        <v>0</v>
      </c>
      <c r="T394" s="227">
        <f>S394*H394</f>
        <v>0</v>
      </c>
      <c r="U394" s="41"/>
      <c r="V394" s="41"/>
      <c r="W394" s="41"/>
      <c r="X394" s="41"/>
      <c r="Y394" s="41"/>
      <c r="Z394" s="41"/>
      <c r="AA394" s="41"/>
      <c r="AB394" s="41"/>
      <c r="AC394" s="41"/>
      <c r="AD394" s="41"/>
      <c r="AE394" s="41"/>
      <c r="AR394" s="228" t="s">
        <v>273</v>
      </c>
      <c r="AT394" s="228" t="s">
        <v>268</v>
      </c>
      <c r="AU394" s="228" t="s">
        <v>80</v>
      </c>
      <c r="AY394" s="20" t="s">
        <v>266</v>
      </c>
      <c r="BE394" s="229">
        <f>IF(N394="základní",J394,0)</f>
        <v>0</v>
      </c>
      <c r="BF394" s="229">
        <f>IF(N394="snížená",J394,0)</f>
        <v>0</v>
      </c>
      <c r="BG394" s="229">
        <f>IF(N394="zákl. přenesená",J394,0)</f>
        <v>0</v>
      </c>
      <c r="BH394" s="229">
        <f>IF(N394="sníž. přenesená",J394,0)</f>
        <v>0</v>
      </c>
      <c r="BI394" s="229">
        <f>IF(N394="nulová",J394,0)</f>
        <v>0</v>
      </c>
      <c r="BJ394" s="20" t="s">
        <v>80</v>
      </c>
      <c r="BK394" s="229">
        <f>ROUND(I394*H394,2)</f>
        <v>0</v>
      </c>
      <c r="BL394" s="20" t="s">
        <v>273</v>
      </c>
      <c r="BM394" s="228" t="s">
        <v>2455</v>
      </c>
    </row>
    <row r="395" spans="1:47" s="2" customFormat="1" ht="12">
      <c r="A395" s="41"/>
      <c r="B395" s="42"/>
      <c r="C395" s="43"/>
      <c r="D395" s="230" t="s">
        <v>275</v>
      </c>
      <c r="E395" s="43"/>
      <c r="F395" s="231" t="s">
        <v>4820</v>
      </c>
      <c r="G395" s="43"/>
      <c r="H395" s="43"/>
      <c r="I395" s="232"/>
      <c r="J395" s="43"/>
      <c r="K395" s="43"/>
      <c r="L395" s="47"/>
      <c r="M395" s="233"/>
      <c r="N395" s="234"/>
      <c r="O395" s="87"/>
      <c r="P395" s="87"/>
      <c r="Q395" s="87"/>
      <c r="R395" s="87"/>
      <c r="S395" s="87"/>
      <c r="T395" s="88"/>
      <c r="U395" s="41"/>
      <c r="V395" s="41"/>
      <c r="W395" s="41"/>
      <c r="X395" s="41"/>
      <c r="Y395" s="41"/>
      <c r="Z395" s="41"/>
      <c r="AA395" s="41"/>
      <c r="AB395" s="41"/>
      <c r="AC395" s="41"/>
      <c r="AD395" s="41"/>
      <c r="AE395" s="41"/>
      <c r="AT395" s="20" t="s">
        <v>275</v>
      </c>
      <c r="AU395" s="20" t="s">
        <v>80</v>
      </c>
    </row>
    <row r="396" spans="1:65" s="2" customFormat="1" ht="21.75" customHeight="1">
      <c r="A396" s="41"/>
      <c r="B396" s="42"/>
      <c r="C396" s="217" t="s">
        <v>1437</v>
      </c>
      <c r="D396" s="217" t="s">
        <v>268</v>
      </c>
      <c r="E396" s="218" t="s">
        <v>4821</v>
      </c>
      <c r="F396" s="219" t="s">
        <v>4822</v>
      </c>
      <c r="G396" s="220" t="s">
        <v>423</v>
      </c>
      <c r="H396" s="221">
        <v>100</v>
      </c>
      <c r="I396" s="222"/>
      <c r="J396" s="223">
        <f>ROUND(I396*H396,2)</f>
        <v>0</v>
      </c>
      <c r="K396" s="219" t="s">
        <v>4582</v>
      </c>
      <c r="L396" s="47"/>
      <c r="M396" s="224" t="s">
        <v>19</v>
      </c>
      <c r="N396" s="225" t="s">
        <v>43</v>
      </c>
      <c r="O396" s="87"/>
      <c r="P396" s="226">
        <f>O396*H396</f>
        <v>0</v>
      </c>
      <c r="Q396" s="226">
        <v>0</v>
      </c>
      <c r="R396" s="226">
        <f>Q396*H396</f>
        <v>0</v>
      </c>
      <c r="S396" s="226">
        <v>0</v>
      </c>
      <c r="T396" s="227">
        <f>S396*H396</f>
        <v>0</v>
      </c>
      <c r="U396" s="41"/>
      <c r="V396" s="41"/>
      <c r="W396" s="41"/>
      <c r="X396" s="41"/>
      <c r="Y396" s="41"/>
      <c r="Z396" s="41"/>
      <c r="AA396" s="41"/>
      <c r="AB396" s="41"/>
      <c r="AC396" s="41"/>
      <c r="AD396" s="41"/>
      <c r="AE396" s="41"/>
      <c r="AR396" s="228" t="s">
        <v>273</v>
      </c>
      <c r="AT396" s="228" t="s">
        <v>268</v>
      </c>
      <c r="AU396" s="228" t="s">
        <v>80</v>
      </c>
      <c r="AY396" s="20" t="s">
        <v>266</v>
      </c>
      <c r="BE396" s="229">
        <f>IF(N396="základní",J396,0)</f>
        <v>0</v>
      </c>
      <c r="BF396" s="229">
        <f>IF(N396="snížená",J396,0)</f>
        <v>0</v>
      </c>
      <c r="BG396" s="229">
        <f>IF(N396="zákl. přenesená",J396,0)</f>
        <v>0</v>
      </c>
      <c r="BH396" s="229">
        <f>IF(N396="sníž. přenesená",J396,0)</f>
        <v>0</v>
      </c>
      <c r="BI396" s="229">
        <f>IF(N396="nulová",J396,0)</f>
        <v>0</v>
      </c>
      <c r="BJ396" s="20" t="s">
        <v>80</v>
      </c>
      <c r="BK396" s="229">
        <f>ROUND(I396*H396,2)</f>
        <v>0</v>
      </c>
      <c r="BL396" s="20" t="s">
        <v>273</v>
      </c>
      <c r="BM396" s="228" t="s">
        <v>2470</v>
      </c>
    </row>
    <row r="397" spans="1:47" s="2" customFormat="1" ht="12">
      <c r="A397" s="41"/>
      <c r="B397" s="42"/>
      <c r="C397" s="43"/>
      <c r="D397" s="230" t="s">
        <v>275</v>
      </c>
      <c r="E397" s="43"/>
      <c r="F397" s="231" t="s">
        <v>4822</v>
      </c>
      <c r="G397" s="43"/>
      <c r="H397" s="43"/>
      <c r="I397" s="232"/>
      <c r="J397" s="43"/>
      <c r="K397" s="43"/>
      <c r="L397" s="47"/>
      <c r="M397" s="305"/>
      <c r="N397" s="306"/>
      <c r="O397" s="307"/>
      <c r="P397" s="307"/>
      <c r="Q397" s="307"/>
      <c r="R397" s="307"/>
      <c r="S397" s="307"/>
      <c r="T397" s="308"/>
      <c r="U397" s="41"/>
      <c r="V397" s="41"/>
      <c r="W397" s="41"/>
      <c r="X397" s="41"/>
      <c r="Y397" s="41"/>
      <c r="Z397" s="41"/>
      <c r="AA397" s="41"/>
      <c r="AB397" s="41"/>
      <c r="AC397" s="41"/>
      <c r="AD397" s="41"/>
      <c r="AE397" s="41"/>
      <c r="AT397" s="20" t="s">
        <v>275</v>
      </c>
      <c r="AU397" s="20" t="s">
        <v>80</v>
      </c>
    </row>
    <row r="398" spans="1:31" s="2" customFormat="1" ht="6.95" customHeight="1">
      <c r="A398" s="41"/>
      <c r="B398" s="62"/>
      <c r="C398" s="63"/>
      <c r="D398" s="63"/>
      <c r="E398" s="63"/>
      <c r="F398" s="63"/>
      <c r="G398" s="63"/>
      <c r="H398" s="63"/>
      <c r="I398" s="63"/>
      <c r="J398" s="63"/>
      <c r="K398" s="63"/>
      <c r="L398" s="47"/>
      <c r="M398" s="41"/>
      <c r="O398" s="41"/>
      <c r="P398" s="41"/>
      <c r="Q398" s="41"/>
      <c r="R398" s="41"/>
      <c r="S398" s="41"/>
      <c r="T398" s="41"/>
      <c r="U398" s="41"/>
      <c r="V398" s="41"/>
      <c r="W398" s="41"/>
      <c r="X398" s="41"/>
      <c r="Y398" s="41"/>
      <c r="Z398" s="41"/>
      <c r="AA398" s="41"/>
      <c r="AB398" s="41"/>
      <c r="AC398" s="41"/>
      <c r="AD398" s="41"/>
      <c r="AE398" s="41"/>
    </row>
  </sheetData>
  <sheetProtection password="D520" sheet="1" objects="1" scenarios="1" formatColumns="0" formatRows="0" autoFilter="0"/>
  <autoFilter ref="C90:K397"/>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104</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3786</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3787</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4823</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ROUND(J85,2)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ROUND((SUM(BE85:BE230)),2)</f>
        <v>0</v>
      </c>
      <c r="G35" s="41"/>
      <c r="H35" s="41"/>
      <c r="I35" s="162">
        <v>0.21</v>
      </c>
      <c r="J35" s="161">
        <f>ROUND(((SUM(BE85:BE230))*I35),2)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ROUND((SUM(BF85:BF230)),2)</f>
        <v>0</v>
      </c>
      <c r="G36" s="41"/>
      <c r="H36" s="41"/>
      <c r="I36" s="162">
        <v>0.15</v>
      </c>
      <c r="J36" s="161">
        <f>ROUND(((SUM(BF85:BF230))*I36),2)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ROUND((SUM(BG85:BG230)),2)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ROUND((SUM(BH85:BH230)),2)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ROUND((SUM(BI85:BI230)),2)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3786</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3787</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D.1.4.d_2 - Hromosvod a uzemnění</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J85</f>
        <v>0</v>
      </c>
      <c r="K63" s="43"/>
      <c r="L63" s="148"/>
      <c r="S63" s="41"/>
      <c r="T63" s="41"/>
      <c r="U63" s="41"/>
      <c r="V63" s="41"/>
      <c r="W63" s="41"/>
      <c r="X63" s="41"/>
      <c r="Y63" s="41"/>
      <c r="Z63" s="41"/>
      <c r="AA63" s="41"/>
      <c r="AB63" s="41"/>
      <c r="AC63" s="41"/>
      <c r="AD63" s="41"/>
      <c r="AE63" s="41"/>
      <c r="AU63" s="20" t="s">
        <v>210</v>
      </c>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2"/>
      <c r="C65" s="63"/>
      <c r="D65" s="63"/>
      <c r="E65" s="63"/>
      <c r="F65" s="63"/>
      <c r="G65" s="63"/>
      <c r="H65" s="63"/>
      <c r="I65" s="63"/>
      <c r="J65" s="63"/>
      <c r="K65" s="63"/>
      <c r="L65" s="148"/>
      <c r="S65" s="41"/>
      <c r="T65" s="41"/>
      <c r="U65" s="41"/>
      <c r="V65" s="41"/>
      <c r="W65" s="41"/>
      <c r="X65" s="41"/>
      <c r="Y65" s="41"/>
      <c r="Z65" s="41"/>
      <c r="AA65" s="41"/>
      <c r="AB65" s="41"/>
      <c r="AC65" s="41"/>
      <c r="AD65" s="41"/>
      <c r="AE65" s="41"/>
    </row>
    <row r="69" spans="1:31" s="2" customFormat="1" ht="6.95" customHeight="1">
      <c r="A69" s="41"/>
      <c r="B69" s="64"/>
      <c r="C69" s="65"/>
      <c r="D69" s="65"/>
      <c r="E69" s="65"/>
      <c r="F69" s="65"/>
      <c r="G69" s="65"/>
      <c r="H69" s="65"/>
      <c r="I69" s="65"/>
      <c r="J69" s="65"/>
      <c r="K69" s="65"/>
      <c r="L69" s="148"/>
      <c r="S69" s="41"/>
      <c r="T69" s="41"/>
      <c r="U69" s="41"/>
      <c r="V69" s="41"/>
      <c r="W69" s="41"/>
      <c r="X69" s="41"/>
      <c r="Y69" s="41"/>
      <c r="Z69" s="41"/>
      <c r="AA69" s="41"/>
      <c r="AB69" s="41"/>
      <c r="AC69" s="41"/>
      <c r="AD69" s="41"/>
      <c r="AE69" s="41"/>
    </row>
    <row r="70" spans="1:31" s="2" customFormat="1" ht="24.95" customHeight="1">
      <c r="A70" s="41"/>
      <c r="B70" s="42"/>
      <c r="C70" s="26" t="s">
        <v>251</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5"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26.25" customHeight="1">
      <c r="A73" s="41"/>
      <c r="B73" s="42"/>
      <c r="C73" s="43"/>
      <c r="D73" s="43"/>
      <c r="E73" s="174" t="str">
        <f>E7</f>
        <v>STAVEBNÍ ÚPRAVY A NÁSTAVBA - KŘIMICKÁ 291/94, PLZEŇ 3 - SKVRŇANY</v>
      </c>
      <c r="F73" s="35"/>
      <c r="G73" s="35"/>
      <c r="H73" s="35"/>
      <c r="I73" s="43"/>
      <c r="J73" s="43"/>
      <c r="K73" s="43"/>
      <c r="L73" s="148"/>
      <c r="S73" s="41"/>
      <c r="T73" s="41"/>
      <c r="U73" s="41"/>
      <c r="V73" s="41"/>
      <c r="W73" s="41"/>
      <c r="X73" s="41"/>
      <c r="Y73" s="41"/>
      <c r="Z73" s="41"/>
      <c r="AA73" s="41"/>
      <c r="AB73" s="41"/>
      <c r="AC73" s="41"/>
      <c r="AD73" s="41"/>
      <c r="AE73" s="41"/>
    </row>
    <row r="74" spans="2:12" s="1" customFormat="1" ht="12" customHeight="1">
      <c r="B74" s="24"/>
      <c r="C74" s="35" t="s">
        <v>130</v>
      </c>
      <c r="D74" s="25"/>
      <c r="E74" s="25"/>
      <c r="F74" s="25"/>
      <c r="G74" s="25"/>
      <c r="H74" s="25"/>
      <c r="I74" s="25"/>
      <c r="J74" s="25"/>
      <c r="K74" s="25"/>
      <c r="L74" s="23"/>
    </row>
    <row r="75" spans="1:31" s="2" customFormat="1" ht="16.5" customHeight="1">
      <c r="A75" s="41"/>
      <c r="B75" s="42"/>
      <c r="C75" s="43"/>
      <c r="D75" s="43"/>
      <c r="E75" s="174" t="s">
        <v>3786</v>
      </c>
      <c r="F75" s="43"/>
      <c r="G75" s="43"/>
      <c r="H75" s="43"/>
      <c r="I75" s="43"/>
      <c r="J75" s="43"/>
      <c r="K75" s="43"/>
      <c r="L75" s="148"/>
      <c r="S75" s="41"/>
      <c r="T75" s="41"/>
      <c r="U75" s="41"/>
      <c r="V75" s="41"/>
      <c r="W75" s="41"/>
      <c r="X75" s="41"/>
      <c r="Y75" s="41"/>
      <c r="Z75" s="41"/>
      <c r="AA75" s="41"/>
      <c r="AB75" s="41"/>
      <c r="AC75" s="41"/>
      <c r="AD75" s="41"/>
      <c r="AE75" s="41"/>
    </row>
    <row r="76" spans="1:31" s="2" customFormat="1" ht="12" customHeight="1">
      <c r="A76" s="41"/>
      <c r="B76" s="42"/>
      <c r="C76" s="35" t="s">
        <v>3787</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6.5" customHeight="1">
      <c r="A77" s="41"/>
      <c r="B77" s="42"/>
      <c r="C77" s="43"/>
      <c r="D77" s="43"/>
      <c r="E77" s="72" t="str">
        <f>E11</f>
        <v>D.1.4.d_2 - Hromosvod a uzemnění</v>
      </c>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21</v>
      </c>
      <c r="D79" s="43"/>
      <c r="E79" s="43"/>
      <c r="F79" s="30" t="str">
        <f>F14</f>
        <v>Křimická 291/94, 318 00 Plzeň 3 - Skvrňany</v>
      </c>
      <c r="G79" s="43"/>
      <c r="H79" s="43"/>
      <c r="I79" s="35" t="s">
        <v>23</v>
      </c>
      <c r="J79" s="75" t="str">
        <f>IF(J14="","",J14)</f>
        <v>16. 12. 2022</v>
      </c>
      <c r="K79" s="43"/>
      <c r="L79" s="148"/>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8"/>
      <c r="S80" s="41"/>
      <c r="T80" s="41"/>
      <c r="U80" s="41"/>
      <c r="V80" s="41"/>
      <c r="W80" s="41"/>
      <c r="X80" s="41"/>
      <c r="Y80" s="41"/>
      <c r="Z80" s="41"/>
      <c r="AA80" s="41"/>
      <c r="AB80" s="41"/>
      <c r="AC80" s="41"/>
      <c r="AD80" s="41"/>
      <c r="AE80" s="41"/>
    </row>
    <row r="81" spans="1:31" s="2" customFormat="1" ht="25.65" customHeight="1">
      <c r="A81" s="41"/>
      <c r="B81" s="42"/>
      <c r="C81" s="35" t="s">
        <v>25</v>
      </c>
      <c r="D81" s="43"/>
      <c r="E81" s="43"/>
      <c r="F81" s="30" t="str">
        <f>E17</f>
        <v>SOU stavební, Borská 2718/55, 301 00 Plzeň</v>
      </c>
      <c r="G81" s="43"/>
      <c r="H81" s="43"/>
      <c r="I81" s="35" t="s">
        <v>31</v>
      </c>
      <c r="J81" s="39" t="str">
        <f>E23</f>
        <v>ATELIER SOUKUP OPL ŠVEHLA s.r.o.</v>
      </c>
      <c r="K81" s="43"/>
      <c r="L81" s="148"/>
      <c r="S81" s="41"/>
      <c r="T81" s="41"/>
      <c r="U81" s="41"/>
      <c r="V81" s="41"/>
      <c r="W81" s="41"/>
      <c r="X81" s="41"/>
      <c r="Y81" s="41"/>
      <c r="Z81" s="41"/>
      <c r="AA81" s="41"/>
      <c r="AB81" s="41"/>
      <c r="AC81" s="41"/>
      <c r="AD81" s="41"/>
      <c r="AE81" s="41"/>
    </row>
    <row r="82" spans="1:31" s="2" customFormat="1" ht="15.15" customHeight="1">
      <c r="A82" s="41"/>
      <c r="B82" s="42"/>
      <c r="C82" s="35" t="s">
        <v>29</v>
      </c>
      <c r="D82" s="43"/>
      <c r="E82" s="43"/>
      <c r="F82" s="30" t="str">
        <f>IF(E20="","",E20)</f>
        <v>Vyplň údaj</v>
      </c>
      <c r="G82" s="43"/>
      <c r="H82" s="43"/>
      <c r="I82" s="35" t="s">
        <v>34</v>
      </c>
      <c r="J82" s="39" t="str">
        <f>E26</f>
        <v>Michal Jirka</v>
      </c>
      <c r="K82" s="43"/>
      <c r="L82" s="148"/>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11" customFormat="1" ht="29.25" customHeight="1">
      <c r="A84" s="190"/>
      <c r="B84" s="191"/>
      <c r="C84" s="192" t="s">
        <v>252</v>
      </c>
      <c r="D84" s="193" t="s">
        <v>57</v>
      </c>
      <c r="E84" s="193" t="s">
        <v>53</v>
      </c>
      <c r="F84" s="193" t="s">
        <v>54</v>
      </c>
      <c r="G84" s="193" t="s">
        <v>253</v>
      </c>
      <c r="H84" s="193" t="s">
        <v>254</v>
      </c>
      <c r="I84" s="193" t="s">
        <v>255</v>
      </c>
      <c r="J84" s="193" t="s">
        <v>209</v>
      </c>
      <c r="K84" s="194" t="s">
        <v>256</v>
      </c>
      <c r="L84" s="195"/>
      <c r="M84" s="95" t="s">
        <v>19</v>
      </c>
      <c r="N84" s="96" t="s">
        <v>42</v>
      </c>
      <c r="O84" s="96" t="s">
        <v>257</v>
      </c>
      <c r="P84" s="96" t="s">
        <v>258</v>
      </c>
      <c r="Q84" s="96" t="s">
        <v>259</v>
      </c>
      <c r="R84" s="96" t="s">
        <v>260</v>
      </c>
      <c r="S84" s="96" t="s">
        <v>261</v>
      </c>
      <c r="T84" s="97" t="s">
        <v>262</v>
      </c>
      <c r="U84" s="190"/>
      <c r="V84" s="190"/>
      <c r="W84" s="190"/>
      <c r="X84" s="190"/>
      <c r="Y84" s="190"/>
      <c r="Z84" s="190"/>
      <c r="AA84" s="190"/>
      <c r="AB84" s="190"/>
      <c r="AC84" s="190"/>
      <c r="AD84" s="190"/>
      <c r="AE84" s="190"/>
    </row>
    <row r="85" spans="1:63" s="2" customFormat="1" ht="22.8" customHeight="1">
      <c r="A85" s="41"/>
      <c r="B85" s="42"/>
      <c r="C85" s="102" t="s">
        <v>263</v>
      </c>
      <c r="D85" s="43"/>
      <c r="E85" s="43"/>
      <c r="F85" s="43"/>
      <c r="G85" s="43"/>
      <c r="H85" s="43"/>
      <c r="I85" s="43"/>
      <c r="J85" s="196">
        <f>BK85</f>
        <v>0</v>
      </c>
      <c r="K85" s="43"/>
      <c r="L85" s="47"/>
      <c r="M85" s="98"/>
      <c r="N85" s="197"/>
      <c r="O85" s="99"/>
      <c r="P85" s="198">
        <f>SUM(P86:P230)</f>
        <v>0</v>
      </c>
      <c r="Q85" s="99"/>
      <c r="R85" s="198">
        <f>SUM(R86:R230)</f>
        <v>0</v>
      </c>
      <c r="S85" s="99"/>
      <c r="T85" s="199">
        <f>SUM(T86:T230)</f>
        <v>0</v>
      </c>
      <c r="U85" s="41"/>
      <c r="V85" s="41"/>
      <c r="W85" s="41"/>
      <c r="X85" s="41"/>
      <c r="Y85" s="41"/>
      <c r="Z85" s="41"/>
      <c r="AA85" s="41"/>
      <c r="AB85" s="41"/>
      <c r="AC85" s="41"/>
      <c r="AD85" s="41"/>
      <c r="AE85" s="41"/>
      <c r="AT85" s="20" t="s">
        <v>71</v>
      </c>
      <c r="AU85" s="20" t="s">
        <v>210</v>
      </c>
      <c r="BK85" s="200">
        <f>SUM(BK86:BK230)</f>
        <v>0</v>
      </c>
    </row>
    <row r="86" spans="1:65" s="2" customFormat="1" ht="37.8" customHeight="1">
      <c r="A86" s="41"/>
      <c r="B86" s="42"/>
      <c r="C86" s="217" t="s">
        <v>80</v>
      </c>
      <c r="D86" s="217" t="s">
        <v>268</v>
      </c>
      <c r="E86" s="218" t="s">
        <v>4824</v>
      </c>
      <c r="F86" s="219" t="s">
        <v>4825</v>
      </c>
      <c r="G86" s="220" t="s">
        <v>423</v>
      </c>
      <c r="H86" s="221">
        <v>100</v>
      </c>
      <c r="I86" s="222"/>
      <c r="J86" s="223">
        <f>ROUND(I86*H86,2)</f>
        <v>0</v>
      </c>
      <c r="K86" s="219" t="s">
        <v>272</v>
      </c>
      <c r="L86" s="47"/>
      <c r="M86" s="224" t="s">
        <v>19</v>
      </c>
      <c r="N86" s="225" t="s">
        <v>43</v>
      </c>
      <c r="O86" s="87"/>
      <c r="P86" s="226">
        <f>O86*H86</f>
        <v>0</v>
      </c>
      <c r="Q86" s="226">
        <v>0</v>
      </c>
      <c r="R86" s="226">
        <f>Q86*H86</f>
        <v>0</v>
      </c>
      <c r="S86" s="226">
        <v>0</v>
      </c>
      <c r="T86" s="227">
        <f>S86*H86</f>
        <v>0</v>
      </c>
      <c r="U86" s="41"/>
      <c r="V86" s="41"/>
      <c r="W86" s="41"/>
      <c r="X86" s="41"/>
      <c r="Y86" s="41"/>
      <c r="Z86" s="41"/>
      <c r="AA86" s="41"/>
      <c r="AB86" s="41"/>
      <c r="AC86" s="41"/>
      <c r="AD86" s="41"/>
      <c r="AE86" s="41"/>
      <c r="AR86" s="228" t="s">
        <v>273</v>
      </c>
      <c r="AT86" s="228" t="s">
        <v>268</v>
      </c>
      <c r="AU86" s="228" t="s">
        <v>72</v>
      </c>
      <c r="AY86" s="20" t="s">
        <v>266</v>
      </c>
      <c r="BE86" s="229">
        <f>IF(N86="základní",J86,0)</f>
        <v>0</v>
      </c>
      <c r="BF86" s="229">
        <f>IF(N86="snížená",J86,0)</f>
        <v>0</v>
      </c>
      <c r="BG86" s="229">
        <f>IF(N86="zákl. přenesená",J86,0)</f>
        <v>0</v>
      </c>
      <c r="BH86" s="229">
        <f>IF(N86="sníž. přenesená",J86,0)</f>
        <v>0</v>
      </c>
      <c r="BI86" s="229">
        <f>IF(N86="nulová",J86,0)</f>
        <v>0</v>
      </c>
      <c r="BJ86" s="20" t="s">
        <v>80</v>
      </c>
      <c r="BK86" s="229">
        <f>ROUND(I86*H86,2)</f>
        <v>0</v>
      </c>
      <c r="BL86" s="20" t="s">
        <v>273</v>
      </c>
      <c r="BM86" s="228" t="s">
        <v>82</v>
      </c>
    </row>
    <row r="87" spans="1:47" s="2" customFormat="1" ht="12">
      <c r="A87" s="41"/>
      <c r="B87" s="42"/>
      <c r="C87" s="43"/>
      <c r="D87" s="230" t="s">
        <v>275</v>
      </c>
      <c r="E87" s="43"/>
      <c r="F87" s="231" t="s">
        <v>4825</v>
      </c>
      <c r="G87" s="43"/>
      <c r="H87" s="43"/>
      <c r="I87" s="232"/>
      <c r="J87" s="43"/>
      <c r="K87" s="43"/>
      <c r="L87" s="47"/>
      <c r="M87" s="233"/>
      <c r="N87" s="234"/>
      <c r="O87" s="87"/>
      <c r="P87" s="87"/>
      <c r="Q87" s="87"/>
      <c r="R87" s="87"/>
      <c r="S87" s="87"/>
      <c r="T87" s="88"/>
      <c r="U87" s="41"/>
      <c r="V87" s="41"/>
      <c r="W87" s="41"/>
      <c r="X87" s="41"/>
      <c r="Y87" s="41"/>
      <c r="Z87" s="41"/>
      <c r="AA87" s="41"/>
      <c r="AB87" s="41"/>
      <c r="AC87" s="41"/>
      <c r="AD87" s="41"/>
      <c r="AE87" s="41"/>
      <c r="AT87" s="20" t="s">
        <v>275</v>
      </c>
      <c r="AU87" s="20" t="s">
        <v>72</v>
      </c>
    </row>
    <row r="88" spans="1:47" s="2" customFormat="1" ht="12">
      <c r="A88" s="41"/>
      <c r="B88" s="42"/>
      <c r="C88" s="43"/>
      <c r="D88" s="235" t="s">
        <v>277</v>
      </c>
      <c r="E88" s="43"/>
      <c r="F88" s="236" t="s">
        <v>4826</v>
      </c>
      <c r="G88" s="43"/>
      <c r="H88" s="43"/>
      <c r="I88" s="232"/>
      <c r="J88" s="43"/>
      <c r="K88" s="43"/>
      <c r="L88" s="47"/>
      <c r="M88" s="233"/>
      <c r="N88" s="234"/>
      <c r="O88" s="87"/>
      <c r="P88" s="87"/>
      <c r="Q88" s="87"/>
      <c r="R88" s="87"/>
      <c r="S88" s="87"/>
      <c r="T88" s="88"/>
      <c r="U88" s="41"/>
      <c r="V88" s="41"/>
      <c r="W88" s="41"/>
      <c r="X88" s="41"/>
      <c r="Y88" s="41"/>
      <c r="Z88" s="41"/>
      <c r="AA88" s="41"/>
      <c r="AB88" s="41"/>
      <c r="AC88" s="41"/>
      <c r="AD88" s="41"/>
      <c r="AE88" s="41"/>
      <c r="AT88" s="20" t="s">
        <v>277</v>
      </c>
      <c r="AU88" s="20" t="s">
        <v>72</v>
      </c>
    </row>
    <row r="89" spans="1:65" s="2" customFormat="1" ht="16.5" customHeight="1">
      <c r="A89" s="41"/>
      <c r="B89" s="42"/>
      <c r="C89" s="269" t="s">
        <v>82</v>
      </c>
      <c r="D89" s="269" t="s">
        <v>430</v>
      </c>
      <c r="E89" s="270" t="s">
        <v>4827</v>
      </c>
      <c r="F89" s="271" t="s">
        <v>4828</v>
      </c>
      <c r="G89" s="272" t="s">
        <v>423</v>
      </c>
      <c r="H89" s="273">
        <v>100</v>
      </c>
      <c r="I89" s="274"/>
      <c r="J89" s="275">
        <f>ROUND(I89*H89,2)</f>
        <v>0</v>
      </c>
      <c r="K89" s="271" t="s">
        <v>4582</v>
      </c>
      <c r="L89" s="276"/>
      <c r="M89" s="277" t="s">
        <v>19</v>
      </c>
      <c r="N89" s="278" t="s">
        <v>43</v>
      </c>
      <c r="O89" s="87"/>
      <c r="P89" s="226">
        <f>O89*H89</f>
        <v>0</v>
      </c>
      <c r="Q89" s="226">
        <v>0</v>
      </c>
      <c r="R89" s="226">
        <f>Q89*H89</f>
        <v>0</v>
      </c>
      <c r="S89" s="226">
        <v>0</v>
      </c>
      <c r="T89" s="227">
        <f>S89*H89</f>
        <v>0</v>
      </c>
      <c r="U89" s="41"/>
      <c r="V89" s="41"/>
      <c r="W89" s="41"/>
      <c r="X89" s="41"/>
      <c r="Y89" s="41"/>
      <c r="Z89" s="41"/>
      <c r="AA89" s="41"/>
      <c r="AB89" s="41"/>
      <c r="AC89" s="41"/>
      <c r="AD89" s="41"/>
      <c r="AE89" s="41"/>
      <c r="AR89" s="228" t="s">
        <v>324</v>
      </c>
      <c r="AT89" s="228" t="s">
        <v>430</v>
      </c>
      <c r="AU89" s="228" t="s">
        <v>72</v>
      </c>
      <c r="AY89" s="20" t="s">
        <v>266</v>
      </c>
      <c r="BE89" s="229">
        <f>IF(N89="základní",J89,0)</f>
        <v>0</v>
      </c>
      <c r="BF89" s="229">
        <f>IF(N89="snížená",J89,0)</f>
        <v>0</v>
      </c>
      <c r="BG89" s="229">
        <f>IF(N89="zákl. přenesená",J89,0)</f>
        <v>0</v>
      </c>
      <c r="BH89" s="229">
        <f>IF(N89="sníž. přenesená",J89,0)</f>
        <v>0</v>
      </c>
      <c r="BI89" s="229">
        <f>IF(N89="nulová",J89,0)</f>
        <v>0</v>
      </c>
      <c r="BJ89" s="20" t="s">
        <v>80</v>
      </c>
      <c r="BK89" s="229">
        <f>ROUND(I89*H89,2)</f>
        <v>0</v>
      </c>
      <c r="BL89" s="20" t="s">
        <v>273</v>
      </c>
      <c r="BM89" s="228" t="s">
        <v>273</v>
      </c>
    </row>
    <row r="90" spans="1:47" s="2" customFormat="1" ht="12">
      <c r="A90" s="41"/>
      <c r="B90" s="42"/>
      <c r="C90" s="43"/>
      <c r="D90" s="230" t="s">
        <v>275</v>
      </c>
      <c r="E90" s="43"/>
      <c r="F90" s="231" t="s">
        <v>4828</v>
      </c>
      <c r="G90" s="43"/>
      <c r="H90" s="43"/>
      <c r="I90" s="232"/>
      <c r="J90" s="43"/>
      <c r="K90" s="43"/>
      <c r="L90" s="47"/>
      <c r="M90" s="233"/>
      <c r="N90" s="234"/>
      <c r="O90" s="87"/>
      <c r="P90" s="87"/>
      <c r="Q90" s="87"/>
      <c r="R90" s="87"/>
      <c r="S90" s="87"/>
      <c r="T90" s="88"/>
      <c r="U90" s="41"/>
      <c r="V90" s="41"/>
      <c r="W90" s="41"/>
      <c r="X90" s="41"/>
      <c r="Y90" s="41"/>
      <c r="Z90" s="41"/>
      <c r="AA90" s="41"/>
      <c r="AB90" s="41"/>
      <c r="AC90" s="41"/>
      <c r="AD90" s="41"/>
      <c r="AE90" s="41"/>
      <c r="AT90" s="20" t="s">
        <v>275</v>
      </c>
      <c r="AU90" s="20" t="s">
        <v>72</v>
      </c>
    </row>
    <row r="91" spans="1:65" s="2" customFormat="1" ht="37.8" customHeight="1">
      <c r="A91" s="41"/>
      <c r="B91" s="42"/>
      <c r="C91" s="217" t="s">
        <v>291</v>
      </c>
      <c r="D91" s="217" t="s">
        <v>268</v>
      </c>
      <c r="E91" s="218" t="s">
        <v>4829</v>
      </c>
      <c r="F91" s="219" t="s">
        <v>4830</v>
      </c>
      <c r="G91" s="220" t="s">
        <v>423</v>
      </c>
      <c r="H91" s="221">
        <v>170</v>
      </c>
      <c r="I91" s="222"/>
      <c r="J91" s="223">
        <f>ROUND(I91*H91,2)</f>
        <v>0</v>
      </c>
      <c r="K91" s="219" t="s">
        <v>272</v>
      </c>
      <c r="L91" s="47"/>
      <c r="M91" s="224" t="s">
        <v>19</v>
      </c>
      <c r="N91" s="225" t="s">
        <v>43</v>
      </c>
      <c r="O91" s="87"/>
      <c r="P91" s="226">
        <f>O91*H91</f>
        <v>0</v>
      </c>
      <c r="Q91" s="226">
        <v>0</v>
      </c>
      <c r="R91" s="226">
        <f>Q91*H91</f>
        <v>0</v>
      </c>
      <c r="S91" s="226">
        <v>0</v>
      </c>
      <c r="T91" s="227">
        <f>S91*H91</f>
        <v>0</v>
      </c>
      <c r="U91" s="41"/>
      <c r="V91" s="41"/>
      <c r="W91" s="41"/>
      <c r="X91" s="41"/>
      <c r="Y91" s="41"/>
      <c r="Z91" s="41"/>
      <c r="AA91" s="41"/>
      <c r="AB91" s="41"/>
      <c r="AC91" s="41"/>
      <c r="AD91" s="41"/>
      <c r="AE91" s="41"/>
      <c r="AR91" s="228" t="s">
        <v>273</v>
      </c>
      <c r="AT91" s="228" t="s">
        <v>268</v>
      </c>
      <c r="AU91" s="228" t="s">
        <v>72</v>
      </c>
      <c r="AY91" s="20" t="s">
        <v>266</v>
      </c>
      <c r="BE91" s="229">
        <f>IF(N91="základní",J91,0)</f>
        <v>0</v>
      </c>
      <c r="BF91" s="229">
        <f>IF(N91="snížená",J91,0)</f>
        <v>0</v>
      </c>
      <c r="BG91" s="229">
        <f>IF(N91="zákl. přenesená",J91,0)</f>
        <v>0</v>
      </c>
      <c r="BH91" s="229">
        <f>IF(N91="sníž. přenesená",J91,0)</f>
        <v>0</v>
      </c>
      <c r="BI91" s="229">
        <f>IF(N91="nulová",J91,0)</f>
        <v>0</v>
      </c>
      <c r="BJ91" s="20" t="s">
        <v>80</v>
      </c>
      <c r="BK91" s="229">
        <f>ROUND(I91*H91,2)</f>
        <v>0</v>
      </c>
      <c r="BL91" s="20" t="s">
        <v>273</v>
      </c>
      <c r="BM91" s="228" t="s">
        <v>310</v>
      </c>
    </row>
    <row r="92" spans="1:47" s="2" customFormat="1" ht="12">
      <c r="A92" s="41"/>
      <c r="B92" s="42"/>
      <c r="C92" s="43"/>
      <c r="D92" s="230" t="s">
        <v>275</v>
      </c>
      <c r="E92" s="43"/>
      <c r="F92" s="231" t="s">
        <v>4830</v>
      </c>
      <c r="G92" s="43"/>
      <c r="H92" s="43"/>
      <c r="I92" s="232"/>
      <c r="J92" s="43"/>
      <c r="K92" s="43"/>
      <c r="L92" s="47"/>
      <c r="M92" s="233"/>
      <c r="N92" s="234"/>
      <c r="O92" s="87"/>
      <c r="P92" s="87"/>
      <c r="Q92" s="87"/>
      <c r="R92" s="87"/>
      <c r="S92" s="87"/>
      <c r="T92" s="88"/>
      <c r="U92" s="41"/>
      <c r="V92" s="41"/>
      <c r="W92" s="41"/>
      <c r="X92" s="41"/>
      <c r="Y92" s="41"/>
      <c r="Z92" s="41"/>
      <c r="AA92" s="41"/>
      <c r="AB92" s="41"/>
      <c r="AC92" s="41"/>
      <c r="AD92" s="41"/>
      <c r="AE92" s="41"/>
      <c r="AT92" s="20" t="s">
        <v>275</v>
      </c>
      <c r="AU92" s="20" t="s">
        <v>72</v>
      </c>
    </row>
    <row r="93" spans="1:47" s="2" customFormat="1" ht="12">
      <c r="A93" s="41"/>
      <c r="B93" s="42"/>
      <c r="C93" s="43"/>
      <c r="D93" s="235" t="s">
        <v>277</v>
      </c>
      <c r="E93" s="43"/>
      <c r="F93" s="236" t="s">
        <v>4831</v>
      </c>
      <c r="G93" s="43"/>
      <c r="H93" s="43"/>
      <c r="I93" s="232"/>
      <c r="J93" s="43"/>
      <c r="K93" s="43"/>
      <c r="L93" s="47"/>
      <c r="M93" s="233"/>
      <c r="N93" s="234"/>
      <c r="O93" s="87"/>
      <c r="P93" s="87"/>
      <c r="Q93" s="87"/>
      <c r="R93" s="87"/>
      <c r="S93" s="87"/>
      <c r="T93" s="88"/>
      <c r="U93" s="41"/>
      <c r="V93" s="41"/>
      <c r="W93" s="41"/>
      <c r="X93" s="41"/>
      <c r="Y93" s="41"/>
      <c r="Z93" s="41"/>
      <c r="AA93" s="41"/>
      <c r="AB93" s="41"/>
      <c r="AC93" s="41"/>
      <c r="AD93" s="41"/>
      <c r="AE93" s="41"/>
      <c r="AT93" s="20" t="s">
        <v>277</v>
      </c>
      <c r="AU93" s="20" t="s">
        <v>72</v>
      </c>
    </row>
    <row r="94" spans="1:65" s="2" customFormat="1" ht="16.5" customHeight="1">
      <c r="A94" s="41"/>
      <c r="B94" s="42"/>
      <c r="C94" s="269" t="s">
        <v>273</v>
      </c>
      <c r="D94" s="269" t="s">
        <v>430</v>
      </c>
      <c r="E94" s="270" t="s">
        <v>4832</v>
      </c>
      <c r="F94" s="271" t="s">
        <v>4833</v>
      </c>
      <c r="G94" s="272" t="s">
        <v>423</v>
      </c>
      <c r="H94" s="273">
        <v>80</v>
      </c>
      <c r="I94" s="274"/>
      <c r="J94" s="275">
        <f>ROUND(I94*H94,2)</f>
        <v>0</v>
      </c>
      <c r="K94" s="271" t="s">
        <v>4582</v>
      </c>
      <c r="L94" s="276"/>
      <c r="M94" s="277" t="s">
        <v>19</v>
      </c>
      <c r="N94" s="278" t="s">
        <v>43</v>
      </c>
      <c r="O94" s="87"/>
      <c r="P94" s="226">
        <f>O94*H94</f>
        <v>0</v>
      </c>
      <c r="Q94" s="226">
        <v>0</v>
      </c>
      <c r="R94" s="226">
        <f>Q94*H94</f>
        <v>0</v>
      </c>
      <c r="S94" s="226">
        <v>0</v>
      </c>
      <c r="T94" s="227">
        <f>S94*H94</f>
        <v>0</v>
      </c>
      <c r="U94" s="41"/>
      <c r="V94" s="41"/>
      <c r="W94" s="41"/>
      <c r="X94" s="41"/>
      <c r="Y94" s="41"/>
      <c r="Z94" s="41"/>
      <c r="AA94" s="41"/>
      <c r="AB94" s="41"/>
      <c r="AC94" s="41"/>
      <c r="AD94" s="41"/>
      <c r="AE94" s="41"/>
      <c r="AR94" s="228" t="s">
        <v>324</v>
      </c>
      <c r="AT94" s="228" t="s">
        <v>430</v>
      </c>
      <c r="AU94" s="228" t="s">
        <v>72</v>
      </c>
      <c r="AY94" s="20" t="s">
        <v>266</v>
      </c>
      <c r="BE94" s="229">
        <f>IF(N94="základní",J94,0)</f>
        <v>0</v>
      </c>
      <c r="BF94" s="229">
        <f>IF(N94="snížená",J94,0)</f>
        <v>0</v>
      </c>
      <c r="BG94" s="229">
        <f>IF(N94="zákl. přenesená",J94,0)</f>
        <v>0</v>
      </c>
      <c r="BH94" s="229">
        <f>IF(N94="sníž. přenesená",J94,0)</f>
        <v>0</v>
      </c>
      <c r="BI94" s="229">
        <f>IF(N94="nulová",J94,0)</f>
        <v>0</v>
      </c>
      <c r="BJ94" s="20" t="s">
        <v>80</v>
      </c>
      <c r="BK94" s="229">
        <f>ROUND(I94*H94,2)</f>
        <v>0</v>
      </c>
      <c r="BL94" s="20" t="s">
        <v>273</v>
      </c>
      <c r="BM94" s="228" t="s">
        <v>324</v>
      </c>
    </row>
    <row r="95" spans="1:47" s="2" customFormat="1" ht="12">
      <c r="A95" s="41"/>
      <c r="B95" s="42"/>
      <c r="C95" s="43"/>
      <c r="D95" s="230" t="s">
        <v>275</v>
      </c>
      <c r="E95" s="43"/>
      <c r="F95" s="231" t="s">
        <v>4833</v>
      </c>
      <c r="G95" s="43"/>
      <c r="H95" s="43"/>
      <c r="I95" s="232"/>
      <c r="J95" s="43"/>
      <c r="K95" s="43"/>
      <c r="L95" s="47"/>
      <c r="M95" s="233"/>
      <c r="N95" s="234"/>
      <c r="O95" s="87"/>
      <c r="P95" s="87"/>
      <c r="Q95" s="87"/>
      <c r="R95" s="87"/>
      <c r="S95" s="87"/>
      <c r="T95" s="88"/>
      <c r="U95" s="41"/>
      <c r="V95" s="41"/>
      <c r="W95" s="41"/>
      <c r="X95" s="41"/>
      <c r="Y95" s="41"/>
      <c r="Z95" s="41"/>
      <c r="AA95" s="41"/>
      <c r="AB95" s="41"/>
      <c r="AC95" s="41"/>
      <c r="AD95" s="41"/>
      <c r="AE95" s="41"/>
      <c r="AT95" s="20" t="s">
        <v>275</v>
      </c>
      <c r="AU95" s="20" t="s">
        <v>72</v>
      </c>
    </row>
    <row r="96" spans="1:65" s="2" customFormat="1" ht="16.5" customHeight="1">
      <c r="A96" s="41"/>
      <c r="B96" s="42"/>
      <c r="C96" s="269" t="s">
        <v>304</v>
      </c>
      <c r="D96" s="269" t="s">
        <v>430</v>
      </c>
      <c r="E96" s="270" t="s">
        <v>4834</v>
      </c>
      <c r="F96" s="271" t="s">
        <v>4835</v>
      </c>
      <c r="G96" s="272" t="s">
        <v>423</v>
      </c>
      <c r="H96" s="273">
        <v>25</v>
      </c>
      <c r="I96" s="274"/>
      <c r="J96" s="275">
        <f>ROUND(I96*H96,2)</f>
        <v>0</v>
      </c>
      <c r="K96" s="271" t="s">
        <v>4582</v>
      </c>
      <c r="L96" s="276"/>
      <c r="M96" s="277" t="s">
        <v>19</v>
      </c>
      <c r="N96" s="278" t="s">
        <v>43</v>
      </c>
      <c r="O96" s="87"/>
      <c r="P96" s="226">
        <f>O96*H96</f>
        <v>0</v>
      </c>
      <c r="Q96" s="226">
        <v>0</v>
      </c>
      <c r="R96" s="226">
        <f>Q96*H96</f>
        <v>0</v>
      </c>
      <c r="S96" s="226">
        <v>0</v>
      </c>
      <c r="T96" s="227">
        <f>S96*H96</f>
        <v>0</v>
      </c>
      <c r="U96" s="41"/>
      <c r="V96" s="41"/>
      <c r="W96" s="41"/>
      <c r="X96" s="41"/>
      <c r="Y96" s="41"/>
      <c r="Z96" s="41"/>
      <c r="AA96" s="41"/>
      <c r="AB96" s="41"/>
      <c r="AC96" s="41"/>
      <c r="AD96" s="41"/>
      <c r="AE96" s="41"/>
      <c r="AR96" s="228" t="s">
        <v>324</v>
      </c>
      <c r="AT96" s="228" t="s">
        <v>430</v>
      </c>
      <c r="AU96" s="228" t="s">
        <v>72</v>
      </c>
      <c r="AY96" s="20" t="s">
        <v>266</v>
      </c>
      <c r="BE96" s="229">
        <f>IF(N96="základní",J96,0)</f>
        <v>0</v>
      </c>
      <c r="BF96" s="229">
        <f>IF(N96="snížená",J96,0)</f>
        <v>0</v>
      </c>
      <c r="BG96" s="229">
        <f>IF(N96="zákl. přenesená",J96,0)</f>
        <v>0</v>
      </c>
      <c r="BH96" s="229">
        <f>IF(N96="sníž. přenesená",J96,0)</f>
        <v>0</v>
      </c>
      <c r="BI96" s="229">
        <f>IF(N96="nulová",J96,0)</f>
        <v>0</v>
      </c>
      <c r="BJ96" s="20" t="s">
        <v>80</v>
      </c>
      <c r="BK96" s="229">
        <f>ROUND(I96*H96,2)</f>
        <v>0</v>
      </c>
      <c r="BL96" s="20" t="s">
        <v>273</v>
      </c>
      <c r="BM96" s="228" t="s">
        <v>338</v>
      </c>
    </row>
    <row r="97" spans="1:47" s="2" customFormat="1" ht="12">
      <c r="A97" s="41"/>
      <c r="B97" s="42"/>
      <c r="C97" s="43"/>
      <c r="D97" s="230" t="s">
        <v>275</v>
      </c>
      <c r="E97" s="43"/>
      <c r="F97" s="231" t="s">
        <v>4835</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275</v>
      </c>
      <c r="AU97" s="20" t="s">
        <v>72</v>
      </c>
    </row>
    <row r="98" spans="1:65" s="2" customFormat="1" ht="16.5" customHeight="1">
      <c r="A98" s="41"/>
      <c r="B98" s="42"/>
      <c r="C98" s="269" t="s">
        <v>310</v>
      </c>
      <c r="D98" s="269" t="s">
        <v>430</v>
      </c>
      <c r="E98" s="270" t="s">
        <v>4836</v>
      </c>
      <c r="F98" s="271" t="s">
        <v>4837</v>
      </c>
      <c r="G98" s="272" t="s">
        <v>3993</v>
      </c>
      <c r="H98" s="273">
        <v>25</v>
      </c>
      <c r="I98" s="274"/>
      <c r="J98" s="275">
        <f>ROUND(I98*H98,2)</f>
        <v>0</v>
      </c>
      <c r="K98" s="271" t="s">
        <v>4582</v>
      </c>
      <c r="L98" s="276"/>
      <c r="M98" s="277" t="s">
        <v>19</v>
      </c>
      <c r="N98" s="278"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324</v>
      </c>
      <c r="AT98" s="228" t="s">
        <v>430</v>
      </c>
      <c r="AU98" s="228" t="s">
        <v>72</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273</v>
      </c>
      <c r="BM98" s="228" t="s">
        <v>355</v>
      </c>
    </row>
    <row r="99" spans="1:47" s="2" customFormat="1" ht="12">
      <c r="A99" s="41"/>
      <c r="B99" s="42"/>
      <c r="C99" s="43"/>
      <c r="D99" s="230" t="s">
        <v>275</v>
      </c>
      <c r="E99" s="43"/>
      <c r="F99" s="231" t="s">
        <v>4837</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72</v>
      </c>
    </row>
    <row r="100" spans="1:65" s="2" customFormat="1" ht="16.5" customHeight="1">
      <c r="A100" s="41"/>
      <c r="B100" s="42"/>
      <c r="C100" s="269" t="s">
        <v>316</v>
      </c>
      <c r="D100" s="269" t="s">
        <v>430</v>
      </c>
      <c r="E100" s="270" t="s">
        <v>4838</v>
      </c>
      <c r="F100" s="271" t="s">
        <v>4839</v>
      </c>
      <c r="G100" s="272" t="s">
        <v>423</v>
      </c>
      <c r="H100" s="273">
        <v>65</v>
      </c>
      <c r="I100" s="274"/>
      <c r="J100" s="275">
        <f>ROUND(I100*H100,2)</f>
        <v>0</v>
      </c>
      <c r="K100" s="271" t="s">
        <v>4582</v>
      </c>
      <c r="L100" s="276"/>
      <c r="M100" s="277" t="s">
        <v>19</v>
      </c>
      <c r="N100" s="278" t="s">
        <v>43</v>
      </c>
      <c r="O100" s="87"/>
      <c r="P100" s="226">
        <f>O100*H100</f>
        <v>0</v>
      </c>
      <c r="Q100" s="226">
        <v>0</v>
      </c>
      <c r="R100" s="226">
        <f>Q100*H100</f>
        <v>0</v>
      </c>
      <c r="S100" s="226">
        <v>0</v>
      </c>
      <c r="T100" s="227">
        <f>S100*H100</f>
        <v>0</v>
      </c>
      <c r="U100" s="41"/>
      <c r="V100" s="41"/>
      <c r="W100" s="41"/>
      <c r="X100" s="41"/>
      <c r="Y100" s="41"/>
      <c r="Z100" s="41"/>
      <c r="AA100" s="41"/>
      <c r="AB100" s="41"/>
      <c r="AC100" s="41"/>
      <c r="AD100" s="41"/>
      <c r="AE100" s="41"/>
      <c r="AR100" s="228" t="s">
        <v>324</v>
      </c>
      <c r="AT100" s="228" t="s">
        <v>430</v>
      </c>
      <c r="AU100" s="228" t="s">
        <v>72</v>
      </c>
      <c r="AY100" s="20" t="s">
        <v>266</v>
      </c>
      <c r="BE100" s="229">
        <f>IF(N100="základní",J100,0)</f>
        <v>0</v>
      </c>
      <c r="BF100" s="229">
        <f>IF(N100="snížená",J100,0)</f>
        <v>0</v>
      </c>
      <c r="BG100" s="229">
        <f>IF(N100="zákl. přenesená",J100,0)</f>
        <v>0</v>
      </c>
      <c r="BH100" s="229">
        <f>IF(N100="sníž. přenesená",J100,0)</f>
        <v>0</v>
      </c>
      <c r="BI100" s="229">
        <f>IF(N100="nulová",J100,0)</f>
        <v>0</v>
      </c>
      <c r="BJ100" s="20" t="s">
        <v>80</v>
      </c>
      <c r="BK100" s="229">
        <f>ROUND(I100*H100,2)</f>
        <v>0</v>
      </c>
      <c r="BL100" s="20" t="s">
        <v>273</v>
      </c>
      <c r="BM100" s="228" t="s">
        <v>376</v>
      </c>
    </row>
    <row r="101" spans="1:47" s="2" customFormat="1" ht="12">
      <c r="A101" s="41"/>
      <c r="B101" s="42"/>
      <c r="C101" s="43"/>
      <c r="D101" s="230" t="s">
        <v>275</v>
      </c>
      <c r="E101" s="43"/>
      <c r="F101" s="231" t="s">
        <v>4839</v>
      </c>
      <c r="G101" s="43"/>
      <c r="H101" s="43"/>
      <c r="I101" s="232"/>
      <c r="J101" s="43"/>
      <c r="K101" s="43"/>
      <c r="L101" s="47"/>
      <c r="M101" s="233"/>
      <c r="N101" s="234"/>
      <c r="O101" s="87"/>
      <c r="P101" s="87"/>
      <c r="Q101" s="87"/>
      <c r="R101" s="87"/>
      <c r="S101" s="87"/>
      <c r="T101" s="88"/>
      <c r="U101" s="41"/>
      <c r="V101" s="41"/>
      <c r="W101" s="41"/>
      <c r="X101" s="41"/>
      <c r="Y101" s="41"/>
      <c r="Z101" s="41"/>
      <c r="AA101" s="41"/>
      <c r="AB101" s="41"/>
      <c r="AC101" s="41"/>
      <c r="AD101" s="41"/>
      <c r="AE101" s="41"/>
      <c r="AT101" s="20" t="s">
        <v>275</v>
      </c>
      <c r="AU101" s="20" t="s">
        <v>72</v>
      </c>
    </row>
    <row r="102" spans="1:65" s="2" customFormat="1" ht="16.5" customHeight="1">
      <c r="A102" s="41"/>
      <c r="B102" s="42"/>
      <c r="C102" s="269" t="s">
        <v>324</v>
      </c>
      <c r="D102" s="269" t="s">
        <v>430</v>
      </c>
      <c r="E102" s="270" t="s">
        <v>4840</v>
      </c>
      <c r="F102" s="271" t="s">
        <v>4841</v>
      </c>
      <c r="G102" s="272" t="s">
        <v>3993</v>
      </c>
      <c r="H102" s="273">
        <v>65</v>
      </c>
      <c r="I102" s="274"/>
      <c r="J102" s="275">
        <f>ROUND(I102*H102,2)</f>
        <v>0</v>
      </c>
      <c r="K102" s="271" t="s">
        <v>4582</v>
      </c>
      <c r="L102" s="276"/>
      <c r="M102" s="277" t="s">
        <v>19</v>
      </c>
      <c r="N102" s="278" t="s">
        <v>43</v>
      </c>
      <c r="O102" s="87"/>
      <c r="P102" s="226">
        <f>O102*H102</f>
        <v>0</v>
      </c>
      <c r="Q102" s="226">
        <v>0</v>
      </c>
      <c r="R102" s="226">
        <f>Q102*H102</f>
        <v>0</v>
      </c>
      <c r="S102" s="226">
        <v>0</v>
      </c>
      <c r="T102" s="227">
        <f>S102*H102</f>
        <v>0</v>
      </c>
      <c r="U102" s="41"/>
      <c r="V102" s="41"/>
      <c r="W102" s="41"/>
      <c r="X102" s="41"/>
      <c r="Y102" s="41"/>
      <c r="Z102" s="41"/>
      <c r="AA102" s="41"/>
      <c r="AB102" s="41"/>
      <c r="AC102" s="41"/>
      <c r="AD102" s="41"/>
      <c r="AE102" s="41"/>
      <c r="AR102" s="228" t="s">
        <v>324</v>
      </c>
      <c r="AT102" s="228" t="s">
        <v>430</v>
      </c>
      <c r="AU102" s="228" t="s">
        <v>72</v>
      </c>
      <c r="AY102" s="20" t="s">
        <v>266</v>
      </c>
      <c r="BE102" s="229">
        <f>IF(N102="základní",J102,0)</f>
        <v>0</v>
      </c>
      <c r="BF102" s="229">
        <f>IF(N102="snížená",J102,0)</f>
        <v>0</v>
      </c>
      <c r="BG102" s="229">
        <f>IF(N102="zákl. přenesená",J102,0)</f>
        <v>0</v>
      </c>
      <c r="BH102" s="229">
        <f>IF(N102="sníž. přenesená",J102,0)</f>
        <v>0</v>
      </c>
      <c r="BI102" s="229">
        <f>IF(N102="nulová",J102,0)</f>
        <v>0</v>
      </c>
      <c r="BJ102" s="20" t="s">
        <v>80</v>
      </c>
      <c r="BK102" s="229">
        <f>ROUND(I102*H102,2)</f>
        <v>0</v>
      </c>
      <c r="BL102" s="20" t="s">
        <v>273</v>
      </c>
      <c r="BM102" s="228" t="s">
        <v>396</v>
      </c>
    </row>
    <row r="103" spans="1:47" s="2" customFormat="1" ht="12">
      <c r="A103" s="41"/>
      <c r="B103" s="42"/>
      <c r="C103" s="43"/>
      <c r="D103" s="230" t="s">
        <v>275</v>
      </c>
      <c r="E103" s="43"/>
      <c r="F103" s="231" t="s">
        <v>4841</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275</v>
      </c>
      <c r="AU103" s="20" t="s">
        <v>72</v>
      </c>
    </row>
    <row r="104" spans="1:65" s="2" customFormat="1" ht="16.5" customHeight="1">
      <c r="A104" s="41"/>
      <c r="B104" s="42"/>
      <c r="C104" s="217" t="s">
        <v>332</v>
      </c>
      <c r="D104" s="217" t="s">
        <v>268</v>
      </c>
      <c r="E104" s="218" t="s">
        <v>4842</v>
      </c>
      <c r="F104" s="219" t="s">
        <v>4843</v>
      </c>
      <c r="G104" s="220" t="s">
        <v>3993</v>
      </c>
      <c r="H104" s="221">
        <v>59</v>
      </c>
      <c r="I104" s="222"/>
      <c r="J104" s="223">
        <f>ROUND(I104*H104,2)</f>
        <v>0</v>
      </c>
      <c r="K104" s="219" t="s">
        <v>4582</v>
      </c>
      <c r="L104" s="47"/>
      <c r="M104" s="224" t="s">
        <v>19</v>
      </c>
      <c r="N104" s="225" t="s">
        <v>43</v>
      </c>
      <c r="O104" s="87"/>
      <c r="P104" s="226">
        <f>O104*H104</f>
        <v>0</v>
      </c>
      <c r="Q104" s="226">
        <v>0</v>
      </c>
      <c r="R104" s="226">
        <f>Q104*H104</f>
        <v>0</v>
      </c>
      <c r="S104" s="226">
        <v>0</v>
      </c>
      <c r="T104" s="227">
        <f>S104*H104</f>
        <v>0</v>
      </c>
      <c r="U104" s="41"/>
      <c r="V104" s="41"/>
      <c r="W104" s="41"/>
      <c r="X104" s="41"/>
      <c r="Y104" s="41"/>
      <c r="Z104" s="41"/>
      <c r="AA104" s="41"/>
      <c r="AB104" s="41"/>
      <c r="AC104" s="41"/>
      <c r="AD104" s="41"/>
      <c r="AE104" s="41"/>
      <c r="AR104" s="228" t="s">
        <v>273</v>
      </c>
      <c r="AT104" s="228" t="s">
        <v>268</v>
      </c>
      <c r="AU104" s="228" t="s">
        <v>72</v>
      </c>
      <c r="AY104" s="20" t="s">
        <v>266</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273</v>
      </c>
      <c r="BM104" s="228" t="s">
        <v>412</v>
      </c>
    </row>
    <row r="105" spans="1:47" s="2" customFormat="1" ht="12">
      <c r="A105" s="41"/>
      <c r="B105" s="42"/>
      <c r="C105" s="43"/>
      <c r="D105" s="230" t="s">
        <v>275</v>
      </c>
      <c r="E105" s="43"/>
      <c r="F105" s="231" t="s">
        <v>4843</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275</v>
      </c>
      <c r="AU105" s="20" t="s">
        <v>72</v>
      </c>
    </row>
    <row r="106" spans="1:65" s="2" customFormat="1" ht="16.5" customHeight="1">
      <c r="A106" s="41"/>
      <c r="B106" s="42"/>
      <c r="C106" s="269" t="s">
        <v>338</v>
      </c>
      <c r="D106" s="269" t="s">
        <v>430</v>
      </c>
      <c r="E106" s="270" t="s">
        <v>4844</v>
      </c>
      <c r="F106" s="271" t="s">
        <v>4845</v>
      </c>
      <c r="G106" s="272" t="s">
        <v>3753</v>
      </c>
      <c r="H106" s="273">
        <v>11.8</v>
      </c>
      <c r="I106" s="274"/>
      <c r="J106" s="275">
        <f>ROUND(I106*H106,2)</f>
        <v>0</v>
      </c>
      <c r="K106" s="271" t="s">
        <v>4582</v>
      </c>
      <c r="L106" s="276"/>
      <c r="M106" s="277" t="s">
        <v>19</v>
      </c>
      <c r="N106" s="278" t="s">
        <v>43</v>
      </c>
      <c r="O106" s="87"/>
      <c r="P106" s="226">
        <f>O106*H106</f>
        <v>0</v>
      </c>
      <c r="Q106" s="226">
        <v>0</v>
      </c>
      <c r="R106" s="226">
        <f>Q106*H106</f>
        <v>0</v>
      </c>
      <c r="S106" s="226">
        <v>0</v>
      </c>
      <c r="T106" s="227">
        <f>S106*H106</f>
        <v>0</v>
      </c>
      <c r="U106" s="41"/>
      <c r="V106" s="41"/>
      <c r="W106" s="41"/>
      <c r="X106" s="41"/>
      <c r="Y106" s="41"/>
      <c r="Z106" s="41"/>
      <c r="AA106" s="41"/>
      <c r="AB106" s="41"/>
      <c r="AC106" s="41"/>
      <c r="AD106" s="41"/>
      <c r="AE106" s="41"/>
      <c r="AR106" s="228" t="s">
        <v>324</v>
      </c>
      <c r="AT106" s="228" t="s">
        <v>430</v>
      </c>
      <c r="AU106" s="228" t="s">
        <v>72</v>
      </c>
      <c r="AY106" s="20" t="s">
        <v>266</v>
      </c>
      <c r="BE106" s="229">
        <f>IF(N106="základní",J106,0)</f>
        <v>0</v>
      </c>
      <c r="BF106" s="229">
        <f>IF(N106="snížená",J106,0)</f>
        <v>0</v>
      </c>
      <c r="BG106" s="229">
        <f>IF(N106="zákl. přenesená",J106,0)</f>
        <v>0</v>
      </c>
      <c r="BH106" s="229">
        <f>IF(N106="sníž. přenesená",J106,0)</f>
        <v>0</v>
      </c>
      <c r="BI106" s="229">
        <f>IF(N106="nulová",J106,0)</f>
        <v>0</v>
      </c>
      <c r="BJ106" s="20" t="s">
        <v>80</v>
      </c>
      <c r="BK106" s="229">
        <f>ROUND(I106*H106,2)</f>
        <v>0</v>
      </c>
      <c r="BL106" s="20" t="s">
        <v>273</v>
      </c>
      <c r="BM106" s="228" t="s">
        <v>429</v>
      </c>
    </row>
    <row r="107" spans="1:47" s="2" customFormat="1" ht="12">
      <c r="A107" s="41"/>
      <c r="B107" s="42"/>
      <c r="C107" s="43"/>
      <c r="D107" s="230" t="s">
        <v>275</v>
      </c>
      <c r="E107" s="43"/>
      <c r="F107" s="231" t="s">
        <v>4845</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275</v>
      </c>
      <c r="AU107" s="20" t="s">
        <v>72</v>
      </c>
    </row>
    <row r="108" spans="1:65" s="2" customFormat="1" ht="16.5" customHeight="1">
      <c r="A108" s="41"/>
      <c r="B108" s="42"/>
      <c r="C108" s="217" t="s">
        <v>346</v>
      </c>
      <c r="D108" s="217" t="s">
        <v>268</v>
      </c>
      <c r="E108" s="218" t="s">
        <v>4846</v>
      </c>
      <c r="F108" s="219" t="s">
        <v>4847</v>
      </c>
      <c r="G108" s="220" t="s">
        <v>3993</v>
      </c>
      <c r="H108" s="221">
        <v>139</v>
      </c>
      <c r="I108" s="222"/>
      <c r="J108" s="223">
        <f>ROUND(I108*H108,2)</f>
        <v>0</v>
      </c>
      <c r="K108" s="219" t="s">
        <v>272</v>
      </c>
      <c r="L108" s="47"/>
      <c r="M108" s="224" t="s">
        <v>19</v>
      </c>
      <c r="N108" s="225" t="s">
        <v>43</v>
      </c>
      <c r="O108" s="87"/>
      <c r="P108" s="226">
        <f>O108*H108</f>
        <v>0</v>
      </c>
      <c r="Q108" s="226">
        <v>0</v>
      </c>
      <c r="R108" s="226">
        <f>Q108*H108</f>
        <v>0</v>
      </c>
      <c r="S108" s="226">
        <v>0</v>
      </c>
      <c r="T108" s="227">
        <f>S108*H108</f>
        <v>0</v>
      </c>
      <c r="U108" s="41"/>
      <c r="V108" s="41"/>
      <c r="W108" s="41"/>
      <c r="X108" s="41"/>
      <c r="Y108" s="41"/>
      <c r="Z108" s="41"/>
      <c r="AA108" s="41"/>
      <c r="AB108" s="41"/>
      <c r="AC108" s="41"/>
      <c r="AD108" s="41"/>
      <c r="AE108" s="41"/>
      <c r="AR108" s="228" t="s">
        <v>273</v>
      </c>
      <c r="AT108" s="228" t="s">
        <v>268</v>
      </c>
      <c r="AU108" s="228" t="s">
        <v>72</v>
      </c>
      <c r="AY108" s="20" t="s">
        <v>266</v>
      </c>
      <c r="BE108" s="229">
        <f>IF(N108="základní",J108,0)</f>
        <v>0</v>
      </c>
      <c r="BF108" s="229">
        <f>IF(N108="snížená",J108,0)</f>
        <v>0</v>
      </c>
      <c r="BG108" s="229">
        <f>IF(N108="zákl. přenesená",J108,0)</f>
        <v>0</v>
      </c>
      <c r="BH108" s="229">
        <f>IF(N108="sníž. přenesená",J108,0)</f>
        <v>0</v>
      </c>
      <c r="BI108" s="229">
        <f>IF(N108="nulová",J108,0)</f>
        <v>0</v>
      </c>
      <c r="BJ108" s="20" t="s">
        <v>80</v>
      </c>
      <c r="BK108" s="229">
        <f>ROUND(I108*H108,2)</f>
        <v>0</v>
      </c>
      <c r="BL108" s="20" t="s">
        <v>273</v>
      </c>
      <c r="BM108" s="228" t="s">
        <v>441</v>
      </c>
    </row>
    <row r="109" spans="1:47" s="2" customFormat="1" ht="12">
      <c r="A109" s="41"/>
      <c r="B109" s="42"/>
      <c r="C109" s="43"/>
      <c r="D109" s="230" t="s">
        <v>275</v>
      </c>
      <c r="E109" s="43"/>
      <c r="F109" s="231" t="s">
        <v>4847</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275</v>
      </c>
      <c r="AU109" s="20" t="s">
        <v>72</v>
      </c>
    </row>
    <row r="110" spans="1:47" s="2" customFormat="1" ht="12">
      <c r="A110" s="41"/>
      <c r="B110" s="42"/>
      <c r="C110" s="43"/>
      <c r="D110" s="235" t="s">
        <v>277</v>
      </c>
      <c r="E110" s="43"/>
      <c r="F110" s="236" t="s">
        <v>4848</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277</v>
      </c>
      <c r="AU110" s="20" t="s">
        <v>72</v>
      </c>
    </row>
    <row r="111" spans="1:65" s="2" customFormat="1" ht="16.5" customHeight="1">
      <c r="A111" s="41"/>
      <c r="B111" s="42"/>
      <c r="C111" s="269" t="s">
        <v>355</v>
      </c>
      <c r="D111" s="269" t="s">
        <v>430</v>
      </c>
      <c r="E111" s="270" t="s">
        <v>4849</v>
      </c>
      <c r="F111" s="271" t="s">
        <v>4850</v>
      </c>
      <c r="G111" s="272" t="s">
        <v>3993</v>
      </c>
      <c r="H111" s="273">
        <v>3</v>
      </c>
      <c r="I111" s="274"/>
      <c r="J111" s="275">
        <f>ROUND(I111*H111,2)</f>
        <v>0</v>
      </c>
      <c r="K111" s="271" t="s">
        <v>4582</v>
      </c>
      <c r="L111" s="276"/>
      <c r="M111" s="277" t="s">
        <v>19</v>
      </c>
      <c r="N111" s="278"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324</v>
      </c>
      <c r="AT111" s="228" t="s">
        <v>430</v>
      </c>
      <c r="AU111" s="228" t="s">
        <v>72</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457</v>
      </c>
    </row>
    <row r="112" spans="1:47" s="2" customFormat="1" ht="12">
      <c r="A112" s="41"/>
      <c r="B112" s="42"/>
      <c r="C112" s="43"/>
      <c r="D112" s="230" t="s">
        <v>275</v>
      </c>
      <c r="E112" s="43"/>
      <c r="F112" s="231" t="s">
        <v>4850</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72</v>
      </c>
    </row>
    <row r="113" spans="1:65" s="2" customFormat="1" ht="16.5" customHeight="1">
      <c r="A113" s="41"/>
      <c r="B113" s="42"/>
      <c r="C113" s="269" t="s">
        <v>365</v>
      </c>
      <c r="D113" s="269" t="s">
        <v>430</v>
      </c>
      <c r="E113" s="270" t="s">
        <v>4851</v>
      </c>
      <c r="F113" s="271" t="s">
        <v>4852</v>
      </c>
      <c r="G113" s="272" t="s">
        <v>3993</v>
      </c>
      <c r="H113" s="273">
        <v>2</v>
      </c>
      <c r="I113" s="274"/>
      <c r="J113" s="275">
        <f>ROUND(I113*H113,2)</f>
        <v>0</v>
      </c>
      <c r="K113" s="271" t="s">
        <v>4582</v>
      </c>
      <c r="L113" s="276"/>
      <c r="M113" s="277" t="s">
        <v>19</v>
      </c>
      <c r="N113" s="278"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324</v>
      </c>
      <c r="AT113" s="228" t="s">
        <v>430</v>
      </c>
      <c r="AU113" s="228" t="s">
        <v>72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471</v>
      </c>
    </row>
    <row r="114" spans="1:47" s="2" customFormat="1" ht="12">
      <c r="A114" s="41"/>
      <c r="B114" s="42"/>
      <c r="C114" s="43"/>
      <c r="D114" s="230" t="s">
        <v>275</v>
      </c>
      <c r="E114" s="43"/>
      <c r="F114" s="231" t="s">
        <v>4852</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72</v>
      </c>
    </row>
    <row r="115" spans="1:65" s="2" customFormat="1" ht="16.5" customHeight="1">
      <c r="A115" s="41"/>
      <c r="B115" s="42"/>
      <c r="C115" s="269" t="s">
        <v>376</v>
      </c>
      <c r="D115" s="269" t="s">
        <v>430</v>
      </c>
      <c r="E115" s="270" t="s">
        <v>4853</v>
      </c>
      <c r="F115" s="271" t="s">
        <v>4854</v>
      </c>
      <c r="G115" s="272" t="s">
        <v>3993</v>
      </c>
      <c r="H115" s="273">
        <v>2</v>
      </c>
      <c r="I115" s="274"/>
      <c r="J115" s="275">
        <f>ROUND(I115*H115,2)</f>
        <v>0</v>
      </c>
      <c r="K115" s="271" t="s">
        <v>4582</v>
      </c>
      <c r="L115" s="276"/>
      <c r="M115" s="277" t="s">
        <v>19</v>
      </c>
      <c r="N115" s="278"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324</v>
      </c>
      <c r="AT115" s="228" t="s">
        <v>430</v>
      </c>
      <c r="AU115" s="228" t="s">
        <v>72</v>
      </c>
      <c r="AY115" s="20" t="s">
        <v>266</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273</v>
      </c>
      <c r="BM115" s="228" t="s">
        <v>484</v>
      </c>
    </row>
    <row r="116" spans="1:47" s="2" customFormat="1" ht="12">
      <c r="A116" s="41"/>
      <c r="B116" s="42"/>
      <c r="C116" s="43"/>
      <c r="D116" s="230" t="s">
        <v>275</v>
      </c>
      <c r="E116" s="43"/>
      <c r="F116" s="231" t="s">
        <v>4854</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275</v>
      </c>
      <c r="AU116" s="20" t="s">
        <v>72</v>
      </c>
    </row>
    <row r="117" spans="1:65" s="2" customFormat="1" ht="16.5" customHeight="1">
      <c r="A117" s="41"/>
      <c r="B117" s="42"/>
      <c r="C117" s="269" t="s">
        <v>8</v>
      </c>
      <c r="D117" s="269" t="s">
        <v>430</v>
      </c>
      <c r="E117" s="270" t="s">
        <v>4855</v>
      </c>
      <c r="F117" s="271" t="s">
        <v>4856</v>
      </c>
      <c r="G117" s="272" t="s">
        <v>3993</v>
      </c>
      <c r="H117" s="273">
        <v>4</v>
      </c>
      <c r="I117" s="274"/>
      <c r="J117" s="275">
        <f>ROUND(I117*H117,2)</f>
        <v>0</v>
      </c>
      <c r="K117" s="271" t="s">
        <v>4582</v>
      </c>
      <c r="L117" s="276"/>
      <c r="M117" s="277" t="s">
        <v>19</v>
      </c>
      <c r="N117" s="278"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324</v>
      </c>
      <c r="AT117" s="228" t="s">
        <v>430</v>
      </c>
      <c r="AU117" s="228" t="s">
        <v>72</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207</v>
      </c>
    </row>
    <row r="118" spans="1:47" s="2" customFormat="1" ht="12">
      <c r="A118" s="41"/>
      <c r="B118" s="42"/>
      <c r="C118" s="43"/>
      <c r="D118" s="230" t="s">
        <v>275</v>
      </c>
      <c r="E118" s="43"/>
      <c r="F118" s="231" t="s">
        <v>4856</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72</v>
      </c>
    </row>
    <row r="119" spans="1:65" s="2" customFormat="1" ht="16.5" customHeight="1">
      <c r="A119" s="41"/>
      <c r="B119" s="42"/>
      <c r="C119" s="269" t="s">
        <v>396</v>
      </c>
      <c r="D119" s="269" t="s">
        <v>430</v>
      </c>
      <c r="E119" s="270" t="s">
        <v>4857</v>
      </c>
      <c r="F119" s="271" t="s">
        <v>4858</v>
      </c>
      <c r="G119" s="272" t="s">
        <v>3993</v>
      </c>
      <c r="H119" s="273">
        <v>80</v>
      </c>
      <c r="I119" s="274"/>
      <c r="J119" s="275">
        <f>ROUND(I119*H119,2)</f>
        <v>0</v>
      </c>
      <c r="K119" s="271" t="s">
        <v>4582</v>
      </c>
      <c r="L119" s="276"/>
      <c r="M119" s="277" t="s">
        <v>19</v>
      </c>
      <c r="N119" s="278"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324</v>
      </c>
      <c r="AT119" s="228" t="s">
        <v>430</v>
      </c>
      <c r="AU119" s="228" t="s">
        <v>72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517</v>
      </c>
    </row>
    <row r="120" spans="1:47" s="2" customFormat="1" ht="12">
      <c r="A120" s="41"/>
      <c r="B120" s="42"/>
      <c r="C120" s="43"/>
      <c r="D120" s="230" t="s">
        <v>275</v>
      </c>
      <c r="E120" s="43"/>
      <c r="F120" s="231" t="s">
        <v>4858</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72</v>
      </c>
    </row>
    <row r="121" spans="1:65" s="2" customFormat="1" ht="16.5" customHeight="1">
      <c r="A121" s="41"/>
      <c r="B121" s="42"/>
      <c r="C121" s="269" t="s">
        <v>404</v>
      </c>
      <c r="D121" s="269" t="s">
        <v>430</v>
      </c>
      <c r="E121" s="270" t="s">
        <v>4859</v>
      </c>
      <c r="F121" s="271" t="s">
        <v>4860</v>
      </c>
      <c r="G121" s="272" t="s">
        <v>3993</v>
      </c>
      <c r="H121" s="273">
        <v>30</v>
      </c>
      <c r="I121" s="274"/>
      <c r="J121" s="275">
        <f>ROUND(I121*H121,2)</f>
        <v>0</v>
      </c>
      <c r="K121" s="271" t="s">
        <v>4582</v>
      </c>
      <c r="L121" s="276"/>
      <c r="M121" s="277" t="s">
        <v>19</v>
      </c>
      <c r="N121" s="278"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324</v>
      </c>
      <c r="AT121" s="228" t="s">
        <v>430</v>
      </c>
      <c r="AU121" s="228" t="s">
        <v>72</v>
      </c>
      <c r="AY121" s="20" t="s">
        <v>266</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273</v>
      </c>
      <c r="BM121" s="228" t="s">
        <v>527</v>
      </c>
    </row>
    <row r="122" spans="1:47" s="2" customFormat="1" ht="12">
      <c r="A122" s="41"/>
      <c r="B122" s="42"/>
      <c r="C122" s="43"/>
      <c r="D122" s="230" t="s">
        <v>275</v>
      </c>
      <c r="E122" s="43"/>
      <c r="F122" s="231" t="s">
        <v>4860</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275</v>
      </c>
      <c r="AU122" s="20" t="s">
        <v>72</v>
      </c>
    </row>
    <row r="123" spans="1:65" s="2" customFormat="1" ht="16.5" customHeight="1">
      <c r="A123" s="41"/>
      <c r="B123" s="42"/>
      <c r="C123" s="269" t="s">
        <v>412</v>
      </c>
      <c r="D123" s="269" t="s">
        <v>430</v>
      </c>
      <c r="E123" s="270" t="s">
        <v>4861</v>
      </c>
      <c r="F123" s="271" t="s">
        <v>4862</v>
      </c>
      <c r="G123" s="272" t="s">
        <v>3993</v>
      </c>
      <c r="H123" s="273">
        <v>20</v>
      </c>
      <c r="I123" s="274"/>
      <c r="J123" s="275">
        <f>ROUND(I123*H123,2)</f>
        <v>0</v>
      </c>
      <c r="K123" s="271" t="s">
        <v>4582</v>
      </c>
      <c r="L123" s="276"/>
      <c r="M123" s="277" t="s">
        <v>19</v>
      </c>
      <c r="N123" s="278"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324</v>
      </c>
      <c r="AT123" s="228" t="s">
        <v>430</v>
      </c>
      <c r="AU123" s="228" t="s">
        <v>72</v>
      </c>
      <c r="AY123" s="20" t="s">
        <v>266</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273</v>
      </c>
      <c r="BM123" s="228" t="s">
        <v>541</v>
      </c>
    </row>
    <row r="124" spans="1:47" s="2" customFormat="1" ht="12">
      <c r="A124" s="41"/>
      <c r="B124" s="42"/>
      <c r="C124" s="43"/>
      <c r="D124" s="230" t="s">
        <v>275</v>
      </c>
      <c r="E124" s="43"/>
      <c r="F124" s="231" t="s">
        <v>4862</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275</v>
      </c>
      <c r="AU124" s="20" t="s">
        <v>72</v>
      </c>
    </row>
    <row r="125" spans="1:65" s="2" customFormat="1" ht="21.75" customHeight="1">
      <c r="A125" s="41"/>
      <c r="B125" s="42"/>
      <c r="C125" s="217" t="s">
        <v>420</v>
      </c>
      <c r="D125" s="217" t="s">
        <v>268</v>
      </c>
      <c r="E125" s="218" t="s">
        <v>4863</v>
      </c>
      <c r="F125" s="219" t="s">
        <v>4864</v>
      </c>
      <c r="G125" s="220" t="s">
        <v>3993</v>
      </c>
      <c r="H125" s="221">
        <v>62</v>
      </c>
      <c r="I125" s="222"/>
      <c r="J125" s="223">
        <f>ROUND(I125*H125,2)</f>
        <v>0</v>
      </c>
      <c r="K125" s="219" t="s">
        <v>272</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273</v>
      </c>
      <c r="AT125" s="228" t="s">
        <v>268</v>
      </c>
      <c r="AU125" s="228" t="s">
        <v>72</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556</v>
      </c>
    </row>
    <row r="126" spans="1:47" s="2" customFormat="1" ht="12">
      <c r="A126" s="41"/>
      <c r="B126" s="42"/>
      <c r="C126" s="43"/>
      <c r="D126" s="230" t="s">
        <v>275</v>
      </c>
      <c r="E126" s="43"/>
      <c r="F126" s="231" t="s">
        <v>4864</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72</v>
      </c>
    </row>
    <row r="127" spans="1:47" s="2" customFormat="1" ht="12">
      <c r="A127" s="41"/>
      <c r="B127" s="42"/>
      <c r="C127" s="43"/>
      <c r="D127" s="235" t="s">
        <v>277</v>
      </c>
      <c r="E127" s="43"/>
      <c r="F127" s="236" t="s">
        <v>4865</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277</v>
      </c>
      <c r="AU127" s="20" t="s">
        <v>72</v>
      </c>
    </row>
    <row r="128" spans="1:65" s="2" customFormat="1" ht="16.5" customHeight="1">
      <c r="A128" s="41"/>
      <c r="B128" s="42"/>
      <c r="C128" s="269" t="s">
        <v>429</v>
      </c>
      <c r="D128" s="269" t="s">
        <v>430</v>
      </c>
      <c r="E128" s="270" t="s">
        <v>4866</v>
      </c>
      <c r="F128" s="271" t="s">
        <v>4867</v>
      </c>
      <c r="G128" s="272" t="s">
        <v>3993</v>
      </c>
      <c r="H128" s="273">
        <v>2</v>
      </c>
      <c r="I128" s="274"/>
      <c r="J128" s="275">
        <f>ROUND(I128*H128,2)</f>
        <v>0</v>
      </c>
      <c r="K128" s="271" t="s">
        <v>4582</v>
      </c>
      <c r="L128" s="276"/>
      <c r="M128" s="277" t="s">
        <v>19</v>
      </c>
      <c r="N128" s="278"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324</v>
      </c>
      <c r="AT128" s="228" t="s">
        <v>430</v>
      </c>
      <c r="AU128" s="228" t="s">
        <v>72</v>
      </c>
      <c r="AY128" s="20" t="s">
        <v>266</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273</v>
      </c>
      <c r="BM128" s="228" t="s">
        <v>569</v>
      </c>
    </row>
    <row r="129" spans="1:47" s="2" customFormat="1" ht="12">
      <c r="A129" s="41"/>
      <c r="B129" s="42"/>
      <c r="C129" s="43"/>
      <c r="D129" s="230" t="s">
        <v>275</v>
      </c>
      <c r="E129" s="43"/>
      <c r="F129" s="231" t="s">
        <v>4867</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275</v>
      </c>
      <c r="AU129" s="20" t="s">
        <v>72</v>
      </c>
    </row>
    <row r="130" spans="1:65" s="2" customFormat="1" ht="16.5" customHeight="1">
      <c r="A130" s="41"/>
      <c r="B130" s="42"/>
      <c r="C130" s="269" t="s">
        <v>7</v>
      </c>
      <c r="D130" s="269" t="s">
        <v>430</v>
      </c>
      <c r="E130" s="270" t="s">
        <v>4868</v>
      </c>
      <c r="F130" s="271" t="s">
        <v>4869</v>
      </c>
      <c r="G130" s="272" t="s">
        <v>3993</v>
      </c>
      <c r="H130" s="273">
        <v>50</v>
      </c>
      <c r="I130" s="274"/>
      <c r="J130" s="275">
        <f>ROUND(I130*H130,2)</f>
        <v>0</v>
      </c>
      <c r="K130" s="271" t="s">
        <v>4582</v>
      </c>
      <c r="L130" s="276"/>
      <c r="M130" s="277" t="s">
        <v>19</v>
      </c>
      <c r="N130" s="278" t="s">
        <v>43</v>
      </c>
      <c r="O130" s="87"/>
      <c r="P130" s="226">
        <f>O130*H130</f>
        <v>0</v>
      </c>
      <c r="Q130" s="226">
        <v>0</v>
      </c>
      <c r="R130" s="226">
        <f>Q130*H130</f>
        <v>0</v>
      </c>
      <c r="S130" s="226">
        <v>0</v>
      </c>
      <c r="T130" s="227">
        <f>S130*H130</f>
        <v>0</v>
      </c>
      <c r="U130" s="41"/>
      <c r="V130" s="41"/>
      <c r="W130" s="41"/>
      <c r="X130" s="41"/>
      <c r="Y130" s="41"/>
      <c r="Z130" s="41"/>
      <c r="AA130" s="41"/>
      <c r="AB130" s="41"/>
      <c r="AC130" s="41"/>
      <c r="AD130" s="41"/>
      <c r="AE130" s="41"/>
      <c r="AR130" s="228" t="s">
        <v>324</v>
      </c>
      <c r="AT130" s="228" t="s">
        <v>430</v>
      </c>
      <c r="AU130" s="228" t="s">
        <v>72</v>
      </c>
      <c r="AY130" s="20" t="s">
        <v>266</v>
      </c>
      <c r="BE130" s="229">
        <f>IF(N130="základní",J130,0)</f>
        <v>0</v>
      </c>
      <c r="BF130" s="229">
        <f>IF(N130="snížená",J130,0)</f>
        <v>0</v>
      </c>
      <c r="BG130" s="229">
        <f>IF(N130="zákl. přenesená",J130,0)</f>
        <v>0</v>
      </c>
      <c r="BH130" s="229">
        <f>IF(N130="sníž. přenesená",J130,0)</f>
        <v>0</v>
      </c>
      <c r="BI130" s="229">
        <f>IF(N130="nulová",J130,0)</f>
        <v>0</v>
      </c>
      <c r="BJ130" s="20" t="s">
        <v>80</v>
      </c>
      <c r="BK130" s="229">
        <f>ROUND(I130*H130,2)</f>
        <v>0</v>
      </c>
      <c r="BL130" s="20" t="s">
        <v>273</v>
      </c>
      <c r="BM130" s="228" t="s">
        <v>578</v>
      </c>
    </row>
    <row r="131" spans="1:47" s="2" customFormat="1" ht="12">
      <c r="A131" s="41"/>
      <c r="B131" s="42"/>
      <c r="C131" s="43"/>
      <c r="D131" s="230" t="s">
        <v>275</v>
      </c>
      <c r="E131" s="43"/>
      <c r="F131" s="231" t="s">
        <v>4869</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275</v>
      </c>
      <c r="AU131" s="20" t="s">
        <v>72</v>
      </c>
    </row>
    <row r="132" spans="1:65" s="2" customFormat="1" ht="16.5" customHeight="1">
      <c r="A132" s="41"/>
      <c r="B132" s="42"/>
      <c r="C132" s="269" t="s">
        <v>441</v>
      </c>
      <c r="D132" s="269" t="s">
        <v>430</v>
      </c>
      <c r="E132" s="270" t="s">
        <v>4870</v>
      </c>
      <c r="F132" s="271" t="s">
        <v>4871</v>
      </c>
      <c r="G132" s="272" t="s">
        <v>3993</v>
      </c>
      <c r="H132" s="273">
        <v>10</v>
      </c>
      <c r="I132" s="274"/>
      <c r="J132" s="275">
        <f>ROUND(I132*H132,2)</f>
        <v>0</v>
      </c>
      <c r="K132" s="271" t="s">
        <v>4582</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324</v>
      </c>
      <c r="AT132" s="228" t="s">
        <v>430</v>
      </c>
      <c r="AU132" s="228" t="s">
        <v>72</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590</v>
      </c>
    </row>
    <row r="133" spans="1:47" s="2" customFormat="1" ht="12">
      <c r="A133" s="41"/>
      <c r="B133" s="42"/>
      <c r="C133" s="43"/>
      <c r="D133" s="230" t="s">
        <v>275</v>
      </c>
      <c r="E133" s="43"/>
      <c r="F133" s="231" t="s">
        <v>4871</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72</v>
      </c>
    </row>
    <row r="134" spans="1:65" s="2" customFormat="1" ht="24.15" customHeight="1">
      <c r="A134" s="41"/>
      <c r="B134" s="42"/>
      <c r="C134" s="217" t="s">
        <v>449</v>
      </c>
      <c r="D134" s="217" t="s">
        <v>268</v>
      </c>
      <c r="E134" s="218" t="s">
        <v>4872</v>
      </c>
      <c r="F134" s="219" t="s">
        <v>4873</v>
      </c>
      <c r="G134" s="220" t="s">
        <v>3993</v>
      </c>
      <c r="H134" s="221">
        <v>5</v>
      </c>
      <c r="I134" s="222"/>
      <c r="J134" s="223">
        <f>ROUND(I134*H134,2)</f>
        <v>0</v>
      </c>
      <c r="K134" s="219" t="s">
        <v>272</v>
      </c>
      <c r="L134" s="47"/>
      <c r="M134" s="224" t="s">
        <v>19</v>
      </c>
      <c r="N134" s="225"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273</v>
      </c>
      <c r="AT134" s="228" t="s">
        <v>268</v>
      </c>
      <c r="AU134" s="228" t="s">
        <v>72</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605</v>
      </c>
    </row>
    <row r="135" spans="1:47" s="2" customFormat="1" ht="12">
      <c r="A135" s="41"/>
      <c r="B135" s="42"/>
      <c r="C135" s="43"/>
      <c r="D135" s="230" t="s">
        <v>275</v>
      </c>
      <c r="E135" s="43"/>
      <c r="F135" s="231" t="s">
        <v>4873</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72</v>
      </c>
    </row>
    <row r="136" spans="1:47" s="2" customFormat="1" ht="12">
      <c r="A136" s="41"/>
      <c r="B136" s="42"/>
      <c r="C136" s="43"/>
      <c r="D136" s="235" t="s">
        <v>277</v>
      </c>
      <c r="E136" s="43"/>
      <c r="F136" s="236" t="s">
        <v>4874</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277</v>
      </c>
      <c r="AU136" s="20" t="s">
        <v>72</v>
      </c>
    </row>
    <row r="137" spans="1:65" s="2" customFormat="1" ht="16.5" customHeight="1">
      <c r="A137" s="41"/>
      <c r="B137" s="42"/>
      <c r="C137" s="269" t="s">
        <v>457</v>
      </c>
      <c r="D137" s="269" t="s">
        <v>430</v>
      </c>
      <c r="E137" s="270" t="s">
        <v>4875</v>
      </c>
      <c r="F137" s="271" t="s">
        <v>4876</v>
      </c>
      <c r="G137" s="272" t="s">
        <v>3993</v>
      </c>
      <c r="H137" s="273">
        <v>3</v>
      </c>
      <c r="I137" s="274"/>
      <c r="J137" s="275">
        <f>ROUND(I137*H137,2)</f>
        <v>0</v>
      </c>
      <c r="K137" s="271" t="s">
        <v>4582</v>
      </c>
      <c r="L137" s="276"/>
      <c r="M137" s="277" t="s">
        <v>19</v>
      </c>
      <c r="N137" s="278" t="s">
        <v>43</v>
      </c>
      <c r="O137" s="87"/>
      <c r="P137" s="226">
        <f>O137*H137</f>
        <v>0</v>
      </c>
      <c r="Q137" s="226">
        <v>0</v>
      </c>
      <c r="R137" s="226">
        <f>Q137*H137</f>
        <v>0</v>
      </c>
      <c r="S137" s="226">
        <v>0</v>
      </c>
      <c r="T137" s="227">
        <f>S137*H137</f>
        <v>0</v>
      </c>
      <c r="U137" s="41"/>
      <c r="V137" s="41"/>
      <c r="W137" s="41"/>
      <c r="X137" s="41"/>
      <c r="Y137" s="41"/>
      <c r="Z137" s="41"/>
      <c r="AA137" s="41"/>
      <c r="AB137" s="41"/>
      <c r="AC137" s="41"/>
      <c r="AD137" s="41"/>
      <c r="AE137" s="41"/>
      <c r="AR137" s="228" t="s">
        <v>324</v>
      </c>
      <c r="AT137" s="228" t="s">
        <v>430</v>
      </c>
      <c r="AU137" s="228" t="s">
        <v>72</v>
      </c>
      <c r="AY137" s="20" t="s">
        <v>266</v>
      </c>
      <c r="BE137" s="229">
        <f>IF(N137="základní",J137,0)</f>
        <v>0</v>
      </c>
      <c r="BF137" s="229">
        <f>IF(N137="snížená",J137,0)</f>
        <v>0</v>
      </c>
      <c r="BG137" s="229">
        <f>IF(N137="zákl. přenesená",J137,0)</f>
        <v>0</v>
      </c>
      <c r="BH137" s="229">
        <f>IF(N137="sníž. přenesená",J137,0)</f>
        <v>0</v>
      </c>
      <c r="BI137" s="229">
        <f>IF(N137="nulová",J137,0)</f>
        <v>0</v>
      </c>
      <c r="BJ137" s="20" t="s">
        <v>80</v>
      </c>
      <c r="BK137" s="229">
        <f>ROUND(I137*H137,2)</f>
        <v>0</v>
      </c>
      <c r="BL137" s="20" t="s">
        <v>273</v>
      </c>
      <c r="BM137" s="228" t="s">
        <v>625</v>
      </c>
    </row>
    <row r="138" spans="1:47" s="2" customFormat="1" ht="12">
      <c r="A138" s="41"/>
      <c r="B138" s="42"/>
      <c r="C138" s="43"/>
      <c r="D138" s="230" t="s">
        <v>275</v>
      </c>
      <c r="E138" s="43"/>
      <c r="F138" s="231" t="s">
        <v>4876</v>
      </c>
      <c r="G138" s="43"/>
      <c r="H138" s="43"/>
      <c r="I138" s="232"/>
      <c r="J138" s="43"/>
      <c r="K138" s="43"/>
      <c r="L138" s="47"/>
      <c r="M138" s="233"/>
      <c r="N138" s="234"/>
      <c r="O138" s="87"/>
      <c r="P138" s="87"/>
      <c r="Q138" s="87"/>
      <c r="R138" s="87"/>
      <c r="S138" s="87"/>
      <c r="T138" s="88"/>
      <c r="U138" s="41"/>
      <c r="V138" s="41"/>
      <c r="W138" s="41"/>
      <c r="X138" s="41"/>
      <c r="Y138" s="41"/>
      <c r="Z138" s="41"/>
      <c r="AA138" s="41"/>
      <c r="AB138" s="41"/>
      <c r="AC138" s="41"/>
      <c r="AD138" s="41"/>
      <c r="AE138" s="41"/>
      <c r="AT138" s="20" t="s">
        <v>275</v>
      </c>
      <c r="AU138" s="20" t="s">
        <v>72</v>
      </c>
    </row>
    <row r="139" spans="1:65" s="2" customFormat="1" ht="16.5" customHeight="1">
      <c r="A139" s="41"/>
      <c r="B139" s="42"/>
      <c r="C139" s="269" t="s">
        <v>464</v>
      </c>
      <c r="D139" s="269" t="s">
        <v>430</v>
      </c>
      <c r="E139" s="270" t="s">
        <v>4877</v>
      </c>
      <c r="F139" s="271" t="s">
        <v>4878</v>
      </c>
      <c r="G139" s="272" t="s">
        <v>3993</v>
      </c>
      <c r="H139" s="273">
        <v>2</v>
      </c>
      <c r="I139" s="274"/>
      <c r="J139" s="275">
        <f>ROUND(I139*H139,2)</f>
        <v>0</v>
      </c>
      <c r="K139" s="271" t="s">
        <v>4582</v>
      </c>
      <c r="L139" s="276"/>
      <c r="M139" s="277" t="s">
        <v>19</v>
      </c>
      <c r="N139" s="278" t="s">
        <v>43</v>
      </c>
      <c r="O139" s="87"/>
      <c r="P139" s="226">
        <f>O139*H139</f>
        <v>0</v>
      </c>
      <c r="Q139" s="226">
        <v>0</v>
      </c>
      <c r="R139" s="226">
        <f>Q139*H139</f>
        <v>0</v>
      </c>
      <c r="S139" s="226">
        <v>0</v>
      </c>
      <c r="T139" s="227">
        <f>S139*H139</f>
        <v>0</v>
      </c>
      <c r="U139" s="41"/>
      <c r="V139" s="41"/>
      <c r="W139" s="41"/>
      <c r="X139" s="41"/>
      <c r="Y139" s="41"/>
      <c r="Z139" s="41"/>
      <c r="AA139" s="41"/>
      <c r="AB139" s="41"/>
      <c r="AC139" s="41"/>
      <c r="AD139" s="41"/>
      <c r="AE139" s="41"/>
      <c r="AR139" s="228" t="s">
        <v>324</v>
      </c>
      <c r="AT139" s="228" t="s">
        <v>430</v>
      </c>
      <c r="AU139" s="228" t="s">
        <v>72</v>
      </c>
      <c r="AY139" s="20" t="s">
        <v>266</v>
      </c>
      <c r="BE139" s="229">
        <f>IF(N139="základní",J139,0)</f>
        <v>0</v>
      </c>
      <c r="BF139" s="229">
        <f>IF(N139="snížená",J139,0)</f>
        <v>0</v>
      </c>
      <c r="BG139" s="229">
        <f>IF(N139="zákl. přenesená",J139,0)</f>
        <v>0</v>
      </c>
      <c r="BH139" s="229">
        <f>IF(N139="sníž. přenesená",J139,0)</f>
        <v>0</v>
      </c>
      <c r="BI139" s="229">
        <f>IF(N139="nulová",J139,0)</f>
        <v>0</v>
      </c>
      <c r="BJ139" s="20" t="s">
        <v>80</v>
      </c>
      <c r="BK139" s="229">
        <f>ROUND(I139*H139,2)</f>
        <v>0</v>
      </c>
      <c r="BL139" s="20" t="s">
        <v>273</v>
      </c>
      <c r="BM139" s="228" t="s">
        <v>652</v>
      </c>
    </row>
    <row r="140" spans="1:47" s="2" customFormat="1" ht="12">
      <c r="A140" s="41"/>
      <c r="B140" s="42"/>
      <c r="C140" s="43"/>
      <c r="D140" s="230" t="s">
        <v>275</v>
      </c>
      <c r="E140" s="43"/>
      <c r="F140" s="231" t="s">
        <v>4878</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275</v>
      </c>
      <c r="AU140" s="20" t="s">
        <v>72</v>
      </c>
    </row>
    <row r="141" spans="1:65" s="2" customFormat="1" ht="24.15" customHeight="1">
      <c r="A141" s="41"/>
      <c r="B141" s="42"/>
      <c r="C141" s="217" t="s">
        <v>471</v>
      </c>
      <c r="D141" s="217" t="s">
        <v>268</v>
      </c>
      <c r="E141" s="218" t="s">
        <v>4879</v>
      </c>
      <c r="F141" s="219" t="s">
        <v>4880</v>
      </c>
      <c r="G141" s="220" t="s">
        <v>3993</v>
      </c>
      <c r="H141" s="221">
        <v>9</v>
      </c>
      <c r="I141" s="222"/>
      <c r="J141" s="223">
        <f>ROUND(I141*H141,2)</f>
        <v>0</v>
      </c>
      <c r="K141" s="219" t="s">
        <v>272</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273</v>
      </c>
      <c r="AT141" s="228" t="s">
        <v>268</v>
      </c>
      <c r="AU141" s="228" t="s">
        <v>72</v>
      </c>
      <c r="AY141" s="20" t="s">
        <v>266</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273</v>
      </c>
      <c r="BM141" s="228" t="s">
        <v>664</v>
      </c>
    </row>
    <row r="142" spans="1:47" s="2" customFormat="1" ht="12">
      <c r="A142" s="41"/>
      <c r="B142" s="42"/>
      <c r="C142" s="43"/>
      <c r="D142" s="230" t="s">
        <v>275</v>
      </c>
      <c r="E142" s="43"/>
      <c r="F142" s="231" t="s">
        <v>4880</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275</v>
      </c>
      <c r="AU142" s="20" t="s">
        <v>72</v>
      </c>
    </row>
    <row r="143" spans="1:47" s="2" customFormat="1" ht="12">
      <c r="A143" s="41"/>
      <c r="B143" s="42"/>
      <c r="C143" s="43"/>
      <c r="D143" s="235" t="s">
        <v>277</v>
      </c>
      <c r="E143" s="43"/>
      <c r="F143" s="236" t="s">
        <v>4881</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277</v>
      </c>
      <c r="AU143" s="20" t="s">
        <v>72</v>
      </c>
    </row>
    <row r="144" spans="1:65" s="2" customFormat="1" ht="21.75" customHeight="1">
      <c r="A144" s="41"/>
      <c r="B144" s="42"/>
      <c r="C144" s="269" t="s">
        <v>478</v>
      </c>
      <c r="D144" s="269" t="s">
        <v>430</v>
      </c>
      <c r="E144" s="270" t="s">
        <v>4882</v>
      </c>
      <c r="F144" s="271" t="s">
        <v>4883</v>
      </c>
      <c r="G144" s="272" t="s">
        <v>3993</v>
      </c>
      <c r="H144" s="273">
        <v>9</v>
      </c>
      <c r="I144" s="274"/>
      <c r="J144" s="275">
        <f>ROUND(I144*H144,2)</f>
        <v>0</v>
      </c>
      <c r="K144" s="271" t="s">
        <v>4582</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324</v>
      </c>
      <c r="AT144" s="228" t="s">
        <v>430</v>
      </c>
      <c r="AU144" s="228" t="s">
        <v>72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676</v>
      </c>
    </row>
    <row r="145" spans="1:47" s="2" customFormat="1" ht="12">
      <c r="A145" s="41"/>
      <c r="B145" s="42"/>
      <c r="C145" s="43"/>
      <c r="D145" s="230" t="s">
        <v>275</v>
      </c>
      <c r="E145" s="43"/>
      <c r="F145" s="231" t="s">
        <v>4883</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72</v>
      </c>
    </row>
    <row r="146" spans="1:65" s="2" customFormat="1" ht="24.15" customHeight="1">
      <c r="A146" s="41"/>
      <c r="B146" s="42"/>
      <c r="C146" s="217" t="s">
        <v>484</v>
      </c>
      <c r="D146" s="217" t="s">
        <v>268</v>
      </c>
      <c r="E146" s="218" t="s">
        <v>4884</v>
      </c>
      <c r="F146" s="219" t="s">
        <v>4885</v>
      </c>
      <c r="G146" s="220" t="s">
        <v>423</v>
      </c>
      <c r="H146" s="221">
        <v>90</v>
      </c>
      <c r="I146" s="222"/>
      <c r="J146" s="223">
        <f>ROUND(I146*H146,2)</f>
        <v>0</v>
      </c>
      <c r="K146" s="219" t="s">
        <v>272</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72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753</v>
      </c>
    </row>
    <row r="147" spans="1:47" s="2" customFormat="1" ht="12">
      <c r="A147" s="41"/>
      <c r="B147" s="42"/>
      <c r="C147" s="43"/>
      <c r="D147" s="230" t="s">
        <v>275</v>
      </c>
      <c r="E147" s="43"/>
      <c r="F147" s="231" t="s">
        <v>4885</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72</v>
      </c>
    </row>
    <row r="148" spans="1:47" s="2" customFormat="1" ht="12">
      <c r="A148" s="41"/>
      <c r="B148" s="42"/>
      <c r="C148" s="43"/>
      <c r="D148" s="235" t="s">
        <v>277</v>
      </c>
      <c r="E148" s="43"/>
      <c r="F148" s="236" t="s">
        <v>4886</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277</v>
      </c>
      <c r="AU148" s="20" t="s">
        <v>72</v>
      </c>
    </row>
    <row r="149" spans="1:65" s="2" customFormat="1" ht="24.15" customHeight="1">
      <c r="A149" s="41"/>
      <c r="B149" s="42"/>
      <c r="C149" s="217" t="s">
        <v>493</v>
      </c>
      <c r="D149" s="217" t="s">
        <v>268</v>
      </c>
      <c r="E149" s="218" t="s">
        <v>4887</v>
      </c>
      <c r="F149" s="219" t="s">
        <v>4888</v>
      </c>
      <c r="G149" s="220" t="s">
        <v>423</v>
      </c>
      <c r="H149" s="221">
        <v>90</v>
      </c>
      <c r="I149" s="222"/>
      <c r="J149" s="223">
        <f>ROUND(I149*H149,2)</f>
        <v>0</v>
      </c>
      <c r="K149" s="219" t="s">
        <v>272</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273</v>
      </c>
      <c r="AT149" s="228" t="s">
        <v>268</v>
      </c>
      <c r="AU149" s="228" t="s">
        <v>72</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766</v>
      </c>
    </row>
    <row r="150" spans="1:47" s="2" customFormat="1" ht="12">
      <c r="A150" s="41"/>
      <c r="B150" s="42"/>
      <c r="C150" s="43"/>
      <c r="D150" s="230" t="s">
        <v>275</v>
      </c>
      <c r="E150" s="43"/>
      <c r="F150" s="231" t="s">
        <v>4888</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72</v>
      </c>
    </row>
    <row r="151" spans="1:47" s="2" customFormat="1" ht="12">
      <c r="A151" s="41"/>
      <c r="B151" s="42"/>
      <c r="C151" s="43"/>
      <c r="D151" s="235" t="s">
        <v>277</v>
      </c>
      <c r="E151" s="43"/>
      <c r="F151" s="236" t="s">
        <v>4889</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277</v>
      </c>
      <c r="AU151" s="20" t="s">
        <v>72</v>
      </c>
    </row>
    <row r="152" spans="1:65" s="2" customFormat="1" ht="24.15" customHeight="1">
      <c r="A152" s="41"/>
      <c r="B152" s="42"/>
      <c r="C152" s="217" t="s">
        <v>207</v>
      </c>
      <c r="D152" s="217" t="s">
        <v>268</v>
      </c>
      <c r="E152" s="218" t="s">
        <v>4890</v>
      </c>
      <c r="F152" s="219" t="s">
        <v>4891</v>
      </c>
      <c r="G152" s="220" t="s">
        <v>271</v>
      </c>
      <c r="H152" s="221">
        <v>31.5</v>
      </c>
      <c r="I152" s="222"/>
      <c r="J152" s="223">
        <f>ROUND(I152*H152,2)</f>
        <v>0</v>
      </c>
      <c r="K152" s="219" t="s">
        <v>272</v>
      </c>
      <c r="L152" s="47"/>
      <c r="M152" s="224" t="s">
        <v>19</v>
      </c>
      <c r="N152" s="225"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273</v>
      </c>
      <c r="AT152" s="228" t="s">
        <v>268</v>
      </c>
      <c r="AU152" s="228" t="s">
        <v>72</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805</v>
      </c>
    </row>
    <row r="153" spans="1:47" s="2" customFormat="1" ht="12">
      <c r="A153" s="41"/>
      <c r="B153" s="42"/>
      <c r="C153" s="43"/>
      <c r="D153" s="230" t="s">
        <v>275</v>
      </c>
      <c r="E153" s="43"/>
      <c r="F153" s="231" t="s">
        <v>4891</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72</v>
      </c>
    </row>
    <row r="154" spans="1:47" s="2" customFormat="1" ht="12">
      <c r="A154" s="41"/>
      <c r="B154" s="42"/>
      <c r="C154" s="43"/>
      <c r="D154" s="235" t="s">
        <v>277</v>
      </c>
      <c r="E154" s="43"/>
      <c r="F154" s="236" t="s">
        <v>4892</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277</v>
      </c>
      <c r="AU154" s="20" t="s">
        <v>72</v>
      </c>
    </row>
    <row r="155" spans="1:65" s="2" customFormat="1" ht="33" customHeight="1">
      <c r="A155" s="41"/>
      <c r="B155" s="42"/>
      <c r="C155" s="217" t="s">
        <v>508</v>
      </c>
      <c r="D155" s="217" t="s">
        <v>268</v>
      </c>
      <c r="E155" s="218" t="s">
        <v>4893</v>
      </c>
      <c r="F155" s="219" t="s">
        <v>4894</v>
      </c>
      <c r="G155" s="220" t="s">
        <v>3993</v>
      </c>
      <c r="H155" s="221">
        <v>25</v>
      </c>
      <c r="I155" s="222"/>
      <c r="J155" s="223">
        <f>ROUND(I155*H155,2)</f>
        <v>0</v>
      </c>
      <c r="K155" s="219" t="s">
        <v>272</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273</v>
      </c>
      <c r="AT155" s="228" t="s">
        <v>268</v>
      </c>
      <c r="AU155" s="228" t="s">
        <v>72</v>
      </c>
      <c r="AY155" s="20" t="s">
        <v>266</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273</v>
      </c>
      <c r="BM155" s="228" t="s">
        <v>803</v>
      </c>
    </row>
    <row r="156" spans="1:47" s="2" customFormat="1" ht="12">
      <c r="A156" s="41"/>
      <c r="B156" s="42"/>
      <c r="C156" s="43"/>
      <c r="D156" s="230" t="s">
        <v>275</v>
      </c>
      <c r="E156" s="43"/>
      <c r="F156" s="231" t="s">
        <v>4894</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275</v>
      </c>
      <c r="AU156" s="20" t="s">
        <v>72</v>
      </c>
    </row>
    <row r="157" spans="1:47" s="2" customFormat="1" ht="12">
      <c r="A157" s="41"/>
      <c r="B157" s="42"/>
      <c r="C157" s="43"/>
      <c r="D157" s="235" t="s">
        <v>277</v>
      </c>
      <c r="E157" s="43"/>
      <c r="F157" s="236" t="s">
        <v>4895</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277</v>
      </c>
      <c r="AU157" s="20" t="s">
        <v>72</v>
      </c>
    </row>
    <row r="158" spans="1:65" s="2" customFormat="1" ht="33" customHeight="1">
      <c r="A158" s="41"/>
      <c r="B158" s="42"/>
      <c r="C158" s="217" t="s">
        <v>517</v>
      </c>
      <c r="D158" s="217" t="s">
        <v>268</v>
      </c>
      <c r="E158" s="218" t="s">
        <v>4896</v>
      </c>
      <c r="F158" s="219" t="s">
        <v>4897</v>
      </c>
      <c r="G158" s="220" t="s">
        <v>3993</v>
      </c>
      <c r="H158" s="221">
        <v>6</v>
      </c>
      <c r="I158" s="222"/>
      <c r="J158" s="223">
        <f>ROUND(I158*H158,2)</f>
        <v>0</v>
      </c>
      <c r="K158" s="219" t="s">
        <v>272</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72</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830</v>
      </c>
    </row>
    <row r="159" spans="1:47" s="2" customFormat="1" ht="12">
      <c r="A159" s="41"/>
      <c r="B159" s="42"/>
      <c r="C159" s="43"/>
      <c r="D159" s="230" t="s">
        <v>275</v>
      </c>
      <c r="E159" s="43"/>
      <c r="F159" s="231" t="s">
        <v>4897</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72</v>
      </c>
    </row>
    <row r="160" spans="1:47" s="2" customFormat="1" ht="12">
      <c r="A160" s="41"/>
      <c r="B160" s="42"/>
      <c r="C160" s="43"/>
      <c r="D160" s="235" t="s">
        <v>277</v>
      </c>
      <c r="E160" s="43"/>
      <c r="F160" s="236" t="s">
        <v>4898</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277</v>
      </c>
      <c r="AU160" s="20" t="s">
        <v>72</v>
      </c>
    </row>
    <row r="161" spans="1:65" s="2" customFormat="1" ht="33" customHeight="1">
      <c r="A161" s="41"/>
      <c r="B161" s="42"/>
      <c r="C161" s="217" t="s">
        <v>522</v>
      </c>
      <c r="D161" s="217" t="s">
        <v>268</v>
      </c>
      <c r="E161" s="218" t="s">
        <v>4899</v>
      </c>
      <c r="F161" s="219" t="s">
        <v>4900</v>
      </c>
      <c r="G161" s="220" t="s">
        <v>3993</v>
      </c>
      <c r="H161" s="221">
        <v>12</v>
      </c>
      <c r="I161" s="222"/>
      <c r="J161" s="223">
        <f>ROUND(I161*H161,2)</f>
        <v>0</v>
      </c>
      <c r="K161" s="219" t="s">
        <v>272</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273</v>
      </c>
      <c r="AT161" s="228" t="s">
        <v>268</v>
      </c>
      <c r="AU161" s="228" t="s">
        <v>72</v>
      </c>
      <c r="AY161" s="20" t="s">
        <v>266</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273</v>
      </c>
      <c r="BM161" s="228" t="s">
        <v>847</v>
      </c>
    </row>
    <row r="162" spans="1:47" s="2" customFormat="1" ht="12">
      <c r="A162" s="41"/>
      <c r="B162" s="42"/>
      <c r="C162" s="43"/>
      <c r="D162" s="230" t="s">
        <v>275</v>
      </c>
      <c r="E162" s="43"/>
      <c r="F162" s="231" t="s">
        <v>4900</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275</v>
      </c>
      <c r="AU162" s="20" t="s">
        <v>72</v>
      </c>
    </row>
    <row r="163" spans="1:47" s="2" customFormat="1" ht="12">
      <c r="A163" s="41"/>
      <c r="B163" s="42"/>
      <c r="C163" s="43"/>
      <c r="D163" s="235" t="s">
        <v>277</v>
      </c>
      <c r="E163" s="43"/>
      <c r="F163" s="236" t="s">
        <v>4901</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277</v>
      </c>
      <c r="AU163" s="20" t="s">
        <v>72</v>
      </c>
    </row>
    <row r="164" spans="1:65" s="2" customFormat="1" ht="16.5" customHeight="1">
      <c r="A164" s="41"/>
      <c r="B164" s="42"/>
      <c r="C164" s="217" t="s">
        <v>527</v>
      </c>
      <c r="D164" s="217" t="s">
        <v>268</v>
      </c>
      <c r="E164" s="218" t="s">
        <v>4902</v>
      </c>
      <c r="F164" s="219" t="s">
        <v>4903</v>
      </c>
      <c r="G164" s="220" t="s">
        <v>3993</v>
      </c>
      <c r="H164" s="221">
        <v>5</v>
      </c>
      <c r="I164" s="222"/>
      <c r="J164" s="223">
        <f>ROUND(I164*H164,2)</f>
        <v>0</v>
      </c>
      <c r="K164" s="219" t="s">
        <v>272</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273</v>
      </c>
      <c r="AT164" s="228" t="s">
        <v>268</v>
      </c>
      <c r="AU164" s="228" t="s">
        <v>72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857</v>
      </c>
    </row>
    <row r="165" spans="1:47" s="2" customFormat="1" ht="12">
      <c r="A165" s="41"/>
      <c r="B165" s="42"/>
      <c r="C165" s="43"/>
      <c r="D165" s="230" t="s">
        <v>275</v>
      </c>
      <c r="E165" s="43"/>
      <c r="F165" s="231" t="s">
        <v>4903</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72</v>
      </c>
    </row>
    <row r="166" spans="1:47" s="2" customFormat="1" ht="12">
      <c r="A166" s="41"/>
      <c r="B166" s="42"/>
      <c r="C166" s="43"/>
      <c r="D166" s="235" t="s">
        <v>277</v>
      </c>
      <c r="E166" s="43"/>
      <c r="F166" s="236" t="s">
        <v>4904</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277</v>
      </c>
      <c r="AU166" s="20" t="s">
        <v>72</v>
      </c>
    </row>
    <row r="167" spans="1:65" s="2" customFormat="1" ht="24.15" customHeight="1">
      <c r="A167" s="41"/>
      <c r="B167" s="42"/>
      <c r="C167" s="217" t="s">
        <v>159</v>
      </c>
      <c r="D167" s="217" t="s">
        <v>268</v>
      </c>
      <c r="E167" s="218" t="s">
        <v>4905</v>
      </c>
      <c r="F167" s="219" t="s">
        <v>4906</v>
      </c>
      <c r="G167" s="220" t="s">
        <v>3993</v>
      </c>
      <c r="H167" s="221">
        <v>1</v>
      </c>
      <c r="I167" s="222"/>
      <c r="J167" s="223">
        <f>ROUND(I167*H167,2)</f>
        <v>0</v>
      </c>
      <c r="K167" s="219" t="s">
        <v>272</v>
      </c>
      <c r="L167" s="47"/>
      <c r="M167" s="224" t="s">
        <v>19</v>
      </c>
      <c r="N167" s="225" t="s">
        <v>43</v>
      </c>
      <c r="O167" s="87"/>
      <c r="P167" s="226">
        <f>O167*H167</f>
        <v>0</v>
      </c>
      <c r="Q167" s="226">
        <v>0</v>
      </c>
      <c r="R167" s="226">
        <f>Q167*H167</f>
        <v>0</v>
      </c>
      <c r="S167" s="226">
        <v>0</v>
      </c>
      <c r="T167" s="227">
        <f>S167*H167</f>
        <v>0</v>
      </c>
      <c r="U167" s="41"/>
      <c r="V167" s="41"/>
      <c r="W167" s="41"/>
      <c r="X167" s="41"/>
      <c r="Y167" s="41"/>
      <c r="Z167" s="41"/>
      <c r="AA167" s="41"/>
      <c r="AB167" s="41"/>
      <c r="AC167" s="41"/>
      <c r="AD167" s="41"/>
      <c r="AE167" s="41"/>
      <c r="AR167" s="228" t="s">
        <v>273</v>
      </c>
      <c r="AT167" s="228" t="s">
        <v>268</v>
      </c>
      <c r="AU167" s="228" t="s">
        <v>72</v>
      </c>
      <c r="AY167" s="20" t="s">
        <v>266</v>
      </c>
      <c r="BE167" s="229">
        <f>IF(N167="základní",J167,0)</f>
        <v>0</v>
      </c>
      <c r="BF167" s="229">
        <f>IF(N167="snížená",J167,0)</f>
        <v>0</v>
      </c>
      <c r="BG167" s="229">
        <f>IF(N167="zákl. přenesená",J167,0)</f>
        <v>0</v>
      </c>
      <c r="BH167" s="229">
        <f>IF(N167="sníž. přenesená",J167,0)</f>
        <v>0</v>
      </c>
      <c r="BI167" s="229">
        <f>IF(N167="nulová",J167,0)</f>
        <v>0</v>
      </c>
      <c r="BJ167" s="20" t="s">
        <v>80</v>
      </c>
      <c r="BK167" s="229">
        <f>ROUND(I167*H167,2)</f>
        <v>0</v>
      </c>
      <c r="BL167" s="20" t="s">
        <v>273</v>
      </c>
      <c r="BM167" s="228" t="s">
        <v>872</v>
      </c>
    </row>
    <row r="168" spans="1:47" s="2" customFormat="1" ht="12">
      <c r="A168" s="41"/>
      <c r="B168" s="42"/>
      <c r="C168" s="43"/>
      <c r="D168" s="230" t="s">
        <v>275</v>
      </c>
      <c r="E168" s="43"/>
      <c r="F168" s="231" t="s">
        <v>4906</v>
      </c>
      <c r="G168" s="43"/>
      <c r="H168" s="43"/>
      <c r="I168" s="232"/>
      <c r="J168" s="43"/>
      <c r="K168" s="43"/>
      <c r="L168" s="47"/>
      <c r="M168" s="233"/>
      <c r="N168" s="234"/>
      <c r="O168" s="87"/>
      <c r="P168" s="87"/>
      <c r="Q168" s="87"/>
      <c r="R168" s="87"/>
      <c r="S168" s="87"/>
      <c r="T168" s="88"/>
      <c r="U168" s="41"/>
      <c r="V168" s="41"/>
      <c r="W168" s="41"/>
      <c r="X168" s="41"/>
      <c r="Y168" s="41"/>
      <c r="Z168" s="41"/>
      <c r="AA168" s="41"/>
      <c r="AB168" s="41"/>
      <c r="AC168" s="41"/>
      <c r="AD168" s="41"/>
      <c r="AE168" s="41"/>
      <c r="AT168" s="20" t="s">
        <v>275</v>
      </c>
      <c r="AU168" s="20" t="s">
        <v>72</v>
      </c>
    </row>
    <row r="169" spans="1:47" s="2" customFormat="1" ht="12">
      <c r="A169" s="41"/>
      <c r="B169" s="42"/>
      <c r="C169" s="43"/>
      <c r="D169" s="235" t="s">
        <v>277</v>
      </c>
      <c r="E169" s="43"/>
      <c r="F169" s="236" t="s">
        <v>4907</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277</v>
      </c>
      <c r="AU169" s="20" t="s">
        <v>72</v>
      </c>
    </row>
    <row r="170" spans="1:65" s="2" customFormat="1" ht="24.15" customHeight="1">
      <c r="A170" s="41"/>
      <c r="B170" s="42"/>
      <c r="C170" s="217" t="s">
        <v>541</v>
      </c>
      <c r="D170" s="217" t="s">
        <v>268</v>
      </c>
      <c r="E170" s="218" t="s">
        <v>4908</v>
      </c>
      <c r="F170" s="219" t="s">
        <v>4909</v>
      </c>
      <c r="G170" s="220" t="s">
        <v>3993</v>
      </c>
      <c r="H170" s="221">
        <v>1</v>
      </c>
      <c r="I170" s="222"/>
      <c r="J170" s="223">
        <f>ROUND(I170*H170,2)</f>
        <v>0</v>
      </c>
      <c r="K170" s="219" t="s">
        <v>272</v>
      </c>
      <c r="L170" s="47"/>
      <c r="M170" s="224" t="s">
        <v>19</v>
      </c>
      <c r="N170" s="225"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273</v>
      </c>
      <c r="AT170" s="228" t="s">
        <v>268</v>
      </c>
      <c r="AU170" s="228" t="s">
        <v>72</v>
      </c>
      <c r="AY170" s="20" t="s">
        <v>266</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273</v>
      </c>
      <c r="BM170" s="228" t="s">
        <v>884</v>
      </c>
    </row>
    <row r="171" spans="1:47" s="2" customFormat="1" ht="12">
      <c r="A171" s="41"/>
      <c r="B171" s="42"/>
      <c r="C171" s="43"/>
      <c r="D171" s="230" t="s">
        <v>275</v>
      </c>
      <c r="E171" s="43"/>
      <c r="F171" s="231" t="s">
        <v>4909</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275</v>
      </c>
      <c r="AU171" s="20" t="s">
        <v>72</v>
      </c>
    </row>
    <row r="172" spans="1:47" s="2" customFormat="1" ht="12">
      <c r="A172" s="41"/>
      <c r="B172" s="42"/>
      <c r="C172" s="43"/>
      <c r="D172" s="235" t="s">
        <v>277</v>
      </c>
      <c r="E172" s="43"/>
      <c r="F172" s="236" t="s">
        <v>4910</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277</v>
      </c>
      <c r="AU172" s="20" t="s">
        <v>72</v>
      </c>
    </row>
    <row r="173" spans="1:65" s="2" customFormat="1" ht="16.5" customHeight="1">
      <c r="A173" s="41"/>
      <c r="B173" s="42"/>
      <c r="C173" s="217" t="s">
        <v>547</v>
      </c>
      <c r="D173" s="217" t="s">
        <v>268</v>
      </c>
      <c r="E173" s="218" t="s">
        <v>4911</v>
      </c>
      <c r="F173" s="219" t="s">
        <v>4912</v>
      </c>
      <c r="G173" s="220" t="s">
        <v>3993</v>
      </c>
      <c r="H173" s="221">
        <v>1</v>
      </c>
      <c r="I173" s="222"/>
      <c r="J173" s="223">
        <f>ROUND(I173*H173,2)</f>
        <v>0</v>
      </c>
      <c r="K173" s="219" t="s">
        <v>272</v>
      </c>
      <c r="L173" s="47"/>
      <c r="M173" s="224" t="s">
        <v>19</v>
      </c>
      <c r="N173" s="225" t="s">
        <v>43</v>
      </c>
      <c r="O173" s="87"/>
      <c r="P173" s="226">
        <f>O173*H173</f>
        <v>0</v>
      </c>
      <c r="Q173" s="226">
        <v>0</v>
      </c>
      <c r="R173" s="226">
        <f>Q173*H173</f>
        <v>0</v>
      </c>
      <c r="S173" s="226">
        <v>0</v>
      </c>
      <c r="T173" s="227">
        <f>S173*H173</f>
        <v>0</v>
      </c>
      <c r="U173" s="41"/>
      <c r="V173" s="41"/>
      <c r="W173" s="41"/>
      <c r="X173" s="41"/>
      <c r="Y173" s="41"/>
      <c r="Z173" s="41"/>
      <c r="AA173" s="41"/>
      <c r="AB173" s="41"/>
      <c r="AC173" s="41"/>
      <c r="AD173" s="41"/>
      <c r="AE173" s="41"/>
      <c r="AR173" s="228" t="s">
        <v>273</v>
      </c>
      <c r="AT173" s="228" t="s">
        <v>268</v>
      </c>
      <c r="AU173" s="228" t="s">
        <v>72</v>
      </c>
      <c r="AY173" s="20" t="s">
        <v>266</v>
      </c>
      <c r="BE173" s="229">
        <f>IF(N173="základní",J173,0)</f>
        <v>0</v>
      </c>
      <c r="BF173" s="229">
        <f>IF(N173="snížená",J173,0)</f>
        <v>0</v>
      </c>
      <c r="BG173" s="229">
        <f>IF(N173="zákl. přenesená",J173,0)</f>
        <v>0</v>
      </c>
      <c r="BH173" s="229">
        <f>IF(N173="sníž. přenesená",J173,0)</f>
        <v>0</v>
      </c>
      <c r="BI173" s="229">
        <f>IF(N173="nulová",J173,0)</f>
        <v>0</v>
      </c>
      <c r="BJ173" s="20" t="s">
        <v>80</v>
      </c>
      <c r="BK173" s="229">
        <f>ROUND(I173*H173,2)</f>
        <v>0</v>
      </c>
      <c r="BL173" s="20" t="s">
        <v>273</v>
      </c>
      <c r="BM173" s="228" t="s">
        <v>899</v>
      </c>
    </row>
    <row r="174" spans="1:47" s="2" customFormat="1" ht="12">
      <c r="A174" s="41"/>
      <c r="B174" s="42"/>
      <c r="C174" s="43"/>
      <c r="D174" s="230" t="s">
        <v>275</v>
      </c>
      <c r="E174" s="43"/>
      <c r="F174" s="231" t="s">
        <v>4912</v>
      </c>
      <c r="G174" s="43"/>
      <c r="H174" s="43"/>
      <c r="I174" s="232"/>
      <c r="J174" s="43"/>
      <c r="K174" s="43"/>
      <c r="L174" s="47"/>
      <c r="M174" s="233"/>
      <c r="N174" s="234"/>
      <c r="O174" s="87"/>
      <c r="P174" s="87"/>
      <c r="Q174" s="87"/>
      <c r="R174" s="87"/>
      <c r="S174" s="87"/>
      <c r="T174" s="88"/>
      <c r="U174" s="41"/>
      <c r="V174" s="41"/>
      <c r="W174" s="41"/>
      <c r="X174" s="41"/>
      <c r="Y174" s="41"/>
      <c r="Z174" s="41"/>
      <c r="AA174" s="41"/>
      <c r="AB174" s="41"/>
      <c r="AC174" s="41"/>
      <c r="AD174" s="41"/>
      <c r="AE174" s="41"/>
      <c r="AT174" s="20" t="s">
        <v>275</v>
      </c>
      <c r="AU174" s="20" t="s">
        <v>72</v>
      </c>
    </row>
    <row r="175" spans="1:47" s="2" customFormat="1" ht="12">
      <c r="A175" s="41"/>
      <c r="B175" s="42"/>
      <c r="C175" s="43"/>
      <c r="D175" s="235" t="s">
        <v>277</v>
      </c>
      <c r="E175" s="43"/>
      <c r="F175" s="236" t="s">
        <v>4913</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277</v>
      </c>
      <c r="AU175" s="20" t="s">
        <v>72</v>
      </c>
    </row>
    <row r="176" spans="1:65" s="2" customFormat="1" ht="21.75" customHeight="1">
      <c r="A176" s="41"/>
      <c r="B176" s="42"/>
      <c r="C176" s="269" t="s">
        <v>556</v>
      </c>
      <c r="D176" s="269" t="s">
        <v>430</v>
      </c>
      <c r="E176" s="270" t="s">
        <v>4914</v>
      </c>
      <c r="F176" s="271" t="s">
        <v>4915</v>
      </c>
      <c r="G176" s="272" t="s">
        <v>3993</v>
      </c>
      <c r="H176" s="273">
        <v>1</v>
      </c>
      <c r="I176" s="274"/>
      <c r="J176" s="275">
        <f>ROUND(I176*H176,2)</f>
        <v>0</v>
      </c>
      <c r="K176" s="271" t="s">
        <v>4582</v>
      </c>
      <c r="L176" s="276"/>
      <c r="M176" s="277" t="s">
        <v>19</v>
      </c>
      <c r="N176" s="278"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324</v>
      </c>
      <c r="AT176" s="228" t="s">
        <v>430</v>
      </c>
      <c r="AU176" s="228" t="s">
        <v>72</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912</v>
      </c>
    </row>
    <row r="177" spans="1:47" s="2" customFormat="1" ht="12">
      <c r="A177" s="41"/>
      <c r="B177" s="42"/>
      <c r="C177" s="43"/>
      <c r="D177" s="230" t="s">
        <v>275</v>
      </c>
      <c r="E177" s="43"/>
      <c r="F177" s="231" t="s">
        <v>4915</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72</v>
      </c>
    </row>
    <row r="178" spans="1:65" s="2" customFormat="1" ht="21.75" customHeight="1">
      <c r="A178" s="41"/>
      <c r="B178" s="42"/>
      <c r="C178" s="217" t="s">
        <v>565</v>
      </c>
      <c r="D178" s="217" t="s">
        <v>268</v>
      </c>
      <c r="E178" s="218" t="s">
        <v>4916</v>
      </c>
      <c r="F178" s="219" t="s">
        <v>4917</v>
      </c>
      <c r="G178" s="220" t="s">
        <v>3993</v>
      </c>
      <c r="H178" s="221">
        <v>3</v>
      </c>
      <c r="I178" s="222"/>
      <c r="J178" s="223">
        <f>ROUND(I178*H178,2)</f>
        <v>0</v>
      </c>
      <c r="K178" s="219" t="s">
        <v>272</v>
      </c>
      <c r="L178" s="47"/>
      <c r="M178" s="224" t="s">
        <v>19</v>
      </c>
      <c r="N178" s="225"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273</v>
      </c>
      <c r="AT178" s="228" t="s">
        <v>268</v>
      </c>
      <c r="AU178" s="228" t="s">
        <v>72</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925</v>
      </c>
    </row>
    <row r="179" spans="1:47" s="2" customFormat="1" ht="12">
      <c r="A179" s="41"/>
      <c r="B179" s="42"/>
      <c r="C179" s="43"/>
      <c r="D179" s="230" t="s">
        <v>275</v>
      </c>
      <c r="E179" s="43"/>
      <c r="F179" s="231" t="s">
        <v>4917</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72</v>
      </c>
    </row>
    <row r="180" spans="1:47" s="2" customFormat="1" ht="12">
      <c r="A180" s="41"/>
      <c r="B180" s="42"/>
      <c r="C180" s="43"/>
      <c r="D180" s="235" t="s">
        <v>277</v>
      </c>
      <c r="E180" s="43"/>
      <c r="F180" s="236" t="s">
        <v>4918</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277</v>
      </c>
      <c r="AU180" s="20" t="s">
        <v>72</v>
      </c>
    </row>
    <row r="181" spans="1:65" s="2" customFormat="1" ht="21.75" customHeight="1">
      <c r="A181" s="41"/>
      <c r="B181" s="42"/>
      <c r="C181" s="269" t="s">
        <v>569</v>
      </c>
      <c r="D181" s="269" t="s">
        <v>430</v>
      </c>
      <c r="E181" s="270" t="s">
        <v>4919</v>
      </c>
      <c r="F181" s="271" t="s">
        <v>4920</v>
      </c>
      <c r="G181" s="272" t="s">
        <v>4921</v>
      </c>
      <c r="H181" s="273">
        <v>3</v>
      </c>
      <c r="I181" s="274"/>
      <c r="J181" s="275">
        <f>ROUND(I181*H181,2)</f>
        <v>0</v>
      </c>
      <c r="K181" s="271" t="s">
        <v>4582</v>
      </c>
      <c r="L181" s="276"/>
      <c r="M181" s="277" t="s">
        <v>19</v>
      </c>
      <c r="N181" s="278" t="s">
        <v>43</v>
      </c>
      <c r="O181" s="87"/>
      <c r="P181" s="226">
        <f>O181*H181</f>
        <v>0</v>
      </c>
      <c r="Q181" s="226">
        <v>0</v>
      </c>
      <c r="R181" s="226">
        <f>Q181*H181</f>
        <v>0</v>
      </c>
      <c r="S181" s="226">
        <v>0</v>
      </c>
      <c r="T181" s="227">
        <f>S181*H181</f>
        <v>0</v>
      </c>
      <c r="U181" s="41"/>
      <c r="V181" s="41"/>
      <c r="W181" s="41"/>
      <c r="X181" s="41"/>
      <c r="Y181" s="41"/>
      <c r="Z181" s="41"/>
      <c r="AA181" s="41"/>
      <c r="AB181" s="41"/>
      <c r="AC181" s="41"/>
      <c r="AD181" s="41"/>
      <c r="AE181" s="41"/>
      <c r="AR181" s="228" t="s">
        <v>324</v>
      </c>
      <c r="AT181" s="228" t="s">
        <v>430</v>
      </c>
      <c r="AU181" s="228" t="s">
        <v>72</v>
      </c>
      <c r="AY181" s="20" t="s">
        <v>266</v>
      </c>
      <c r="BE181" s="229">
        <f>IF(N181="základní",J181,0)</f>
        <v>0</v>
      </c>
      <c r="BF181" s="229">
        <f>IF(N181="snížená",J181,0)</f>
        <v>0</v>
      </c>
      <c r="BG181" s="229">
        <f>IF(N181="zákl. přenesená",J181,0)</f>
        <v>0</v>
      </c>
      <c r="BH181" s="229">
        <f>IF(N181="sníž. přenesená",J181,0)</f>
        <v>0</v>
      </c>
      <c r="BI181" s="229">
        <f>IF(N181="nulová",J181,0)</f>
        <v>0</v>
      </c>
      <c r="BJ181" s="20" t="s">
        <v>80</v>
      </c>
      <c r="BK181" s="229">
        <f>ROUND(I181*H181,2)</f>
        <v>0</v>
      </c>
      <c r="BL181" s="20" t="s">
        <v>273</v>
      </c>
      <c r="BM181" s="228" t="s">
        <v>936</v>
      </c>
    </row>
    <row r="182" spans="1:47" s="2" customFormat="1" ht="12">
      <c r="A182" s="41"/>
      <c r="B182" s="42"/>
      <c r="C182" s="43"/>
      <c r="D182" s="230" t="s">
        <v>275</v>
      </c>
      <c r="E182" s="43"/>
      <c r="F182" s="231" t="s">
        <v>4920</v>
      </c>
      <c r="G182" s="43"/>
      <c r="H182" s="43"/>
      <c r="I182" s="232"/>
      <c r="J182" s="43"/>
      <c r="K182" s="43"/>
      <c r="L182" s="47"/>
      <c r="M182" s="233"/>
      <c r="N182" s="234"/>
      <c r="O182" s="87"/>
      <c r="P182" s="87"/>
      <c r="Q182" s="87"/>
      <c r="R182" s="87"/>
      <c r="S182" s="87"/>
      <c r="T182" s="88"/>
      <c r="U182" s="41"/>
      <c r="V182" s="41"/>
      <c r="W182" s="41"/>
      <c r="X182" s="41"/>
      <c r="Y182" s="41"/>
      <c r="Z182" s="41"/>
      <c r="AA182" s="41"/>
      <c r="AB182" s="41"/>
      <c r="AC182" s="41"/>
      <c r="AD182" s="41"/>
      <c r="AE182" s="41"/>
      <c r="AT182" s="20" t="s">
        <v>275</v>
      </c>
      <c r="AU182" s="20" t="s">
        <v>72</v>
      </c>
    </row>
    <row r="183" spans="1:65" s="2" customFormat="1" ht="21.75" customHeight="1">
      <c r="A183" s="41"/>
      <c r="B183" s="42"/>
      <c r="C183" s="217" t="s">
        <v>573</v>
      </c>
      <c r="D183" s="217" t="s">
        <v>268</v>
      </c>
      <c r="E183" s="218" t="s">
        <v>4922</v>
      </c>
      <c r="F183" s="219" t="s">
        <v>4923</v>
      </c>
      <c r="G183" s="220" t="s">
        <v>3753</v>
      </c>
      <c r="H183" s="221">
        <v>172.68</v>
      </c>
      <c r="I183" s="222"/>
      <c r="J183" s="223">
        <f>ROUND(I183*H183,2)</f>
        <v>0</v>
      </c>
      <c r="K183" s="219" t="s">
        <v>272</v>
      </c>
      <c r="L183" s="47"/>
      <c r="M183" s="224" t="s">
        <v>19</v>
      </c>
      <c r="N183" s="225" t="s">
        <v>43</v>
      </c>
      <c r="O183" s="87"/>
      <c r="P183" s="226">
        <f>O183*H183</f>
        <v>0</v>
      </c>
      <c r="Q183" s="226">
        <v>0</v>
      </c>
      <c r="R183" s="226">
        <f>Q183*H183</f>
        <v>0</v>
      </c>
      <c r="S183" s="226">
        <v>0</v>
      </c>
      <c r="T183" s="227">
        <f>S183*H183</f>
        <v>0</v>
      </c>
      <c r="U183" s="41"/>
      <c r="V183" s="41"/>
      <c r="W183" s="41"/>
      <c r="X183" s="41"/>
      <c r="Y183" s="41"/>
      <c r="Z183" s="41"/>
      <c r="AA183" s="41"/>
      <c r="AB183" s="41"/>
      <c r="AC183" s="41"/>
      <c r="AD183" s="41"/>
      <c r="AE183" s="41"/>
      <c r="AR183" s="228" t="s">
        <v>273</v>
      </c>
      <c r="AT183" s="228" t="s">
        <v>268</v>
      </c>
      <c r="AU183" s="228" t="s">
        <v>72</v>
      </c>
      <c r="AY183" s="20" t="s">
        <v>266</v>
      </c>
      <c r="BE183" s="229">
        <f>IF(N183="základní",J183,0)</f>
        <v>0</v>
      </c>
      <c r="BF183" s="229">
        <f>IF(N183="snížená",J183,0)</f>
        <v>0</v>
      </c>
      <c r="BG183" s="229">
        <f>IF(N183="zákl. přenesená",J183,0)</f>
        <v>0</v>
      </c>
      <c r="BH183" s="229">
        <f>IF(N183="sníž. přenesená",J183,0)</f>
        <v>0</v>
      </c>
      <c r="BI183" s="229">
        <f>IF(N183="nulová",J183,0)</f>
        <v>0</v>
      </c>
      <c r="BJ183" s="20" t="s">
        <v>80</v>
      </c>
      <c r="BK183" s="229">
        <f>ROUND(I183*H183,2)</f>
        <v>0</v>
      </c>
      <c r="BL183" s="20" t="s">
        <v>273</v>
      </c>
      <c r="BM183" s="228" t="s">
        <v>954</v>
      </c>
    </row>
    <row r="184" spans="1:47" s="2" customFormat="1" ht="12">
      <c r="A184" s="41"/>
      <c r="B184" s="42"/>
      <c r="C184" s="43"/>
      <c r="D184" s="230" t="s">
        <v>275</v>
      </c>
      <c r="E184" s="43"/>
      <c r="F184" s="231" t="s">
        <v>4923</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275</v>
      </c>
      <c r="AU184" s="20" t="s">
        <v>72</v>
      </c>
    </row>
    <row r="185" spans="1:47" s="2" customFormat="1" ht="12">
      <c r="A185" s="41"/>
      <c r="B185" s="42"/>
      <c r="C185" s="43"/>
      <c r="D185" s="235" t="s">
        <v>277</v>
      </c>
      <c r="E185" s="43"/>
      <c r="F185" s="236" t="s">
        <v>4924</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277</v>
      </c>
      <c r="AU185" s="20" t="s">
        <v>72</v>
      </c>
    </row>
    <row r="186" spans="1:65" s="2" customFormat="1" ht="16.5" customHeight="1">
      <c r="A186" s="41"/>
      <c r="B186" s="42"/>
      <c r="C186" s="269" t="s">
        <v>578</v>
      </c>
      <c r="D186" s="269" t="s">
        <v>430</v>
      </c>
      <c r="E186" s="270" t="s">
        <v>4925</v>
      </c>
      <c r="F186" s="271" t="s">
        <v>4926</v>
      </c>
      <c r="G186" s="272" t="s">
        <v>3993</v>
      </c>
      <c r="H186" s="273">
        <v>9</v>
      </c>
      <c r="I186" s="274"/>
      <c r="J186" s="275">
        <f>ROUND(I186*H186,2)</f>
        <v>0</v>
      </c>
      <c r="K186" s="271" t="s">
        <v>4582</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324</v>
      </c>
      <c r="AT186" s="228" t="s">
        <v>430</v>
      </c>
      <c r="AU186" s="228" t="s">
        <v>72</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972</v>
      </c>
    </row>
    <row r="187" spans="1:47" s="2" customFormat="1" ht="12">
      <c r="A187" s="41"/>
      <c r="B187" s="42"/>
      <c r="C187" s="43"/>
      <c r="D187" s="230" t="s">
        <v>275</v>
      </c>
      <c r="E187" s="43"/>
      <c r="F187" s="231" t="s">
        <v>4926</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72</v>
      </c>
    </row>
    <row r="188" spans="1:65" s="2" customFormat="1" ht="16.5" customHeight="1">
      <c r="A188" s="41"/>
      <c r="B188" s="42"/>
      <c r="C188" s="269" t="s">
        <v>584</v>
      </c>
      <c r="D188" s="269" t="s">
        <v>430</v>
      </c>
      <c r="E188" s="270" t="s">
        <v>4927</v>
      </c>
      <c r="F188" s="271" t="s">
        <v>4928</v>
      </c>
      <c r="G188" s="272" t="s">
        <v>3993</v>
      </c>
      <c r="H188" s="273">
        <v>2</v>
      </c>
      <c r="I188" s="274"/>
      <c r="J188" s="275">
        <f>ROUND(I188*H188,2)</f>
        <v>0</v>
      </c>
      <c r="K188" s="271" t="s">
        <v>4582</v>
      </c>
      <c r="L188" s="276"/>
      <c r="M188" s="277" t="s">
        <v>19</v>
      </c>
      <c r="N188" s="278"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324</v>
      </c>
      <c r="AT188" s="228" t="s">
        <v>430</v>
      </c>
      <c r="AU188" s="228" t="s">
        <v>72</v>
      </c>
      <c r="AY188" s="20" t="s">
        <v>266</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273</v>
      </c>
      <c r="BM188" s="228" t="s">
        <v>982</v>
      </c>
    </row>
    <row r="189" spans="1:47" s="2" customFormat="1" ht="12">
      <c r="A189" s="41"/>
      <c r="B189" s="42"/>
      <c r="C189" s="43"/>
      <c r="D189" s="230" t="s">
        <v>275</v>
      </c>
      <c r="E189" s="43"/>
      <c r="F189" s="231" t="s">
        <v>4928</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275</v>
      </c>
      <c r="AU189" s="20" t="s">
        <v>72</v>
      </c>
    </row>
    <row r="190" spans="1:65" s="2" customFormat="1" ht="24.15" customHeight="1">
      <c r="A190" s="41"/>
      <c r="B190" s="42"/>
      <c r="C190" s="217" t="s">
        <v>590</v>
      </c>
      <c r="D190" s="217" t="s">
        <v>268</v>
      </c>
      <c r="E190" s="218" t="s">
        <v>4929</v>
      </c>
      <c r="F190" s="219" t="s">
        <v>4930</v>
      </c>
      <c r="G190" s="220" t="s">
        <v>3993</v>
      </c>
      <c r="H190" s="221">
        <v>3</v>
      </c>
      <c r="I190" s="222"/>
      <c r="J190" s="223">
        <f>ROUND(I190*H190,2)</f>
        <v>0</v>
      </c>
      <c r="K190" s="219" t="s">
        <v>272</v>
      </c>
      <c r="L190" s="47"/>
      <c r="M190" s="224" t="s">
        <v>19</v>
      </c>
      <c r="N190" s="225"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273</v>
      </c>
      <c r="AT190" s="228" t="s">
        <v>268</v>
      </c>
      <c r="AU190" s="228" t="s">
        <v>72</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994</v>
      </c>
    </row>
    <row r="191" spans="1:47" s="2" customFormat="1" ht="12">
      <c r="A191" s="41"/>
      <c r="B191" s="42"/>
      <c r="C191" s="43"/>
      <c r="D191" s="230" t="s">
        <v>275</v>
      </c>
      <c r="E191" s="43"/>
      <c r="F191" s="231" t="s">
        <v>4930</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72</v>
      </c>
    </row>
    <row r="192" spans="1:47" s="2" customFormat="1" ht="12">
      <c r="A192" s="41"/>
      <c r="B192" s="42"/>
      <c r="C192" s="43"/>
      <c r="D192" s="235" t="s">
        <v>277</v>
      </c>
      <c r="E192" s="43"/>
      <c r="F192" s="236" t="s">
        <v>4931</v>
      </c>
      <c r="G192" s="43"/>
      <c r="H192" s="43"/>
      <c r="I192" s="232"/>
      <c r="J192" s="43"/>
      <c r="K192" s="43"/>
      <c r="L192" s="47"/>
      <c r="M192" s="233"/>
      <c r="N192" s="234"/>
      <c r="O192" s="87"/>
      <c r="P192" s="87"/>
      <c r="Q192" s="87"/>
      <c r="R192" s="87"/>
      <c r="S192" s="87"/>
      <c r="T192" s="88"/>
      <c r="U192" s="41"/>
      <c r="V192" s="41"/>
      <c r="W192" s="41"/>
      <c r="X192" s="41"/>
      <c r="Y192" s="41"/>
      <c r="Z192" s="41"/>
      <c r="AA192" s="41"/>
      <c r="AB192" s="41"/>
      <c r="AC192" s="41"/>
      <c r="AD192" s="41"/>
      <c r="AE192" s="41"/>
      <c r="AT192" s="20" t="s">
        <v>277</v>
      </c>
      <c r="AU192" s="20" t="s">
        <v>72</v>
      </c>
    </row>
    <row r="193" spans="1:65" s="2" customFormat="1" ht="21.75" customHeight="1">
      <c r="A193" s="41"/>
      <c r="B193" s="42"/>
      <c r="C193" s="269" t="s">
        <v>597</v>
      </c>
      <c r="D193" s="269" t="s">
        <v>430</v>
      </c>
      <c r="E193" s="270" t="s">
        <v>4932</v>
      </c>
      <c r="F193" s="271" t="s">
        <v>4933</v>
      </c>
      <c r="G193" s="272" t="s">
        <v>3993</v>
      </c>
      <c r="H193" s="273">
        <v>3</v>
      </c>
      <c r="I193" s="274"/>
      <c r="J193" s="275">
        <f>ROUND(I193*H193,2)</f>
        <v>0</v>
      </c>
      <c r="K193" s="271" t="s">
        <v>4582</v>
      </c>
      <c r="L193" s="276"/>
      <c r="M193" s="277" t="s">
        <v>19</v>
      </c>
      <c r="N193" s="278" t="s">
        <v>43</v>
      </c>
      <c r="O193" s="87"/>
      <c r="P193" s="226">
        <f>O193*H193</f>
        <v>0</v>
      </c>
      <c r="Q193" s="226">
        <v>0</v>
      </c>
      <c r="R193" s="226">
        <f>Q193*H193</f>
        <v>0</v>
      </c>
      <c r="S193" s="226">
        <v>0</v>
      </c>
      <c r="T193" s="227">
        <f>S193*H193</f>
        <v>0</v>
      </c>
      <c r="U193" s="41"/>
      <c r="V193" s="41"/>
      <c r="W193" s="41"/>
      <c r="X193" s="41"/>
      <c r="Y193" s="41"/>
      <c r="Z193" s="41"/>
      <c r="AA193" s="41"/>
      <c r="AB193" s="41"/>
      <c r="AC193" s="41"/>
      <c r="AD193" s="41"/>
      <c r="AE193" s="41"/>
      <c r="AR193" s="228" t="s">
        <v>324</v>
      </c>
      <c r="AT193" s="228" t="s">
        <v>430</v>
      </c>
      <c r="AU193" s="228" t="s">
        <v>72</v>
      </c>
      <c r="AY193" s="20" t="s">
        <v>266</v>
      </c>
      <c r="BE193" s="229">
        <f>IF(N193="základní",J193,0)</f>
        <v>0</v>
      </c>
      <c r="BF193" s="229">
        <f>IF(N193="snížená",J193,0)</f>
        <v>0</v>
      </c>
      <c r="BG193" s="229">
        <f>IF(N193="zákl. přenesená",J193,0)</f>
        <v>0</v>
      </c>
      <c r="BH193" s="229">
        <f>IF(N193="sníž. přenesená",J193,0)</f>
        <v>0</v>
      </c>
      <c r="BI193" s="229">
        <f>IF(N193="nulová",J193,0)</f>
        <v>0</v>
      </c>
      <c r="BJ193" s="20" t="s">
        <v>80</v>
      </c>
      <c r="BK193" s="229">
        <f>ROUND(I193*H193,2)</f>
        <v>0</v>
      </c>
      <c r="BL193" s="20" t="s">
        <v>273</v>
      </c>
      <c r="BM193" s="228" t="s">
        <v>1007</v>
      </c>
    </row>
    <row r="194" spans="1:47" s="2" customFormat="1" ht="12">
      <c r="A194" s="41"/>
      <c r="B194" s="42"/>
      <c r="C194" s="43"/>
      <c r="D194" s="230" t="s">
        <v>275</v>
      </c>
      <c r="E194" s="43"/>
      <c r="F194" s="231" t="s">
        <v>4933</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275</v>
      </c>
      <c r="AU194" s="20" t="s">
        <v>72</v>
      </c>
    </row>
    <row r="195" spans="1:65" s="2" customFormat="1" ht="33" customHeight="1">
      <c r="A195" s="41"/>
      <c r="B195" s="42"/>
      <c r="C195" s="217" t="s">
        <v>605</v>
      </c>
      <c r="D195" s="217" t="s">
        <v>268</v>
      </c>
      <c r="E195" s="218" t="s">
        <v>4934</v>
      </c>
      <c r="F195" s="219" t="s">
        <v>4935</v>
      </c>
      <c r="G195" s="220" t="s">
        <v>3993</v>
      </c>
      <c r="H195" s="221">
        <v>22</v>
      </c>
      <c r="I195" s="222"/>
      <c r="J195" s="223">
        <f>ROUND(I195*H195,2)</f>
        <v>0</v>
      </c>
      <c r="K195" s="219" t="s">
        <v>272</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72</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1020</v>
      </c>
    </row>
    <row r="196" spans="1:47" s="2" customFormat="1" ht="12">
      <c r="A196" s="41"/>
      <c r="B196" s="42"/>
      <c r="C196" s="43"/>
      <c r="D196" s="230" t="s">
        <v>275</v>
      </c>
      <c r="E196" s="43"/>
      <c r="F196" s="231" t="s">
        <v>4935</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72</v>
      </c>
    </row>
    <row r="197" spans="1:47" s="2" customFormat="1" ht="12">
      <c r="A197" s="41"/>
      <c r="B197" s="42"/>
      <c r="C197" s="43"/>
      <c r="D197" s="235" t="s">
        <v>277</v>
      </c>
      <c r="E197" s="43"/>
      <c r="F197" s="236" t="s">
        <v>4936</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277</v>
      </c>
      <c r="AU197" s="20" t="s">
        <v>72</v>
      </c>
    </row>
    <row r="198" spans="1:65" s="2" customFormat="1" ht="24.15" customHeight="1">
      <c r="A198" s="41"/>
      <c r="B198" s="42"/>
      <c r="C198" s="269" t="s">
        <v>619</v>
      </c>
      <c r="D198" s="269" t="s">
        <v>430</v>
      </c>
      <c r="E198" s="270" t="s">
        <v>4937</v>
      </c>
      <c r="F198" s="271" t="s">
        <v>4938</v>
      </c>
      <c r="G198" s="272" t="s">
        <v>4921</v>
      </c>
      <c r="H198" s="273">
        <v>2</v>
      </c>
      <c r="I198" s="274"/>
      <c r="J198" s="275">
        <f>ROUND(I198*H198,2)</f>
        <v>0</v>
      </c>
      <c r="K198" s="271" t="s">
        <v>4582</v>
      </c>
      <c r="L198" s="276"/>
      <c r="M198" s="277" t="s">
        <v>19</v>
      </c>
      <c r="N198" s="278"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324</v>
      </c>
      <c r="AT198" s="228" t="s">
        <v>430</v>
      </c>
      <c r="AU198" s="228" t="s">
        <v>72</v>
      </c>
      <c r="AY198" s="20" t="s">
        <v>266</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273</v>
      </c>
      <c r="BM198" s="228" t="s">
        <v>1040</v>
      </c>
    </row>
    <row r="199" spans="1:47" s="2" customFormat="1" ht="12">
      <c r="A199" s="41"/>
      <c r="B199" s="42"/>
      <c r="C199" s="43"/>
      <c r="D199" s="230" t="s">
        <v>275</v>
      </c>
      <c r="E199" s="43"/>
      <c r="F199" s="231" t="s">
        <v>4938</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275</v>
      </c>
      <c r="AU199" s="20" t="s">
        <v>72</v>
      </c>
    </row>
    <row r="200" spans="1:65" s="2" customFormat="1" ht="24.15" customHeight="1">
      <c r="A200" s="41"/>
      <c r="B200" s="42"/>
      <c r="C200" s="269" t="s">
        <v>625</v>
      </c>
      <c r="D200" s="269" t="s">
        <v>430</v>
      </c>
      <c r="E200" s="270" t="s">
        <v>4939</v>
      </c>
      <c r="F200" s="271" t="s">
        <v>4940</v>
      </c>
      <c r="G200" s="272" t="s">
        <v>4921</v>
      </c>
      <c r="H200" s="273">
        <v>15</v>
      </c>
      <c r="I200" s="274"/>
      <c r="J200" s="275">
        <f>ROUND(I200*H200,2)</f>
        <v>0</v>
      </c>
      <c r="K200" s="271" t="s">
        <v>4582</v>
      </c>
      <c r="L200" s="276"/>
      <c r="M200" s="277" t="s">
        <v>19</v>
      </c>
      <c r="N200" s="278"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324</v>
      </c>
      <c r="AT200" s="228" t="s">
        <v>430</v>
      </c>
      <c r="AU200" s="228" t="s">
        <v>72</v>
      </c>
      <c r="AY200" s="20" t="s">
        <v>266</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273</v>
      </c>
      <c r="BM200" s="228" t="s">
        <v>1064</v>
      </c>
    </row>
    <row r="201" spans="1:47" s="2" customFormat="1" ht="12">
      <c r="A201" s="41"/>
      <c r="B201" s="42"/>
      <c r="C201" s="43"/>
      <c r="D201" s="230" t="s">
        <v>275</v>
      </c>
      <c r="E201" s="43"/>
      <c r="F201" s="231" t="s">
        <v>4940</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275</v>
      </c>
      <c r="AU201" s="20" t="s">
        <v>72</v>
      </c>
    </row>
    <row r="202" spans="1:65" s="2" customFormat="1" ht="24.15" customHeight="1">
      <c r="A202" s="41"/>
      <c r="B202" s="42"/>
      <c r="C202" s="269" t="s">
        <v>635</v>
      </c>
      <c r="D202" s="269" t="s">
        <v>430</v>
      </c>
      <c r="E202" s="270" t="s">
        <v>4941</v>
      </c>
      <c r="F202" s="271" t="s">
        <v>4942</v>
      </c>
      <c r="G202" s="272" t="s">
        <v>4921</v>
      </c>
      <c r="H202" s="273">
        <v>5</v>
      </c>
      <c r="I202" s="274"/>
      <c r="J202" s="275">
        <f>ROUND(I202*H202,2)</f>
        <v>0</v>
      </c>
      <c r="K202" s="271" t="s">
        <v>4582</v>
      </c>
      <c r="L202" s="276"/>
      <c r="M202" s="277" t="s">
        <v>19</v>
      </c>
      <c r="N202" s="278" t="s">
        <v>43</v>
      </c>
      <c r="O202" s="87"/>
      <c r="P202" s="226">
        <f>O202*H202</f>
        <v>0</v>
      </c>
      <c r="Q202" s="226">
        <v>0</v>
      </c>
      <c r="R202" s="226">
        <f>Q202*H202</f>
        <v>0</v>
      </c>
      <c r="S202" s="226">
        <v>0</v>
      </c>
      <c r="T202" s="227">
        <f>S202*H202</f>
        <v>0</v>
      </c>
      <c r="U202" s="41"/>
      <c r="V202" s="41"/>
      <c r="W202" s="41"/>
      <c r="X202" s="41"/>
      <c r="Y202" s="41"/>
      <c r="Z202" s="41"/>
      <c r="AA202" s="41"/>
      <c r="AB202" s="41"/>
      <c r="AC202" s="41"/>
      <c r="AD202" s="41"/>
      <c r="AE202" s="41"/>
      <c r="AR202" s="228" t="s">
        <v>324</v>
      </c>
      <c r="AT202" s="228" t="s">
        <v>430</v>
      </c>
      <c r="AU202" s="228" t="s">
        <v>72</v>
      </c>
      <c r="AY202" s="20" t="s">
        <v>266</v>
      </c>
      <c r="BE202" s="229">
        <f>IF(N202="základní",J202,0)</f>
        <v>0</v>
      </c>
      <c r="BF202" s="229">
        <f>IF(N202="snížená",J202,0)</f>
        <v>0</v>
      </c>
      <c r="BG202" s="229">
        <f>IF(N202="zákl. přenesená",J202,0)</f>
        <v>0</v>
      </c>
      <c r="BH202" s="229">
        <f>IF(N202="sníž. přenesená",J202,0)</f>
        <v>0</v>
      </c>
      <c r="BI202" s="229">
        <f>IF(N202="nulová",J202,0)</f>
        <v>0</v>
      </c>
      <c r="BJ202" s="20" t="s">
        <v>80</v>
      </c>
      <c r="BK202" s="229">
        <f>ROUND(I202*H202,2)</f>
        <v>0</v>
      </c>
      <c r="BL202" s="20" t="s">
        <v>273</v>
      </c>
      <c r="BM202" s="228" t="s">
        <v>1076</v>
      </c>
    </row>
    <row r="203" spans="1:47" s="2" customFormat="1" ht="12">
      <c r="A203" s="41"/>
      <c r="B203" s="42"/>
      <c r="C203" s="43"/>
      <c r="D203" s="230" t="s">
        <v>275</v>
      </c>
      <c r="E203" s="43"/>
      <c r="F203" s="231" t="s">
        <v>4942</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275</v>
      </c>
      <c r="AU203" s="20" t="s">
        <v>72</v>
      </c>
    </row>
    <row r="204" spans="1:65" s="2" customFormat="1" ht="16.5" customHeight="1">
      <c r="A204" s="41"/>
      <c r="B204" s="42"/>
      <c r="C204" s="217" t="s">
        <v>652</v>
      </c>
      <c r="D204" s="217" t="s">
        <v>268</v>
      </c>
      <c r="E204" s="218" t="s">
        <v>4943</v>
      </c>
      <c r="F204" s="219" t="s">
        <v>4944</v>
      </c>
      <c r="G204" s="220" t="s">
        <v>3993</v>
      </c>
      <c r="H204" s="221">
        <v>2</v>
      </c>
      <c r="I204" s="222"/>
      <c r="J204" s="223">
        <f>ROUND(I204*H204,2)</f>
        <v>0</v>
      </c>
      <c r="K204" s="219" t="s">
        <v>272</v>
      </c>
      <c r="L204" s="47"/>
      <c r="M204" s="224" t="s">
        <v>19</v>
      </c>
      <c r="N204" s="225" t="s">
        <v>43</v>
      </c>
      <c r="O204" s="87"/>
      <c r="P204" s="226">
        <f>O204*H204</f>
        <v>0</v>
      </c>
      <c r="Q204" s="226">
        <v>0</v>
      </c>
      <c r="R204" s="226">
        <f>Q204*H204</f>
        <v>0</v>
      </c>
      <c r="S204" s="226">
        <v>0</v>
      </c>
      <c r="T204" s="227">
        <f>S204*H204</f>
        <v>0</v>
      </c>
      <c r="U204" s="41"/>
      <c r="V204" s="41"/>
      <c r="W204" s="41"/>
      <c r="X204" s="41"/>
      <c r="Y204" s="41"/>
      <c r="Z204" s="41"/>
      <c r="AA204" s="41"/>
      <c r="AB204" s="41"/>
      <c r="AC204" s="41"/>
      <c r="AD204" s="41"/>
      <c r="AE204" s="41"/>
      <c r="AR204" s="228" t="s">
        <v>273</v>
      </c>
      <c r="AT204" s="228" t="s">
        <v>268</v>
      </c>
      <c r="AU204" s="228" t="s">
        <v>72</v>
      </c>
      <c r="AY204" s="20" t="s">
        <v>266</v>
      </c>
      <c r="BE204" s="229">
        <f>IF(N204="základní",J204,0)</f>
        <v>0</v>
      </c>
      <c r="BF204" s="229">
        <f>IF(N204="snížená",J204,0)</f>
        <v>0</v>
      </c>
      <c r="BG204" s="229">
        <f>IF(N204="zákl. přenesená",J204,0)</f>
        <v>0</v>
      </c>
      <c r="BH204" s="229">
        <f>IF(N204="sníž. přenesená",J204,0)</f>
        <v>0</v>
      </c>
      <c r="BI204" s="229">
        <f>IF(N204="nulová",J204,0)</f>
        <v>0</v>
      </c>
      <c r="BJ204" s="20" t="s">
        <v>80</v>
      </c>
      <c r="BK204" s="229">
        <f>ROUND(I204*H204,2)</f>
        <v>0</v>
      </c>
      <c r="BL204" s="20" t="s">
        <v>273</v>
      </c>
      <c r="BM204" s="228" t="s">
        <v>1097</v>
      </c>
    </row>
    <row r="205" spans="1:47" s="2" customFormat="1" ht="12">
      <c r="A205" s="41"/>
      <c r="B205" s="42"/>
      <c r="C205" s="43"/>
      <c r="D205" s="230" t="s">
        <v>275</v>
      </c>
      <c r="E205" s="43"/>
      <c r="F205" s="231" t="s">
        <v>4944</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275</v>
      </c>
      <c r="AU205" s="20" t="s">
        <v>72</v>
      </c>
    </row>
    <row r="206" spans="1:47" s="2" customFormat="1" ht="12">
      <c r="A206" s="41"/>
      <c r="B206" s="42"/>
      <c r="C206" s="43"/>
      <c r="D206" s="235" t="s">
        <v>277</v>
      </c>
      <c r="E206" s="43"/>
      <c r="F206" s="236" t="s">
        <v>4945</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277</v>
      </c>
      <c r="AU206" s="20" t="s">
        <v>72</v>
      </c>
    </row>
    <row r="207" spans="1:65" s="2" customFormat="1" ht="21.75" customHeight="1">
      <c r="A207" s="41"/>
      <c r="B207" s="42"/>
      <c r="C207" s="269" t="s">
        <v>658</v>
      </c>
      <c r="D207" s="269" t="s">
        <v>430</v>
      </c>
      <c r="E207" s="270" t="s">
        <v>4919</v>
      </c>
      <c r="F207" s="271" t="s">
        <v>4920</v>
      </c>
      <c r="G207" s="272" t="s">
        <v>4921</v>
      </c>
      <c r="H207" s="273">
        <v>2</v>
      </c>
      <c r="I207" s="274"/>
      <c r="J207" s="275">
        <f>ROUND(I207*H207,2)</f>
        <v>0</v>
      </c>
      <c r="K207" s="271" t="s">
        <v>4582</v>
      </c>
      <c r="L207" s="276"/>
      <c r="M207" s="277" t="s">
        <v>19</v>
      </c>
      <c r="N207" s="278"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324</v>
      </c>
      <c r="AT207" s="228" t="s">
        <v>430</v>
      </c>
      <c r="AU207" s="228" t="s">
        <v>72</v>
      </c>
      <c r="AY207" s="20" t="s">
        <v>266</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273</v>
      </c>
      <c r="BM207" s="228" t="s">
        <v>1111</v>
      </c>
    </row>
    <row r="208" spans="1:47" s="2" customFormat="1" ht="12">
      <c r="A208" s="41"/>
      <c r="B208" s="42"/>
      <c r="C208" s="43"/>
      <c r="D208" s="230" t="s">
        <v>275</v>
      </c>
      <c r="E208" s="43"/>
      <c r="F208" s="231" t="s">
        <v>4920</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275</v>
      </c>
      <c r="AU208" s="20" t="s">
        <v>72</v>
      </c>
    </row>
    <row r="209" spans="1:65" s="2" customFormat="1" ht="16.5" customHeight="1">
      <c r="A209" s="41"/>
      <c r="B209" s="42"/>
      <c r="C209" s="269" t="s">
        <v>664</v>
      </c>
      <c r="D209" s="269" t="s">
        <v>430</v>
      </c>
      <c r="E209" s="270" t="s">
        <v>4946</v>
      </c>
      <c r="F209" s="271" t="s">
        <v>4947</v>
      </c>
      <c r="G209" s="272" t="s">
        <v>3993</v>
      </c>
      <c r="H209" s="273">
        <v>32</v>
      </c>
      <c r="I209" s="274"/>
      <c r="J209" s="275">
        <f>ROUND(I209*H209,2)</f>
        <v>0</v>
      </c>
      <c r="K209" s="271" t="s">
        <v>4582</v>
      </c>
      <c r="L209" s="276"/>
      <c r="M209" s="277" t="s">
        <v>19</v>
      </c>
      <c r="N209" s="278"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324</v>
      </c>
      <c r="AT209" s="228" t="s">
        <v>430</v>
      </c>
      <c r="AU209" s="228" t="s">
        <v>72</v>
      </c>
      <c r="AY209" s="20" t="s">
        <v>266</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273</v>
      </c>
      <c r="BM209" s="228" t="s">
        <v>1135</v>
      </c>
    </row>
    <row r="210" spans="1:47" s="2" customFormat="1" ht="12">
      <c r="A210" s="41"/>
      <c r="B210" s="42"/>
      <c r="C210" s="43"/>
      <c r="D210" s="230" t="s">
        <v>275</v>
      </c>
      <c r="E210" s="43"/>
      <c r="F210" s="231" t="s">
        <v>4947</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275</v>
      </c>
      <c r="AU210" s="20" t="s">
        <v>72</v>
      </c>
    </row>
    <row r="211" spans="1:65" s="2" customFormat="1" ht="16.5" customHeight="1">
      <c r="A211" s="41"/>
      <c r="B211" s="42"/>
      <c r="C211" s="269" t="s">
        <v>670</v>
      </c>
      <c r="D211" s="269" t="s">
        <v>430</v>
      </c>
      <c r="E211" s="270" t="s">
        <v>4948</v>
      </c>
      <c r="F211" s="271" t="s">
        <v>4949</v>
      </c>
      <c r="G211" s="272" t="s">
        <v>3993</v>
      </c>
      <c r="H211" s="273">
        <v>8</v>
      </c>
      <c r="I211" s="274"/>
      <c r="J211" s="275">
        <f>ROUND(I211*H211,2)</f>
        <v>0</v>
      </c>
      <c r="K211" s="271" t="s">
        <v>4582</v>
      </c>
      <c r="L211" s="276"/>
      <c r="M211" s="277" t="s">
        <v>19</v>
      </c>
      <c r="N211" s="278" t="s">
        <v>43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324</v>
      </c>
      <c r="AT211" s="228" t="s">
        <v>430</v>
      </c>
      <c r="AU211" s="228" t="s">
        <v>72</v>
      </c>
      <c r="AY211" s="20" t="s">
        <v>266</v>
      </c>
      <c r="BE211" s="229">
        <f>IF(N211="základní",J211,0)</f>
        <v>0</v>
      </c>
      <c r="BF211" s="229">
        <f>IF(N211="snížená",J211,0)</f>
        <v>0</v>
      </c>
      <c r="BG211" s="229">
        <f>IF(N211="zákl. přenesená",J211,0)</f>
        <v>0</v>
      </c>
      <c r="BH211" s="229">
        <f>IF(N211="sníž. přenesená",J211,0)</f>
        <v>0</v>
      </c>
      <c r="BI211" s="229">
        <f>IF(N211="nulová",J211,0)</f>
        <v>0</v>
      </c>
      <c r="BJ211" s="20" t="s">
        <v>80</v>
      </c>
      <c r="BK211" s="229">
        <f>ROUND(I211*H211,2)</f>
        <v>0</v>
      </c>
      <c r="BL211" s="20" t="s">
        <v>273</v>
      </c>
      <c r="BM211" s="228" t="s">
        <v>1143</v>
      </c>
    </row>
    <row r="212" spans="1:47" s="2" customFormat="1" ht="12">
      <c r="A212" s="41"/>
      <c r="B212" s="42"/>
      <c r="C212" s="43"/>
      <c r="D212" s="230" t="s">
        <v>275</v>
      </c>
      <c r="E212" s="43"/>
      <c r="F212" s="231" t="s">
        <v>4949</v>
      </c>
      <c r="G212" s="43"/>
      <c r="H212" s="43"/>
      <c r="I212" s="232"/>
      <c r="J212" s="43"/>
      <c r="K212" s="43"/>
      <c r="L212" s="47"/>
      <c r="M212" s="233"/>
      <c r="N212" s="234"/>
      <c r="O212" s="87"/>
      <c r="P212" s="87"/>
      <c r="Q212" s="87"/>
      <c r="R212" s="87"/>
      <c r="S212" s="87"/>
      <c r="T212" s="88"/>
      <c r="U212" s="41"/>
      <c r="V212" s="41"/>
      <c r="W212" s="41"/>
      <c r="X212" s="41"/>
      <c r="Y212" s="41"/>
      <c r="Z212" s="41"/>
      <c r="AA212" s="41"/>
      <c r="AB212" s="41"/>
      <c r="AC212" s="41"/>
      <c r="AD212" s="41"/>
      <c r="AE212" s="41"/>
      <c r="AT212" s="20" t="s">
        <v>275</v>
      </c>
      <c r="AU212" s="20" t="s">
        <v>72</v>
      </c>
    </row>
    <row r="213" spans="1:65" s="2" customFormat="1" ht="24.15" customHeight="1">
      <c r="A213" s="41"/>
      <c r="B213" s="42"/>
      <c r="C213" s="217" t="s">
        <v>676</v>
      </c>
      <c r="D213" s="217" t="s">
        <v>268</v>
      </c>
      <c r="E213" s="218" t="s">
        <v>4950</v>
      </c>
      <c r="F213" s="219" t="s">
        <v>4951</v>
      </c>
      <c r="G213" s="220" t="s">
        <v>423</v>
      </c>
      <c r="H213" s="221">
        <v>250</v>
      </c>
      <c r="I213" s="222"/>
      <c r="J213" s="223">
        <f>ROUND(I213*H213,2)</f>
        <v>0</v>
      </c>
      <c r="K213" s="219" t="s">
        <v>272</v>
      </c>
      <c r="L213" s="47"/>
      <c r="M213" s="224" t="s">
        <v>19</v>
      </c>
      <c r="N213" s="225" t="s">
        <v>43</v>
      </c>
      <c r="O213" s="87"/>
      <c r="P213" s="226">
        <f>O213*H213</f>
        <v>0</v>
      </c>
      <c r="Q213" s="226">
        <v>0</v>
      </c>
      <c r="R213" s="226">
        <f>Q213*H213</f>
        <v>0</v>
      </c>
      <c r="S213" s="226">
        <v>0</v>
      </c>
      <c r="T213" s="227">
        <f>S213*H213</f>
        <v>0</v>
      </c>
      <c r="U213" s="41"/>
      <c r="V213" s="41"/>
      <c r="W213" s="41"/>
      <c r="X213" s="41"/>
      <c r="Y213" s="41"/>
      <c r="Z213" s="41"/>
      <c r="AA213" s="41"/>
      <c r="AB213" s="41"/>
      <c r="AC213" s="41"/>
      <c r="AD213" s="41"/>
      <c r="AE213" s="41"/>
      <c r="AR213" s="228" t="s">
        <v>273</v>
      </c>
      <c r="AT213" s="228" t="s">
        <v>268</v>
      </c>
      <c r="AU213" s="228" t="s">
        <v>72</v>
      </c>
      <c r="AY213" s="20" t="s">
        <v>266</v>
      </c>
      <c r="BE213" s="229">
        <f>IF(N213="základní",J213,0)</f>
        <v>0</v>
      </c>
      <c r="BF213" s="229">
        <f>IF(N213="snížená",J213,0)</f>
        <v>0</v>
      </c>
      <c r="BG213" s="229">
        <f>IF(N213="zákl. přenesená",J213,0)</f>
        <v>0</v>
      </c>
      <c r="BH213" s="229">
        <f>IF(N213="sníž. přenesená",J213,0)</f>
        <v>0</v>
      </c>
      <c r="BI213" s="229">
        <f>IF(N213="nulová",J213,0)</f>
        <v>0</v>
      </c>
      <c r="BJ213" s="20" t="s">
        <v>80</v>
      </c>
      <c r="BK213" s="229">
        <f>ROUND(I213*H213,2)</f>
        <v>0</v>
      </c>
      <c r="BL213" s="20" t="s">
        <v>273</v>
      </c>
      <c r="BM213" s="228" t="s">
        <v>1151</v>
      </c>
    </row>
    <row r="214" spans="1:47" s="2" customFormat="1" ht="12">
      <c r="A214" s="41"/>
      <c r="B214" s="42"/>
      <c r="C214" s="43"/>
      <c r="D214" s="230" t="s">
        <v>275</v>
      </c>
      <c r="E214" s="43"/>
      <c r="F214" s="231" t="s">
        <v>4951</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275</v>
      </c>
      <c r="AU214" s="20" t="s">
        <v>72</v>
      </c>
    </row>
    <row r="215" spans="1:47" s="2" customFormat="1" ht="12">
      <c r="A215" s="41"/>
      <c r="B215" s="42"/>
      <c r="C215" s="43"/>
      <c r="D215" s="235" t="s">
        <v>277</v>
      </c>
      <c r="E215" s="43"/>
      <c r="F215" s="236" t="s">
        <v>4952</v>
      </c>
      <c r="G215" s="43"/>
      <c r="H215" s="43"/>
      <c r="I215" s="232"/>
      <c r="J215" s="43"/>
      <c r="K215" s="43"/>
      <c r="L215" s="47"/>
      <c r="M215" s="233"/>
      <c r="N215" s="234"/>
      <c r="O215" s="87"/>
      <c r="P215" s="87"/>
      <c r="Q215" s="87"/>
      <c r="R215" s="87"/>
      <c r="S215" s="87"/>
      <c r="T215" s="88"/>
      <c r="U215" s="41"/>
      <c r="V215" s="41"/>
      <c r="W215" s="41"/>
      <c r="X215" s="41"/>
      <c r="Y215" s="41"/>
      <c r="Z215" s="41"/>
      <c r="AA215" s="41"/>
      <c r="AB215" s="41"/>
      <c r="AC215" s="41"/>
      <c r="AD215" s="41"/>
      <c r="AE215" s="41"/>
      <c r="AT215" s="20" t="s">
        <v>277</v>
      </c>
      <c r="AU215" s="20" t="s">
        <v>72</v>
      </c>
    </row>
    <row r="216" spans="1:65" s="2" customFormat="1" ht="16.5" customHeight="1">
      <c r="A216" s="41"/>
      <c r="B216" s="42"/>
      <c r="C216" s="269" t="s">
        <v>746</v>
      </c>
      <c r="D216" s="269" t="s">
        <v>430</v>
      </c>
      <c r="E216" s="270" t="s">
        <v>4953</v>
      </c>
      <c r="F216" s="271" t="s">
        <v>4954</v>
      </c>
      <c r="G216" s="272" t="s">
        <v>423</v>
      </c>
      <c r="H216" s="273">
        <v>250</v>
      </c>
      <c r="I216" s="274"/>
      <c r="J216" s="275">
        <f>ROUND(I216*H216,2)</f>
        <v>0</v>
      </c>
      <c r="K216" s="271" t="s">
        <v>4582</v>
      </c>
      <c r="L216" s="276"/>
      <c r="M216" s="277" t="s">
        <v>19</v>
      </c>
      <c r="N216" s="278" t="s">
        <v>43</v>
      </c>
      <c r="O216" s="87"/>
      <c r="P216" s="226">
        <f>O216*H216</f>
        <v>0</v>
      </c>
      <c r="Q216" s="226">
        <v>0</v>
      </c>
      <c r="R216" s="226">
        <f>Q216*H216</f>
        <v>0</v>
      </c>
      <c r="S216" s="226">
        <v>0</v>
      </c>
      <c r="T216" s="227">
        <f>S216*H216</f>
        <v>0</v>
      </c>
      <c r="U216" s="41"/>
      <c r="V216" s="41"/>
      <c r="W216" s="41"/>
      <c r="X216" s="41"/>
      <c r="Y216" s="41"/>
      <c r="Z216" s="41"/>
      <c r="AA216" s="41"/>
      <c r="AB216" s="41"/>
      <c r="AC216" s="41"/>
      <c r="AD216" s="41"/>
      <c r="AE216" s="41"/>
      <c r="AR216" s="228" t="s">
        <v>324</v>
      </c>
      <c r="AT216" s="228" t="s">
        <v>430</v>
      </c>
      <c r="AU216" s="228" t="s">
        <v>72</v>
      </c>
      <c r="AY216" s="20" t="s">
        <v>266</v>
      </c>
      <c r="BE216" s="229">
        <f>IF(N216="základní",J216,0)</f>
        <v>0</v>
      </c>
      <c r="BF216" s="229">
        <f>IF(N216="snížená",J216,0)</f>
        <v>0</v>
      </c>
      <c r="BG216" s="229">
        <f>IF(N216="zákl. přenesená",J216,0)</f>
        <v>0</v>
      </c>
      <c r="BH216" s="229">
        <f>IF(N216="sníž. přenesená",J216,0)</f>
        <v>0</v>
      </c>
      <c r="BI216" s="229">
        <f>IF(N216="nulová",J216,0)</f>
        <v>0</v>
      </c>
      <c r="BJ216" s="20" t="s">
        <v>80</v>
      </c>
      <c r="BK216" s="229">
        <f>ROUND(I216*H216,2)</f>
        <v>0</v>
      </c>
      <c r="BL216" s="20" t="s">
        <v>273</v>
      </c>
      <c r="BM216" s="228" t="s">
        <v>1159</v>
      </c>
    </row>
    <row r="217" spans="1:47" s="2" customFormat="1" ht="12">
      <c r="A217" s="41"/>
      <c r="B217" s="42"/>
      <c r="C217" s="43"/>
      <c r="D217" s="230" t="s">
        <v>275</v>
      </c>
      <c r="E217" s="43"/>
      <c r="F217" s="231" t="s">
        <v>4954</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275</v>
      </c>
      <c r="AU217" s="20" t="s">
        <v>72</v>
      </c>
    </row>
    <row r="218" spans="1:65" s="2" customFormat="1" ht="16.5" customHeight="1">
      <c r="A218" s="41"/>
      <c r="B218" s="42"/>
      <c r="C218" s="269" t="s">
        <v>753</v>
      </c>
      <c r="D218" s="269" t="s">
        <v>430</v>
      </c>
      <c r="E218" s="270" t="s">
        <v>4955</v>
      </c>
      <c r="F218" s="271" t="s">
        <v>4956</v>
      </c>
      <c r="G218" s="272" t="s">
        <v>3993</v>
      </c>
      <c r="H218" s="273">
        <v>125</v>
      </c>
      <c r="I218" s="274"/>
      <c r="J218" s="275">
        <f>ROUND(I218*H218,2)</f>
        <v>0</v>
      </c>
      <c r="K218" s="271" t="s">
        <v>4582</v>
      </c>
      <c r="L218" s="276"/>
      <c r="M218" s="277" t="s">
        <v>19</v>
      </c>
      <c r="N218" s="278"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324</v>
      </c>
      <c r="AT218" s="228" t="s">
        <v>430</v>
      </c>
      <c r="AU218" s="228" t="s">
        <v>72</v>
      </c>
      <c r="AY218" s="20" t="s">
        <v>266</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273</v>
      </c>
      <c r="BM218" s="228" t="s">
        <v>1179</v>
      </c>
    </row>
    <row r="219" spans="1:47" s="2" customFormat="1" ht="12">
      <c r="A219" s="41"/>
      <c r="B219" s="42"/>
      <c r="C219" s="43"/>
      <c r="D219" s="230" t="s">
        <v>275</v>
      </c>
      <c r="E219" s="43"/>
      <c r="F219" s="231" t="s">
        <v>4956</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275</v>
      </c>
      <c r="AU219" s="20" t="s">
        <v>72</v>
      </c>
    </row>
    <row r="220" spans="1:65" s="2" customFormat="1" ht="16.5" customHeight="1">
      <c r="A220" s="41"/>
      <c r="B220" s="42"/>
      <c r="C220" s="269" t="s">
        <v>760</v>
      </c>
      <c r="D220" s="269" t="s">
        <v>430</v>
      </c>
      <c r="E220" s="270" t="s">
        <v>4840</v>
      </c>
      <c r="F220" s="271" t="s">
        <v>4841</v>
      </c>
      <c r="G220" s="272" t="s">
        <v>3993</v>
      </c>
      <c r="H220" s="273">
        <v>50</v>
      </c>
      <c r="I220" s="274"/>
      <c r="J220" s="275">
        <f>ROUND(I220*H220,2)</f>
        <v>0</v>
      </c>
      <c r="K220" s="271" t="s">
        <v>4582</v>
      </c>
      <c r="L220" s="276"/>
      <c r="M220" s="277" t="s">
        <v>19</v>
      </c>
      <c r="N220" s="278" t="s">
        <v>43</v>
      </c>
      <c r="O220" s="87"/>
      <c r="P220" s="226">
        <f>O220*H220</f>
        <v>0</v>
      </c>
      <c r="Q220" s="226">
        <v>0</v>
      </c>
      <c r="R220" s="226">
        <f>Q220*H220</f>
        <v>0</v>
      </c>
      <c r="S220" s="226">
        <v>0</v>
      </c>
      <c r="T220" s="227">
        <f>S220*H220</f>
        <v>0</v>
      </c>
      <c r="U220" s="41"/>
      <c r="V220" s="41"/>
      <c r="W220" s="41"/>
      <c r="X220" s="41"/>
      <c r="Y220" s="41"/>
      <c r="Z220" s="41"/>
      <c r="AA220" s="41"/>
      <c r="AB220" s="41"/>
      <c r="AC220" s="41"/>
      <c r="AD220" s="41"/>
      <c r="AE220" s="41"/>
      <c r="AR220" s="228" t="s">
        <v>324</v>
      </c>
      <c r="AT220" s="228" t="s">
        <v>430</v>
      </c>
      <c r="AU220" s="228" t="s">
        <v>72</v>
      </c>
      <c r="AY220" s="20" t="s">
        <v>266</v>
      </c>
      <c r="BE220" s="229">
        <f>IF(N220="základní",J220,0)</f>
        <v>0</v>
      </c>
      <c r="BF220" s="229">
        <f>IF(N220="snížená",J220,0)</f>
        <v>0</v>
      </c>
      <c r="BG220" s="229">
        <f>IF(N220="zákl. přenesená",J220,0)</f>
        <v>0</v>
      </c>
      <c r="BH220" s="229">
        <f>IF(N220="sníž. přenesená",J220,0)</f>
        <v>0</v>
      </c>
      <c r="BI220" s="229">
        <f>IF(N220="nulová",J220,0)</f>
        <v>0</v>
      </c>
      <c r="BJ220" s="20" t="s">
        <v>80</v>
      </c>
      <c r="BK220" s="229">
        <f>ROUND(I220*H220,2)</f>
        <v>0</v>
      </c>
      <c r="BL220" s="20" t="s">
        <v>273</v>
      </c>
      <c r="BM220" s="228" t="s">
        <v>1190</v>
      </c>
    </row>
    <row r="221" spans="1:47" s="2" customFormat="1" ht="12">
      <c r="A221" s="41"/>
      <c r="B221" s="42"/>
      <c r="C221" s="43"/>
      <c r="D221" s="230" t="s">
        <v>275</v>
      </c>
      <c r="E221" s="43"/>
      <c r="F221" s="231" t="s">
        <v>4841</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275</v>
      </c>
      <c r="AU221" s="20" t="s">
        <v>72</v>
      </c>
    </row>
    <row r="222" spans="1:65" s="2" customFormat="1" ht="16.5" customHeight="1">
      <c r="A222" s="41"/>
      <c r="B222" s="42"/>
      <c r="C222" s="269" t="s">
        <v>766</v>
      </c>
      <c r="D222" s="269" t="s">
        <v>430</v>
      </c>
      <c r="E222" s="270" t="s">
        <v>4957</v>
      </c>
      <c r="F222" s="271" t="s">
        <v>4958</v>
      </c>
      <c r="G222" s="272" t="s">
        <v>3993</v>
      </c>
      <c r="H222" s="273">
        <v>50</v>
      </c>
      <c r="I222" s="274"/>
      <c r="J222" s="275">
        <f>ROUND(I222*H222,2)</f>
        <v>0</v>
      </c>
      <c r="K222" s="271" t="s">
        <v>4582</v>
      </c>
      <c r="L222" s="276"/>
      <c r="M222" s="277" t="s">
        <v>19</v>
      </c>
      <c r="N222" s="278" t="s">
        <v>43</v>
      </c>
      <c r="O222" s="87"/>
      <c r="P222" s="226">
        <f>O222*H222</f>
        <v>0</v>
      </c>
      <c r="Q222" s="226">
        <v>0</v>
      </c>
      <c r="R222" s="226">
        <f>Q222*H222</f>
        <v>0</v>
      </c>
      <c r="S222" s="226">
        <v>0</v>
      </c>
      <c r="T222" s="227">
        <f>S222*H222</f>
        <v>0</v>
      </c>
      <c r="U222" s="41"/>
      <c r="V222" s="41"/>
      <c r="W222" s="41"/>
      <c r="X222" s="41"/>
      <c r="Y222" s="41"/>
      <c r="Z222" s="41"/>
      <c r="AA222" s="41"/>
      <c r="AB222" s="41"/>
      <c r="AC222" s="41"/>
      <c r="AD222" s="41"/>
      <c r="AE222" s="41"/>
      <c r="AR222" s="228" t="s">
        <v>324</v>
      </c>
      <c r="AT222" s="228" t="s">
        <v>430</v>
      </c>
      <c r="AU222" s="228" t="s">
        <v>72</v>
      </c>
      <c r="AY222" s="20" t="s">
        <v>266</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273</v>
      </c>
      <c r="BM222" s="228" t="s">
        <v>1200</v>
      </c>
    </row>
    <row r="223" spans="1:47" s="2" customFormat="1" ht="12">
      <c r="A223" s="41"/>
      <c r="B223" s="42"/>
      <c r="C223" s="43"/>
      <c r="D223" s="230" t="s">
        <v>275</v>
      </c>
      <c r="E223" s="43"/>
      <c r="F223" s="231" t="s">
        <v>4958</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275</v>
      </c>
      <c r="AU223" s="20" t="s">
        <v>72</v>
      </c>
    </row>
    <row r="224" spans="1:65" s="2" customFormat="1" ht="24.15" customHeight="1">
      <c r="A224" s="41"/>
      <c r="B224" s="42"/>
      <c r="C224" s="217" t="s">
        <v>784</v>
      </c>
      <c r="D224" s="217" t="s">
        <v>268</v>
      </c>
      <c r="E224" s="218" t="s">
        <v>4959</v>
      </c>
      <c r="F224" s="219" t="s">
        <v>4960</v>
      </c>
      <c r="G224" s="220" t="s">
        <v>423</v>
      </c>
      <c r="H224" s="221">
        <v>25</v>
      </c>
      <c r="I224" s="222"/>
      <c r="J224" s="223">
        <f>ROUND(I224*H224,2)</f>
        <v>0</v>
      </c>
      <c r="K224" s="219" t="s">
        <v>272</v>
      </c>
      <c r="L224" s="47"/>
      <c r="M224" s="224" t="s">
        <v>19</v>
      </c>
      <c r="N224" s="225" t="s">
        <v>43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273</v>
      </c>
      <c r="AT224" s="228" t="s">
        <v>268</v>
      </c>
      <c r="AU224" s="228" t="s">
        <v>72</v>
      </c>
      <c r="AY224" s="20" t="s">
        <v>266</v>
      </c>
      <c r="BE224" s="229">
        <f>IF(N224="základní",J224,0)</f>
        <v>0</v>
      </c>
      <c r="BF224" s="229">
        <f>IF(N224="snížená",J224,0)</f>
        <v>0</v>
      </c>
      <c r="BG224" s="229">
        <f>IF(N224="zákl. přenesená",J224,0)</f>
        <v>0</v>
      </c>
      <c r="BH224" s="229">
        <f>IF(N224="sníž. přenesená",J224,0)</f>
        <v>0</v>
      </c>
      <c r="BI224" s="229">
        <f>IF(N224="nulová",J224,0)</f>
        <v>0</v>
      </c>
      <c r="BJ224" s="20" t="s">
        <v>80</v>
      </c>
      <c r="BK224" s="229">
        <f>ROUND(I224*H224,2)</f>
        <v>0</v>
      </c>
      <c r="BL224" s="20" t="s">
        <v>273</v>
      </c>
      <c r="BM224" s="228" t="s">
        <v>1214</v>
      </c>
    </row>
    <row r="225" spans="1:47" s="2" customFormat="1" ht="12">
      <c r="A225" s="41"/>
      <c r="B225" s="42"/>
      <c r="C225" s="43"/>
      <c r="D225" s="230" t="s">
        <v>275</v>
      </c>
      <c r="E225" s="43"/>
      <c r="F225" s="231" t="s">
        <v>4960</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275</v>
      </c>
      <c r="AU225" s="20" t="s">
        <v>72</v>
      </c>
    </row>
    <row r="226" spans="1:47" s="2" customFormat="1" ht="12">
      <c r="A226" s="41"/>
      <c r="B226" s="42"/>
      <c r="C226" s="43"/>
      <c r="D226" s="235" t="s">
        <v>277</v>
      </c>
      <c r="E226" s="43"/>
      <c r="F226" s="236" t="s">
        <v>4961</v>
      </c>
      <c r="G226" s="43"/>
      <c r="H226" s="43"/>
      <c r="I226" s="232"/>
      <c r="J226" s="43"/>
      <c r="K226" s="43"/>
      <c r="L226" s="47"/>
      <c r="M226" s="233"/>
      <c r="N226" s="234"/>
      <c r="O226" s="87"/>
      <c r="P226" s="87"/>
      <c r="Q226" s="87"/>
      <c r="R226" s="87"/>
      <c r="S226" s="87"/>
      <c r="T226" s="88"/>
      <c r="U226" s="41"/>
      <c r="V226" s="41"/>
      <c r="W226" s="41"/>
      <c r="X226" s="41"/>
      <c r="Y226" s="41"/>
      <c r="Z226" s="41"/>
      <c r="AA226" s="41"/>
      <c r="AB226" s="41"/>
      <c r="AC226" s="41"/>
      <c r="AD226" s="41"/>
      <c r="AE226" s="41"/>
      <c r="AT226" s="20" t="s">
        <v>277</v>
      </c>
      <c r="AU226" s="20" t="s">
        <v>72</v>
      </c>
    </row>
    <row r="227" spans="1:65" s="2" customFormat="1" ht="16.5" customHeight="1">
      <c r="A227" s="41"/>
      <c r="B227" s="42"/>
      <c r="C227" s="269" t="s">
        <v>805</v>
      </c>
      <c r="D227" s="269" t="s">
        <v>430</v>
      </c>
      <c r="E227" s="270" t="s">
        <v>4962</v>
      </c>
      <c r="F227" s="271" t="s">
        <v>4963</v>
      </c>
      <c r="G227" s="272" t="s">
        <v>423</v>
      </c>
      <c r="H227" s="273">
        <v>25</v>
      </c>
      <c r="I227" s="274"/>
      <c r="J227" s="275">
        <f>ROUND(I227*H227,2)</f>
        <v>0</v>
      </c>
      <c r="K227" s="271" t="s">
        <v>4582</v>
      </c>
      <c r="L227" s="276"/>
      <c r="M227" s="277" t="s">
        <v>19</v>
      </c>
      <c r="N227" s="278" t="s">
        <v>43</v>
      </c>
      <c r="O227" s="87"/>
      <c r="P227" s="226">
        <f>O227*H227</f>
        <v>0</v>
      </c>
      <c r="Q227" s="226">
        <v>0</v>
      </c>
      <c r="R227" s="226">
        <f>Q227*H227</f>
        <v>0</v>
      </c>
      <c r="S227" s="226">
        <v>0</v>
      </c>
      <c r="T227" s="227">
        <f>S227*H227</f>
        <v>0</v>
      </c>
      <c r="U227" s="41"/>
      <c r="V227" s="41"/>
      <c r="W227" s="41"/>
      <c r="X227" s="41"/>
      <c r="Y227" s="41"/>
      <c r="Z227" s="41"/>
      <c r="AA227" s="41"/>
      <c r="AB227" s="41"/>
      <c r="AC227" s="41"/>
      <c r="AD227" s="41"/>
      <c r="AE227" s="41"/>
      <c r="AR227" s="228" t="s">
        <v>324</v>
      </c>
      <c r="AT227" s="228" t="s">
        <v>430</v>
      </c>
      <c r="AU227" s="228" t="s">
        <v>72</v>
      </c>
      <c r="AY227" s="20" t="s">
        <v>266</v>
      </c>
      <c r="BE227" s="229">
        <f>IF(N227="základní",J227,0)</f>
        <v>0</v>
      </c>
      <c r="BF227" s="229">
        <f>IF(N227="snížená",J227,0)</f>
        <v>0</v>
      </c>
      <c r="BG227" s="229">
        <f>IF(N227="zákl. přenesená",J227,0)</f>
        <v>0</v>
      </c>
      <c r="BH227" s="229">
        <f>IF(N227="sníž. přenesená",J227,0)</f>
        <v>0</v>
      </c>
      <c r="BI227" s="229">
        <f>IF(N227="nulová",J227,0)</f>
        <v>0</v>
      </c>
      <c r="BJ227" s="20" t="s">
        <v>80</v>
      </c>
      <c r="BK227" s="229">
        <f>ROUND(I227*H227,2)</f>
        <v>0</v>
      </c>
      <c r="BL227" s="20" t="s">
        <v>273</v>
      </c>
      <c r="BM227" s="228" t="s">
        <v>1226</v>
      </c>
    </row>
    <row r="228" spans="1:47" s="2" customFormat="1" ht="12">
      <c r="A228" s="41"/>
      <c r="B228" s="42"/>
      <c r="C228" s="43"/>
      <c r="D228" s="230" t="s">
        <v>275</v>
      </c>
      <c r="E228" s="43"/>
      <c r="F228" s="231" t="s">
        <v>4963</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275</v>
      </c>
      <c r="AU228" s="20" t="s">
        <v>72</v>
      </c>
    </row>
    <row r="229" spans="1:65" s="2" customFormat="1" ht="21.75" customHeight="1">
      <c r="A229" s="41"/>
      <c r="B229" s="42"/>
      <c r="C229" s="269" t="s">
        <v>603</v>
      </c>
      <c r="D229" s="269" t="s">
        <v>430</v>
      </c>
      <c r="E229" s="270" t="s">
        <v>4964</v>
      </c>
      <c r="F229" s="271" t="s">
        <v>4965</v>
      </c>
      <c r="G229" s="272" t="s">
        <v>3993</v>
      </c>
      <c r="H229" s="273">
        <v>25</v>
      </c>
      <c r="I229" s="274"/>
      <c r="J229" s="275">
        <f>ROUND(I229*H229,2)</f>
        <v>0</v>
      </c>
      <c r="K229" s="271" t="s">
        <v>4582</v>
      </c>
      <c r="L229" s="276"/>
      <c r="M229" s="277" t="s">
        <v>19</v>
      </c>
      <c r="N229" s="278" t="s">
        <v>43</v>
      </c>
      <c r="O229" s="87"/>
      <c r="P229" s="226">
        <f>O229*H229</f>
        <v>0</v>
      </c>
      <c r="Q229" s="226">
        <v>0</v>
      </c>
      <c r="R229" s="226">
        <f>Q229*H229</f>
        <v>0</v>
      </c>
      <c r="S229" s="226">
        <v>0</v>
      </c>
      <c r="T229" s="227">
        <f>S229*H229</f>
        <v>0</v>
      </c>
      <c r="U229" s="41"/>
      <c r="V229" s="41"/>
      <c r="W229" s="41"/>
      <c r="X229" s="41"/>
      <c r="Y229" s="41"/>
      <c r="Z229" s="41"/>
      <c r="AA229" s="41"/>
      <c r="AB229" s="41"/>
      <c r="AC229" s="41"/>
      <c r="AD229" s="41"/>
      <c r="AE229" s="41"/>
      <c r="AR229" s="228" t="s">
        <v>324</v>
      </c>
      <c r="AT229" s="228" t="s">
        <v>430</v>
      </c>
      <c r="AU229" s="228" t="s">
        <v>72</v>
      </c>
      <c r="AY229" s="20" t="s">
        <v>266</v>
      </c>
      <c r="BE229" s="229">
        <f>IF(N229="základní",J229,0)</f>
        <v>0</v>
      </c>
      <c r="BF229" s="229">
        <f>IF(N229="snížená",J229,0)</f>
        <v>0</v>
      </c>
      <c r="BG229" s="229">
        <f>IF(N229="zákl. přenesená",J229,0)</f>
        <v>0</v>
      </c>
      <c r="BH229" s="229">
        <f>IF(N229="sníž. přenesená",J229,0)</f>
        <v>0</v>
      </c>
      <c r="BI229" s="229">
        <f>IF(N229="nulová",J229,0)</f>
        <v>0</v>
      </c>
      <c r="BJ229" s="20" t="s">
        <v>80</v>
      </c>
      <c r="BK229" s="229">
        <f>ROUND(I229*H229,2)</f>
        <v>0</v>
      </c>
      <c r="BL229" s="20" t="s">
        <v>273</v>
      </c>
      <c r="BM229" s="228" t="s">
        <v>1238</v>
      </c>
    </row>
    <row r="230" spans="1:47" s="2" customFormat="1" ht="12">
      <c r="A230" s="41"/>
      <c r="B230" s="42"/>
      <c r="C230" s="43"/>
      <c r="D230" s="230" t="s">
        <v>275</v>
      </c>
      <c r="E230" s="43"/>
      <c r="F230" s="231" t="s">
        <v>4965</v>
      </c>
      <c r="G230" s="43"/>
      <c r="H230" s="43"/>
      <c r="I230" s="232"/>
      <c r="J230" s="43"/>
      <c r="K230" s="43"/>
      <c r="L230" s="47"/>
      <c r="M230" s="305"/>
      <c r="N230" s="306"/>
      <c r="O230" s="307"/>
      <c r="P230" s="307"/>
      <c r="Q230" s="307"/>
      <c r="R230" s="307"/>
      <c r="S230" s="307"/>
      <c r="T230" s="308"/>
      <c r="U230" s="41"/>
      <c r="V230" s="41"/>
      <c r="W230" s="41"/>
      <c r="X230" s="41"/>
      <c r="Y230" s="41"/>
      <c r="Z230" s="41"/>
      <c r="AA230" s="41"/>
      <c r="AB230" s="41"/>
      <c r="AC230" s="41"/>
      <c r="AD230" s="41"/>
      <c r="AE230" s="41"/>
      <c r="AT230" s="20" t="s">
        <v>275</v>
      </c>
      <c r="AU230" s="20" t="s">
        <v>72</v>
      </c>
    </row>
    <row r="231" spans="1:31" s="2" customFormat="1" ht="6.95" customHeight="1">
      <c r="A231" s="41"/>
      <c r="B231" s="62"/>
      <c r="C231" s="63"/>
      <c r="D231" s="63"/>
      <c r="E231" s="63"/>
      <c r="F231" s="63"/>
      <c r="G231" s="63"/>
      <c r="H231" s="63"/>
      <c r="I231" s="63"/>
      <c r="J231" s="63"/>
      <c r="K231" s="63"/>
      <c r="L231" s="47"/>
      <c r="M231" s="41"/>
      <c r="O231" s="41"/>
      <c r="P231" s="41"/>
      <c r="Q231" s="41"/>
      <c r="R231" s="41"/>
      <c r="S231" s="41"/>
      <c r="T231" s="41"/>
      <c r="U231" s="41"/>
      <c r="V231" s="41"/>
      <c r="W231" s="41"/>
      <c r="X231" s="41"/>
      <c r="Y231" s="41"/>
      <c r="Z231" s="41"/>
      <c r="AA231" s="41"/>
      <c r="AB231" s="41"/>
      <c r="AC231" s="41"/>
      <c r="AD231" s="41"/>
      <c r="AE231" s="41"/>
    </row>
  </sheetData>
  <sheetProtection password="D520" sheet="1" objects="1" scenarios="1" formatColumns="0" formatRows="0" autoFilter="0"/>
  <autoFilter ref="C84:K230"/>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8" r:id="rId1" display="https://podminky.urs.cz/item/CS_URS_2022_01/210220021"/>
    <hyperlink ref="F93" r:id="rId2" display="https://podminky.urs.cz/item/CS_URS_2022_01/210220002"/>
    <hyperlink ref="F110" r:id="rId3" display="https://podminky.urs.cz/item/CS_URS_2022_01/210220301"/>
    <hyperlink ref="F127" r:id="rId4" display="https://podminky.urs.cz/item/CS_URS_2022_01/210220302"/>
    <hyperlink ref="F136" r:id="rId5" display="https://podminky.urs.cz/item/CS_URS_2022_01/210220401"/>
    <hyperlink ref="F143" r:id="rId6" display="https://podminky.urs.cz/item/CS_URS_2022_01/210220361"/>
    <hyperlink ref="F148" r:id="rId7" display="https://podminky.urs.cz/item/CS_URS_2022_01/460161173"/>
    <hyperlink ref="F151" r:id="rId8" display="https://podminky.urs.cz/item/CS_URS_2022_01/460431183"/>
    <hyperlink ref="F154" r:id="rId9" display="https://podminky.urs.cz/item/CS_URS_2022_01/460481131"/>
    <hyperlink ref="F157" r:id="rId10" display="https://podminky.urs.cz/item/CS_URS_2022_01/468081415"/>
    <hyperlink ref="F160" r:id="rId11" display="https://podminky.urs.cz/item/CS_URS_2022_01/468081313"/>
    <hyperlink ref="F163" r:id="rId12" display="https://podminky.urs.cz/item/CS_URS_2022_01/468081316"/>
    <hyperlink ref="F166" r:id="rId13" display="https://podminky.urs.cz/item/CS_URS_2022_01/580105062"/>
    <hyperlink ref="F169" r:id="rId14" display="https://podminky.urs.cz/item/CS_URS_2022_01/741810003"/>
    <hyperlink ref="F172" r:id="rId15" display="https://podminky.urs.cz/item/CS_URS_2022_01/741810011"/>
    <hyperlink ref="F175" r:id="rId16" display="https://podminky.urs.cz/item/CS_URS_2022_01/741231012"/>
    <hyperlink ref="F180" r:id="rId17" display="https://podminky.urs.cz/item/CS_URS_2022_01/741430011"/>
    <hyperlink ref="F185" r:id="rId18" display="https://podminky.urs.cz/item/CS_URS_2022_01/210020681"/>
    <hyperlink ref="F192" r:id="rId19" display="https://podminky.urs.cz/item/CS_URS_2022_01/210220321"/>
    <hyperlink ref="F197" r:id="rId20" display="https://podminky.urs.cz/item/CS_URS_2022_01/210100272"/>
    <hyperlink ref="F206" r:id="rId21" display="https://podminky.urs.cz/item/CS_URS_2022_01/741430012"/>
    <hyperlink ref="F215" r:id="rId22" display="https://podminky.urs.cz/item/CS_URS_2022_01/741420002"/>
    <hyperlink ref="F226" r:id="rId23" display="https://podminky.urs.cz/item/CS_URS_2022_01/210220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4"/>
</worksheet>
</file>

<file path=xl/worksheets/sheet9.xml><?xml version="1.0" encoding="utf-8"?>
<worksheet xmlns="http://schemas.openxmlformats.org/spreadsheetml/2006/main" xmlns:r="http://schemas.openxmlformats.org/officeDocument/2006/relationships">
  <sheetPr>
    <pageSetUpPr fitToPage="1"/>
  </sheetPr>
  <dimension ref="A2:BM2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107</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3786</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3787</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4966</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ROUND(J100,2)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ROUND((SUM(BE100:BE275)),2)</f>
        <v>0</v>
      </c>
      <c r="G35" s="41"/>
      <c r="H35" s="41"/>
      <c r="I35" s="162">
        <v>0.21</v>
      </c>
      <c r="J35" s="161">
        <f>ROUND(((SUM(BE100:BE275))*I35),2)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ROUND((SUM(BF100:BF275)),2)</f>
        <v>0</v>
      </c>
      <c r="G36" s="41"/>
      <c r="H36" s="41"/>
      <c r="I36" s="162">
        <v>0.15</v>
      </c>
      <c r="J36" s="161">
        <f>ROUND(((SUM(BF100:BF275))*I36),2)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ROUND((SUM(BG100:BG275)),2)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ROUND((SUM(BH100:BH275)),2)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ROUND((SUM(BI100:BI275)),2)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3786</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3787</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D.1.4.e - Elektronické komunikace</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J100</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4967</v>
      </c>
      <c r="E64" s="182"/>
      <c r="F64" s="182"/>
      <c r="G64" s="182"/>
      <c r="H64" s="182"/>
      <c r="I64" s="182"/>
      <c r="J64" s="183">
        <f>J101</f>
        <v>0</v>
      </c>
      <c r="K64" s="180"/>
      <c r="L64" s="184"/>
      <c r="S64" s="9"/>
      <c r="T64" s="9"/>
      <c r="U64" s="9"/>
      <c r="V64" s="9"/>
      <c r="W64" s="9"/>
      <c r="X64" s="9"/>
      <c r="Y64" s="9"/>
      <c r="Z64" s="9"/>
      <c r="AA64" s="9"/>
      <c r="AB64" s="9"/>
      <c r="AC64" s="9"/>
      <c r="AD64" s="9"/>
      <c r="AE64" s="9"/>
    </row>
    <row r="65" spans="1:31" s="10" customFormat="1" ht="19.9" customHeight="1">
      <c r="A65" s="10"/>
      <c r="B65" s="185"/>
      <c r="C65" s="128"/>
      <c r="D65" s="186" t="s">
        <v>4968</v>
      </c>
      <c r="E65" s="187"/>
      <c r="F65" s="187"/>
      <c r="G65" s="187"/>
      <c r="H65" s="187"/>
      <c r="I65" s="187"/>
      <c r="J65" s="188">
        <f>J102</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4969</v>
      </c>
      <c r="E66" s="187"/>
      <c r="F66" s="187"/>
      <c r="G66" s="187"/>
      <c r="H66" s="187"/>
      <c r="I66" s="187"/>
      <c r="J66" s="188">
        <f>J143</f>
        <v>0</v>
      </c>
      <c r="K66" s="128"/>
      <c r="L66" s="189"/>
      <c r="S66" s="10"/>
      <c r="T66" s="10"/>
      <c r="U66" s="10"/>
      <c r="V66" s="10"/>
      <c r="W66" s="10"/>
      <c r="X66" s="10"/>
      <c r="Y66" s="10"/>
      <c r="Z66" s="10"/>
      <c r="AA66" s="10"/>
      <c r="AB66" s="10"/>
      <c r="AC66" s="10"/>
      <c r="AD66" s="10"/>
      <c r="AE66" s="10"/>
    </row>
    <row r="67" spans="1:31" s="10" customFormat="1" ht="19.9" customHeight="1">
      <c r="A67" s="10"/>
      <c r="B67" s="185"/>
      <c r="C67" s="128"/>
      <c r="D67" s="186" t="s">
        <v>4970</v>
      </c>
      <c r="E67" s="187"/>
      <c r="F67" s="187"/>
      <c r="G67" s="187"/>
      <c r="H67" s="187"/>
      <c r="I67" s="187"/>
      <c r="J67" s="188">
        <f>J150</f>
        <v>0</v>
      </c>
      <c r="K67" s="128"/>
      <c r="L67" s="189"/>
      <c r="S67" s="10"/>
      <c r="T67" s="10"/>
      <c r="U67" s="10"/>
      <c r="V67" s="10"/>
      <c r="W67" s="10"/>
      <c r="X67" s="10"/>
      <c r="Y67" s="10"/>
      <c r="Z67" s="10"/>
      <c r="AA67" s="10"/>
      <c r="AB67" s="10"/>
      <c r="AC67" s="10"/>
      <c r="AD67" s="10"/>
      <c r="AE67" s="10"/>
    </row>
    <row r="68" spans="1:31" s="10" customFormat="1" ht="19.9" customHeight="1">
      <c r="A68" s="10"/>
      <c r="B68" s="185"/>
      <c r="C68" s="128"/>
      <c r="D68" s="186" t="s">
        <v>4971</v>
      </c>
      <c r="E68" s="187"/>
      <c r="F68" s="187"/>
      <c r="G68" s="187"/>
      <c r="H68" s="187"/>
      <c r="I68" s="187"/>
      <c r="J68" s="188">
        <f>J157</f>
        <v>0</v>
      </c>
      <c r="K68" s="128"/>
      <c r="L68" s="189"/>
      <c r="S68" s="10"/>
      <c r="T68" s="10"/>
      <c r="U68" s="10"/>
      <c r="V68" s="10"/>
      <c r="W68" s="10"/>
      <c r="X68" s="10"/>
      <c r="Y68" s="10"/>
      <c r="Z68" s="10"/>
      <c r="AA68" s="10"/>
      <c r="AB68" s="10"/>
      <c r="AC68" s="10"/>
      <c r="AD68" s="10"/>
      <c r="AE68" s="10"/>
    </row>
    <row r="69" spans="1:31" s="9" customFormat="1" ht="24.95" customHeight="1">
      <c r="A69" s="9"/>
      <c r="B69" s="179"/>
      <c r="C69" s="180"/>
      <c r="D69" s="181" t="s">
        <v>4972</v>
      </c>
      <c r="E69" s="182"/>
      <c r="F69" s="182"/>
      <c r="G69" s="182"/>
      <c r="H69" s="182"/>
      <c r="I69" s="182"/>
      <c r="J69" s="183">
        <f>J170</f>
        <v>0</v>
      </c>
      <c r="K69" s="180"/>
      <c r="L69" s="184"/>
      <c r="S69" s="9"/>
      <c r="T69" s="9"/>
      <c r="U69" s="9"/>
      <c r="V69" s="9"/>
      <c r="W69" s="9"/>
      <c r="X69" s="9"/>
      <c r="Y69" s="9"/>
      <c r="Z69" s="9"/>
      <c r="AA69" s="9"/>
      <c r="AB69" s="9"/>
      <c r="AC69" s="9"/>
      <c r="AD69" s="9"/>
      <c r="AE69" s="9"/>
    </row>
    <row r="70" spans="1:31" s="10" customFormat="1" ht="19.9" customHeight="1">
      <c r="A70" s="10"/>
      <c r="B70" s="185"/>
      <c r="C70" s="128"/>
      <c r="D70" s="186" t="s">
        <v>4973</v>
      </c>
      <c r="E70" s="187"/>
      <c r="F70" s="187"/>
      <c r="G70" s="187"/>
      <c r="H70" s="187"/>
      <c r="I70" s="187"/>
      <c r="J70" s="188">
        <f>J171</f>
        <v>0</v>
      </c>
      <c r="K70" s="128"/>
      <c r="L70" s="189"/>
      <c r="S70" s="10"/>
      <c r="T70" s="10"/>
      <c r="U70" s="10"/>
      <c r="V70" s="10"/>
      <c r="W70" s="10"/>
      <c r="X70" s="10"/>
      <c r="Y70" s="10"/>
      <c r="Z70" s="10"/>
      <c r="AA70" s="10"/>
      <c r="AB70" s="10"/>
      <c r="AC70" s="10"/>
      <c r="AD70" s="10"/>
      <c r="AE70" s="10"/>
    </row>
    <row r="71" spans="1:31" s="10" customFormat="1" ht="19.9" customHeight="1">
      <c r="A71" s="10"/>
      <c r="B71" s="185"/>
      <c r="C71" s="128"/>
      <c r="D71" s="186" t="s">
        <v>4974</v>
      </c>
      <c r="E71" s="187"/>
      <c r="F71" s="187"/>
      <c r="G71" s="187"/>
      <c r="H71" s="187"/>
      <c r="I71" s="187"/>
      <c r="J71" s="188">
        <f>J194</f>
        <v>0</v>
      </c>
      <c r="K71" s="128"/>
      <c r="L71" s="189"/>
      <c r="S71" s="10"/>
      <c r="T71" s="10"/>
      <c r="U71" s="10"/>
      <c r="V71" s="10"/>
      <c r="W71" s="10"/>
      <c r="X71" s="10"/>
      <c r="Y71" s="10"/>
      <c r="Z71" s="10"/>
      <c r="AA71" s="10"/>
      <c r="AB71" s="10"/>
      <c r="AC71" s="10"/>
      <c r="AD71" s="10"/>
      <c r="AE71" s="10"/>
    </row>
    <row r="72" spans="1:31" s="9" customFormat="1" ht="24.95" customHeight="1">
      <c r="A72" s="9"/>
      <c r="B72" s="179"/>
      <c r="C72" s="180"/>
      <c r="D72" s="181" t="s">
        <v>4975</v>
      </c>
      <c r="E72" s="182"/>
      <c r="F72" s="182"/>
      <c r="G72" s="182"/>
      <c r="H72" s="182"/>
      <c r="I72" s="182"/>
      <c r="J72" s="183">
        <f>J199</f>
        <v>0</v>
      </c>
      <c r="K72" s="180"/>
      <c r="L72" s="184"/>
      <c r="S72" s="9"/>
      <c r="T72" s="9"/>
      <c r="U72" s="9"/>
      <c r="V72" s="9"/>
      <c r="W72" s="9"/>
      <c r="X72" s="9"/>
      <c r="Y72" s="9"/>
      <c r="Z72" s="9"/>
      <c r="AA72" s="9"/>
      <c r="AB72" s="9"/>
      <c r="AC72" s="9"/>
      <c r="AD72" s="9"/>
      <c r="AE72" s="9"/>
    </row>
    <row r="73" spans="1:31" s="10" customFormat="1" ht="19.9" customHeight="1">
      <c r="A73" s="10"/>
      <c r="B73" s="185"/>
      <c r="C73" s="128"/>
      <c r="D73" s="186" t="s">
        <v>4976</v>
      </c>
      <c r="E73" s="187"/>
      <c r="F73" s="187"/>
      <c r="G73" s="187"/>
      <c r="H73" s="187"/>
      <c r="I73" s="187"/>
      <c r="J73" s="188">
        <f>J200</f>
        <v>0</v>
      </c>
      <c r="K73" s="128"/>
      <c r="L73" s="189"/>
      <c r="S73" s="10"/>
      <c r="T73" s="10"/>
      <c r="U73" s="10"/>
      <c r="V73" s="10"/>
      <c r="W73" s="10"/>
      <c r="X73" s="10"/>
      <c r="Y73" s="10"/>
      <c r="Z73" s="10"/>
      <c r="AA73" s="10"/>
      <c r="AB73" s="10"/>
      <c r="AC73" s="10"/>
      <c r="AD73" s="10"/>
      <c r="AE73" s="10"/>
    </row>
    <row r="74" spans="1:31" s="10" customFormat="1" ht="19.9" customHeight="1">
      <c r="A74" s="10"/>
      <c r="B74" s="185"/>
      <c r="C74" s="128"/>
      <c r="D74" s="186" t="s">
        <v>4977</v>
      </c>
      <c r="E74" s="187"/>
      <c r="F74" s="187"/>
      <c r="G74" s="187"/>
      <c r="H74" s="187"/>
      <c r="I74" s="187"/>
      <c r="J74" s="188">
        <f>J215</f>
        <v>0</v>
      </c>
      <c r="K74" s="128"/>
      <c r="L74" s="189"/>
      <c r="S74" s="10"/>
      <c r="T74" s="10"/>
      <c r="U74" s="10"/>
      <c r="V74" s="10"/>
      <c r="W74" s="10"/>
      <c r="X74" s="10"/>
      <c r="Y74" s="10"/>
      <c r="Z74" s="10"/>
      <c r="AA74" s="10"/>
      <c r="AB74" s="10"/>
      <c r="AC74" s="10"/>
      <c r="AD74" s="10"/>
      <c r="AE74" s="10"/>
    </row>
    <row r="75" spans="1:31" s="9" customFormat="1" ht="24.95" customHeight="1">
      <c r="A75" s="9"/>
      <c r="B75" s="179"/>
      <c r="C75" s="180"/>
      <c r="D75" s="181" t="s">
        <v>4978</v>
      </c>
      <c r="E75" s="182"/>
      <c r="F75" s="182"/>
      <c r="G75" s="182"/>
      <c r="H75" s="182"/>
      <c r="I75" s="182"/>
      <c r="J75" s="183">
        <f>J220</f>
        <v>0</v>
      </c>
      <c r="K75" s="180"/>
      <c r="L75" s="184"/>
      <c r="S75" s="9"/>
      <c r="T75" s="9"/>
      <c r="U75" s="9"/>
      <c r="V75" s="9"/>
      <c r="W75" s="9"/>
      <c r="X75" s="9"/>
      <c r="Y75" s="9"/>
      <c r="Z75" s="9"/>
      <c r="AA75" s="9"/>
      <c r="AB75" s="9"/>
      <c r="AC75" s="9"/>
      <c r="AD75" s="9"/>
      <c r="AE75" s="9"/>
    </row>
    <row r="76" spans="1:31" s="10" customFormat="1" ht="19.9" customHeight="1">
      <c r="A76" s="10"/>
      <c r="B76" s="185"/>
      <c r="C76" s="128"/>
      <c r="D76" s="186" t="s">
        <v>4979</v>
      </c>
      <c r="E76" s="187"/>
      <c r="F76" s="187"/>
      <c r="G76" s="187"/>
      <c r="H76" s="187"/>
      <c r="I76" s="187"/>
      <c r="J76" s="188">
        <f>J221</f>
        <v>0</v>
      </c>
      <c r="K76" s="128"/>
      <c r="L76" s="189"/>
      <c r="S76" s="10"/>
      <c r="T76" s="10"/>
      <c r="U76" s="10"/>
      <c r="V76" s="10"/>
      <c r="W76" s="10"/>
      <c r="X76" s="10"/>
      <c r="Y76" s="10"/>
      <c r="Z76" s="10"/>
      <c r="AA76" s="10"/>
      <c r="AB76" s="10"/>
      <c r="AC76" s="10"/>
      <c r="AD76" s="10"/>
      <c r="AE76" s="10"/>
    </row>
    <row r="77" spans="1:31" s="10" customFormat="1" ht="19.9" customHeight="1">
      <c r="A77" s="10"/>
      <c r="B77" s="185"/>
      <c r="C77" s="128"/>
      <c r="D77" s="186" t="s">
        <v>4980</v>
      </c>
      <c r="E77" s="187"/>
      <c r="F77" s="187"/>
      <c r="G77" s="187"/>
      <c r="H77" s="187"/>
      <c r="I77" s="187"/>
      <c r="J77" s="188">
        <f>J256</f>
        <v>0</v>
      </c>
      <c r="K77" s="128"/>
      <c r="L77" s="189"/>
      <c r="S77" s="10"/>
      <c r="T77" s="10"/>
      <c r="U77" s="10"/>
      <c r="V77" s="10"/>
      <c r="W77" s="10"/>
      <c r="X77" s="10"/>
      <c r="Y77" s="10"/>
      <c r="Z77" s="10"/>
      <c r="AA77" s="10"/>
      <c r="AB77" s="10"/>
      <c r="AC77" s="10"/>
      <c r="AD77" s="10"/>
      <c r="AE77" s="10"/>
    </row>
    <row r="78" spans="1:31" s="10" customFormat="1" ht="19.9" customHeight="1">
      <c r="A78" s="10"/>
      <c r="B78" s="185"/>
      <c r="C78" s="128"/>
      <c r="D78" s="186" t="s">
        <v>4981</v>
      </c>
      <c r="E78" s="187"/>
      <c r="F78" s="187"/>
      <c r="G78" s="187"/>
      <c r="H78" s="187"/>
      <c r="I78" s="187"/>
      <c r="J78" s="188">
        <f>J271</f>
        <v>0</v>
      </c>
      <c r="K78" s="128"/>
      <c r="L78" s="189"/>
      <c r="S78" s="10"/>
      <c r="T78" s="10"/>
      <c r="U78" s="10"/>
      <c r="V78" s="10"/>
      <c r="W78" s="10"/>
      <c r="X78" s="10"/>
      <c r="Y78" s="10"/>
      <c r="Z78" s="10"/>
      <c r="AA78" s="10"/>
      <c r="AB78" s="10"/>
      <c r="AC78" s="10"/>
      <c r="AD78" s="10"/>
      <c r="AE78" s="10"/>
    </row>
    <row r="79" spans="1:31" s="2" customFormat="1" ht="21.8"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6.95" customHeight="1">
      <c r="A80" s="41"/>
      <c r="B80" s="62"/>
      <c r="C80" s="63"/>
      <c r="D80" s="63"/>
      <c r="E80" s="63"/>
      <c r="F80" s="63"/>
      <c r="G80" s="63"/>
      <c r="H80" s="63"/>
      <c r="I80" s="63"/>
      <c r="J80" s="63"/>
      <c r="K80" s="63"/>
      <c r="L80" s="148"/>
      <c r="S80" s="41"/>
      <c r="T80" s="41"/>
      <c r="U80" s="41"/>
      <c r="V80" s="41"/>
      <c r="W80" s="41"/>
      <c r="X80" s="41"/>
      <c r="Y80" s="41"/>
      <c r="Z80" s="41"/>
      <c r="AA80" s="41"/>
      <c r="AB80" s="41"/>
      <c r="AC80" s="41"/>
      <c r="AD80" s="41"/>
      <c r="AE80" s="41"/>
    </row>
    <row r="84" spans="1:31" s="2" customFormat="1" ht="6.95" customHeight="1">
      <c r="A84" s="41"/>
      <c r="B84" s="64"/>
      <c r="C84" s="65"/>
      <c r="D84" s="65"/>
      <c r="E84" s="65"/>
      <c r="F84" s="65"/>
      <c r="G84" s="65"/>
      <c r="H84" s="65"/>
      <c r="I84" s="65"/>
      <c r="J84" s="65"/>
      <c r="K84" s="65"/>
      <c r="L84" s="148"/>
      <c r="S84" s="41"/>
      <c r="T84" s="41"/>
      <c r="U84" s="41"/>
      <c r="V84" s="41"/>
      <c r="W84" s="41"/>
      <c r="X84" s="41"/>
      <c r="Y84" s="41"/>
      <c r="Z84" s="41"/>
      <c r="AA84" s="41"/>
      <c r="AB84" s="41"/>
      <c r="AC84" s="41"/>
      <c r="AD84" s="41"/>
      <c r="AE84" s="41"/>
    </row>
    <row r="85" spans="1:31" s="2" customFormat="1" ht="24.95" customHeight="1">
      <c r="A85" s="41"/>
      <c r="B85" s="42"/>
      <c r="C85" s="26" t="s">
        <v>251</v>
      </c>
      <c r="D85" s="43"/>
      <c r="E85" s="43"/>
      <c r="F85" s="43"/>
      <c r="G85" s="43"/>
      <c r="H85" s="43"/>
      <c r="I85" s="43"/>
      <c r="J85" s="43"/>
      <c r="K85" s="43"/>
      <c r="L85" s="148"/>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12" customHeight="1">
      <c r="A87" s="41"/>
      <c r="B87" s="42"/>
      <c r="C87" s="35" t="s">
        <v>16</v>
      </c>
      <c r="D87" s="43"/>
      <c r="E87" s="43"/>
      <c r="F87" s="43"/>
      <c r="G87" s="43"/>
      <c r="H87" s="43"/>
      <c r="I87" s="43"/>
      <c r="J87" s="43"/>
      <c r="K87" s="43"/>
      <c r="L87" s="148"/>
      <c r="S87" s="41"/>
      <c r="T87" s="41"/>
      <c r="U87" s="41"/>
      <c r="V87" s="41"/>
      <c r="W87" s="41"/>
      <c r="X87" s="41"/>
      <c r="Y87" s="41"/>
      <c r="Z87" s="41"/>
      <c r="AA87" s="41"/>
      <c r="AB87" s="41"/>
      <c r="AC87" s="41"/>
      <c r="AD87" s="41"/>
      <c r="AE87" s="41"/>
    </row>
    <row r="88" spans="1:31" s="2" customFormat="1" ht="26.25" customHeight="1">
      <c r="A88" s="41"/>
      <c r="B88" s="42"/>
      <c r="C88" s="43"/>
      <c r="D88" s="43"/>
      <c r="E88" s="174" t="str">
        <f>E7</f>
        <v>STAVEBNÍ ÚPRAVY A NÁSTAVBA - KŘIMICKÁ 291/94, PLZEŇ 3 - SKVRŇANY</v>
      </c>
      <c r="F88" s="35"/>
      <c r="G88" s="35"/>
      <c r="H88" s="35"/>
      <c r="I88" s="43"/>
      <c r="J88" s="43"/>
      <c r="K88" s="43"/>
      <c r="L88" s="148"/>
      <c r="S88" s="41"/>
      <c r="T88" s="41"/>
      <c r="U88" s="41"/>
      <c r="V88" s="41"/>
      <c r="W88" s="41"/>
      <c r="X88" s="41"/>
      <c r="Y88" s="41"/>
      <c r="Z88" s="41"/>
      <c r="AA88" s="41"/>
      <c r="AB88" s="41"/>
      <c r="AC88" s="41"/>
      <c r="AD88" s="41"/>
      <c r="AE88" s="41"/>
    </row>
    <row r="89" spans="2:12" s="1" customFormat="1" ht="12" customHeight="1">
      <c r="B89" s="24"/>
      <c r="C89" s="35" t="s">
        <v>130</v>
      </c>
      <c r="D89" s="25"/>
      <c r="E89" s="25"/>
      <c r="F89" s="25"/>
      <c r="G89" s="25"/>
      <c r="H89" s="25"/>
      <c r="I89" s="25"/>
      <c r="J89" s="25"/>
      <c r="K89" s="25"/>
      <c r="L89" s="23"/>
    </row>
    <row r="90" spans="1:31" s="2" customFormat="1" ht="16.5" customHeight="1">
      <c r="A90" s="41"/>
      <c r="B90" s="42"/>
      <c r="C90" s="43"/>
      <c r="D90" s="43"/>
      <c r="E90" s="174" t="s">
        <v>3786</v>
      </c>
      <c r="F90" s="43"/>
      <c r="G90" s="43"/>
      <c r="H90" s="43"/>
      <c r="I90" s="43"/>
      <c r="J90" s="43"/>
      <c r="K90" s="43"/>
      <c r="L90" s="148"/>
      <c r="S90" s="41"/>
      <c r="T90" s="41"/>
      <c r="U90" s="41"/>
      <c r="V90" s="41"/>
      <c r="W90" s="41"/>
      <c r="X90" s="41"/>
      <c r="Y90" s="41"/>
      <c r="Z90" s="41"/>
      <c r="AA90" s="41"/>
      <c r="AB90" s="41"/>
      <c r="AC90" s="41"/>
      <c r="AD90" s="41"/>
      <c r="AE90" s="41"/>
    </row>
    <row r="91" spans="1:31" s="2" customFormat="1" ht="12" customHeight="1">
      <c r="A91" s="41"/>
      <c r="B91" s="42"/>
      <c r="C91" s="35" t="s">
        <v>3787</v>
      </c>
      <c r="D91" s="43"/>
      <c r="E91" s="43"/>
      <c r="F91" s="43"/>
      <c r="G91" s="43"/>
      <c r="H91" s="43"/>
      <c r="I91" s="43"/>
      <c r="J91" s="43"/>
      <c r="K91" s="43"/>
      <c r="L91" s="148"/>
      <c r="S91" s="41"/>
      <c r="T91" s="41"/>
      <c r="U91" s="41"/>
      <c r="V91" s="41"/>
      <c r="W91" s="41"/>
      <c r="X91" s="41"/>
      <c r="Y91" s="41"/>
      <c r="Z91" s="41"/>
      <c r="AA91" s="41"/>
      <c r="AB91" s="41"/>
      <c r="AC91" s="41"/>
      <c r="AD91" s="41"/>
      <c r="AE91" s="41"/>
    </row>
    <row r="92" spans="1:31" s="2" customFormat="1" ht="16.5" customHeight="1">
      <c r="A92" s="41"/>
      <c r="B92" s="42"/>
      <c r="C92" s="43"/>
      <c r="D92" s="43"/>
      <c r="E92" s="72" t="str">
        <f>E11</f>
        <v>D.1.4.e - Elektronické komunikace</v>
      </c>
      <c r="F92" s="43"/>
      <c r="G92" s="43"/>
      <c r="H92" s="43"/>
      <c r="I92" s="43"/>
      <c r="J92" s="43"/>
      <c r="K92" s="43"/>
      <c r="L92" s="148"/>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43"/>
      <c r="J93" s="43"/>
      <c r="K93" s="43"/>
      <c r="L93" s="148"/>
      <c r="S93" s="41"/>
      <c r="T93" s="41"/>
      <c r="U93" s="41"/>
      <c r="V93" s="41"/>
      <c r="W93" s="41"/>
      <c r="X93" s="41"/>
      <c r="Y93" s="41"/>
      <c r="Z93" s="41"/>
      <c r="AA93" s="41"/>
      <c r="AB93" s="41"/>
      <c r="AC93" s="41"/>
      <c r="AD93" s="41"/>
      <c r="AE93" s="41"/>
    </row>
    <row r="94" spans="1:31" s="2" customFormat="1" ht="12" customHeight="1">
      <c r="A94" s="41"/>
      <c r="B94" s="42"/>
      <c r="C94" s="35" t="s">
        <v>21</v>
      </c>
      <c r="D94" s="43"/>
      <c r="E94" s="43"/>
      <c r="F94" s="30" t="str">
        <f>F14</f>
        <v>Křimická 291/94, 318 00 Plzeň 3 - Skvrňany</v>
      </c>
      <c r="G94" s="43"/>
      <c r="H94" s="43"/>
      <c r="I94" s="35" t="s">
        <v>23</v>
      </c>
      <c r="J94" s="75" t="str">
        <f>IF(J14="","",J14)</f>
        <v>16. 12. 2022</v>
      </c>
      <c r="K94" s="43"/>
      <c r="L94" s="148"/>
      <c r="S94" s="41"/>
      <c r="T94" s="41"/>
      <c r="U94" s="41"/>
      <c r="V94" s="41"/>
      <c r="W94" s="41"/>
      <c r="X94" s="41"/>
      <c r="Y94" s="41"/>
      <c r="Z94" s="41"/>
      <c r="AA94" s="41"/>
      <c r="AB94" s="41"/>
      <c r="AC94" s="41"/>
      <c r="AD94" s="41"/>
      <c r="AE94" s="41"/>
    </row>
    <row r="95" spans="1:31" s="2" customFormat="1" ht="6.95" customHeight="1">
      <c r="A95" s="41"/>
      <c r="B95" s="42"/>
      <c r="C95" s="43"/>
      <c r="D95" s="43"/>
      <c r="E95" s="43"/>
      <c r="F95" s="43"/>
      <c r="G95" s="43"/>
      <c r="H95" s="43"/>
      <c r="I95" s="43"/>
      <c r="J95" s="43"/>
      <c r="K95" s="43"/>
      <c r="L95" s="148"/>
      <c r="S95" s="41"/>
      <c r="T95" s="41"/>
      <c r="U95" s="41"/>
      <c r="V95" s="41"/>
      <c r="W95" s="41"/>
      <c r="X95" s="41"/>
      <c r="Y95" s="41"/>
      <c r="Z95" s="41"/>
      <c r="AA95" s="41"/>
      <c r="AB95" s="41"/>
      <c r="AC95" s="41"/>
      <c r="AD95" s="41"/>
      <c r="AE95" s="41"/>
    </row>
    <row r="96" spans="1:31" s="2" customFormat="1" ht="25.65" customHeight="1">
      <c r="A96" s="41"/>
      <c r="B96" s="42"/>
      <c r="C96" s="35" t="s">
        <v>25</v>
      </c>
      <c r="D96" s="43"/>
      <c r="E96" s="43"/>
      <c r="F96" s="30" t="str">
        <f>E17</f>
        <v>SOU stavební, Borská 2718/55, 301 00 Plzeň</v>
      </c>
      <c r="G96" s="43"/>
      <c r="H96" s="43"/>
      <c r="I96" s="35" t="s">
        <v>31</v>
      </c>
      <c r="J96" s="39" t="str">
        <f>E23</f>
        <v>ATELIER SOUKUP OPL ŠVEHLA s.r.o.</v>
      </c>
      <c r="K96" s="43"/>
      <c r="L96" s="148"/>
      <c r="S96" s="41"/>
      <c r="T96" s="41"/>
      <c r="U96" s="41"/>
      <c r="V96" s="41"/>
      <c r="W96" s="41"/>
      <c r="X96" s="41"/>
      <c r="Y96" s="41"/>
      <c r="Z96" s="41"/>
      <c r="AA96" s="41"/>
      <c r="AB96" s="41"/>
      <c r="AC96" s="41"/>
      <c r="AD96" s="41"/>
      <c r="AE96" s="41"/>
    </row>
    <row r="97" spans="1:31" s="2" customFormat="1" ht="15.15" customHeight="1">
      <c r="A97" s="41"/>
      <c r="B97" s="42"/>
      <c r="C97" s="35" t="s">
        <v>29</v>
      </c>
      <c r="D97" s="43"/>
      <c r="E97" s="43"/>
      <c r="F97" s="30" t="str">
        <f>IF(E20="","",E20)</f>
        <v>Vyplň údaj</v>
      </c>
      <c r="G97" s="43"/>
      <c r="H97" s="43"/>
      <c r="I97" s="35" t="s">
        <v>34</v>
      </c>
      <c r="J97" s="39" t="str">
        <f>E26</f>
        <v>Michal Jirka</v>
      </c>
      <c r="K97" s="43"/>
      <c r="L97" s="148"/>
      <c r="S97" s="41"/>
      <c r="T97" s="41"/>
      <c r="U97" s="41"/>
      <c r="V97" s="41"/>
      <c r="W97" s="41"/>
      <c r="X97" s="41"/>
      <c r="Y97" s="41"/>
      <c r="Z97" s="41"/>
      <c r="AA97" s="41"/>
      <c r="AB97" s="41"/>
      <c r="AC97" s="41"/>
      <c r="AD97" s="41"/>
      <c r="AE97" s="41"/>
    </row>
    <row r="98" spans="1:31" s="2" customFormat="1" ht="10.3" customHeight="1">
      <c r="A98" s="41"/>
      <c r="B98" s="42"/>
      <c r="C98" s="43"/>
      <c r="D98" s="43"/>
      <c r="E98" s="43"/>
      <c r="F98" s="43"/>
      <c r="G98" s="43"/>
      <c r="H98" s="43"/>
      <c r="I98" s="43"/>
      <c r="J98" s="43"/>
      <c r="K98" s="43"/>
      <c r="L98" s="148"/>
      <c r="S98" s="41"/>
      <c r="T98" s="41"/>
      <c r="U98" s="41"/>
      <c r="V98" s="41"/>
      <c r="W98" s="41"/>
      <c r="X98" s="41"/>
      <c r="Y98" s="41"/>
      <c r="Z98" s="41"/>
      <c r="AA98" s="41"/>
      <c r="AB98" s="41"/>
      <c r="AC98" s="41"/>
      <c r="AD98" s="41"/>
      <c r="AE98" s="41"/>
    </row>
    <row r="99" spans="1:31" s="11" customFormat="1" ht="29.25" customHeight="1">
      <c r="A99" s="190"/>
      <c r="B99" s="191"/>
      <c r="C99" s="192" t="s">
        <v>252</v>
      </c>
      <c r="D99" s="193" t="s">
        <v>57</v>
      </c>
      <c r="E99" s="193" t="s">
        <v>53</v>
      </c>
      <c r="F99" s="193" t="s">
        <v>54</v>
      </c>
      <c r="G99" s="193" t="s">
        <v>253</v>
      </c>
      <c r="H99" s="193" t="s">
        <v>254</v>
      </c>
      <c r="I99" s="193" t="s">
        <v>255</v>
      </c>
      <c r="J99" s="193" t="s">
        <v>209</v>
      </c>
      <c r="K99" s="194" t="s">
        <v>256</v>
      </c>
      <c r="L99" s="195"/>
      <c r="M99" s="95" t="s">
        <v>19</v>
      </c>
      <c r="N99" s="96" t="s">
        <v>42</v>
      </c>
      <c r="O99" s="96" t="s">
        <v>257</v>
      </c>
      <c r="P99" s="96" t="s">
        <v>258</v>
      </c>
      <c r="Q99" s="96" t="s">
        <v>259</v>
      </c>
      <c r="R99" s="96" t="s">
        <v>260</v>
      </c>
      <c r="S99" s="96" t="s">
        <v>261</v>
      </c>
      <c r="T99" s="97" t="s">
        <v>262</v>
      </c>
      <c r="U99" s="190"/>
      <c r="V99" s="190"/>
      <c r="W99" s="190"/>
      <c r="X99" s="190"/>
      <c r="Y99" s="190"/>
      <c r="Z99" s="190"/>
      <c r="AA99" s="190"/>
      <c r="AB99" s="190"/>
      <c r="AC99" s="190"/>
      <c r="AD99" s="190"/>
      <c r="AE99" s="190"/>
    </row>
    <row r="100" spans="1:63" s="2" customFormat="1" ht="22.8" customHeight="1">
      <c r="A100" s="41"/>
      <c r="B100" s="42"/>
      <c r="C100" s="102" t="s">
        <v>263</v>
      </c>
      <c r="D100" s="43"/>
      <c r="E100" s="43"/>
      <c r="F100" s="43"/>
      <c r="G100" s="43"/>
      <c r="H100" s="43"/>
      <c r="I100" s="43"/>
      <c r="J100" s="196">
        <f>BK100</f>
        <v>0</v>
      </c>
      <c r="K100" s="43"/>
      <c r="L100" s="47"/>
      <c r="M100" s="98"/>
      <c r="N100" s="197"/>
      <c r="O100" s="99"/>
      <c r="P100" s="198">
        <f>P101+P170+P199+P220</f>
        <v>0</v>
      </c>
      <c r="Q100" s="99"/>
      <c r="R100" s="198">
        <f>R101+R170+R199+R220</f>
        <v>0</v>
      </c>
      <c r="S100" s="99"/>
      <c r="T100" s="199">
        <f>T101+T170+T199+T220</f>
        <v>0</v>
      </c>
      <c r="U100" s="41"/>
      <c r="V100" s="41"/>
      <c r="W100" s="41"/>
      <c r="X100" s="41"/>
      <c r="Y100" s="41"/>
      <c r="Z100" s="41"/>
      <c r="AA100" s="41"/>
      <c r="AB100" s="41"/>
      <c r="AC100" s="41"/>
      <c r="AD100" s="41"/>
      <c r="AE100" s="41"/>
      <c r="AT100" s="20" t="s">
        <v>71</v>
      </c>
      <c r="AU100" s="20" t="s">
        <v>210</v>
      </c>
      <c r="BK100" s="200">
        <f>BK101+BK170+BK199+BK220</f>
        <v>0</v>
      </c>
    </row>
    <row r="101" spans="1:63" s="12" customFormat="1" ht="25.9" customHeight="1">
      <c r="A101" s="12"/>
      <c r="B101" s="201"/>
      <c r="C101" s="202"/>
      <c r="D101" s="203" t="s">
        <v>71</v>
      </c>
      <c r="E101" s="204" t="s">
        <v>2688</v>
      </c>
      <c r="F101" s="204" t="s">
        <v>4982</v>
      </c>
      <c r="G101" s="202"/>
      <c r="H101" s="202"/>
      <c r="I101" s="205"/>
      <c r="J101" s="206">
        <f>BK101</f>
        <v>0</v>
      </c>
      <c r="K101" s="202"/>
      <c r="L101" s="207"/>
      <c r="M101" s="208"/>
      <c r="N101" s="209"/>
      <c r="O101" s="209"/>
      <c r="P101" s="210">
        <f>P102+P143+P150+P157</f>
        <v>0</v>
      </c>
      <c r="Q101" s="209"/>
      <c r="R101" s="210">
        <f>R102+R143+R150+R157</f>
        <v>0</v>
      </c>
      <c r="S101" s="209"/>
      <c r="T101" s="211">
        <f>T102+T143+T150+T157</f>
        <v>0</v>
      </c>
      <c r="U101" s="12"/>
      <c r="V101" s="12"/>
      <c r="W101" s="12"/>
      <c r="X101" s="12"/>
      <c r="Y101" s="12"/>
      <c r="Z101" s="12"/>
      <c r="AA101" s="12"/>
      <c r="AB101" s="12"/>
      <c r="AC101" s="12"/>
      <c r="AD101" s="12"/>
      <c r="AE101" s="12"/>
      <c r="AR101" s="212" t="s">
        <v>80</v>
      </c>
      <c r="AT101" s="213" t="s">
        <v>71</v>
      </c>
      <c r="AU101" s="213" t="s">
        <v>72</v>
      </c>
      <c r="AY101" s="212" t="s">
        <v>266</v>
      </c>
      <c r="BK101" s="214">
        <f>BK102+BK143+BK150+BK157</f>
        <v>0</v>
      </c>
    </row>
    <row r="102" spans="1:63" s="12" customFormat="1" ht="22.8" customHeight="1">
      <c r="A102" s="12"/>
      <c r="B102" s="201"/>
      <c r="C102" s="202"/>
      <c r="D102" s="203" t="s">
        <v>71</v>
      </c>
      <c r="E102" s="215" t="s">
        <v>2710</v>
      </c>
      <c r="F102" s="215" t="s">
        <v>4983</v>
      </c>
      <c r="G102" s="202"/>
      <c r="H102" s="202"/>
      <c r="I102" s="205"/>
      <c r="J102" s="216">
        <f>BK102</f>
        <v>0</v>
      </c>
      <c r="K102" s="202"/>
      <c r="L102" s="207"/>
      <c r="M102" s="208"/>
      <c r="N102" s="209"/>
      <c r="O102" s="209"/>
      <c r="P102" s="210">
        <f>SUM(P103:P142)</f>
        <v>0</v>
      </c>
      <c r="Q102" s="209"/>
      <c r="R102" s="210">
        <f>SUM(R103:R142)</f>
        <v>0</v>
      </c>
      <c r="S102" s="209"/>
      <c r="T102" s="211">
        <f>SUM(T103:T142)</f>
        <v>0</v>
      </c>
      <c r="U102" s="12"/>
      <c r="V102" s="12"/>
      <c r="W102" s="12"/>
      <c r="X102" s="12"/>
      <c r="Y102" s="12"/>
      <c r="Z102" s="12"/>
      <c r="AA102" s="12"/>
      <c r="AB102" s="12"/>
      <c r="AC102" s="12"/>
      <c r="AD102" s="12"/>
      <c r="AE102" s="12"/>
      <c r="AR102" s="212" t="s">
        <v>80</v>
      </c>
      <c r="AT102" s="213" t="s">
        <v>71</v>
      </c>
      <c r="AU102" s="213" t="s">
        <v>80</v>
      </c>
      <c r="AY102" s="212" t="s">
        <v>266</v>
      </c>
      <c r="BK102" s="214">
        <f>SUM(BK103:BK142)</f>
        <v>0</v>
      </c>
    </row>
    <row r="103" spans="1:65" s="2" customFormat="1" ht="24.15" customHeight="1">
      <c r="A103" s="41"/>
      <c r="B103" s="42"/>
      <c r="C103" s="217" t="s">
        <v>80</v>
      </c>
      <c r="D103" s="217" t="s">
        <v>268</v>
      </c>
      <c r="E103" s="218" t="s">
        <v>4984</v>
      </c>
      <c r="F103" s="219" t="s">
        <v>4985</v>
      </c>
      <c r="G103" s="220" t="s">
        <v>3993</v>
      </c>
      <c r="H103" s="221">
        <v>4</v>
      </c>
      <c r="I103" s="222"/>
      <c r="J103" s="223">
        <f>ROUND(I103*H103,2)</f>
        <v>0</v>
      </c>
      <c r="K103" s="219" t="s">
        <v>520</v>
      </c>
      <c r="L103" s="47"/>
      <c r="M103" s="224" t="s">
        <v>19</v>
      </c>
      <c r="N103" s="225"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273</v>
      </c>
      <c r="AT103" s="228" t="s">
        <v>268</v>
      </c>
      <c r="AU103" s="228" t="s">
        <v>82</v>
      </c>
      <c r="AY103" s="20" t="s">
        <v>266</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273</v>
      </c>
      <c r="BM103" s="228" t="s">
        <v>82</v>
      </c>
    </row>
    <row r="104" spans="1:47" s="2" customFormat="1" ht="12">
      <c r="A104" s="41"/>
      <c r="B104" s="42"/>
      <c r="C104" s="43"/>
      <c r="D104" s="230" t="s">
        <v>275</v>
      </c>
      <c r="E104" s="43"/>
      <c r="F104" s="231" t="s">
        <v>4985</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275</v>
      </c>
      <c r="AU104" s="20" t="s">
        <v>82</v>
      </c>
    </row>
    <row r="105" spans="1:65" s="2" customFormat="1" ht="24.15" customHeight="1">
      <c r="A105" s="41"/>
      <c r="B105" s="42"/>
      <c r="C105" s="217" t="s">
        <v>82</v>
      </c>
      <c r="D105" s="217" t="s">
        <v>268</v>
      </c>
      <c r="E105" s="218" t="s">
        <v>4986</v>
      </c>
      <c r="F105" s="219" t="s">
        <v>4987</v>
      </c>
      <c r="G105" s="220" t="s">
        <v>3993</v>
      </c>
      <c r="H105" s="221">
        <v>4</v>
      </c>
      <c r="I105" s="222"/>
      <c r="J105" s="223">
        <f>ROUND(I105*H105,2)</f>
        <v>0</v>
      </c>
      <c r="K105" s="219" t="s">
        <v>520</v>
      </c>
      <c r="L105" s="47"/>
      <c r="M105" s="224" t="s">
        <v>19</v>
      </c>
      <c r="N105" s="225"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273</v>
      </c>
      <c r="AT105" s="228" t="s">
        <v>268</v>
      </c>
      <c r="AU105" s="228" t="s">
        <v>82</v>
      </c>
      <c r="AY105" s="20" t="s">
        <v>266</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273</v>
      </c>
      <c r="BM105" s="228" t="s">
        <v>273</v>
      </c>
    </row>
    <row r="106" spans="1:47" s="2" customFormat="1" ht="12">
      <c r="A106" s="41"/>
      <c r="B106" s="42"/>
      <c r="C106" s="43"/>
      <c r="D106" s="230" t="s">
        <v>275</v>
      </c>
      <c r="E106" s="43"/>
      <c r="F106" s="231" t="s">
        <v>4987</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275</v>
      </c>
      <c r="AU106" s="20" t="s">
        <v>82</v>
      </c>
    </row>
    <row r="107" spans="1:65" s="2" customFormat="1" ht="24.15" customHeight="1">
      <c r="A107" s="41"/>
      <c r="B107" s="42"/>
      <c r="C107" s="217" t="s">
        <v>291</v>
      </c>
      <c r="D107" s="217" t="s">
        <v>268</v>
      </c>
      <c r="E107" s="218" t="s">
        <v>4988</v>
      </c>
      <c r="F107" s="219" t="s">
        <v>4989</v>
      </c>
      <c r="G107" s="220" t="s">
        <v>3993</v>
      </c>
      <c r="H107" s="221">
        <v>80</v>
      </c>
      <c r="I107" s="222"/>
      <c r="J107" s="223">
        <f>ROUND(I107*H107,2)</f>
        <v>0</v>
      </c>
      <c r="K107" s="219" t="s">
        <v>520</v>
      </c>
      <c r="L107" s="47"/>
      <c r="M107" s="224" t="s">
        <v>19</v>
      </c>
      <c r="N107" s="225"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273</v>
      </c>
      <c r="AT107" s="228" t="s">
        <v>268</v>
      </c>
      <c r="AU107" s="228" t="s">
        <v>82</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273</v>
      </c>
      <c r="BM107" s="228" t="s">
        <v>310</v>
      </c>
    </row>
    <row r="108" spans="1:47" s="2" customFormat="1" ht="12">
      <c r="A108" s="41"/>
      <c r="B108" s="42"/>
      <c r="C108" s="43"/>
      <c r="D108" s="230" t="s">
        <v>275</v>
      </c>
      <c r="E108" s="43"/>
      <c r="F108" s="231" t="s">
        <v>4989</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82</v>
      </c>
    </row>
    <row r="109" spans="1:65" s="2" customFormat="1" ht="24.15" customHeight="1">
      <c r="A109" s="41"/>
      <c r="B109" s="42"/>
      <c r="C109" s="217" t="s">
        <v>273</v>
      </c>
      <c r="D109" s="217" t="s">
        <v>268</v>
      </c>
      <c r="E109" s="218" t="s">
        <v>4990</v>
      </c>
      <c r="F109" s="219" t="s">
        <v>4991</v>
      </c>
      <c r="G109" s="220" t="s">
        <v>3993</v>
      </c>
      <c r="H109" s="221">
        <v>1</v>
      </c>
      <c r="I109" s="222"/>
      <c r="J109" s="223">
        <f>ROUND(I109*H109,2)</f>
        <v>0</v>
      </c>
      <c r="K109" s="219" t="s">
        <v>520</v>
      </c>
      <c r="L109" s="47"/>
      <c r="M109" s="224" t="s">
        <v>19</v>
      </c>
      <c r="N109" s="225"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273</v>
      </c>
      <c r="AT109" s="228" t="s">
        <v>268</v>
      </c>
      <c r="AU109" s="228" t="s">
        <v>82</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324</v>
      </c>
    </row>
    <row r="110" spans="1:47" s="2" customFormat="1" ht="12">
      <c r="A110" s="41"/>
      <c r="B110" s="42"/>
      <c r="C110" s="43"/>
      <c r="D110" s="230" t="s">
        <v>275</v>
      </c>
      <c r="E110" s="43"/>
      <c r="F110" s="231" t="s">
        <v>4991</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82</v>
      </c>
    </row>
    <row r="111" spans="1:65" s="2" customFormat="1" ht="21.75" customHeight="1">
      <c r="A111" s="41"/>
      <c r="B111" s="42"/>
      <c r="C111" s="217" t="s">
        <v>304</v>
      </c>
      <c r="D111" s="217" t="s">
        <v>268</v>
      </c>
      <c r="E111" s="218" t="s">
        <v>4992</v>
      </c>
      <c r="F111" s="219" t="s">
        <v>4993</v>
      </c>
      <c r="G111" s="220" t="s">
        <v>3993</v>
      </c>
      <c r="H111" s="221">
        <v>15</v>
      </c>
      <c r="I111" s="222"/>
      <c r="J111" s="223">
        <f>ROUND(I111*H111,2)</f>
        <v>0</v>
      </c>
      <c r="K111" s="219" t="s">
        <v>520</v>
      </c>
      <c r="L111" s="47"/>
      <c r="M111" s="224" t="s">
        <v>19</v>
      </c>
      <c r="N111" s="225"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273</v>
      </c>
      <c r="AT111" s="228" t="s">
        <v>268</v>
      </c>
      <c r="AU111" s="228" t="s">
        <v>82</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338</v>
      </c>
    </row>
    <row r="112" spans="1:47" s="2" customFormat="1" ht="12">
      <c r="A112" s="41"/>
      <c r="B112" s="42"/>
      <c r="C112" s="43"/>
      <c r="D112" s="230" t="s">
        <v>275</v>
      </c>
      <c r="E112" s="43"/>
      <c r="F112" s="231" t="s">
        <v>4993</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82</v>
      </c>
    </row>
    <row r="113" spans="1:65" s="2" customFormat="1" ht="21.75" customHeight="1">
      <c r="A113" s="41"/>
      <c r="B113" s="42"/>
      <c r="C113" s="217" t="s">
        <v>310</v>
      </c>
      <c r="D113" s="217" t="s">
        <v>268</v>
      </c>
      <c r="E113" s="218" t="s">
        <v>4994</v>
      </c>
      <c r="F113" s="219" t="s">
        <v>4995</v>
      </c>
      <c r="G113" s="220" t="s">
        <v>3993</v>
      </c>
      <c r="H113" s="221">
        <v>5</v>
      </c>
      <c r="I113" s="222"/>
      <c r="J113" s="223">
        <f>ROUND(I113*H113,2)</f>
        <v>0</v>
      </c>
      <c r="K113" s="219" t="s">
        <v>520</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273</v>
      </c>
      <c r="AT113" s="228" t="s">
        <v>268</v>
      </c>
      <c r="AU113" s="228" t="s">
        <v>82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355</v>
      </c>
    </row>
    <row r="114" spans="1:47" s="2" customFormat="1" ht="12">
      <c r="A114" s="41"/>
      <c r="B114" s="42"/>
      <c r="C114" s="43"/>
      <c r="D114" s="230" t="s">
        <v>275</v>
      </c>
      <c r="E114" s="43"/>
      <c r="F114" s="231" t="s">
        <v>4995</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82</v>
      </c>
    </row>
    <row r="115" spans="1:65" s="2" customFormat="1" ht="21.75" customHeight="1">
      <c r="A115" s="41"/>
      <c r="B115" s="42"/>
      <c r="C115" s="217" t="s">
        <v>316</v>
      </c>
      <c r="D115" s="217" t="s">
        <v>268</v>
      </c>
      <c r="E115" s="218" t="s">
        <v>4996</v>
      </c>
      <c r="F115" s="219" t="s">
        <v>4997</v>
      </c>
      <c r="G115" s="220" t="s">
        <v>3993</v>
      </c>
      <c r="H115" s="221">
        <v>5</v>
      </c>
      <c r="I115" s="222"/>
      <c r="J115" s="223">
        <f>ROUND(I115*H115,2)</f>
        <v>0</v>
      </c>
      <c r="K115" s="219" t="s">
        <v>520</v>
      </c>
      <c r="L115" s="47"/>
      <c r="M115" s="224" t="s">
        <v>19</v>
      </c>
      <c r="N115" s="225"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273</v>
      </c>
      <c r="AT115" s="228" t="s">
        <v>268</v>
      </c>
      <c r="AU115" s="228" t="s">
        <v>82</v>
      </c>
      <c r="AY115" s="20" t="s">
        <v>266</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273</v>
      </c>
      <c r="BM115" s="228" t="s">
        <v>376</v>
      </c>
    </row>
    <row r="116" spans="1:47" s="2" customFormat="1" ht="12">
      <c r="A116" s="41"/>
      <c r="B116" s="42"/>
      <c r="C116" s="43"/>
      <c r="D116" s="230" t="s">
        <v>275</v>
      </c>
      <c r="E116" s="43"/>
      <c r="F116" s="231" t="s">
        <v>4997</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275</v>
      </c>
      <c r="AU116" s="20" t="s">
        <v>82</v>
      </c>
    </row>
    <row r="117" spans="1:65" s="2" customFormat="1" ht="24.15" customHeight="1">
      <c r="A117" s="41"/>
      <c r="B117" s="42"/>
      <c r="C117" s="217" t="s">
        <v>324</v>
      </c>
      <c r="D117" s="217" t="s">
        <v>268</v>
      </c>
      <c r="E117" s="218" t="s">
        <v>4998</v>
      </c>
      <c r="F117" s="219" t="s">
        <v>4999</v>
      </c>
      <c r="G117" s="220" t="s">
        <v>3993</v>
      </c>
      <c r="H117" s="221">
        <v>1</v>
      </c>
      <c r="I117" s="222"/>
      <c r="J117" s="223">
        <f>ROUND(I117*H117,2)</f>
        <v>0</v>
      </c>
      <c r="K117" s="219" t="s">
        <v>520</v>
      </c>
      <c r="L117" s="47"/>
      <c r="M117" s="224" t="s">
        <v>19</v>
      </c>
      <c r="N117" s="225"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273</v>
      </c>
      <c r="AT117" s="228" t="s">
        <v>268</v>
      </c>
      <c r="AU117" s="228" t="s">
        <v>82</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396</v>
      </c>
    </row>
    <row r="118" spans="1:47" s="2" customFormat="1" ht="12">
      <c r="A118" s="41"/>
      <c r="B118" s="42"/>
      <c r="C118" s="43"/>
      <c r="D118" s="230" t="s">
        <v>275</v>
      </c>
      <c r="E118" s="43"/>
      <c r="F118" s="231" t="s">
        <v>4999</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82</v>
      </c>
    </row>
    <row r="119" spans="1:65" s="2" customFormat="1" ht="24.15" customHeight="1">
      <c r="A119" s="41"/>
      <c r="B119" s="42"/>
      <c r="C119" s="217" t="s">
        <v>332</v>
      </c>
      <c r="D119" s="217" t="s">
        <v>268</v>
      </c>
      <c r="E119" s="218" t="s">
        <v>5000</v>
      </c>
      <c r="F119" s="219" t="s">
        <v>5001</v>
      </c>
      <c r="G119" s="220" t="s">
        <v>3993</v>
      </c>
      <c r="H119" s="221">
        <v>2</v>
      </c>
      <c r="I119" s="222"/>
      <c r="J119" s="223">
        <f>ROUND(I119*H119,2)</f>
        <v>0</v>
      </c>
      <c r="K119" s="219" t="s">
        <v>520</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273</v>
      </c>
      <c r="AT119" s="228" t="s">
        <v>268</v>
      </c>
      <c r="AU119" s="228" t="s">
        <v>82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412</v>
      </c>
    </row>
    <row r="120" spans="1:47" s="2" customFormat="1" ht="12">
      <c r="A120" s="41"/>
      <c r="B120" s="42"/>
      <c r="C120" s="43"/>
      <c r="D120" s="230" t="s">
        <v>275</v>
      </c>
      <c r="E120" s="43"/>
      <c r="F120" s="231" t="s">
        <v>5001</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82</v>
      </c>
    </row>
    <row r="121" spans="1:65" s="2" customFormat="1" ht="21.75" customHeight="1">
      <c r="A121" s="41"/>
      <c r="B121" s="42"/>
      <c r="C121" s="217" t="s">
        <v>338</v>
      </c>
      <c r="D121" s="217" t="s">
        <v>268</v>
      </c>
      <c r="E121" s="218" t="s">
        <v>5002</v>
      </c>
      <c r="F121" s="219" t="s">
        <v>5003</v>
      </c>
      <c r="G121" s="220" t="s">
        <v>3993</v>
      </c>
      <c r="H121" s="221">
        <v>2</v>
      </c>
      <c r="I121" s="222"/>
      <c r="J121" s="223">
        <f>ROUND(I121*H121,2)</f>
        <v>0</v>
      </c>
      <c r="K121" s="219" t="s">
        <v>520</v>
      </c>
      <c r="L121" s="47"/>
      <c r="M121" s="224" t="s">
        <v>19</v>
      </c>
      <c r="N121" s="225"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273</v>
      </c>
      <c r="AT121" s="228" t="s">
        <v>268</v>
      </c>
      <c r="AU121" s="228" t="s">
        <v>82</v>
      </c>
      <c r="AY121" s="20" t="s">
        <v>266</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273</v>
      </c>
      <c r="BM121" s="228" t="s">
        <v>429</v>
      </c>
    </row>
    <row r="122" spans="1:47" s="2" customFormat="1" ht="12">
      <c r="A122" s="41"/>
      <c r="B122" s="42"/>
      <c r="C122" s="43"/>
      <c r="D122" s="230" t="s">
        <v>275</v>
      </c>
      <c r="E122" s="43"/>
      <c r="F122" s="231" t="s">
        <v>5003</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275</v>
      </c>
      <c r="AU122" s="20" t="s">
        <v>82</v>
      </c>
    </row>
    <row r="123" spans="1:65" s="2" customFormat="1" ht="21.75" customHeight="1">
      <c r="A123" s="41"/>
      <c r="B123" s="42"/>
      <c r="C123" s="217" t="s">
        <v>346</v>
      </c>
      <c r="D123" s="217" t="s">
        <v>268</v>
      </c>
      <c r="E123" s="218" t="s">
        <v>5004</v>
      </c>
      <c r="F123" s="219" t="s">
        <v>5005</v>
      </c>
      <c r="G123" s="220" t="s">
        <v>3993</v>
      </c>
      <c r="H123" s="221">
        <v>4</v>
      </c>
      <c r="I123" s="222"/>
      <c r="J123" s="223">
        <f>ROUND(I123*H123,2)</f>
        <v>0</v>
      </c>
      <c r="K123" s="219" t="s">
        <v>520</v>
      </c>
      <c r="L123" s="47"/>
      <c r="M123" s="224" t="s">
        <v>19</v>
      </c>
      <c r="N123" s="225"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273</v>
      </c>
      <c r="AT123" s="228" t="s">
        <v>268</v>
      </c>
      <c r="AU123" s="228" t="s">
        <v>82</v>
      </c>
      <c r="AY123" s="20" t="s">
        <v>266</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273</v>
      </c>
      <c r="BM123" s="228" t="s">
        <v>441</v>
      </c>
    </row>
    <row r="124" spans="1:47" s="2" customFormat="1" ht="12">
      <c r="A124" s="41"/>
      <c r="B124" s="42"/>
      <c r="C124" s="43"/>
      <c r="D124" s="230" t="s">
        <v>275</v>
      </c>
      <c r="E124" s="43"/>
      <c r="F124" s="231" t="s">
        <v>5005</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275</v>
      </c>
      <c r="AU124" s="20" t="s">
        <v>82</v>
      </c>
    </row>
    <row r="125" spans="1:65" s="2" customFormat="1" ht="24.15" customHeight="1">
      <c r="A125" s="41"/>
      <c r="B125" s="42"/>
      <c r="C125" s="217" t="s">
        <v>355</v>
      </c>
      <c r="D125" s="217" t="s">
        <v>268</v>
      </c>
      <c r="E125" s="218" t="s">
        <v>5006</v>
      </c>
      <c r="F125" s="219" t="s">
        <v>5007</v>
      </c>
      <c r="G125" s="220" t="s">
        <v>3993</v>
      </c>
      <c r="H125" s="221">
        <v>4</v>
      </c>
      <c r="I125" s="222"/>
      <c r="J125" s="223">
        <f>ROUND(I125*H125,2)</f>
        <v>0</v>
      </c>
      <c r="K125" s="219" t="s">
        <v>520</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273</v>
      </c>
      <c r="AT125" s="228" t="s">
        <v>268</v>
      </c>
      <c r="AU125" s="228" t="s">
        <v>82</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457</v>
      </c>
    </row>
    <row r="126" spans="1:47" s="2" customFormat="1" ht="12">
      <c r="A126" s="41"/>
      <c r="B126" s="42"/>
      <c r="C126" s="43"/>
      <c r="D126" s="230" t="s">
        <v>275</v>
      </c>
      <c r="E126" s="43"/>
      <c r="F126" s="231" t="s">
        <v>5007</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82</v>
      </c>
    </row>
    <row r="127" spans="1:65" s="2" customFormat="1" ht="16.5" customHeight="1">
      <c r="A127" s="41"/>
      <c r="B127" s="42"/>
      <c r="C127" s="217" t="s">
        <v>365</v>
      </c>
      <c r="D127" s="217" t="s">
        <v>268</v>
      </c>
      <c r="E127" s="218" t="s">
        <v>5008</v>
      </c>
      <c r="F127" s="219" t="s">
        <v>5009</v>
      </c>
      <c r="G127" s="220" t="s">
        <v>3993</v>
      </c>
      <c r="H127" s="221">
        <v>4</v>
      </c>
      <c r="I127" s="222"/>
      <c r="J127" s="223">
        <f>ROUND(I127*H127,2)</f>
        <v>0</v>
      </c>
      <c r="K127" s="219" t="s">
        <v>520</v>
      </c>
      <c r="L127" s="47"/>
      <c r="M127" s="224" t="s">
        <v>19</v>
      </c>
      <c r="N127" s="225" t="s">
        <v>43</v>
      </c>
      <c r="O127" s="87"/>
      <c r="P127" s="226">
        <f>O127*H127</f>
        <v>0</v>
      </c>
      <c r="Q127" s="226">
        <v>0</v>
      </c>
      <c r="R127" s="226">
        <f>Q127*H127</f>
        <v>0</v>
      </c>
      <c r="S127" s="226">
        <v>0</v>
      </c>
      <c r="T127" s="227">
        <f>S127*H127</f>
        <v>0</v>
      </c>
      <c r="U127" s="41"/>
      <c r="V127" s="41"/>
      <c r="W127" s="41"/>
      <c r="X127" s="41"/>
      <c r="Y127" s="41"/>
      <c r="Z127" s="41"/>
      <c r="AA127" s="41"/>
      <c r="AB127" s="41"/>
      <c r="AC127" s="41"/>
      <c r="AD127" s="41"/>
      <c r="AE127" s="41"/>
      <c r="AR127" s="228" t="s">
        <v>273</v>
      </c>
      <c r="AT127" s="228" t="s">
        <v>268</v>
      </c>
      <c r="AU127" s="228" t="s">
        <v>82</v>
      </c>
      <c r="AY127" s="20" t="s">
        <v>266</v>
      </c>
      <c r="BE127" s="229">
        <f>IF(N127="základní",J127,0)</f>
        <v>0</v>
      </c>
      <c r="BF127" s="229">
        <f>IF(N127="snížená",J127,0)</f>
        <v>0</v>
      </c>
      <c r="BG127" s="229">
        <f>IF(N127="zákl. přenesená",J127,0)</f>
        <v>0</v>
      </c>
      <c r="BH127" s="229">
        <f>IF(N127="sníž. přenesená",J127,0)</f>
        <v>0</v>
      </c>
      <c r="BI127" s="229">
        <f>IF(N127="nulová",J127,0)</f>
        <v>0</v>
      </c>
      <c r="BJ127" s="20" t="s">
        <v>80</v>
      </c>
      <c r="BK127" s="229">
        <f>ROUND(I127*H127,2)</f>
        <v>0</v>
      </c>
      <c r="BL127" s="20" t="s">
        <v>273</v>
      </c>
      <c r="BM127" s="228" t="s">
        <v>471</v>
      </c>
    </row>
    <row r="128" spans="1:47" s="2" customFormat="1" ht="12">
      <c r="A128" s="41"/>
      <c r="B128" s="42"/>
      <c r="C128" s="43"/>
      <c r="D128" s="230" t="s">
        <v>275</v>
      </c>
      <c r="E128" s="43"/>
      <c r="F128" s="231" t="s">
        <v>5009</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275</v>
      </c>
      <c r="AU128" s="20" t="s">
        <v>82</v>
      </c>
    </row>
    <row r="129" spans="1:65" s="2" customFormat="1" ht="24.15" customHeight="1">
      <c r="A129" s="41"/>
      <c r="B129" s="42"/>
      <c r="C129" s="217" t="s">
        <v>376</v>
      </c>
      <c r="D129" s="217" t="s">
        <v>268</v>
      </c>
      <c r="E129" s="218" t="s">
        <v>5010</v>
      </c>
      <c r="F129" s="219" t="s">
        <v>5011</v>
      </c>
      <c r="G129" s="220" t="s">
        <v>3993</v>
      </c>
      <c r="H129" s="221">
        <v>24</v>
      </c>
      <c r="I129" s="222"/>
      <c r="J129" s="223">
        <f>ROUND(I129*H129,2)</f>
        <v>0</v>
      </c>
      <c r="K129" s="219" t="s">
        <v>520</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273</v>
      </c>
      <c r="AT129" s="228" t="s">
        <v>268</v>
      </c>
      <c r="AU129" s="228" t="s">
        <v>82</v>
      </c>
      <c r="AY129" s="20" t="s">
        <v>266</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273</v>
      </c>
      <c r="BM129" s="228" t="s">
        <v>484</v>
      </c>
    </row>
    <row r="130" spans="1:47" s="2" customFormat="1" ht="12">
      <c r="A130" s="41"/>
      <c r="B130" s="42"/>
      <c r="C130" s="43"/>
      <c r="D130" s="230" t="s">
        <v>275</v>
      </c>
      <c r="E130" s="43"/>
      <c r="F130" s="231" t="s">
        <v>5011</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275</v>
      </c>
      <c r="AU130" s="20" t="s">
        <v>82</v>
      </c>
    </row>
    <row r="131" spans="1:65" s="2" customFormat="1" ht="44.25" customHeight="1">
      <c r="A131" s="41"/>
      <c r="B131" s="42"/>
      <c r="C131" s="217" t="s">
        <v>8</v>
      </c>
      <c r="D131" s="217" t="s">
        <v>268</v>
      </c>
      <c r="E131" s="218" t="s">
        <v>5012</v>
      </c>
      <c r="F131" s="219" t="s">
        <v>5013</v>
      </c>
      <c r="G131" s="220" t="s">
        <v>3993</v>
      </c>
      <c r="H131" s="221">
        <v>24</v>
      </c>
      <c r="I131" s="222"/>
      <c r="J131" s="223">
        <f>ROUND(I131*H131,2)</f>
        <v>0</v>
      </c>
      <c r="K131" s="219" t="s">
        <v>520</v>
      </c>
      <c r="L131" s="47"/>
      <c r="M131" s="224" t="s">
        <v>19</v>
      </c>
      <c r="N131" s="225" t="s">
        <v>43</v>
      </c>
      <c r="O131" s="87"/>
      <c r="P131" s="226">
        <f>O131*H131</f>
        <v>0</v>
      </c>
      <c r="Q131" s="226">
        <v>0</v>
      </c>
      <c r="R131" s="226">
        <f>Q131*H131</f>
        <v>0</v>
      </c>
      <c r="S131" s="226">
        <v>0</v>
      </c>
      <c r="T131" s="227">
        <f>S131*H131</f>
        <v>0</v>
      </c>
      <c r="U131" s="41"/>
      <c r="V131" s="41"/>
      <c r="W131" s="41"/>
      <c r="X131" s="41"/>
      <c r="Y131" s="41"/>
      <c r="Z131" s="41"/>
      <c r="AA131" s="41"/>
      <c r="AB131" s="41"/>
      <c r="AC131" s="41"/>
      <c r="AD131" s="41"/>
      <c r="AE131" s="41"/>
      <c r="AR131" s="228" t="s">
        <v>273</v>
      </c>
      <c r="AT131" s="228" t="s">
        <v>268</v>
      </c>
      <c r="AU131" s="228" t="s">
        <v>82</v>
      </c>
      <c r="AY131" s="20" t="s">
        <v>266</v>
      </c>
      <c r="BE131" s="229">
        <f>IF(N131="základní",J131,0)</f>
        <v>0</v>
      </c>
      <c r="BF131" s="229">
        <f>IF(N131="snížená",J131,0)</f>
        <v>0</v>
      </c>
      <c r="BG131" s="229">
        <f>IF(N131="zákl. přenesená",J131,0)</f>
        <v>0</v>
      </c>
      <c r="BH131" s="229">
        <f>IF(N131="sníž. přenesená",J131,0)</f>
        <v>0</v>
      </c>
      <c r="BI131" s="229">
        <f>IF(N131="nulová",J131,0)</f>
        <v>0</v>
      </c>
      <c r="BJ131" s="20" t="s">
        <v>80</v>
      </c>
      <c r="BK131" s="229">
        <f>ROUND(I131*H131,2)</f>
        <v>0</v>
      </c>
      <c r="BL131" s="20" t="s">
        <v>273</v>
      </c>
      <c r="BM131" s="228" t="s">
        <v>207</v>
      </c>
    </row>
    <row r="132" spans="1:47" s="2" customFormat="1" ht="12">
      <c r="A132" s="41"/>
      <c r="B132" s="42"/>
      <c r="C132" s="43"/>
      <c r="D132" s="230" t="s">
        <v>275</v>
      </c>
      <c r="E132" s="43"/>
      <c r="F132" s="231" t="s">
        <v>5013</v>
      </c>
      <c r="G132" s="43"/>
      <c r="H132" s="43"/>
      <c r="I132" s="232"/>
      <c r="J132" s="43"/>
      <c r="K132" s="43"/>
      <c r="L132" s="47"/>
      <c r="M132" s="233"/>
      <c r="N132" s="234"/>
      <c r="O132" s="87"/>
      <c r="P132" s="87"/>
      <c r="Q132" s="87"/>
      <c r="R132" s="87"/>
      <c r="S132" s="87"/>
      <c r="T132" s="88"/>
      <c r="U132" s="41"/>
      <c r="V132" s="41"/>
      <c r="W132" s="41"/>
      <c r="X132" s="41"/>
      <c r="Y132" s="41"/>
      <c r="Z132" s="41"/>
      <c r="AA132" s="41"/>
      <c r="AB132" s="41"/>
      <c r="AC132" s="41"/>
      <c r="AD132" s="41"/>
      <c r="AE132" s="41"/>
      <c r="AT132" s="20" t="s">
        <v>275</v>
      </c>
      <c r="AU132" s="20" t="s">
        <v>82</v>
      </c>
    </row>
    <row r="133" spans="1:65" s="2" customFormat="1" ht="21.75" customHeight="1">
      <c r="A133" s="41"/>
      <c r="B133" s="42"/>
      <c r="C133" s="217" t="s">
        <v>396</v>
      </c>
      <c r="D133" s="217" t="s">
        <v>268</v>
      </c>
      <c r="E133" s="218" t="s">
        <v>5014</v>
      </c>
      <c r="F133" s="219" t="s">
        <v>5015</v>
      </c>
      <c r="G133" s="220" t="s">
        <v>3993</v>
      </c>
      <c r="H133" s="221">
        <v>48</v>
      </c>
      <c r="I133" s="222"/>
      <c r="J133" s="223">
        <f>ROUND(I133*H133,2)</f>
        <v>0</v>
      </c>
      <c r="K133" s="219" t="s">
        <v>19</v>
      </c>
      <c r="L133" s="47"/>
      <c r="M133" s="224" t="s">
        <v>19</v>
      </c>
      <c r="N133" s="225" t="s">
        <v>43</v>
      </c>
      <c r="O133" s="87"/>
      <c r="P133" s="226">
        <f>O133*H133</f>
        <v>0</v>
      </c>
      <c r="Q133" s="226">
        <v>0</v>
      </c>
      <c r="R133" s="226">
        <f>Q133*H133</f>
        <v>0</v>
      </c>
      <c r="S133" s="226">
        <v>0</v>
      </c>
      <c r="T133" s="227">
        <f>S133*H133</f>
        <v>0</v>
      </c>
      <c r="U133" s="41"/>
      <c r="V133" s="41"/>
      <c r="W133" s="41"/>
      <c r="X133" s="41"/>
      <c r="Y133" s="41"/>
      <c r="Z133" s="41"/>
      <c r="AA133" s="41"/>
      <c r="AB133" s="41"/>
      <c r="AC133" s="41"/>
      <c r="AD133" s="41"/>
      <c r="AE133" s="41"/>
      <c r="AR133" s="228" t="s">
        <v>273</v>
      </c>
      <c r="AT133" s="228" t="s">
        <v>268</v>
      </c>
      <c r="AU133" s="228" t="s">
        <v>82</v>
      </c>
      <c r="AY133" s="20" t="s">
        <v>266</v>
      </c>
      <c r="BE133" s="229">
        <f>IF(N133="základní",J133,0)</f>
        <v>0</v>
      </c>
      <c r="BF133" s="229">
        <f>IF(N133="snížená",J133,0)</f>
        <v>0</v>
      </c>
      <c r="BG133" s="229">
        <f>IF(N133="zákl. přenesená",J133,0)</f>
        <v>0</v>
      </c>
      <c r="BH133" s="229">
        <f>IF(N133="sníž. přenesená",J133,0)</f>
        <v>0</v>
      </c>
      <c r="BI133" s="229">
        <f>IF(N133="nulová",J133,0)</f>
        <v>0</v>
      </c>
      <c r="BJ133" s="20" t="s">
        <v>80</v>
      </c>
      <c r="BK133" s="229">
        <f>ROUND(I133*H133,2)</f>
        <v>0</v>
      </c>
      <c r="BL133" s="20" t="s">
        <v>273</v>
      </c>
      <c r="BM133" s="228" t="s">
        <v>5016</v>
      </c>
    </row>
    <row r="134" spans="1:47" s="2" customFormat="1" ht="12">
      <c r="A134" s="41"/>
      <c r="B134" s="42"/>
      <c r="C134" s="43"/>
      <c r="D134" s="230" t="s">
        <v>275</v>
      </c>
      <c r="E134" s="43"/>
      <c r="F134" s="231" t="s">
        <v>5015</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275</v>
      </c>
      <c r="AU134" s="20" t="s">
        <v>82</v>
      </c>
    </row>
    <row r="135" spans="1:65" s="2" customFormat="1" ht="21.75" customHeight="1">
      <c r="A135" s="41"/>
      <c r="B135" s="42"/>
      <c r="C135" s="217" t="s">
        <v>404</v>
      </c>
      <c r="D135" s="217" t="s">
        <v>268</v>
      </c>
      <c r="E135" s="218" t="s">
        <v>5017</v>
      </c>
      <c r="F135" s="219" t="s">
        <v>5018</v>
      </c>
      <c r="G135" s="220" t="s">
        <v>3993</v>
      </c>
      <c r="H135" s="221">
        <v>24</v>
      </c>
      <c r="I135" s="222"/>
      <c r="J135" s="223">
        <f>ROUND(I135*H135,2)</f>
        <v>0</v>
      </c>
      <c r="K135" s="219" t="s">
        <v>19</v>
      </c>
      <c r="L135" s="47"/>
      <c r="M135" s="224" t="s">
        <v>19</v>
      </c>
      <c r="N135" s="225" t="s">
        <v>43</v>
      </c>
      <c r="O135" s="87"/>
      <c r="P135" s="226">
        <f>O135*H135</f>
        <v>0</v>
      </c>
      <c r="Q135" s="226">
        <v>0</v>
      </c>
      <c r="R135" s="226">
        <f>Q135*H135</f>
        <v>0</v>
      </c>
      <c r="S135" s="226">
        <v>0</v>
      </c>
      <c r="T135" s="227">
        <f>S135*H135</f>
        <v>0</v>
      </c>
      <c r="U135" s="41"/>
      <c r="V135" s="41"/>
      <c r="W135" s="41"/>
      <c r="X135" s="41"/>
      <c r="Y135" s="41"/>
      <c r="Z135" s="41"/>
      <c r="AA135" s="41"/>
      <c r="AB135" s="41"/>
      <c r="AC135" s="41"/>
      <c r="AD135" s="41"/>
      <c r="AE135" s="41"/>
      <c r="AR135" s="228" t="s">
        <v>273</v>
      </c>
      <c r="AT135" s="228" t="s">
        <v>268</v>
      </c>
      <c r="AU135" s="228" t="s">
        <v>82</v>
      </c>
      <c r="AY135" s="20" t="s">
        <v>266</v>
      </c>
      <c r="BE135" s="229">
        <f>IF(N135="základní",J135,0)</f>
        <v>0</v>
      </c>
      <c r="BF135" s="229">
        <f>IF(N135="snížená",J135,0)</f>
        <v>0</v>
      </c>
      <c r="BG135" s="229">
        <f>IF(N135="zákl. přenesená",J135,0)</f>
        <v>0</v>
      </c>
      <c r="BH135" s="229">
        <f>IF(N135="sníž. přenesená",J135,0)</f>
        <v>0</v>
      </c>
      <c r="BI135" s="229">
        <f>IF(N135="nulová",J135,0)</f>
        <v>0</v>
      </c>
      <c r="BJ135" s="20" t="s">
        <v>80</v>
      </c>
      <c r="BK135" s="229">
        <f>ROUND(I135*H135,2)</f>
        <v>0</v>
      </c>
      <c r="BL135" s="20" t="s">
        <v>273</v>
      </c>
      <c r="BM135" s="228" t="s">
        <v>5019</v>
      </c>
    </row>
    <row r="136" spans="1:47" s="2" customFormat="1" ht="12">
      <c r="A136" s="41"/>
      <c r="B136" s="42"/>
      <c r="C136" s="43"/>
      <c r="D136" s="230" t="s">
        <v>275</v>
      </c>
      <c r="E136" s="43"/>
      <c r="F136" s="231" t="s">
        <v>5018</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275</v>
      </c>
      <c r="AU136" s="20" t="s">
        <v>82</v>
      </c>
    </row>
    <row r="137" spans="1:65" s="2" customFormat="1" ht="24.15" customHeight="1">
      <c r="A137" s="41"/>
      <c r="B137" s="42"/>
      <c r="C137" s="217" t="s">
        <v>412</v>
      </c>
      <c r="D137" s="217" t="s">
        <v>268</v>
      </c>
      <c r="E137" s="218" t="s">
        <v>5020</v>
      </c>
      <c r="F137" s="219" t="s">
        <v>5021</v>
      </c>
      <c r="G137" s="220" t="s">
        <v>3993</v>
      </c>
      <c r="H137" s="221">
        <v>72</v>
      </c>
      <c r="I137" s="222"/>
      <c r="J137" s="223">
        <f>ROUND(I137*H137,2)</f>
        <v>0</v>
      </c>
      <c r="K137" s="219" t="s">
        <v>520</v>
      </c>
      <c r="L137" s="47"/>
      <c r="M137" s="224" t="s">
        <v>19</v>
      </c>
      <c r="N137" s="225" t="s">
        <v>43</v>
      </c>
      <c r="O137" s="87"/>
      <c r="P137" s="226">
        <f>O137*H137</f>
        <v>0</v>
      </c>
      <c r="Q137" s="226">
        <v>0</v>
      </c>
      <c r="R137" s="226">
        <f>Q137*H137</f>
        <v>0</v>
      </c>
      <c r="S137" s="226">
        <v>0</v>
      </c>
      <c r="T137" s="227">
        <f>S137*H137</f>
        <v>0</v>
      </c>
      <c r="U137" s="41"/>
      <c r="V137" s="41"/>
      <c r="W137" s="41"/>
      <c r="X137" s="41"/>
      <c r="Y137" s="41"/>
      <c r="Z137" s="41"/>
      <c r="AA137" s="41"/>
      <c r="AB137" s="41"/>
      <c r="AC137" s="41"/>
      <c r="AD137" s="41"/>
      <c r="AE137" s="41"/>
      <c r="AR137" s="228" t="s">
        <v>273</v>
      </c>
      <c r="AT137" s="228" t="s">
        <v>268</v>
      </c>
      <c r="AU137" s="228" t="s">
        <v>82</v>
      </c>
      <c r="AY137" s="20" t="s">
        <v>266</v>
      </c>
      <c r="BE137" s="229">
        <f>IF(N137="základní",J137,0)</f>
        <v>0</v>
      </c>
      <c r="BF137" s="229">
        <f>IF(N137="snížená",J137,0)</f>
        <v>0</v>
      </c>
      <c r="BG137" s="229">
        <f>IF(N137="zákl. přenesená",J137,0)</f>
        <v>0</v>
      </c>
      <c r="BH137" s="229">
        <f>IF(N137="sníž. přenesená",J137,0)</f>
        <v>0</v>
      </c>
      <c r="BI137" s="229">
        <f>IF(N137="nulová",J137,0)</f>
        <v>0</v>
      </c>
      <c r="BJ137" s="20" t="s">
        <v>80</v>
      </c>
      <c r="BK137" s="229">
        <f>ROUND(I137*H137,2)</f>
        <v>0</v>
      </c>
      <c r="BL137" s="20" t="s">
        <v>273</v>
      </c>
      <c r="BM137" s="228" t="s">
        <v>541</v>
      </c>
    </row>
    <row r="138" spans="1:47" s="2" customFormat="1" ht="12">
      <c r="A138" s="41"/>
      <c r="B138" s="42"/>
      <c r="C138" s="43"/>
      <c r="D138" s="230" t="s">
        <v>275</v>
      </c>
      <c r="E138" s="43"/>
      <c r="F138" s="231" t="s">
        <v>5021</v>
      </c>
      <c r="G138" s="43"/>
      <c r="H138" s="43"/>
      <c r="I138" s="232"/>
      <c r="J138" s="43"/>
      <c r="K138" s="43"/>
      <c r="L138" s="47"/>
      <c r="M138" s="233"/>
      <c r="N138" s="234"/>
      <c r="O138" s="87"/>
      <c r="P138" s="87"/>
      <c r="Q138" s="87"/>
      <c r="R138" s="87"/>
      <c r="S138" s="87"/>
      <c r="T138" s="88"/>
      <c r="U138" s="41"/>
      <c r="V138" s="41"/>
      <c r="W138" s="41"/>
      <c r="X138" s="41"/>
      <c r="Y138" s="41"/>
      <c r="Z138" s="41"/>
      <c r="AA138" s="41"/>
      <c r="AB138" s="41"/>
      <c r="AC138" s="41"/>
      <c r="AD138" s="41"/>
      <c r="AE138" s="41"/>
      <c r="AT138" s="20" t="s">
        <v>275</v>
      </c>
      <c r="AU138" s="20" t="s">
        <v>82</v>
      </c>
    </row>
    <row r="139" spans="1:65" s="2" customFormat="1" ht="16.5" customHeight="1">
      <c r="A139" s="41"/>
      <c r="B139" s="42"/>
      <c r="C139" s="217" t="s">
        <v>420</v>
      </c>
      <c r="D139" s="217" t="s">
        <v>268</v>
      </c>
      <c r="E139" s="218" t="s">
        <v>5022</v>
      </c>
      <c r="F139" s="219" t="s">
        <v>5023</v>
      </c>
      <c r="G139" s="220" t="s">
        <v>3993</v>
      </c>
      <c r="H139" s="221">
        <v>73</v>
      </c>
      <c r="I139" s="222"/>
      <c r="J139" s="223">
        <f>ROUND(I139*H139,2)</f>
        <v>0</v>
      </c>
      <c r="K139" s="219" t="s">
        <v>520</v>
      </c>
      <c r="L139" s="47"/>
      <c r="M139" s="224" t="s">
        <v>19</v>
      </c>
      <c r="N139" s="225" t="s">
        <v>43</v>
      </c>
      <c r="O139" s="87"/>
      <c r="P139" s="226">
        <f>O139*H139</f>
        <v>0</v>
      </c>
      <c r="Q139" s="226">
        <v>0</v>
      </c>
      <c r="R139" s="226">
        <f>Q139*H139</f>
        <v>0</v>
      </c>
      <c r="S139" s="226">
        <v>0</v>
      </c>
      <c r="T139" s="227">
        <f>S139*H139</f>
        <v>0</v>
      </c>
      <c r="U139" s="41"/>
      <c r="V139" s="41"/>
      <c r="W139" s="41"/>
      <c r="X139" s="41"/>
      <c r="Y139" s="41"/>
      <c r="Z139" s="41"/>
      <c r="AA139" s="41"/>
      <c r="AB139" s="41"/>
      <c r="AC139" s="41"/>
      <c r="AD139" s="41"/>
      <c r="AE139" s="41"/>
      <c r="AR139" s="228" t="s">
        <v>273</v>
      </c>
      <c r="AT139" s="228" t="s">
        <v>268</v>
      </c>
      <c r="AU139" s="228" t="s">
        <v>82</v>
      </c>
      <c r="AY139" s="20" t="s">
        <v>266</v>
      </c>
      <c r="BE139" s="229">
        <f>IF(N139="základní",J139,0)</f>
        <v>0</v>
      </c>
      <c r="BF139" s="229">
        <f>IF(N139="snížená",J139,0)</f>
        <v>0</v>
      </c>
      <c r="BG139" s="229">
        <f>IF(N139="zákl. přenesená",J139,0)</f>
        <v>0</v>
      </c>
      <c r="BH139" s="229">
        <f>IF(N139="sníž. přenesená",J139,0)</f>
        <v>0</v>
      </c>
      <c r="BI139" s="229">
        <f>IF(N139="nulová",J139,0)</f>
        <v>0</v>
      </c>
      <c r="BJ139" s="20" t="s">
        <v>80</v>
      </c>
      <c r="BK139" s="229">
        <f>ROUND(I139*H139,2)</f>
        <v>0</v>
      </c>
      <c r="BL139" s="20" t="s">
        <v>273</v>
      </c>
      <c r="BM139" s="228" t="s">
        <v>556</v>
      </c>
    </row>
    <row r="140" spans="1:47" s="2" customFormat="1" ht="12">
      <c r="A140" s="41"/>
      <c r="B140" s="42"/>
      <c r="C140" s="43"/>
      <c r="D140" s="230" t="s">
        <v>275</v>
      </c>
      <c r="E140" s="43"/>
      <c r="F140" s="231" t="s">
        <v>5023</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275</v>
      </c>
      <c r="AU140" s="20" t="s">
        <v>82</v>
      </c>
    </row>
    <row r="141" spans="1:65" s="2" customFormat="1" ht="24.15" customHeight="1">
      <c r="A141" s="41"/>
      <c r="B141" s="42"/>
      <c r="C141" s="217" t="s">
        <v>429</v>
      </c>
      <c r="D141" s="217" t="s">
        <v>268</v>
      </c>
      <c r="E141" s="218" t="s">
        <v>5024</v>
      </c>
      <c r="F141" s="219" t="s">
        <v>5025</v>
      </c>
      <c r="G141" s="220" t="s">
        <v>3993</v>
      </c>
      <c r="H141" s="221">
        <v>72</v>
      </c>
      <c r="I141" s="222"/>
      <c r="J141" s="223">
        <f>ROUND(I141*H141,2)</f>
        <v>0</v>
      </c>
      <c r="K141" s="219" t="s">
        <v>520</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273</v>
      </c>
      <c r="AT141" s="228" t="s">
        <v>268</v>
      </c>
      <c r="AU141" s="228" t="s">
        <v>82</v>
      </c>
      <c r="AY141" s="20" t="s">
        <v>266</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273</v>
      </c>
      <c r="BM141" s="228" t="s">
        <v>569</v>
      </c>
    </row>
    <row r="142" spans="1:47" s="2" customFormat="1" ht="12">
      <c r="A142" s="41"/>
      <c r="B142" s="42"/>
      <c r="C142" s="43"/>
      <c r="D142" s="230" t="s">
        <v>275</v>
      </c>
      <c r="E142" s="43"/>
      <c r="F142" s="231" t="s">
        <v>5025</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275</v>
      </c>
      <c r="AU142" s="20" t="s">
        <v>82</v>
      </c>
    </row>
    <row r="143" spans="1:63" s="12" customFormat="1" ht="22.8" customHeight="1">
      <c r="A143" s="12"/>
      <c r="B143" s="201"/>
      <c r="C143" s="202"/>
      <c r="D143" s="203" t="s">
        <v>71</v>
      </c>
      <c r="E143" s="215" t="s">
        <v>2670</v>
      </c>
      <c r="F143" s="215" t="s">
        <v>5026</v>
      </c>
      <c r="G143" s="202"/>
      <c r="H143" s="202"/>
      <c r="I143" s="205"/>
      <c r="J143" s="216">
        <f>BK143</f>
        <v>0</v>
      </c>
      <c r="K143" s="202"/>
      <c r="L143" s="207"/>
      <c r="M143" s="208"/>
      <c r="N143" s="209"/>
      <c r="O143" s="209"/>
      <c r="P143" s="210">
        <f>SUM(P144:P149)</f>
        <v>0</v>
      </c>
      <c r="Q143" s="209"/>
      <c r="R143" s="210">
        <f>SUM(R144:R149)</f>
        <v>0</v>
      </c>
      <c r="S143" s="209"/>
      <c r="T143" s="211">
        <f>SUM(T144:T149)</f>
        <v>0</v>
      </c>
      <c r="U143" s="12"/>
      <c r="V143" s="12"/>
      <c r="W143" s="12"/>
      <c r="X143" s="12"/>
      <c r="Y143" s="12"/>
      <c r="Z143" s="12"/>
      <c r="AA143" s="12"/>
      <c r="AB143" s="12"/>
      <c r="AC143" s="12"/>
      <c r="AD143" s="12"/>
      <c r="AE143" s="12"/>
      <c r="AR143" s="212" t="s">
        <v>80</v>
      </c>
      <c r="AT143" s="213" t="s">
        <v>71</v>
      </c>
      <c r="AU143" s="213" t="s">
        <v>80</v>
      </c>
      <c r="AY143" s="212" t="s">
        <v>266</v>
      </c>
      <c r="BK143" s="214">
        <f>SUM(BK144:BK149)</f>
        <v>0</v>
      </c>
    </row>
    <row r="144" spans="1:65" s="2" customFormat="1" ht="33" customHeight="1">
      <c r="A144" s="41"/>
      <c r="B144" s="42"/>
      <c r="C144" s="217" t="s">
        <v>7</v>
      </c>
      <c r="D144" s="217" t="s">
        <v>268</v>
      </c>
      <c r="E144" s="218" t="s">
        <v>5027</v>
      </c>
      <c r="F144" s="219" t="s">
        <v>5028</v>
      </c>
      <c r="G144" s="220" t="s">
        <v>3993</v>
      </c>
      <c r="H144" s="221">
        <v>7</v>
      </c>
      <c r="I144" s="222"/>
      <c r="J144" s="223">
        <f>ROUND(I144*H144,2)</f>
        <v>0</v>
      </c>
      <c r="K144" s="219" t="s">
        <v>520</v>
      </c>
      <c r="L144" s="47"/>
      <c r="M144" s="224" t="s">
        <v>19</v>
      </c>
      <c r="N144" s="225"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273</v>
      </c>
      <c r="AT144" s="228" t="s">
        <v>268</v>
      </c>
      <c r="AU144" s="228" t="s">
        <v>82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578</v>
      </c>
    </row>
    <row r="145" spans="1:47" s="2" customFormat="1" ht="12">
      <c r="A145" s="41"/>
      <c r="B145" s="42"/>
      <c r="C145" s="43"/>
      <c r="D145" s="230" t="s">
        <v>275</v>
      </c>
      <c r="E145" s="43"/>
      <c r="F145" s="231" t="s">
        <v>5029</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82</v>
      </c>
    </row>
    <row r="146" spans="1:65" s="2" customFormat="1" ht="62.7" customHeight="1">
      <c r="A146" s="41"/>
      <c r="B146" s="42"/>
      <c r="C146" s="217" t="s">
        <v>441</v>
      </c>
      <c r="D146" s="217" t="s">
        <v>268</v>
      </c>
      <c r="E146" s="218" t="s">
        <v>5030</v>
      </c>
      <c r="F146" s="219" t="s">
        <v>5031</v>
      </c>
      <c r="G146" s="220" t="s">
        <v>3993</v>
      </c>
      <c r="H146" s="221">
        <v>1</v>
      </c>
      <c r="I146" s="222"/>
      <c r="J146" s="223">
        <f>ROUND(I146*H146,2)</f>
        <v>0</v>
      </c>
      <c r="K146" s="219" t="s">
        <v>520</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590</v>
      </c>
    </row>
    <row r="147" spans="1:47" s="2" customFormat="1" ht="12">
      <c r="A147" s="41"/>
      <c r="B147" s="42"/>
      <c r="C147" s="43"/>
      <c r="D147" s="230" t="s">
        <v>275</v>
      </c>
      <c r="E147" s="43"/>
      <c r="F147" s="231" t="s">
        <v>5031</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82</v>
      </c>
    </row>
    <row r="148" spans="1:65" s="2" customFormat="1" ht="33" customHeight="1">
      <c r="A148" s="41"/>
      <c r="B148" s="42"/>
      <c r="C148" s="217" t="s">
        <v>449</v>
      </c>
      <c r="D148" s="217" t="s">
        <v>268</v>
      </c>
      <c r="E148" s="218" t="s">
        <v>5032</v>
      </c>
      <c r="F148" s="219" t="s">
        <v>5033</v>
      </c>
      <c r="G148" s="220" t="s">
        <v>3993</v>
      </c>
      <c r="H148" s="221">
        <v>2</v>
      </c>
      <c r="I148" s="222"/>
      <c r="J148" s="223">
        <f>ROUND(I148*H148,2)</f>
        <v>0</v>
      </c>
      <c r="K148" s="219" t="s">
        <v>520</v>
      </c>
      <c r="L148" s="47"/>
      <c r="M148" s="224" t="s">
        <v>19</v>
      </c>
      <c r="N148" s="225"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273</v>
      </c>
      <c r="AT148" s="228" t="s">
        <v>268</v>
      </c>
      <c r="AU148" s="228" t="s">
        <v>82</v>
      </c>
      <c r="AY148" s="20" t="s">
        <v>266</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273</v>
      </c>
      <c r="BM148" s="228" t="s">
        <v>605</v>
      </c>
    </row>
    <row r="149" spans="1:47" s="2" customFormat="1" ht="12">
      <c r="A149" s="41"/>
      <c r="B149" s="42"/>
      <c r="C149" s="43"/>
      <c r="D149" s="230" t="s">
        <v>275</v>
      </c>
      <c r="E149" s="43"/>
      <c r="F149" s="231" t="s">
        <v>5034</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275</v>
      </c>
      <c r="AU149" s="20" t="s">
        <v>82</v>
      </c>
    </row>
    <row r="150" spans="1:63" s="12" customFormat="1" ht="22.8" customHeight="1">
      <c r="A150" s="12"/>
      <c r="B150" s="201"/>
      <c r="C150" s="202"/>
      <c r="D150" s="203" t="s">
        <v>71</v>
      </c>
      <c r="E150" s="215" t="s">
        <v>2720</v>
      </c>
      <c r="F150" s="215" t="s">
        <v>5035</v>
      </c>
      <c r="G150" s="202"/>
      <c r="H150" s="202"/>
      <c r="I150" s="205"/>
      <c r="J150" s="216">
        <f>BK150</f>
        <v>0</v>
      </c>
      <c r="K150" s="202"/>
      <c r="L150" s="207"/>
      <c r="M150" s="208"/>
      <c r="N150" s="209"/>
      <c r="O150" s="209"/>
      <c r="P150" s="210">
        <f>SUM(P151:P156)</f>
        <v>0</v>
      </c>
      <c r="Q150" s="209"/>
      <c r="R150" s="210">
        <f>SUM(R151:R156)</f>
        <v>0</v>
      </c>
      <c r="S150" s="209"/>
      <c r="T150" s="211">
        <f>SUM(T151:T156)</f>
        <v>0</v>
      </c>
      <c r="U150" s="12"/>
      <c r="V150" s="12"/>
      <c r="W150" s="12"/>
      <c r="X150" s="12"/>
      <c r="Y150" s="12"/>
      <c r="Z150" s="12"/>
      <c r="AA150" s="12"/>
      <c r="AB150" s="12"/>
      <c r="AC150" s="12"/>
      <c r="AD150" s="12"/>
      <c r="AE150" s="12"/>
      <c r="AR150" s="212" t="s">
        <v>80</v>
      </c>
      <c r="AT150" s="213" t="s">
        <v>71</v>
      </c>
      <c r="AU150" s="213" t="s">
        <v>80</v>
      </c>
      <c r="AY150" s="212" t="s">
        <v>266</v>
      </c>
      <c r="BK150" s="214">
        <f>SUM(BK151:BK156)</f>
        <v>0</v>
      </c>
    </row>
    <row r="151" spans="1:65" s="2" customFormat="1" ht="55.5" customHeight="1">
      <c r="A151" s="41"/>
      <c r="B151" s="42"/>
      <c r="C151" s="217" t="s">
        <v>457</v>
      </c>
      <c r="D151" s="217" t="s">
        <v>268</v>
      </c>
      <c r="E151" s="218" t="s">
        <v>5036</v>
      </c>
      <c r="F151" s="219" t="s">
        <v>5037</v>
      </c>
      <c r="G151" s="220" t="s">
        <v>3993</v>
      </c>
      <c r="H151" s="221">
        <v>41</v>
      </c>
      <c r="I151" s="222"/>
      <c r="J151" s="223">
        <f>ROUND(I151*H151,2)</f>
        <v>0</v>
      </c>
      <c r="K151" s="219" t="s">
        <v>520</v>
      </c>
      <c r="L151" s="47"/>
      <c r="M151" s="224" t="s">
        <v>19</v>
      </c>
      <c r="N151" s="225" t="s">
        <v>43</v>
      </c>
      <c r="O151" s="87"/>
      <c r="P151" s="226">
        <f>O151*H151</f>
        <v>0</v>
      </c>
      <c r="Q151" s="226">
        <v>0</v>
      </c>
      <c r="R151" s="226">
        <f>Q151*H151</f>
        <v>0</v>
      </c>
      <c r="S151" s="226">
        <v>0</v>
      </c>
      <c r="T151" s="227">
        <f>S151*H151</f>
        <v>0</v>
      </c>
      <c r="U151" s="41"/>
      <c r="V151" s="41"/>
      <c r="W151" s="41"/>
      <c r="X151" s="41"/>
      <c r="Y151" s="41"/>
      <c r="Z151" s="41"/>
      <c r="AA151" s="41"/>
      <c r="AB151" s="41"/>
      <c r="AC151" s="41"/>
      <c r="AD151" s="41"/>
      <c r="AE151" s="41"/>
      <c r="AR151" s="228" t="s">
        <v>273</v>
      </c>
      <c r="AT151" s="228" t="s">
        <v>268</v>
      </c>
      <c r="AU151" s="228" t="s">
        <v>82</v>
      </c>
      <c r="AY151" s="20" t="s">
        <v>266</v>
      </c>
      <c r="BE151" s="229">
        <f>IF(N151="základní",J151,0)</f>
        <v>0</v>
      </c>
      <c r="BF151" s="229">
        <f>IF(N151="snížená",J151,0)</f>
        <v>0</v>
      </c>
      <c r="BG151" s="229">
        <f>IF(N151="zákl. přenesená",J151,0)</f>
        <v>0</v>
      </c>
      <c r="BH151" s="229">
        <f>IF(N151="sníž. přenesená",J151,0)</f>
        <v>0</v>
      </c>
      <c r="BI151" s="229">
        <f>IF(N151="nulová",J151,0)</f>
        <v>0</v>
      </c>
      <c r="BJ151" s="20" t="s">
        <v>80</v>
      </c>
      <c r="BK151" s="229">
        <f>ROUND(I151*H151,2)</f>
        <v>0</v>
      </c>
      <c r="BL151" s="20" t="s">
        <v>273</v>
      </c>
      <c r="BM151" s="228" t="s">
        <v>625</v>
      </c>
    </row>
    <row r="152" spans="1:47" s="2" customFormat="1" ht="12">
      <c r="A152" s="41"/>
      <c r="B152" s="42"/>
      <c r="C152" s="43"/>
      <c r="D152" s="230" t="s">
        <v>275</v>
      </c>
      <c r="E152" s="43"/>
      <c r="F152" s="231" t="s">
        <v>5037</v>
      </c>
      <c r="G152" s="43"/>
      <c r="H152" s="43"/>
      <c r="I152" s="232"/>
      <c r="J152" s="43"/>
      <c r="K152" s="43"/>
      <c r="L152" s="47"/>
      <c r="M152" s="233"/>
      <c r="N152" s="234"/>
      <c r="O152" s="87"/>
      <c r="P152" s="87"/>
      <c r="Q152" s="87"/>
      <c r="R152" s="87"/>
      <c r="S152" s="87"/>
      <c r="T152" s="88"/>
      <c r="U152" s="41"/>
      <c r="V152" s="41"/>
      <c r="W152" s="41"/>
      <c r="X152" s="41"/>
      <c r="Y152" s="41"/>
      <c r="Z152" s="41"/>
      <c r="AA152" s="41"/>
      <c r="AB152" s="41"/>
      <c r="AC152" s="41"/>
      <c r="AD152" s="41"/>
      <c r="AE152" s="41"/>
      <c r="AT152" s="20" t="s">
        <v>275</v>
      </c>
      <c r="AU152" s="20" t="s">
        <v>82</v>
      </c>
    </row>
    <row r="153" spans="1:65" s="2" customFormat="1" ht="33" customHeight="1">
      <c r="A153" s="41"/>
      <c r="B153" s="42"/>
      <c r="C153" s="217" t="s">
        <v>464</v>
      </c>
      <c r="D153" s="217" t="s">
        <v>268</v>
      </c>
      <c r="E153" s="218" t="s">
        <v>5038</v>
      </c>
      <c r="F153" s="219" t="s">
        <v>5039</v>
      </c>
      <c r="G153" s="220" t="s">
        <v>3993</v>
      </c>
      <c r="H153" s="221">
        <v>14</v>
      </c>
      <c r="I153" s="222"/>
      <c r="J153" s="223">
        <f>ROUND(I153*H153,2)</f>
        <v>0</v>
      </c>
      <c r="K153" s="219" t="s">
        <v>520</v>
      </c>
      <c r="L153" s="47"/>
      <c r="M153" s="224" t="s">
        <v>19</v>
      </c>
      <c r="N153" s="225" t="s">
        <v>43</v>
      </c>
      <c r="O153" s="87"/>
      <c r="P153" s="226">
        <f>O153*H153</f>
        <v>0</v>
      </c>
      <c r="Q153" s="226">
        <v>0</v>
      </c>
      <c r="R153" s="226">
        <f>Q153*H153</f>
        <v>0</v>
      </c>
      <c r="S153" s="226">
        <v>0</v>
      </c>
      <c r="T153" s="227">
        <f>S153*H153</f>
        <v>0</v>
      </c>
      <c r="U153" s="41"/>
      <c r="V153" s="41"/>
      <c r="W153" s="41"/>
      <c r="X153" s="41"/>
      <c r="Y153" s="41"/>
      <c r="Z153" s="41"/>
      <c r="AA153" s="41"/>
      <c r="AB153" s="41"/>
      <c r="AC153" s="41"/>
      <c r="AD153" s="41"/>
      <c r="AE153" s="41"/>
      <c r="AR153" s="228" t="s">
        <v>273</v>
      </c>
      <c r="AT153" s="228" t="s">
        <v>268</v>
      </c>
      <c r="AU153" s="228" t="s">
        <v>82</v>
      </c>
      <c r="AY153" s="20" t="s">
        <v>266</v>
      </c>
      <c r="BE153" s="229">
        <f>IF(N153="základní",J153,0)</f>
        <v>0</v>
      </c>
      <c r="BF153" s="229">
        <f>IF(N153="snížená",J153,0)</f>
        <v>0</v>
      </c>
      <c r="BG153" s="229">
        <f>IF(N153="zákl. přenesená",J153,0)</f>
        <v>0</v>
      </c>
      <c r="BH153" s="229">
        <f>IF(N153="sníž. přenesená",J153,0)</f>
        <v>0</v>
      </c>
      <c r="BI153" s="229">
        <f>IF(N153="nulová",J153,0)</f>
        <v>0</v>
      </c>
      <c r="BJ153" s="20" t="s">
        <v>80</v>
      </c>
      <c r="BK153" s="229">
        <f>ROUND(I153*H153,2)</f>
        <v>0</v>
      </c>
      <c r="BL153" s="20" t="s">
        <v>273</v>
      </c>
      <c r="BM153" s="228" t="s">
        <v>652</v>
      </c>
    </row>
    <row r="154" spans="1:47" s="2" customFormat="1" ht="12">
      <c r="A154" s="41"/>
      <c r="B154" s="42"/>
      <c r="C154" s="43"/>
      <c r="D154" s="230" t="s">
        <v>275</v>
      </c>
      <c r="E154" s="43"/>
      <c r="F154" s="231" t="s">
        <v>5040</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275</v>
      </c>
      <c r="AU154" s="20" t="s">
        <v>82</v>
      </c>
    </row>
    <row r="155" spans="1:65" s="2" customFormat="1" ht="16.5" customHeight="1">
      <c r="A155" s="41"/>
      <c r="B155" s="42"/>
      <c r="C155" s="217" t="s">
        <v>471</v>
      </c>
      <c r="D155" s="217" t="s">
        <v>268</v>
      </c>
      <c r="E155" s="218" t="s">
        <v>5041</v>
      </c>
      <c r="F155" s="219" t="s">
        <v>5042</v>
      </c>
      <c r="G155" s="220" t="s">
        <v>3993</v>
      </c>
      <c r="H155" s="221">
        <v>27</v>
      </c>
      <c r="I155" s="222"/>
      <c r="J155" s="223">
        <f>ROUND(I155*H155,2)</f>
        <v>0</v>
      </c>
      <c r="K155" s="219" t="s">
        <v>520</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273</v>
      </c>
      <c r="AT155" s="228" t="s">
        <v>268</v>
      </c>
      <c r="AU155" s="228" t="s">
        <v>82</v>
      </c>
      <c r="AY155" s="20" t="s">
        <v>266</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273</v>
      </c>
      <c r="BM155" s="228" t="s">
        <v>664</v>
      </c>
    </row>
    <row r="156" spans="1:47" s="2" customFormat="1" ht="12">
      <c r="A156" s="41"/>
      <c r="B156" s="42"/>
      <c r="C156" s="43"/>
      <c r="D156" s="230" t="s">
        <v>275</v>
      </c>
      <c r="E156" s="43"/>
      <c r="F156" s="231" t="s">
        <v>5042</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275</v>
      </c>
      <c r="AU156" s="20" t="s">
        <v>82</v>
      </c>
    </row>
    <row r="157" spans="1:63" s="12" customFormat="1" ht="22.8" customHeight="1">
      <c r="A157" s="12"/>
      <c r="B157" s="201"/>
      <c r="C157" s="202"/>
      <c r="D157" s="203" t="s">
        <v>71</v>
      </c>
      <c r="E157" s="215" t="s">
        <v>2724</v>
      </c>
      <c r="F157" s="215" t="s">
        <v>5043</v>
      </c>
      <c r="G157" s="202"/>
      <c r="H157" s="202"/>
      <c r="I157" s="205"/>
      <c r="J157" s="216">
        <f>BK157</f>
        <v>0</v>
      </c>
      <c r="K157" s="202"/>
      <c r="L157" s="207"/>
      <c r="M157" s="208"/>
      <c r="N157" s="209"/>
      <c r="O157" s="209"/>
      <c r="P157" s="210">
        <f>SUM(P158:P169)</f>
        <v>0</v>
      </c>
      <c r="Q157" s="209"/>
      <c r="R157" s="210">
        <f>SUM(R158:R169)</f>
        <v>0</v>
      </c>
      <c r="S157" s="209"/>
      <c r="T157" s="211">
        <f>SUM(T158:T169)</f>
        <v>0</v>
      </c>
      <c r="U157" s="12"/>
      <c r="V157" s="12"/>
      <c r="W157" s="12"/>
      <c r="X157" s="12"/>
      <c r="Y157" s="12"/>
      <c r="Z157" s="12"/>
      <c r="AA157" s="12"/>
      <c r="AB157" s="12"/>
      <c r="AC157" s="12"/>
      <c r="AD157" s="12"/>
      <c r="AE157" s="12"/>
      <c r="AR157" s="212" t="s">
        <v>80</v>
      </c>
      <c r="AT157" s="213" t="s">
        <v>71</v>
      </c>
      <c r="AU157" s="213" t="s">
        <v>80</v>
      </c>
      <c r="AY157" s="212" t="s">
        <v>266</v>
      </c>
      <c r="BK157" s="214">
        <f>SUM(BK158:BK169)</f>
        <v>0</v>
      </c>
    </row>
    <row r="158" spans="1:65" s="2" customFormat="1" ht="24.15" customHeight="1">
      <c r="A158" s="41"/>
      <c r="B158" s="42"/>
      <c r="C158" s="217" t="s">
        <v>478</v>
      </c>
      <c r="D158" s="217" t="s">
        <v>268</v>
      </c>
      <c r="E158" s="218" t="s">
        <v>5044</v>
      </c>
      <c r="F158" s="219" t="s">
        <v>5045</v>
      </c>
      <c r="G158" s="220" t="s">
        <v>423</v>
      </c>
      <c r="H158" s="221">
        <v>50</v>
      </c>
      <c r="I158" s="222"/>
      <c r="J158" s="223">
        <f>ROUND(I158*H158,2)</f>
        <v>0</v>
      </c>
      <c r="K158" s="219" t="s">
        <v>520</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82</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676</v>
      </c>
    </row>
    <row r="159" spans="1:47" s="2" customFormat="1" ht="12">
      <c r="A159" s="41"/>
      <c r="B159" s="42"/>
      <c r="C159" s="43"/>
      <c r="D159" s="230" t="s">
        <v>275</v>
      </c>
      <c r="E159" s="43"/>
      <c r="F159" s="231" t="s">
        <v>5045</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82</v>
      </c>
    </row>
    <row r="160" spans="1:65" s="2" customFormat="1" ht="24.15" customHeight="1">
      <c r="A160" s="41"/>
      <c r="B160" s="42"/>
      <c r="C160" s="217" t="s">
        <v>484</v>
      </c>
      <c r="D160" s="217" t="s">
        <v>268</v>
      </c>
      <c r="E160" s="218" t="s">
        <v>5046</v>
      </c>
      <c r="F160" s="219" t="s">
        <v>5047</v>
      </c>
      <c r="G160" s="220" t="s">
        <v>423</v>
      </c>
      <c r="H160" s="221">
        <v>50</v>
      </c>
      <c r="I160" s="222"/>
      <c r="J160" s="223">
        <f>ROUND(I160*H160,2)</f>
        <v>0</v>
      </c>
      <c r="K160" s="219" t="s">
        <v>520</v>
      </c>
      <c r="L160" s="47"/>
      <c r="M160" s="224" t="s">
        <v>19</v>
      </c>
      <c r="N160" s="225"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273</v>
      </c>
      <c r="AT160" s="228" t="s">
        <v>268</v>
      </c>
      <c r="AU160" s="228" t="s">
        <v>82</v>
      </c>
      <c r="AY160" s="20" t="s">
        <v>266</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273</v>
      </c>
      <c r="BM160" s="228" t="s">
        <v>753</v>
      </c>
    </row>
    <row r="161" spans="1:47" s="2" customFormat="1" ht="12">
      <c r="A161" s="41"/>
      <c r="B161" s="42"/>
      <c r="C161" s="43"/>
      <c r="D161" s="230" t="s">
        <v>275</v>
      </c>
      <c r="E161" s="43"/>
      <c r="F161" s="231" t="s">
        <v>5047</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275</v>
      </c>
      <c r="AU161" s="20" t="s">
        <v>82</v>
      </c>
    </row>
    <row r="162" spans="1:65" s="2" customFormat="1" ht="37.8" customHeight="1">
      <c r="A162" s="41"/>
      <c r="B162" s="42"/>
      <c r="C162" s="217" t="s">
        <v>493</v>
      </c>
      <c r="D162" s="217" t="s">
        <v>268</v>
      </c>
      <c r="E162" s="218" t="s">
        <v>5048</v>
      </c>
      <c r="F162" s="219" t="s">
        <v>5049</v>
      </c>
      <c r="G162" s="220" t="s">
        <v>423</v>
      </c>
      <c r="H162" s="221">
        <v>160</v>
      </c>
      <c r="I162" s="222"/>
      <c r="J162" s="223">
        <f>ROUND(I162*H162,2)</f>
        <v>0</v>
      </c>
      <c r="K162" s="219" t="s">
        <v>520</v>
      </c>
      <c r="L162" s="47"/>
      <c r="M162" s="224" t="s">
        <v>19</v>
      </c>
      <c r="N162" s="225" t="s">
        <v>43</v>
      </c>
      <c r="O162" s="87"/>
      <c r="P162" s="226">
        <f>O162*H162</f>
        <v>0</v>
      </c>
      <c r="Q162" s="226">
        <v>0</v>
      </c>
      <c r="R162" s="226">
        <f>Q162*H162</f>
        <v>0</v>
      </c>
      <c r="S162" s="226">
        <v>0</v>
      </c>
      <c r="T162" s="227">
        <f>S162*H162</f>
        <v>0</v>
      </c>
      <c r="U162" s="41"/>
      <c r="V162" s="41"/>
      <c r="W162" s="41"/>
      <c r="X162" s="41"/>
      <c r="Y162" s="41"/>
      <c r="Z162" s="41"/>
      <c r="AA162" s="41"/>
      <c r="AB162" s="41"/>
      <c r="AC162" s="41"/>
      <c r="AD162" s="41"/>
      <c r="AE162" s="41"/>
      <c r="AR162" s="228" t="s">
        <v>273</v>
      </c>
      <c r="AT162" s="228" t="s">
        <v>268</v>
      </c>
      <c r="AU162" s="228" t="s">
        <v>82</v>
      </c>
      <c r="AY162" s="20" t="s">
        <v>266</v>
      </c>
      <c r="BE162" s="229">
        <f>IF(N162="základní",J162,0)</f>
        <v>0</v>
      </c>
      <c r="BF162" s="229">
        <f>IF(N162="snížená",J162,0)</f>
        <v>0</v>
      </c>
      <c r="BG162" s="229">
        <f>IF(N162="zákl. přenesená",J162,0)</f>
        <v>0</v>
      </c>
      <c r="BH162" s="229">
        <f>IF(N162="sníž. přenesená",J162,0)</f>
        <v>0</v>
      </c>
      <c r="BI162" s="229">
        <f>IF(N162="nulová",J162,0)</f>
        <v>0</v>
      </c>
      <c r="BJ162" s="20" t="s">
        <v>80</v>
      </c>
      <c r="BK162" s="229">
        <f>ROUND(I162*H162,2)</f>
        <v>0</v>
      </c>
      <c r="BL162" s="20" t="s">
        <v>273</v>
      </c>
      <c r="BM162" s="228" t="s">
        <v>766</v>
      </c>
    </row>
    <row r="163" spans="1:47" s="2" customFormat="1" ht="12">
      <c r="A163" s="41"/>
      <c r="B163" s="42"/>
      <c r="C163" s="43"/>
      <c r="D163" s="230" t="s">
        <v>275</v>
      </c>
      <c r="E163" s="43"/>
      <c r="F163" s="231" t="s">
        <v>5049</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275</v>
      </c>
      <c r="AU163" s="20" t="s">
        <v>82</v>
      </c>
    </row>
    <row r="164" spans="1:65" s="2" customFormat="1" ht="24.15" customHeight="1">
      <c r="A164" s="41"/>
      <c r="B164" s="42"/>
      <c r="C164" s="217" t="s">
        <v>207</v>
      </c>
      <c r="D164" s="217" t="s">
        <v>268</v>
      </c>
      <c r="E164" s="218" t="s">
        <v>5050</v>
      </c>
      <c r="F164" s="219" t="s">
        <v>5051</v>
      </c>
      <c r="G164" s="220" t="s">
        <v>423</v>
      </c>
      <c r="H164" s="221">
        <v>2900</v>
      </c>
      <c r="I164" s="222"/>
      <c r="J164" s="223">
        <f>ROUND(I164*H164,2)</f>
        <v>0</v>
      </c>
      <c r="K164" s="219" t="s">
        <v>520</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273</v>
      </c>
      <c r="AT164" s="228" t="s">
        <v>268</v>
      </c>
      <c r="AU164" s="228" t="s">
        <v>82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805</v>
      </c>
    </row>
    <row r="165" spans="1:47" s="2" customFormat="1" ht="12">
      <c r="A165" s="41"/>
      <c r="B165" s="42"/>
      <c r="C165" s="43"/>
      <c r="D165" s="230" t="s">
        <v>275</v>
      </c>
      <c r="E165" s="43"/>
      <c r="F165" s="231" t="s">
        <v>5051</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82</v>
      </c>
    </row>
    <row r="166" spans="1:65" s="2" customFormat="1" ht="24.15" customHeight="1">
      <c r="A166" s="41"/>
      <c r="B166" s="42"/>
      <c r="C166" s="217" t="s">
        <v>508</v>
      </c>
      <c r="D166" s="217" t="s">
        <v>268</v>
      </c>
      <c r="E166" s="218" t="s">
        <v>5052</v>
      </c>
      <c r="F166" s="219" t="s">
        <v>5053</v>
      </c>
      <c r="G166" s="220" t="s">
        <v>3993</v>
      </c>
      <c r="H166" s="221">
        <v>60</v>
      </c>
      <c r="I166" s="222"/>
      <c r="J166" s="223">
        <f>ROUND(I166*H166,2)</f>
        <v>0</v>
      </c>
      <c r="K166" s="219" t="s">
        <v>520</v>
      </c>
      <c r="L166" s="47"/>
      <c r="M166" s="224" t="s">
        <v>19</v>
      </c>
      <c r="N166" s="225"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273</v>
      </c>
      <c r="AT166" s="228" t="s">
        <v>268</v>
      </c>
      <c r="AU166" s="228" t="s">
        <v>82</v>
      </c>
      <c r="AY166" s="20" t="s">
        <v>266</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273</v>
      </c>
      <c r="BM166" s="228" t="s">
        <v>803</v>
      </c>
    </row>
    <row r="167" spans="1:47" s="2" customFormat="1" ht="12">
      <c r="A167" s="41"/>
      <c r="B167" s="42"/>
      <c r="C167" s="43"/>
      <c r="D167" s="230" t="s">
        <v>275</v>
      </c>
      <c r="E167" s="43"/>
      <c r="F167" s="231" t="s">
        <v>5053</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275</v>
      </c>
      <c r="AU167" s="20" t="s">
        <v>82</v>
      </c>
    </row>
    <row r="168" spans="1:65" s="2" customFormat="1" ht="21.75" customHeight="1">
      <c r="A168" s="41"/>
      <c r="B168" s="42"/>
      <c r="C168" s="217" t="s">
        <v>517</v>
      </c>
      <c r="D168" s="217" t="s">
        <v>268</v>
      </c>
      <c r="E168" s="218" t="s">
        <v>5054</v>
      </c>
      <c r="F168" s="219" t="s">
        <v>5055</v>
      </c>
      <c r="G168" s="220" t="s">
        <v>3993</v>
      </c>
      <c r="H168" s="221">
        <v>82</v>
      </c>
      <c r="I168" s="222"/>
      <c r="J168" s="223">
        <f>ROUND(I168*H168,2)</f>
        <v>0</v>
      </c>
      <c r="K168" s="219" t="s">
        <v>520</v>
      </c>
      <c r="L168" s="47"/>
      <c r="M168" s="224" t="s">
        <v>19</v>
      </c>
      <c r="N168" s="225"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273</v>
      </c>
      <c r="AT168" s="228" t="s">
        <v>268</v>
      </c>
      <c r="AU168" s="228" t="s">
        <v>82</v>
      </c>
      <c r="AY168" s="20" t="s">
        <v>266</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273</v>
      </c>
      <c r="BM168" s="228" t="s">
        <v>830</v>
      </c>
    </row>
    <row r="169" spans="1:47" s="2" customFormat="1" ht="12">
      <c r="A169" s="41"/>
      <c r="B169" s="42"/>
      <c r="C169" s="43"/>
      <c r="D169" s="230" t="s">
        <v>275</v>
      </c>
      <c r="E169" s="43"/>
      <c r="F169" s="231" t="s">
        <v>5055</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275</v>
      </c>
      <c r="AU169" s="20" t="s">
        <v>82</v>
      </c>
    </row>
    <row r="170" spans="1:63" s="12" customFormat="1" ht="25.9" customHeight="1">
      <c r="A170" s="12"/>
      <c r="B170" s="201"/>
      <c r="C170" s="202"/>
      <c r="D170" s="203" t="s">
        <v>71</v>
      </c>
      <c r="E170" s="204" t="s">
        <v>2728</v>
      </c>
      <c r="F170" s="204" t="s">
        <v>5056</v>
      </c>
      <c r="G170" s="202"/>
      <c r="H170" s="202"/>
      <c r="I170" s="205"/>
      <c r="J170" s="206">
        <f>BK170</f>
        <v>0</v>
      </c>
      <c r="K170" s="202"/>
      <c r="L170" s="207"/>
      <c r="M170" s="208"/>
      <c r="N170" s="209"/>
      <c r="O170" s="209"/>
      <c r="P170" s="210">
        <f>P171+P194</f>
        <v>0</v>
      </c>
      <c r="Q170" s="209"/>
      <c r="R170" s="210">
        <f>R171+R194</f>
        <v>0</v>
      </c>
      <c r="S170" s="209"/>
      <c r="T170" s="211">
        <f>T171+T194</f>
        <v>0</v>
      </c>
      <c r="U170" s="12"/>
      <c r="V170" s="12"/>
      <c r="W170" s="12"/>
      <c r="X170" s="12"/>
      <c r="Y170" s="12"/>
      <c r="Z170" s="12"/>
      <c r="AA170" s="12"/>
      <c r="AB170" s="12"/>
      <c r="AC170" s="12"/>
      <c r="AD170" s="12"/>
      <c r="AE170" s="12"/>
      <c r="AR170" s="212" t="s">
        <v>80</v>
      </c>
      <c r="AT170" s="213" t="s">
        <v>71</v>
      </c>
      <c r="AU170" s="213" t="s">
        <v>72</v>
      </c>
      <c r="AY170" s="212" t="s">
        <v>266</v>
      </c>
      <c r="BK170" s="214">
        <f>BK171+BK194</f>
        <v>0</v>
      </c>
    </row>
    <row r="171" spans="1:63" s="12" customFormat="1" ht="22.8" customHeight="1">
      <c r="A171" s="12"/>
      <c r="B171" s="201"/>
      <c r="C171" s="202"/>
      <c r="D171" s="203" t="s">
        <v>71</v>
      </c>
      <c r="E171" s="215" t="s">
        <v>2732</v>
      </c>
      <c r="F171" s="215" t="s">
        <v>5057</v>
      </c>
      <c r="G171" s="202"/>
      <c r="H171" s="202"/>
      <c r="I171" s="205"/>
      <c r="J171" s="216">
        <f>BK171</f>
        <v>0</v>
      </c>
      <c r="K171" s="202"/>
      <c r="L171" s="207"/>
      <c r="M171" s="208"/>
      <c r="N171" s="209"/>
      <c r="O171" s="209"/>
      <c r="P171" s="210">
        <f>SUM(P172:P193)</f>
        <v>0</v>
      </c>
      <c r="Q171" s="209"/>
      <c r="R171" s="210">
        <f>SUM(R172:R193)</f>
        <v>0</v>
      </c>
      <c r="S171" s="209"/>
      <c r="T171" s="211">
        <f>SUM(T172:T193)</f>
        <v>0</v>
      </c>
      <c r="U171" s="12"/>
      <c r="V171" s="12"/>
      <c r="W171" s="12"/>
      <c r="X171" s="12"/>
      <c r="Y171" s="12"/>
      <c r="Z171" s="12"/>
      <c r="AA171" s="12"/>
      <c r="AB171" s="12"/>
      <c r="AC171" s="12"/>
      <c r="AD171" s="12"/>
      <c r="AE171" s="12"/>
      <c r="AR171" s="212" t="s">
        <v>80</v>
      </c>
      <c r="AT171" s="213" t="s">
        <v>71</v>
      </c>
      <c r="AU171" s="213" t="s">
        <v>80</v>
      </c>
      <c r="AY171" s="212" t="s">
        <v>266</v>
      </c>
      <c r="BK171" s="214">
        <f>SUM(BK172:BK193)</f>
        <v>0</v>
      </c>
    </row>
    <row r="172" spans="1:65" s="2" customFormat="1" ht="66.75" customHeight="1">
      <c r="A172" s="41"/>
      <c r="B172" s="42"/>
      <c r="C172" s="217" t="s">
        <v>522</v>
      </c>
      <c r="D172" s="217" t="s">
        <v>268</v>
      </c>
      <c r="E172" s="218" t="s">
        <v>5058</v>
      </c>
      <c r="F172" s="219" t="s">
        <v>5059</v>
      </c>
      <c r="G172" s="220" t="s">
        <v>3993</v>
      </c>
      <c r="H172" s="221">
        <v>1</v>
      </c>
      <c r="I172" s="222"/>
      <c r="J172" s="223">
        <f>ROUND(I172*H172,2)</f>
        <v>0</v>
      </c>
      <c r="K172" s="219" t="s">
        <v>520</v>
      </c>
      <c r="L172" s="47"/>
      <c r="M172" s="224" t="s">
        <v>19</v>
      </c>
      <c r="N172" s="225" t="s">
        <v>43</v>
      </c>
      <c r="O172" s="87"/>
      <c r="P172" s="226">
        <f>O172*H172</f>
        <v>0</v>
      </c>
      <c r="Q172" s="226">
        <v>0</v>
      </c>
      <c r="R172" s="226">
        <f>Q172*H172</f>
        <v>0</v>
      </c>
      <c r="S172" s="226">
        <v>0</v>
      </c>
      <c r="T172" s="227">
        <f>S172*H172</f>
        <v>0</v>
      </c>
      <c r="U172" s="41"/>
      <c r="V172" s="41"/>
      <c r="W172" s="41"/>
      <c r="X172" s="41"/>
      <c r="Y172" s="41"/>
      <c r="Z172" s="41"/>
      <c r="AA172" s="41"/>
      <c r="AB172" s="41"/>
      <c r="AC172" s="41"/>
      <c r="AD172" s="41"/>
      <c r="AE172" s="41"/>
      <c r="AR172" s="228" t="s">
        <v>273</v>
      </c>
      <c r="AT172" s="228" t="s">
        <v>268</v>
      </c>
      <c r="AU172" s="228" t="s">
        <v>82</v>
      </c>
      <c r="AY172" s="20" t="s">
        <v>266</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273</v>
      </c>
      <c r="BM172" s="228" t="s">
        <v>847</v>
      </c>
    </row>
    <row r="173" spans="1:47" s="2" customFormat="1" ht="12">
      <c r="A173" s="41"/>
      <c r="B173" s="42"/>
      <c r="C173" s="43"/>
      <c r="D173" s="230" t="s">
        <v>275</v>
      </c>
      <c r="E173" s="43"/>
      <c r="F173" s="231" t="s">
        <v>5060</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275</v>
      </c>
      <c r="AU173" s="20" t="s">
        <v>82</v>
      </c>
    </row>
    <row r="174" spans="1:65" s="2" customFormat="1" ht="76.35" customHeight="1">
      <c r="A174" s="41"/>
      <c r="B174" s="42"/>
      <c r="C174" s="217" t="s">
        <v>527</v>
      </c>
      <c r="D174" s="217" t="s">
        <v>268</v>
      </c>
      <c r="E174" s="218" t="s">
        <v>5061</v>
      </c>
      <c r="F174" s="219" t="s">
        <v>5062</v>
      </c>
      <c r="G174" s="220" t="s">
        <v>3993</v>
      </c>
      <c r="H174" s="221">
        <v>1</v>
      </c>
      <c r="I174" s="222"/>
      <c r="J174" s="223">
        <f>ROUND(I174*H174,2)</f>
        <v>0</v>
      </c>
      <c r="K174" s="219" t="s">
        <v>520</v>
      </c>
      <c r="L174" s="47"/>
      <c r="M174" s="224" t="s">
        <v>19</v>
      </c>
      <c r="N174" s="225"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273</v>
      </c>
      <c r="AT174" s="228" t="s">
        <v>268</v>
      </c>
      <c r="AU174" s="228" t="s">
        <v>82</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857</v>
      </c>
    </row>
    <row r="175" spans="1:47" s="2" customFormat="1" ht="12">
      <c r="A175" s="41"/>
      <c r="B175" s="42"/>
      <c r="C175" s="43"/>
      <c r="D175" s="230" t="s">
        <v>275</v>
      </c>
      <c r="E175" s="43"/>
      <c r="F175" s="231" t="s">
        <v>5062</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82</v>
      </c>
    </row>
    <row r="176" spans="1:65" s="2" customFormat="1" ht="55.5" customHeight="1">
      <c r="A176" s="41"/>
      <c r="B176" s="42"/>
      <c r="C176" s="217" t="s">
        <v>159</v>
      </c>
      <c r="D176" s="217" t="s">
        <v>268</v>
      </c>
      <c r="E176" s="218" t="s">
        <v>5063</v>
      </c>
      <c r="F176" s="219" t="s">
        <v>5064</v>
      </c>
      <c r="G176" s="220" t="s">
        <v>3993</v>
      </c>
      <c r="H176" s="221">
        <v>1</v>
      </c>
      <c r="I176" s="222"/>
      <c r="J176" s="223">
        <f>ROUND(I176*H176,2)</f>
        <v>0</v>
      </c>
      <c r="K176" s="219" t="s">
        <v>520</v>
      </c>
      <c r="L176" s="47"/>
      <c r="M176" s="224" t="s">
        <v>19</v>
      </c>
      <c r="N176" s="225"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273</v>
      </c>
      <c r="AT176" s="228" t="s">
        <v>268</v>
      </c>
      <c r="AU176" s="228" t="s">
        <v>82</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872</v>
      </c>
    </row>
    <row r="177" spans="1:47" s="2" customFormat="1" ht="12">
      <c r="A177" s="41"/>
      <c r="B177" s="42"/>
      <c r="C177" s="43"/>
      <c r="D177" s="230" t="s">
        <v>275</v>
      </c>
      <c r="E177" s="43"/>
      <c r="F177" s="231" t="s">
        <v>5065</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82</v>
      </c>
    </row>
    <row r="178" spans="1:65" s="2" customFormat="1" ht="66.75" customHeight="1">
      <c r="A178" s="41"/>
      <c r="B178" s="42"/>
      <c r="C178" s="217" t="s">
        <v>541</v>
      </c>
      <c r="D178" s="217" t="s">
        <v>268</v>
      </c>
      <c r="E178" s="218" t="s">
        <v>5066</v>
      </c>
      <c r="F178" s="219" t="s">
        <v>5067</v>
      </c>
      <c r="G178" s="220" t="s">
        <v>3993</v>
      </c>
      <c r="H178" s="221">
        <v>1</v>
      </c>
      <c r="I178" s="222"/>
      <c r="J178" s="223">
        <f>ROUND(I178*H178,2)</f>
        <v>0</v>
      </c>
      <c r="K178" s="219" t="s">
        <v>520</v>
      </c>
      <c r="L178" s="47"/>
      <c r="M178" s="224" t="s">
        <v>19</v>
      </c>
      <c r="N178" s="225"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273</v>
      </c>
      <c r="AT178" s="228" t="s">
        <v>268</v>
      </c>
      <c r="AU178" s="228" t="s">
        <v>82</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884</v>
      </c>
    </row>
    <row r="179" spans="1:47" s="2" customFormat="1" ht="12">
      <c r="A179" s="41"/>
      <c r="B179" s="42"/>
      <c r="C179" s="43"/>
      <c r="D179" s="230" t="s">
        <v>275</v>
      </c>
      <c r="E179" s="43"/>
      <c r="F179" s="231" t="s">
        <v>5067</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82</v>
      </c>
    </row>
    <row r="180" spans="1:65" s="2" customFormat="1" ht="24.15" customHeight="1">
      <c r="A180" s="41"/>
      <c r="B180" s="42"/>
      <c r="C180" s="217" t="s">
        <v>547</v>
      </c>
      <c r="D180" s="217" t="s">
        <v>268</v>
      </c>
      <c r="E180" s="218" t="s">
        <v>5068</v>
      </c>
      <c r="F180" s="219" t="s">
        <v>5069</v>
      </c>
      <c r="G180" s="220" t="s">
        <v>3993</v>
      </c>
      <c r="H180" s="221">
        <v>1</v>
      </c>
      <c r="I180" s="222"/>
      <c r="J180" s="223">
        <f>ROUND(I180*H180,2)</f>
        <v>0</v>
      </c>
      <c r="K180" s="219" t="s">
        <v>520</v>
      </c>
      <c r="L180" s="47"/>
      <c r="M180" s="224" t="s">
        <v>19</v>
      </c>
      <c r="N180" s="225"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273</v>
      </c>
      <c r="AT180" s="228" t="s">
        <v>268</v>
      </c>
      <c r="AU180" s="228" t="s">
        <v>82</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899</v>
      </c>
    </row>
    <row r="181" spans="1:47" s="2" customFormat="1" ht="12">
      <c r="A181" s="41"/>
      <c r="B181" s="42"/>
      <c r="C181" s="43"/>
      <c r="D181" s="230" t="s">
        <v>275</v>
      </c>
      <c r="E181" s="43"/>
      <c r="F181" s="231" t="s">
        <v>5070</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82</v>
      </c>
    </row>
    <row r="182" spans="1:65" s="2" customFormat="1" ht="55.5" customHeight="1">
      <c r="A182" s="41"/>
      <c r="B182" s="42"/>
      <c r="C182" s="217" t="s">
        <v>556</v>
      </c>
      <c r="D182" s="217" t="s">
        <v>268</v>
      </c>
      <c r="E182" s="218" t="s">
        <v>5071</v>
      </c>
      <c r="F182" s="219" t="s">
        <v>5072</v>
      </c>
      <c r="G182" s="220" t="s">
        <v>3993</v>
      </c>
      <c r="H182" s="221">
        <v>3</v>
      </c>
      <c r="I182" s="222"/>
      <c r="J182" s="223">
        <f>ROUND(I182*H182,2)</f>
        <v>0</v>
      </c>
      <c r="K182" s="219" t="s">
        <v>520</v>
      </c>
      <c r="L182" s="47"/>
      <c r="M182" s="224" t="s">
        <v>19</v>
      </c>
      <c r="N182" s="225"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273</v>
      </c>
      <c r="AT182" s="228" t="s">
        <v>268</v>
      </c>
      <c r="AU182" s="228" t="s">
        <v>82</v>
      </c>
      <c r="AY182" s="20" t="s">
        <v>266</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273</v>
      </c>
      <c r="BM182" s="228" t="s">
        <v>912</v>
      </c>
    </row>
    <row r="183" spans="1:47" s="2" customFormat="1" ht="12">
      <c r="A183" s="41"/>
      <c r="B183" s="42"/>
      <c r="C183" s="43"/>
      <c r="D183" s="230" t="s">
        <v>275</v>
      </c>
      <c r="E183" s="43"/>
      <c r="F183" s="231" t="s">
        <v>5072</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275</v>
      </c>
      <c r="AU183" s="20" t="s">
        <v>82</v>
      </c>
    </row>
    <row r="184" spans="1:65" s="2" customFormat="1" ht="49.05" customHeight="1">
      <c r="A184" s="41"/>
      <c r="B184" s="42"/>
      <c r="C184" s="217" t="s">
        <v>565</v>
      </c>
      <c r="D184" s="217" t="s">
        <v>268</v>
      </c>
      <c r="E184" s="218" t="s">
        <v>5073</v>
      </c>
      <c r="F184" s="219" t="s">
        <v>5074</v>
      </c>
      <c r="G184" s="220" t="s">
        <v>3993</v>
      </c>
      <c r="H184" s="221">
        <v>1</v>
      </c>
      <c r="I184" s="222"/>
      <c r="J184" s="223">
        <f>ROUND(I184*H184,2)</f>
        <v>0</v>
      </c>
      <c r="K184" s="219" t="s">
        <v>520</v>
      </c>
      <c r="L184" s="47"/>
      <c r="M184" s="224" t="s">
        <v>19</v>
      </c>
      <c r="N184" s="225" t="s">
        <v>43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273</v>
      </c>
      <c r="AT184" s="228" t="s">
        <v>268</v>
      </c>
      <c r="AU184" s="228" t="s">
        <v>82</v>
      </c>
      <c r="AY184" s="20" t="s">
        <v>266</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273</v>
      </c>
      <c r="BM184" s="228" t="s">
        <v>925</v>
      </c>
    </row>
    <row r="185" spans="1:47" s="2" customFormat="1" ht="12">
      <c r="A185" s="41"/>
      <c r="B185" s="42"/>
      <c r="C185" s="43"/>
      <c r="D185" s="230" t="s">
        <v>275</v>
      </c>
      <c r="E185" s="43"/>
      <c r="F185" s="231" t="s">
        <v>5074</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275</v>
      </c>
      <c r="AU185" s="20" t="s">
        <v>82</v>
      </c>
    </row>
    <row r="186" spans="1:65" s="2" customFormat="1" ht="24.15" customHeight="1">
      <c r="A186" s="41"/>
      <c r="B186" s="42"/>
      <c r="C186" s="217" t="s">
        <v>569</v>
      </c>
      <c r="D186" s="217" t="s">
        <v>268</v>
      </c>
      <c r="E186" s="218" t="s">
        <v>5075</v>
      </c>
      <c r="F186" s="219" t="s">
        <v>5076</v>
      </c>
      <c r="G186" s="220" t="s">
        <v>3993</v>
      </c>
      <c r="H186" s="221">
        <v>26</v>
      </c>
      <c r="I186" s="222"/>
      <c r="J186" s="223">
        <f>ROUND(I186*H186,2)</f>
        <v>0</v>
      </c>
      <c r="K186" s="219" t="s">
        <v>520</v>
      </c>
      <c r="L186" s="47"/>
      <c r="M186" s="224" t="s">
        <v>19</v>
      </c>
      <c r="N186" s="225"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273</v>
      </c>
      <c r="AT186" s="228" t="s">
        <v>268</v>
      </c>
      <c r="AU186" s="228" t="s">
        <v>82</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936</v>
      </c>
    </row>
    <row r="187" spans="1:47" s="2" customFormat="1" ht="12">
      <c r="A187" s="41"/>
      <c r="B187" s="42"/>
      <c r="C187" s="43"/>
      <c r="D187" s="230" t="s">
        <v>275</v>
      </c>
      <c r="E187" s="43"/>
      <c r="F187" s="231" t="s">
        <v>5077</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82</v>
      </c>
    </row>
    <row r="188" spans="1:65" s="2" customFormat="1" ht="16.5" customHeight="1">
      <c r="A188" s="41"/>
      <c r="B188" s="42"/>
      <c r="C188" s="217" t="s">
        <v>573</v>
      </c>
      <c r="D188" s="217" t="s">
        <v>268</v>
      </c>
      <c r="E188" s="218" t="s">
        <v>5078</v>
      </c>
      <c r="F188" s="219" t="s">
        <v>5079</v>
      </c>
      <c r="G188" s="220" t="s">
        <v>3993</v>
      </c>
      <c r="H188" s="221">
        <v>26</v>
      </c>
      <c r="I188" s="222"/>
      <c r="J188" s="223">
        <f>ROUND(I188*H188,2)</f>
        <v>0</v>
      </c>
      <c r="K188" s="219" t="s">
        <v>520</v>
      </c>
      <c r="L188" s="47"/>
      <c r="M188" s="224" t="s">
        <v>19</v>
      </c>
      <c r="N188" s="225"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273</v>
      </c>
      <c r="AT188" s="228" t="s">
        <v>268</v>
      </c>
      <c r="AU188" s="228" t="s">
        <v>82</v>
      </c>
      <c r="AY188" s="20" t="s">
        <v>266</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273</v>
      </c>
      <c r="BM188" s="228" t="s">
        <v>954</v>
      </c>
    </row>
    <row r="189" spans="1:47" s="2" customFormat="1" ht="12">
      <c r="A189" s="41"/>
      <c r="B189" s="42"/>
      <c r="C189" s="43"/>
      <c r="D189" s="230" t="s">
        <v>275</v>
      </c>
      <c r="E189" s="43"/>
      <c r="F189" s="231" t="s">
        <v>5079</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275</v>
      </c>
      <c r="AU189" s="20" t="s">
        <v>82</v>
      </c>
    </row>
    <row r="190" spans="1:65" s="2" customFormat="1" ht="62.7" customHeight="1">
      <c r="A190" s="41"/>
      <c r="B190" s="42"/>
      <c r="C190" s="217" t="s">
        <v>578</v>
      </c>
      <c r="D190" s="217" t="s">
        <v>268</v>
      </c>
      <c r="E190" s="218" t="s">
        <v>5080</v>
      </c>
      <c r="F190" s="219" t="s">
        <v>5081</v>
      </c>
      <c r="G190" s="220" t="s">
        <v>3993</v>
      </c>
      <c r="H190" s="221">
        <v>2</v>
      </c>
      <c r="I190" s="222"/>
      <c r="J190" s="223">
        <f>ROUND(I190*H190,2)</f>
        <v>0</v>
      </c>
      <c r="K190" s="219" t="s">
        <v>520</v>
      </c>
      <c r="L190" s="47"/>
      <c r="M190" s="224" t="s">
        <v>19</v>
      </c>
      <c r="N190" s="225"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273</v>
      </c>
      <c r="AT190" s="228" t="s">
        <v>268</v>
      </c>
      <c r="AU190" s="228" t="s">
        <v>82</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972</v>
      </c>
    </row>
    <row r="191" spans="1:47" s="2" customFormat="1" ht="12">
      <c r="A191" s="41"/>
      <c r="B191" s="42"/>
      <c r="C191" s="43"/>
      <c r="D191" s="230" t="s">
        <v>275</v>
      </c>
      <c r="E191" s="43"/>
      <c r="F191" s="231" t="s">
        <v>5081</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82</v>
      </c>
    </row>
    <row r="192" spans="1:65" s="2" customFormat="1" ht="66.75" customHeight="1">
      <c r="A192" s="41"/>
      <c r="B192" s="42"/>
      <c r="C192" s="217" t="s">
        <v>584</v>
      </c>
      <c r="D192" s="217" t="s">
        <v>268</v>
      </c>
      <c r="E192" s="218" t="s">
        <v>5082</v>
      </c>
      <c r="F192" s="219" t="s">
        <v>5083</v>
      </c>
      <c r="G192" s="220" t="s">
        <v>3993</v>
      </c>
      <c r="H192" s="221">
        <v>1</v>
      </c>
      <c r="I192" s="222"/>
      <c r="J192" s="223">
        <f>ROUND(I192*H192,2)</f>
        <v>0</v>
      </c>
      <c r="K192" s="219" t="s">
        <v>520</v>
      </c>
      <c r="L192" s="47"/>
      <c r="M192" s="224" t="s">
        <v>19</v>
      </c>
      <c r="N192" s="225"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273</v>
      </c>
      <c r="AT192" s="228" t="s">
        <v>268</v>
      </c>
      <c r="AU192" s="228" t="s">
        <v>82</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982</v>
      </c>
    </row>
    <row r="193" spans="1:47" s="2" customFormat="1" ht="12">
      <c r="A193" s="41"/>
      <c r="B193" s="42"/>
      <c r="C193" s="43"/>
      <c r="D193" s="230" t="s">
        <v>275</v>
      </c>
      <c r="E193" s="43"/>
      <c r="F193" s="231" t="s">
        <v>5084</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82</v>
      </c>
    </row>
    <row r="194" spans="1:63" s="12" customFormat="1" ht="22.8" customHeight="1">
      <c r="A194" s="12"/>
      <c r="B194" s="201"/>
      <c r="C194" s="202"/>
      <c r="D194" s="203" t="s">
        <v>71</v>
      </c>
      <c r="E194" s="215" t="s">
        <v>2736</v>
      </c>
      <c r="F194" s="215" t="s">
        <v>5085</v>
      </c>
      <c r="G194" s="202"/>
      <c r="H194" s="202"/>
      <c r="I194" s="205"/>
      <c r="J194" s="216">
        <f>BK194</f>
        <v>0</v>
      </c>
      <c r="K194" s="202"/>
      <c r="L194" s="207"/>
      <c r="M194" s="208"/>
      <c r="N194" s="209"/>
      <c r="O194" s="209"/>
      <c r="P194" s="210">
        <f>SUM(P195:P198)</f>
        <v>0</v>
      </c>
      <c r="Q194" s="209"/>
      <c r="R194" s="210">
        <f>SUM(R195:R198)</f>
        <v>0</v>
      </c>
      <c r="S194" s="209"/>
      <c r="T194" s="211">
        <f>SUM(T195:T198)</f>
        <v>0</v>
      </c>
      <c r="U194" s="12"/>
      <c r="V194" s="12"/>
      <c r="W194" s="12"/>
      <c r="X194" s="12"/>
      <c r="Y194" s="12"/>
      <c r="Z194" s="12"/>
      <c r="AA194" s="12"/>
      <c r="AB194" s="12"/>
      <c r="AC194" s="12"/>
      <c r="AD194" s="12"/>
      <c r="AE194" s="12"/>
      <c r="AR194" s="212" t="s">
        <v>80</v>
      </c>
      <c r="AT194" s="213" t="s">
        <v>71</v>
      </c>
      <c r="AU194" s="213" t="s">
        <v>80</v>
      </c>
      <c r="AY194" s="212" t="s">
        <v>266</v>
      </c>
      <c r="BK194" s="214">
        <f>SUM(BK195:BK198)</f>
        <v>0</v>
      </c>
    </row>
    <row r="195" spans="1:65" s="2" customFormat="1" ht="24.15" customHeight="1">
      <c r="A195" s="41"/>
      <c r="B195" s="42"/>
      <c r="C195" s="217" t="s">
        <v>590</v>
      </c>
      <c r="D195" s="217" t="s">
        <v>268</v>
      </c>
      <c r="E195" s="218" t="s">
        <v>5086</v>
      </c>
      <c r="F195" s="219" t="s">
        <v>5087</v>
      </c>
      <c r="G195" s="220" t="s">
        <v>423</v>
      </c>
      <c r="H195" s="221">
        <v>800</v>
      </c>
      <c r="I195" s="222"/>
      <c r="J195" s="223">
        <f>ROUND(I195*H195,2)</f>
        <v>0</v>
      </c>
      <c r="K195" s="219" t="s">
        <v>520</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82</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994</v>
      </c>
    </row>
    <row r="196" spans="1:47" s="2" customFormat="1" ht="12">
      <c r="A196" s="41"/>
      <c r="B196" s="42"/>
      <c r="C196" s="43"/>
      <c r="D196" s="230" t="s">
        <v>275</v>
      </c>
      <c r="E196" s="43"/>
      <c r="F196" s="231" t="s">
        <v>5087</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82</v>
      </c>
    </row>
    <row r="197" spans="1:65" s="2" customFormat="1" ht="16.5" customHeight="1">
      <c r="A197" s="41"/>
      <c r="B197" s="42"/>
      <c r="C197" s="217" t="s">
        <v>597</v>
      </c>
      <c r="D197" s="217" t="s">
        <v>268</v>
      </c>
      <c r="E197" s="218" t="s">
        <v>5088</v>
      </c>
      <c r="F197" s="219" t="s">
        <v>5089</v>
      </c>
      <c r="G197" s="220" t="s">
        <v>423</v>
      </c>
      <c r="H197" s="221">
        <v>30</v>
      </c>
      <c r="I197" s="222"/>
      <c r="J197" s="223">
        <f>ROUND(I197*H197,2)</f>
        <v>0</v>
      </c>
      <c r="K197" s="219" t="s">
        <v>520</v>
      </c>
      <c r="L197" s="47"/>
      <c r="M197" s="224" t="s">
        <v>19</v>
      </c>
      <c r="N197" s="225" t="s">
        <v>43</v>
      </c>
      <c r="O197" s="87"/>
      <c r="P197" s="226">
        <f>O197*H197</f>
        <v>0</v>
      </c>
      <c r="Q197" s="226">
        <v>0</v>
      </c>
      <c r="R197" s="226">
        <f>Q197*H197</f>
        <v>0</v>
      </c>
      <c r="S197" s="226">
        <v>0</v>
      </c>
      <c r="T197" s="227">
        <f>S197*H197</f>
        <v>0</v>
      </c>
      <c r="U197" s="41"/>
      <c r="V197" s="41"/>
      <c r="W197" s="41"/>
      <c r="X197" s="41"/>
      <c r="Y197" s="41"/>
      <c r="Z197" s="41"/>
      <c r="AA197" s="41"/>
      <c r="AB197" s="41"/>
      <c r="AC197" s="41"/>
      <c r="AD197" s="41"/>
      <c r="AE197" s="41"/>
      <c r="AR197" s="228" t="s">
        <v>273</v>
      </c>
      <c r="AT197" s="228" t="s">
        <v>268</v>
      </c>
      <c r="AU197" s="228" t="s">
        <v>82</v>
      </c>
      <c r="AY197" s="20" t="s">
        <v>266</v>
      </c>
      <c r="BE197" s="229">
        <f>IF(N197="základní",J197,0)</f>
        <v>0</v>
      </c>
      <c r="BF197" s="229">
        <f>IF(N197="snížená",J197,0)</f>
        <v>0</v>
      </c>
      <c r="BG197" s="229">
        <f>IF(N197="zákl. přenesená",J197,0)</f>
        <v>0</v>
      </c>
      <c r="BH197" s="229">
        <f>IF(N197="sníž. přenesená",J197,0)</f>
        <v>0</v>
      </c>
      <c r="BI197" s="229">
        <f>IF(N197="nulová",J197,0)</f>
        <v>0</v>
      </c>
      <c r="BJ197" s="20" t="s">
        <v>80</v>
      </c>
      <c r="BK197" s="229">
        <f>ROUND(I197*H197,2)</f>
        <v>0</v>
      </c>
      <c r="BL197" s="20" t="s">
        <v>273</v>
      </c>
      <c r="BM197" s="228" t="s">
        <v>1007</v>
      </c>
    </row>
    <row r="198" spans="1:47" s="2" customFormat="1" ht="12">
      <c r="A198" s="41"/>
      <c r="B198" s="42"/>
      <c r="C198" s="43"/>
      <c r="D198" s="230" t="s">
        <v>275</v>
      </c>
      <c r="E198" s="43"/>
      <c r="F198" s="231" t="s">
        <v>5089</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275</v>
      </c>
      <c r="AU198" s="20" t="s">
        <v>82</v>
      </c>
    </row>
    <row r="199" spans="1:63" s="12" customFormat="1" ht="25.9" customHeight="1">
      <c r="A199" s="12"/>
      <c r="B199" s="201"/>
      <c r="C199" s="202"/>
      <c r="D199" s="203" t="s">
        <v>71</v>
      </c>
      <c r="E199" s="204" t="s">
        <v>2740</v>
      </c>
      <c r="F199" s="204" t="s">
        <v>5090</v>
      </c>
      <c r="G199" s="202"/>
      <c r="H199" s="202"/>
      <c r="I199" s="205"/>
      <c r="J199" s="206">
        <f>BK199</f>
        <v>0</v>
      </c>
      <c r="K199" s="202"/>
      <c r="L199" s="207"/>
      <c r="M199" s="208"/>
      <c r="N199" s="209"/>
      <c r="O199" s="209"/>
      <c r="P199" s="210">
        <f>P200+P215</f>
        <v>0</v>
      </c>
      <c r="Q199" s="209"/>
      <c r="R199" s="210">
        <f>R200+R215</f>
        <v>0</v>
      </c>
      <c r="S199" s="209"/>
      <c r="T199" s="211">
        <f>T200+T215</f>
        <v>0</v>
      </c>
      <c r="U199" s="12"/>
      <c r="V199" s="12"/>
      <c r="W199" s="12"/>
      <c r="X199" s="12"/>
      <c r="Y199" s="12"/>
      <c r="Z199" s="12"/>
      <c r="AA199" s="12"/>
      <c r="AB199" s="12"/>
      <c r="AC199" s="12"/>
      <c r="AD199" s="12"/>
      <c r="AE199" s="12"/>
      <c r="AR199" s="212" t="s">
        <v>80</v>
      </c>
      <c r="AT199" s="213" t="s">
        <v>71</v>
      </c>
      <c r="AU199" s="213" t="s">
        <v>72</v>
      </c>
      <c r="AY199" s="212" t="s">
        <v>266</v>
      </c>
      <c r="BK199" s="214">
        <f>BK200+BK215</f>
        <v>0</v>
      </c>
    </row>
    <row r="200" spans="1:63" s="12" customFormat="1" ht="22.8" customHeight="1">
      <c r="A200" s="12"/>
      <c r="B200" s="201"/>
      <c r="C200" s="202"/>
      <c r="D200" s="203" t="s">
        <v>71</v>
      </c>
      <c r="E200" s="215" t="s">
        <v>2699</v>
      </c>
      <c r="F200" s="215" t="s">
        <v>5091</v>
      </c>
      <c r="G200" s="202"/>
      <c r="H200" s="202"/>
      <c r="I200" s="205"/>
      <c r="J200" s="216">
        <f>BK200</f>
        <v>0</v>
      </c>
      <c r="K200" s="202"/>
      <c r="L200" s="207"/>
      <c r="M200" s="208"/>
      <c r="N200" s="209"/>
      <c r="O200" s="209"/>
      <c r="P200" s="210">
        <f>SUM(P201:P214)</f>
        <v>0</v>
      </c>
      <c r="Q200" s="209"/>
      <c r="R200" s="210">
        <f>SUM(R201:R214)</f>
        <v>0</v>
      </c>
      <c r="S200" s="209"/>
      <c r="T200" s="211">
        <f>SUM(T201:T214)</f>
        <v>0</v>
      </c>
      <c r="U200" s="12"/>
      <c r="V200" s="12"/>
      <c r="W200" s="12"/>
      <c r="X200" s="12"/>
      <c r="Y200" s="12"/>
      <c r="Z200" s="12"/>
      <c r="AA200" s="12"/>
      <c r="AB200" s="12"/>
      <c r="AC200" s="12"/>
      <c r="AD200" s="12"/>
      <c r="AE200" s="12"/>
      <c r="AR200" s="212" t="s">
        <v>80</v>
      </c>
      <c r="AT200" s="213" t="s">
        <v>71</v>
      </c>
      <c r="AU200" s="213" t="s">
        <v>80</v>
      </c>
      <c r="AY200" s="212" t="s">
        <v>266</v>
      </c>
      <c r="BK200" s="214">
        <f>SUM(BK201:BK214)</f>
        <v>0</v>
      </c>
    </row>
    <row r="201" spans="1:65" s="2" customFormat="1" ht="55.5" customHeight="1">
      <c r="A201" s="41"/>
      <c r="B201" s="42"/>
      <c r="C201" s="217" t="s">
        <v>605</v>
      </c>
      <c r="D201" s="217" t="s">
        <v>268</v>
      </c>
      <c r="E201" s="218" t="s">
        <v>5092</v>
      </c>
      <c r="F201" s="219" t="s">
        <v>5093</v>
      </c>
      <c r="G201" s="220" t="s">
        <v>3993</v>
      </c>
      <c r="H201" s="221">
        <v>2</v>
      </c>
      <c r="I201" s="222"/>
      <c r="J201" s="223">
        <f>ROUND(I201*H201,2)</f>
        <v>0</v>
      </c>
      <c r="K201" s="219" t="s">
        <v>520</v>
      </c>
      <c r="L201" s="47"/>
      <c r="M201" s="224" t="s">
        <v>19</v>
      </c>
      <c r="N201" s="225" t="s">
        <v>43</v>
      </c>
      <c r="O201" s="87"/>
      <c r="P201" s="226">
        <f>O201*H201</f>
        <v>0</v>
      </c>
      <c r="Q201" s="226">
        <v>0</v>
      </c>
      <c r="R201" s="226">
        <f>Q201*H201</f>
        <v>0</v>
      </c>
      <c r="S201" s="226">
        <v>0</v>
      </c>
      <c r="T201" s="227">
        <f>S201*H201</f>
        <v>0</v>
      </c>
      <c r="U201" s="41"/>
      <c r="V201" s="41"/>
      <c r="W201" s="41"/>
      <c r="X201" s="41"/>
      <c r="Y201" s="41"/>
      <c r="Z201" s="41"/>
      <c r="AA201" s="41"/>
      <c r="AB201" s="41"/>
      <c r="AC201" s="41"/>
      <c r="AD201" s="41"/>
      <c r="AE201" s="41"/>
      <c r="AR201" s="228" t="s">
        <v>273</v>
      </c>
      <c r="AT201" s="228" t="s">
        <v>268</v>
      </c>
      <c r="AU201" s="228" t="s">
        <v>82</v>
      </c>
      <c r="AY201" s="20" t="s">
        <v>266</v>
      </c>
      <c r="BE201" s="229">
        <f>IF(N201="základní",J201,0)</f>
        <v>0</v>
      </c>
      <c r="BF201" s="229">
        <f>IF(N201="snížená",J201,0)</f>
        <v>0</v>
      </c>
      <c r="BG201" s="229">
        <f>IF(N201="zákl. přenesená",J201,0)</f>
        <v>0</v>
      </c>
      <c r="BH201" s="229">
        <f>IF(N201="sníž. přenesená",J201,0)</f>
        <v>0</v>
      </c>
      <c r="BI201" s="229">
        <f>IF(N201="nulová",J201,0)</f>
        <v>0</v>
      </c>
      <c r="BJ201" s="20" t="s">
        <v>80</v>
      </c>
      <c r="BK201" s="229">
        <f>ROUND(I201*H201,2)</f>
        <v>0</v>
      </c>
      <c r="BL201" s="20" t="s">
        <v>273</v>
      </c>
      <c r="BM201" s="228" t="s">
        <v>1020</v>
      </c>
    </row>
    <row r="202" spans="1:47" s="2" customFormat="1" ht="12">
      <c r="A202" s="41"/>
      <c r="B202" s="42"/>
      <c r="C202" s="43"/>
      <c r="D202" s="230" t="s">
        <v>275</v>
      </c>
      <c r="E202" s="43"/>
      <c r="F202" s="231" t="s">
        <v>5094</v>
      </c>
      <c r="G202" s="43"/>
      <c r="H202" s="43"/>
      <c r="I202" s="232"/>
      <c r="J202" s="43"/>
      <c r="K202" s="43"/>
      <c r="L202" s="47"/>
      <c r="M202" s="233"/>
      <c r="N202" s="234"/>
      <c r="O202" s="87"/>
      <c r="P202" s="87"/>
      <c r="Q202" s="87"/>
      <c r="R202" s="87"/>
      <c r="S202" s="87"/>
      <c r="T202" s="88"/>
      <c r="U202" s="41"/>
      <c r="V202" s="41"/>
      <c r="W202" s="41"/>
      <c r="X202" s="41"/>
      <c r="Y202" s="41"/>
      <c r="Z202" s="41"/>
      <c r="AA202" s="41"/>
      <c r="AB202" s="41"/>
      <c r="AC202" s="41"/>
      <c r="AD202" s="41"/>
      <c r="AE202" s="41"/>
      <c r="AT202" s="20" t="s">
        <v>275</v>
      </c>
      <c r="AU202" s="20" t="s">
        <v>82</v>
      </c>
    </row>
    <row r="203" spans="1:65" s="2" customFormat="1" ht="24.15" customHeight="1">
      <c r="A203" s="41"/>
      <c r="B203" s="42"/>
      <c r="C203" s="217" t="s">
        <v>619</v>
      </c>
      <c r="D203" s="217" t="s">
        <v>268</v>
      </c>
      <c r="E203" s="218" t="s">
        <v>5095</v>
      </c>
      <c r="F203" s="219" t="s">
        <v>5096</v>
      </c>
      <c r="G203" s="220" t="s">
        <v>3993</v>
      </c>
      <c r="H203" s="221">
        <v>4</v>
      </c>
      <c r="I203" s="222"/>
      <c r="J203" s="223">
        <f>ROUND(I203*H203,2)</f>
        <v>0</v>
      </c>
      <c r="K203" s="219" t="s">
        <v>520</v>
      </c>
      <c r="L203" s="47"/>
      <c r="M203" s="224" t="s">
        <v>19</v>
      </c>
      <c r="N203" s="225" t="s">
        <v>43</v>
      </c>
      <c r="O203" s="87"/>
      <c r="P203" s="226">
        <f>O203*H203</f>
        <v>0</v>
      </c>
      <c r="Q203" s="226">
        <v>0</v>
      </c>
      <c r="R203" s="226">
        <f>Q203*H203</f>
        <v>0</v>
      </c>
      <c r="S203" s="226">
        <v>0</v>
      </c>
      <c r="T203" s="227">
        <f>S203*H203</f>
        <v>0</v>
      </c>
      <c r="U203" s="41"/>
      <c r="V203" s="41"/>
      <c r="W203" s="41"/>
      <c r="X203" s="41"/>
      <c r="Y203" s="41"/>
      <c r="Z203" s="41"/>
      <c r="AA203" s="41"/>
      <c r="AB203" s="41"/>
      <c r="AC203" s="41"/>
      <c r="AD203" s="41"/>
      <c r="AE203" s="41"/>
      <c r="AR203" s="228" t="s">
        <v>273</v>
      </c>
      <c r="AT203" s="228" t="s">
        <v>268</v>
      </c>
      <c r="AU203" s="228" t="s">
        <v>82</v>
      </c>
      <c r="AY203" s="20" t="s">
        <v>266</v>
      </c>
      <c r="BE203" s="229">
        <f>IF(N203="základní",J203,0)</f>
        <v>0</v>
      </c>
      <c r="BF203" s="229">
        <f>IF(N203="snížená",J203,0)</f>
        <v>0</v>
      </c>
      <c r="BG203" s="229">
        <f>IF(N203="zákl. přenesená",J203,0)</f>
        <v>0</v>
      </c>
      <c r="BH203" s="229">
        <f>IF(N203="sníž. přenesená",J203,0)</f>
        <v>0</v>
      </c>
      <c r="BI203" s="229">
        <f>IF(N203="nulová",J203,0)</f>
        <v>0</v>
      </c>
      <c r="BJ203" s="20" t="s">
        <v>80</v>
      </c>
      <c r="BK203" s="229">
        <f>ROUND(I203*H203,2)</f>
        <v>0</v>
      </c>
      <c r="BL203" s="20" t="s">
        <v>273</v>
      </c>
      <c r="BM203" s="228" t="s">
        <v>1040</v>
      </c>
    </row>
    <row r="204" spans="1:47" s="2" customFormat="1" ht="12">
      <c r="A204" s="41"/>
      <c r="B204" s="42"/>
      <c r="C204" s="43"/>
      <c r="D204" s="230" t="s">
        <v>275</v>
      </c>
      <c r="E204" s="43"/>
      <c r="F204" s="231" t="s">
        <v>5097</v>
      </c>
      <c r="G204" s="43"/>
      <c r="H204" s="43"/>
      <c r="I204" s="232"/>
      <c r="J204" s="43"/>
      <c r="K204" s="43"/>
      <c r="L204" s="47"/>
      <c r="M204" s="233"/>
      <c r="N204" s="234"/>
      <c r="O204" s="87"/>
      <c r="P204" s="87"/>
      <c r="Q204" s="87"/>
      <c r="R204" s="87"/>
      <c r="S204" s="87"/>
      <c r="T204" s="88"/>
      <c r="U204" s="41"/>
      <c r="V204" s="41"/>
      <c r="W204" s="41"/>
      <c r="X204" s="41"/>
      <c r="Y204" s="41"/>
      <c r="Z204" s="41"/>
      <c r="AA204" s="41"/>
      <c r="AB204" s="41"/>
      <c r="AC204" s="41"/>
      <c r="AD204" s="41"/>
      <c r="AE204" s="41"/>
      <c r="AT204" s="20" t="s">
        <v>275</v>
      </c>
      <c r="AU204" s="20" t="s">
        <v>82</v>
      </c>
    </row>
    <row r="205" spans="1:65" s="2" customFormat="1" ht="16.5" customHeight="1">
      <c r="A205" s="41"/>
      <c r="B205" s="42"/>
      <c r="C205" s="217" t="s">
        <v>625</v>
      </c>
      <c r="D205" s="217" t="s">
        <v>268</v>
      </c>
      <c r="E205" s="218" t="s">
        <v>5098</v>
      </c>
      <c r="F205" s="219" t="s">
        <v>5099</v>
      </c>
      <c r="G205" s="220" t="s">
        <v>3993</v>
      </c>
      <c r="H205" s="221">
        <v>2</v>
      </c>
      <c r="I205" s="222"/>
      <c r="J205" s="223">
        <f>ROUND(I205*H205,2)</f>
        <v>0</v>
      </c>
      <c r="K205" s="219" t="s">
        <v>520</v>
      </c>
      <c r="L205" s="47"/>
      <c r="M205" s="224" t="s">
        <v>19</v>
      </c>
      <c r="N205" s="225" t="s">
        <v>43</v>
      </c>
      <c r="O205" s="87"/>
      <c r="P205" s="226">
        <f>O205*H205</f>
        <v>0</v>
      </c>
      <c r="Q205" s="226">
        <v>0</v>
      </c>
      <c r="R205" s="226">
        <f>Q205*H205</f>
        <v>0</v>
      </c>
      <c r="S205" s="226">
        <v>0</v>
      </c>
      <c r="T205" s="227">
        <f>S205*H205</f>
        <v>0</v>
      </c>
      <c r="U205" s="41"/>
      <c r="V205" s="41"/>
      <c r="W205" s="41"/>
      <c r="X205" s="41"/>
      <c r="Y205" s="41"/>
      <c r="Z205" s="41"/>
      <c r="AA205" s="41"/>
      <c r="AB205" s="41"/>
      <c r="AC205" s="41"/>
      <c r="AD205" s="41"/>
      <c r="AE205" s="41"/>
      <c r="AR205" s="228" t="s">
        <v>273</v>
      </c>
      <c r="AT205" s="228" t="s">
        <v>268</v>
      </c>
      <c r="AU205" s="228" t="s">
        <v>82</v>
      </c>
      <c r="AY205" s="20" t="s">
        <v>266</v>
      </c>
      <c r="BE205" s="229">
        <f>IF(N205="základní",J205,0)</f>
        <v>0</v>
      </c>
      <c r="BF205" s="229">
        <f>IF(N205="snížená",J205,0)</f>
        <v>0</v>
      </c>
      <c r="BG205" s="229">
        <f>IF(N205="zákl. přenesená",J205,0)</f>
        <v>0</v>
      </c>
      <c r="BH205" s="229">
        <f>IF(N205="sníž. přenesená",J205,0)</f>
        <v>0</v>
      </c>
      <c r="BI205" s="229">
        <f>IF(N205="nulová",J205,0)</f>
        <v>0</v>
      </c>
      <c r="BJ205" s="20" t="s">
        <v>80</v>
      </c>
      <c r="BK205" s="229">
        <f>ROUND(I205*H205,2)</f>
        <v>0</v>
      </c>
      <c r="BL205" s="20" t="s">
        <v>273</v>
      </c>
      <c r="BM205" s="228" t="s">
        <v>1064</v>
      </c>
    </row>
    <row r="206" spans="1:47" s="2" customFormat="1" ht="12">
      <c r="A206" s="41"/>
      <c r="B206" s="42"/>
      <c r="C206" s="43"/>
      <c r="D206" s="230" t="s">
        <v>275</v>
      </c>
      <c r="E206" s="43"/>
      <c r="F206" s="231" t="s">
        <v>5099</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275</v>
      </c>
      <c r="AU206" s="20" t="s">
        <v>82</v>
      </c>
    </row>
    <row r="207" spans="1:65" s="2" customFormat="1" ht="16.5" customHeight="1">
      <c r="A207" s="41"/>
      <c r="B207" s="42"/>
      <c r="C207" s="217" t="s">
        <v>635</v>
      </c>
      <c r="D207" s="217" t="s">
        <v>268</v>
      </c>
      <c r="E207" s="218" t="s">
        <v>5100</v>
      </c>
      <c r="F207" s="219" t="s">
        <v>5101</v>
      </c>
      <c r="G207" s="220" t="s">
        <v>3993</v>
      </c>
      <c r="H207" s="221">
        <v>50</v>
      </c>
      <c r="I207" s="222"/>
      <c r="J207" s="223">
        <f>ROUND(I207*H207,2)</f>
        <v>0</v>
      </c>
      <c r="K207" s="219" t="s">
        <v>520</v>
      </c>
      <c r="L207" s="47"/>
      <c r="M207" s="224" t="s">
        <v>19</v>
      </c>
      <c r="N207" s="225"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273</v>
      </c>
      <c r="AT207" s="228" t="s">
        <v>268</v>
      </c>
      <c r="AU207" s="228" t="s">
        <v>82</v>
      </c>
      <c r="AY207" s="20" t="s">
        <v>266</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273</v>
      </c>
      <c r="BM207" s="228" t="s">
        <v>1076</v>
      </c>
    </row>
    <row r="208" spans="1:47" s="2" customFormat="1" ht="12">
      <c r="A208" s="41"/>
      <c r="B208" s="42"/>
      <c r="C208" s="43"/>
      <c r="D208" s="230" t="s">
        <v>275</v>
      </c>
      <c r="E208" s="43"/>
      <c r="F208" s="231" t="s">
        <v>5101</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275</v>
      </c>
      <c r="AU208" s="20" t="s">
        <v>82</v>
      </c>
    </row>
    <row r="209" spans="1:65" s="2" customFormat="1" ht="16.5" customHeight="1">
      <c r="A209" s="41"/>
      <c r="B209" s="42"/>
      <c r="C209" s="217" t="s">
        <v>652</v>
      </c>
      <c r="D209" s="217" t="s">
        <v>268</v>
      </c>
      <c r="E209" s="218" t="s">
        <v>5102</v>
      </c>
      <c r="F209" s="219" t="s">
        <v>5103</v>
      </c>
      <c r="G209" s="220" t="s">
        <v>3993</v>
      </c>
      <c r="H209" s="221">
        <v>1</v>
      </c>
      <c r="I209" s="222"/>
      <c r="J209" s="223">
        <f>ROUND(I209*H209,2)</f>
        <v>0</v>
      </c>
      <c r="K209" s="219" t="s">
        <v>520</v>
      </c>
      <c r="L209" s="47"/>
      <c r="M209" s="224" t="s">
        <v>19</v>
      </c>
      <c r="N209" s="225"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273</v>
      </c>
      <c r="AT209" s="228" t="s">
        <v>268</v>
      </c>
      <c r="AU209" s="228" t="s">
        <v>82</v>
      </c>
      <c r="AY209" s="20" t="s">
        <v>266</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273</v>
      </c>
      <c r="BM209" s="228" t="s">
        <v>1097</v>
      </c>
    </row>
    <row r="210" spans="1:47" s="2" customFormat="1" ht="12">
      <c r="A210" s="41"/>
      <c r="B210" s="42"/>
      <c r="C210" s="43"/>
      <c r="D210" s="230" t="s">
        <v>275</v>
      </c>
      <c r="E210" s="43"/>
      <c r="F210" s="231" t="s">
        <v>5103</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275</v>
      </c>
      <c r="AU210" s="20" t="s">
        <v>82</v>
      </c>
    </row>
    <row r="211" spans="1:65" s="2" customFormat="1" ht="16.5" customHeight="1">
      <c r="A211" s="41"/>
      <c r="B211" s="42"/>
      <c r="C211" s="217" t="s">
        <v>658</v>
      </c>
      <c r="D211" s="217" t="s">
        <v>268</v>
      </c>
      <c r="E211" s="218" t="s">
        <v>5104</v>
      </c>
      <c r="F211" s="219" t="s">
        <v>5105</v>
      </c>
      <c r="G211" s="220" t="s">
        <v>3993</v>
      </c>
      <c r="H211" s="221">
        <v>1</v>
      </c>
      <c r="I211" s="222"/>
      <c r="J211" s="223">
        <f>ROUND(I211*H211,2)</f>
        <v>0</v>
      </c>
      <c r="K211" s="219" t="s">
        <v>520</v>
      </c>
      <c r="L211" s="47"/>
      <c r="M211" s="224" t="s">
        <v>19</v>
      </c>
      <c r="N211" s="225" t="s">
        <v>43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273</v>
      </c>
      <c r="AT211" s="228" t="s">
        <v>268</v>
      </c>
      <c r="AU211" s="228" t="s">
        <v>82</v>
      </c>
      <c r="AY211" s="20" t="s">
        <v>266</v>
      </c>
      <c r="BE211" s="229">
        <f>IF(N211="základní",J211,0)</f>
        <v>0</v>
      </c>
      <c r="BF211" s="229">
        <f>IF(N211="snížená",J211,0)</f>
        <v>0</v>
      </c>
      <c r="BG211" s="229">
        <f>IF(N211="zákl. přenesená",J211,0)</f>
        <v>0</v>
      </c>
      <c r="BH211" s="229">
        <f>IF(N211="sníž. přenesená",J211,0)</f>
        <v>0</v>
      </c>
      <c r="BI211" s="229">
        <f>IF(N211="nulová",J211,0)</f>
        <v>0</v>
      </c>
      <c r="BJ211" s="20" t="s">
        <v>80</v>
      </c>
      <c r="BK211" s="229">
        <f>ROUND(I211*H211,2)</f>
        <v>0</v>
      </c>
      <c r="BL211" s="20" t="s">
        <v>273</v>
      </c>
      <c r="BM211" s="228" t="s">
        <v>1111</v>
      </c>
    </row>
    <row r="212" spans="1:47" s="2" customFormat="1" ht="12">
      <c r="A212" s="41"/>
      <c r="B212" s="42"/>
      <c r="C212" s="43"/>
      <c r="D212" s="230" t="s">
        <v>275</v>
      </c>
      <c r="E212" s="43"/>
      <c r="F212" s="231" t="s">
        <v>5105</v>
      </c>
      <c r="G212" s="43"/>
      <c r="H212" s="43"/>
      <c r="I212" s="232"/>
      <c r="J212" s="43"/>
      <c r="K212" s="43"/>
      <c r="L212" s="47"/>
      <c r="M212" s="233"/>
      <c r="N212" s="234"/>
      <c r="O212" s="87"/>
      <c r="P212" s="87"/>
      <c r="Q212" s="87"/>
      <c r="R212" s="87"/>
      <c r="S212" s="87"/>
      <c r="T212" s="88"/>
      <c r="U212" s="41"/>
      <c r="V212" s="41"/>
      <c r="W212" s="41"/>
      <c r="X212" s="41"/>
      <c r="Y212" s="41"/>
      <c r="Z212" s="41"/>
      <c r="AA212" s="41"/>
      <c r="AB212" s="41"/>
      <c r="AC212" s="41"/>
      <c r="AD212" s="41"/>
      <c r="AE212" s="41"/>
      <c r="AT212" s="20" t="s">
        <v>275</v>
      </c>
      <c r="AU212" s="20" t="s">
        <v>82</v>
      </c>
    </row>
    <row r="213" spans="1:65" s="2" customFormat="1" ht="16.5" customHeight="1">
      <c r="A213" s="41"/>
      <c r="B213" s="42"/>
      <c r="C213" s="217" t="s">
        <v>664</v>
      </c>
      <c r="D213" s="217" t="s">
        <v>268</v>
      </c>
      <c r="E213" s="218" t="s">
        <v>5106</v>
      </c>
      <c r="F213" s="219" t="s">
        <v>5107</v>
      </c>
      <c r="G213" s="220" t="s">
        <v>3993</v>
      </c>
      <c r="H213" s="221">
        <v>1</v>
      </c>
      <c r="I213" s="222"/>
      <c r="J213" s="223">
        <f>ROUND(I213*H213,2)</f>
        <v>0</v>
      </c>
      <c r="K213" s="219" t="s">
        <v>520</v>
      </c>
      <c r="L213" s="47"/>
      <c r="M213" s="224" t="s">
        <v>19</v>
      </c>
      <c r="N213" s="225" t="s">
        <v>43</v>
      </c>
      <c r="O213" s="87"/>
      <c r="P213" s="226">
        <f>O213*H213</f>
        <v>0</v>
      </c>
      <c r="Q213" s="226">
        <v>0</v>
      </c>
      <c r="R213" s="226">
        <f>Q213*H213</f>
        <v>0</v>
      </c>
      <c r="S213" s="226">
        <v>0</v>
      </c>
      <c r="T213" s="227">
        <f>S213*H213</f>
        <v>0</v>
      </c>
      <c r="U213" s="41"/>
      <c r="V213" s="41"/>
      <c r="W213" s="41"/>
      <c r="X213" s="41"/>
      <c r="Y213" s="41"/>
      <c r="Z213" s="41"/>
      <c r="AA213" s="41"/>
      <c r="AB213" s="41"/>
      <c r="AC213" s="41"/>
      <c r="AD213" s="41"/>
      <c r="AE213" s="41"/>
      <c r="AR213" s="228" t="s">
        <v>273</v>
      </c>
      <c r="AT213" s="228" t="s">
        <v>268</v>
      </c>
      <c r="AU213" s="228" t="s">
        <v>82</v>
      </c>
      <c r="AY213" s="20" t="s">
        <v>266</v>
      </c>
      <c r="BE213" s="229">
        <f>IF(N213="základní",J213,0)</f>
        <v>0</v>
      </c>
      <c r="BF213" s="229">
        <f>IF(N213="snížená",J213,0)</f>
        <v>0</v>
      </c>
      <c r="BG213" s="229">
        <f>IF(N213="zákl. přenesená",J213,0)</f>
        <v>0</v>
      </c>
      <c r="BH213" s="229">
        <f>IF(N213="sníž. přenesená",J213,0)</f>
        <v>0</v>
      </c>
      <c r="BI213" s="229">
        <f>IF(N213="nulová",J213,0)</f>
        <v>0</v>
      </c>
      <c r="BJ213" s="20" t="s">
        <v>80</v>
      </c>
      <c r="BK213" s="229">
        <f>ROUND(I213*H213,2)</f>
        <v>0</v>
      </c>
      <c r="BL213" s="20" t="s">
        <v>273</v>
      </c>
      <c r="BM213" s="228" t="s">
        <v>1135</v>
      </c>
    </row>
    <row r="214" spans="1:47" s="2" customFormat="1" ht="12">
      <c r="A214" s="41"/>
      <c r="B214" s="42"/>
      <c r="C214" s="43"/>
      <c r="D214" s="230" t="s">
        <v>275</v>
      </c>
      <c r="E214" s="43"/>
      <c r="F214" s="231" t="s">
        <v>5107</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275</v>
      </c>
      <c r="AU214" s="20" t="s">
        <v>82</v>
      </c>
    </row>
    <row r="215" spans="1:63" s="12" customFormat="1" ht="22.8" customHeight="1">
      <c r="A215" s="12"/>
      <c r="B215" s="201"/>
      <c r="C215" s="202"/>
      <c r="D215" s="203" t="s">
        <v>71</v>
      </c>
      <c r="E215" s="215" t="s">
        <v>4461</v>
      </c>
      <c r="F215" s="215" t="s">
        <v>5108</v>
      </c>
      <c r="G215" s="202"/>
      <c r="H215" s="202"/>
      <c r="I215" s="205"/>
      <c r="J215" s="216">
        <f>BK215</f>
        <v>0</v>
      </c>
      <c r="K215" s="202"/>
      <c r="L215" s="207"/>
      <c r="M215" s="208"/>
      <c r="N215" s="209"/>
      <c r="O215" s="209"/>
      <c r="P215" s="210">
        <f>SUM(P216:P219)</f>
        <v>0</v>
      </c>
      <c r="Q215" s="209"/>
      <c r="R215" s="210">
        <f>SUM(R216:R219)</f>
        <v>0</v>
      </c>
      <c r="S215" s="209"/>
      <c r="T215" s="211">
        <f>SUM(T216:T219)</f>
        <v>0</v>
      </c>
      <c r="U215" s="12"/>
      <c r="V215" s="12"/>
      <c r="W215" s="12"/>
      <c r="X215" s="12"/>
      <c r="Y215" s="12"/>
      <c r="Z215" s="12"/>
      <c r="AA215" s="12"/>
      <c r="AB215" s="12"/>
      <c r="AC215" s="12"/>
      <c r="AD215" s="12"/>
      <c r="AE215" s="12"/>
      <c r="AR215" s="212" t="s">
        <v>80</v>
      </c>
      <c r="AT215" s="213" t="s">
        <v>71</v>
      </c>
      <c r="AU215" s="213" t="s">
        <v>80</v>
      </c>
      <c r="AY215" s="212" t="s">
        <v>266</v>
      </c>
      <c r="BK215" s="214">
        <f>SUM(BK216:BK219)</f>
        <v>0</v>
      </c>
    </row>
    <row r="216" spans="1:65" s="2" customFormat="1" ht="24.15" customHeight="1">
      <c r="A216" s="41"/>
      <c r="B216" s="42"/>
      <c r="C216" s="217" t="s">
        <v>670</v>
      </c>
      <c r="D216" s="217" t="s">
        <v>268</v>
      </c>
      <c r="E216" s="218" t="s">
        <v>5050</v>
      </c>
      <c r="F216" s="219" t="s">
        <v>5051</v>
      </c>
      <c r="G216" s="220" t="s">
        <v>423</v>
      </c>
      <c r="H216" s="221">
        <v>60</v>
      </c>
      <c r="I216" s="222"/>
      <c r="J216" s="223">
        <f>ROUND(I216*H216,2)</f>
        <v>0</v>
      </c>
      <c r="K216" s="219" t="s">
        <v>520</v>
      </c>
      <c r="L216" s="47"/>
      <c r="M216" s="224" t="s">
        <v>19</v>
      </c>
      <c r="N216" s="225" t="s">
        <v>43</v>
      </c>
      <c r="O216" s="87"/>
      <c r="P216" s="226">
        <f>O216*H216</f>
        <v>0</v>
      </c>
      <c r="Q216" s="226">
        <v>0</v>
      </c>
      <c r="R216" s="226">
        <f>Q216*H216</f>
        <v>0</v>
      </c>
      <c r="S216" s="226">
        <v>0</v>
      </c>
      <c r="T216" s="227">
        <f>S216*H216</f>
        <v>0</v>
      </c>
      <c r="U216" s="41"/>
      <c r="V216" s="41"/>
      <c r="W216" s="41"/>
      <c r="X216" s="41"/>
      <c r="Y216" s="41"/>
      <c r="Z216" s="41"/>
      <c r="AA216" s="41"/>
      <c r="AB216" s="41"/>
      <c r="AC216" s="41"/>
      <c r="AD216" s="41"/>
      <c r="AE216" s="41"/>
      <c r="AR216" s="228" t="s">
        <v>273</v>
      </c>
      <c r="AT216" s="228" t="s">
        <v>268</v>
      </c>
      <c r="AU216" s="228" t="s">
        <v>82</v>
      </c>
      <c r="AY216" s="20" t="s">
        <v>266</v>
      </c>
      <c r="BE216" s="229">
        <f>IF(N216="základní",J216,0)</f>
        <v>0</v>
      </c>
      <c r="BF216" s="229">
        <f>IF(N216="snížená",J216,0)</f>
        <v>0</v>
      </c>
      <c r="BG216" s="229">
        <f>IF(N216="zákl. přenesená",J216,0)</f>
        <v>0</v>
      </c>
      <c r="BH216" s="229">
        <f>IF(N216="sníž. přenesená",J216,0)</f>
        <v>0</v>
      </c>
      <c r="BI216" s="229">
        <f>IF(N216="nulová",J216,0)</f>
        <v>0</v>
      </c>
      <c r="BJ216" s="20" t="s">
        <v>80</v>
      </c>
      <c r="BK216" s="229">
        <f>ROUND(I216*H216,2)</f>
        <v>0</v>
      </c>
      <c r="BL216" s="20" t="s">
        <v>273</v>
      </c>
      <c r="BM216" s="228" t="s">
        <v>1143</v>
      </c>
    </row>
    <row r="217" spans="1:47" s="2" customFormat="1" ht="12">
      <c r="A217" s="41"/>
      <c r="B217" s="42"/>
      <c r="C217" s="43"/>
      <c r="D217" s="230" t="s">
        <v>275</v>
      </c>
      <c r="E217" s="43"/>
      <c r="F217" s="231" t="s">
        <v>5051</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275</v>
      </c>
      <c r="AU217" s="20" t="s">
        <v>82</v>
      </c>
    </row>
    <row r="218" spans="1:65" s="2" customFormat="1" ht="16.5" customHeight="1">
      <c r="A218" s="41"/>
      <c r="B218" s="42"/>
      <c r="C218" s="217" t="s">
        <v>676</v>
      </c>
      <c r="D218" s="217" t="s">
        <v>268</v>
      </c>
      <c r="E218" s="218" t="s">
        <v>5109</v>
      </c>
      <c r="F218" s="219" t="s">
        <v>5110</v>
      </c>
      <c r="G218" s="220" t="s">
        <v>423</v>
      </c>
      <c r="H218" s="221">
        <v>50</v>
      </c>
      <c r="I218" s="222"/>
      <c r="J218" s="223">
        <f>ROUND(I218*H218,2)</f>
        <v>0</v>
      </c>
      <c r="K218" s="219" t="s">
        <v>520</v>
      </c>
      <c r="L218" s="47"/>
      <c r="M218" s="224" t="s">
        <v>19</v>
      </c>
      <c r="N218" s="225"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273</v>
      </c>
      <c r="AT218" s="228" t="s">
        <v>268</v>
      </c>
      <c r="AU218" s="228" t="s">
        <v>82</v>
      </c>
      <c r="AY218" s="20" t="s">
        <v>266</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273</v>
      </c>
      <c r="BM218" s="228" t="s">
        <v>1151</v>
      </c>
    </row>
    <row r="219" spans="1:47" s="2" customFormat="1" ht="12">
      <c r="A219" s="41"/>
      <c r="B219" s="42"/>
      <c r="C219" s="43"/>
      <c r="D219" s="230" t="s">
        <v>275</v>
      </c>
      <c r="E219" s="43"/>
      <c r="F219" s="231" t="s">
        <v>5110</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275</v>
      </c>
      <c r="AU219" s="20" t="s">
        <v>82</v>
      </c>
    </row>
    <row r="220" spans="1:63" s="12" customFormat="1" ht="25.9" customHeight="1">
      <c r="A220" s="12"/>
      <c r="B220" s="201"/>
      <c r="C220" s="202"/>
      <c r="D220" s="203" t="s">
        <v>71</v>
      </c>
      <c r="E220" s="204" t="s">
        <v>4475</v>
      </c>
      <c r="F220" s="204" t="s">
        <v>5111</v>
      </c>
      <c r="G220" s="202"/>
      <c r="H220" s="202"/>
      <c r="I220" s="205"/>
      <c r="J220" s="206">
        <f>BK220</f>
        <v>0</v>
      </c>
      <c r="K220" s="202"/>
      <c r="L220" s="207"/>
      <c r="M220" s="208"/>
      <c r="N220" s="209"/>
      <c r="O220" s="209"/>
      <c r="P220" s="210">
        <f>P221+P256+P271</f>
        <v>0</v>
      </c>
      <c r="Q220" s="209"/>
      <c r="R220" s="210">
        <f>R221+R256+R271</f>
        <v>0</v>
      </c>
      <c r="S220" s="209"/>
      <c r="T220" s="211">
        <f>T221+T256+T271</f>
        <v>0</v>
      </c>
      <c r="U220" s="12"/>
      <c r="V220" s="12"/>
      <c r="W220" s="12"/>
      <c r="X220" s="12"/>
      <c r="Y220" s="12"/>
      <c r="Z220" s="12"/>
      <c r="AA220" s="12"/>
      <c r="AB220" s="12"/>
      <c r="AC220" s="12"/>
      <c r="AD220" s="12"/>
      <c r="AE220" s="12"/>
      <c r="AR220" s="212" t="s">
        <v>80</v>
      </c>
      <c r="AT220" s="213" t="s">
        <v>71</v>
      </c>
      <c r="AU220" s="213" t="s">
        <v>72</v>
      </c>
      <c r="AY220" s="212" t="s">
        <v>266</v>
      </c>
      <c r="BK220" s="214">
        <f>BK221+BK256+BK271</f>
        <v>0</v>
      </c>
    </row>
    <row r="221" spans="1:63" s="12" customFormat="1" ht="22.8" customHeight="1">
      <c r="A221" s="12"/>
      <c r="B221" s="201"/>
      <c r="C221" s="202"/>
      <c r="D221" s="203" t="s">
        <v>71</v>
      </c>
      <c r="E221" s="215" t="s">
        <v>4482</v>
      </c>
      <c r="F221" s="215" t="s">
        <v>5112</v>
      </c>
      <c r="G221" s="202"/>
      <c r="H221" s="202"/>
      <c r="I221" s="205"/>
      <c r="J221" s="216">
        <f>BK221</f>
        <v>0</v>
      </c>
      <c r="K221" s="202"/>
      <c r="L221" s="207"/>
      <c r="M221" s="208"/>
      <c r="N221" s="209"/>
      <c r="O221" s="209"/>
      <c r="P221" s="210">
        <f>SUM(P222:P255)</f>
        <v>0</v>
      </c>
      <c r="Q221" s="209"/>
      <c r="R221" s="210">
        <f>SUM(R222:R255)</f>
        <v>0</v>
      </c>
      <c r="S221" s="209"/>
      <c r="T221" s="211">
        <f>SUM(T222:T255)</f>
        <v>0</v>
      </c>
      <c r="U221" s="12"/>
      <c r="V221" s="12"/>
      <c r="W221" s="12"/>
      <c r="X221" s="12"/>
      <c r="Y221" s="12"/>
      <c r="Z221" s="12"/>
      <c r="AA221" s="12"/>
      <c r="AB221" s="12"/>
      <c r="AC221" s="12"/>
      <c r="AD221" s="12"/>
      <c r="AE221" s="12"/>
      <c r="AR221" s="212" t="s">
        <v>80</v>
      </c>
      <c r="AT221" s="213" t="s">
        <v>71</v>
      </c>
      <c r="AU221" s="213" t="s">
        <v>80</v>
      </c>
      <c r="AY221" s="212" t="s">
        <v>266</v>
      </c>
      <c r="BK221" s="214">
        <f>SUM(BK222:BK255)</f>
        <v>0</v>
      </c>
    </row>
    <row r="222" spans="1:65" s="2" customFormat="1" ht="24.15" customHeight="1">
      <c r="A222" s="41"/>
      <c r="B222" s="42"/>
      <c r="C222" s="217" t="s">
        <v>746</v>
      </c>
      <c r="D222" s="217" t="s">
        <v>268</v>
      </c>
      <c r="E222" s="218" t="s">
        <v>5113</v>
      </c>
      <c r="F222" s="219" t="s">
        <v>5114</v>
      </c>
      <c r="G222" s="220" t="s">
        <v>423</v>
      </c>
      <c r="H222" s="221">
        <v>36</v>
      </c>
      <c r="I222" s="222"/>
      <c r="J222" s="223">
        <f>ROUND(I222*H222,2)</f>
        <v>0</v>
      </c>
      <c r="K222" s="219" t="s">
        <v>520</v>
      </c>
      <c r="L222" s="47"/>
      <c r="M222" s="224" t="s">
        <v>19</v>
      </c>
      <c r="N222" s="225" t="s">
        <v>43</v>
      </c>
      <c r="O222" s="87"/>
      <c r="P222" s="226">
        <f>O222*H222</f>
        <v>0</v>
      </c>
      <c r="Q222" s="226">
        <v>0</v>
      </c>
      <c r="R222" s="226">
        <f>Q222*H222</f>
        <v>0</v>
      </c>
      <c r="S222" s="226">
        <v>0</v>
      </c>
      <c r="T222" s="227">
        <f>S222*H222</f>
        <v>0</v>
      </c>
      <c r="U222" s="41"/>
      <c r="V222" s="41"/>
      <c r="W222" s="41"/>
      <c r="X222" s="41"/>
      <c r="Y222" s="41"/>
      <c r="Z222" s="41"/>
      <c r="AA222" s="41"/>
      <c r="AB222" s="41"/>
      <c r="AC222" s="41"/>
      <c r="AD222" s="41"/>
      <c r="AE222" s="41"/>
      <c r="AR222" s="228" t="s">
        <v>273</v>
      </c>
      <c r="AT222" s="228" t="s">
        <v>268</v>
      </c>
      <c r="AU222" s="228" t="s">
        <v>82</v>
      </c>
      <c r="AY222" s="20" t="s">
        <v>266</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273</v>
      </c>
      <c r="BM222" s="228" t="s">
        <v>1159</v>
      </c>
    </row>
    <row r="223" spans="1:47" s="2" customFormat="1" ht="12">
      <c r="A223" s="41"/>
      <c r="B223" s="42"/>
      <c r="C223" s="43"/>
      <c r="D223" s="230" t="s">
        <v>275</v>
      </c>
      <c r="E223" s="43"/>
      <c r="F223" s="231" t="s">
        <v>5114</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275</v>
      </c>
      <c r="AU223" s="20" t="s">
        <v>82</v>
      </c>
    </row>
    <row r="224" spans="1:65" s="2" customFormat="1" ht="37.8" customHeight="1">
      <c r="A224" s="41"/>
      <c r="B224" s="42"/>
      <c r="C224" s="217" t="s">
        <v>753</v>
      </c>
      <c r="D224" s="217" t="s">
        <v>268</v>
      </c>
      <c r="E224" s="218" t="s">
        <v>5115</v>
      </c>
      <c r="F224" s="219" t="s">
        <v>5116</v>
      </c>
      <c r="G224" s="220" t="s">
        <v>3993</v>
      </c>
      <c r="H224" s="221">
        <v>0</v>
      </c>
      <c r="I224" s="222"/>
      <c r="J224" s="223">
        <f>ROUND(I224*H224,2)</f>
        <v>0</v>
      </c>
      <c r="K224" s="219" t="s">
        <v>520</v>
      </c>
      <c r="L224" s="47"/>
      <c r="M224" s="224" t="s">
        <v>19</v>
      </c>
      <c r="N224" s="225" t="s">
        <v>43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273</v>
      </c>
      <c r="AT224" s="228" t="s">
        <v>268</v>
      </c>
      <c r="AU224" s="228" t="s">
        <v>82</v>
      </c>
      <c r="AY224" s="20" t="s">
        <v>266</v>
      </c>
      <c r="BE224" s="229">
        <f>IF(N224="základní",J224,0)</f>
        <v>0</v>
      </c>
      <c r="BF224" s="229">
        <f>IF(N224="snížená",J224,0)</f>
        <v>0</v>
      </c>
      <c r="BG224" s="229">
        <f>IF(N224="zákl. přenesená",J224,0)</f>
        <v>0</v>
      </c>
      <c r="BH224" s="229">
        <f>IF(N224="sníž. přenesená",J224,0)</f>
        <v>0</v>
      </c>
      <c r="BI224" s="229">
        <f>IF(N224="nulová",J224,0)</f>
        <v>0</v>
      </c>
      <c r="BJ224" s="20" t="s">
        <v>80</v>
      </c>
      <c r="BK224" s="229">
        <f>ROUND(I224*H224,2)</f>
        <v>0</v>
      </c>
      <c r="BL224" s="20" t="s">
        <v>273</v>
      </c>
      <c r="BM224" s="228" t="s">
        <v>1179</v>
      </c>
    </row>
    <row r="225" spans="1:47" s="2" customFormat="1" ht="12">
      <c r="A225" s="41"/>
      <c r="B225" s="42"/>
      <c r="C225" s="43"/>
      <c r="D225" s="230" t="s">
        <v>275</v>
      </c>
      <c r="E225" s="43"/>
      <c r="F225" s="231" t="s">
        <v>5116</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275</v>
      </c>
      <c r="AU225" s="20" t="s">
        <v>82</v>
      </c>
    </row>
    <row r="226" spans="1:65" s="2" customFormat="1" ht="24.15" customHeight="1">
      <c r="A226" s="41"/>
      <c r="B226" s="42"/>
      <c r="C226" s="217" t="s">
        <v>760</v>
      </c>
      <c r="D226" s="217" t="s">
        <v>268</v>
      </c>
      <c r="E226" s="218" t="s">
        <v>5117</v>
      </c>
      <c r="F226" s="219" t="s">
        <v>5118</v>
      </c>
      <c r="G226" s="220" t="s">
        <v>423</v>
      </c>
      <c r="H226" s="221">
        <v>20</v>
      </c>
      <c r="I226" s="222"/>
      <c r="J226" s="223">
        <f>ROUND(I226*H226,2)</f>
        <v>0</v>
      </c>
      <c r="K226" s="219" t="s">
        <v>520</v>
      </c>
      <c r="L226" s="47"/>
      <c r="M226" s="224" t="s">
        <v>19</v>
      </c>
      <c r="N226" s="225"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273</v>
      </c>
      <c r="AT226" s="228" t="s">
        <v>268</v>
      </c>
      <c r="AU226" s="228" t="s">
        <v>82</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1190</v>
      </c>
    </row>
    <row r="227" spans="1:47" s="2" customFormat="1" ht="12">
      <c r="A227" s="41"/>
      <c r="B227" s="42"/>
      <c r="C227" s="43"/>
      <c r="D227" s="230" t="s">
        <v>275</v>
      </c>
      <c r="E227" s="43"/>
      <c r="F227" s="231" t="s">
        <v>5118</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82</v>
      </c>
    </row>
    <row r="228" spans="1:65" s="2" customFormat="1" ht="24.15" customHeight="1">
      <c r="A228" s="41"/>
      <c r="B228" s="42"/>
      <c r="C228" s="217" t="s">
        <v>766</v>
      </c>
      <c r="D228" s="217" t="s">
        <v>268</v>
      </c>
      <c r="E228" s="218" t="s">
        <v>5119</v>
      </c>
      <c r="F228" s="219" t="s">
        <v>5120</v>
      </c>
      <c r="G228" s="220" t="s">
        <v>423</v>
      </c>
      <c r="H228" s="221">
        <v>10</v>
      </c>
      <c r="I228" s="222"/>
      <c r="J228" s="223">
        <f>ROUND(I228*H228,2)</f>
        <v>0</v>
      </c>
      <c r="K228" s="219" t="s">
        <v>520</v>
      </c>
      <c r="L228" s="47"/>
      <c r="M228" s="224" t="s">
        <v>19</v>
      </c>
      <c r="N228" s="225" t="s">
        <v>43</v>
      </c>
      <c r="O228" s="87"/>
      <c r="P228" s="226">
        <f>O228*H228</f>
        <v>0</v>
      </c>
      <c r="Q228" s="226">
        <v>0</v>
      </c>
      <c r="R228" s="226">
        <f>Q228*H228</f>
        <v>0</v>
      </c>
      <c r="S228" s="226">
        <v>0</v>
      </c>
      <c r="T228" s="227">
        <f>S228*H228</f>
        <v>0</v>
      </c>
      <c r="U228" s="41"/>
      <c r="V228" s="41"/>
      <c r="W228" s="41"/>
      <c r="X228" s="41"/>
      <c r="Y228" s="41"/>
      <c r="Z228" s="41"/>
      <c r="AA228" s="41"/>
      <c r="AB228" s="41"/>
      <c r="AC228" s="41"/>
      <c r="AD228" s="41"/>
      <c r="AE228" s="41"/>
      <c r="AR228" s="228" t="s">
        <v>273</v>
      </c>
      <c r="AT228" s="228" t="s">
        <v>268</v>
      </c>
      <c r="AU228" s="228" t="s">
        <v>82</v>
      </c>
      <c r="AY228" s="20" t="s">
        <v>266</v>
      </c>
      <c r="BE228" s="229">
        <f>IF(N228="základní",J228,0)</f>
        <v>0</v>
      </c>
      <c r="BF228" s="229">
        <f>IF(N228="snížená",J228,0)</f>
        <v>0</v>
      </c>
      <c r="BG228" s="229">
        <f>IF(N228="zákl. přenesená",J228,0)</f>
        <v>0</v>
      </c>
      <c r="BH228" s="229">
        <f>IF(N228="sníž. přenesená",J228,0)</f>
        <v>0</v>
      </c>
      <c r="BI228" s="229">
        <f>IF(N228="nulová",J228,0)</f>
        <v>0</v>
      </c>
      <c r="BJ228" s="20" t="s">
        <v>80</v>
      </c>
      <c r="BK228" s="229">
        <f>ROUND(I228*H228,2)</f>
        <v>0</v>
      </c>
      <c r="BL228" s="20" t="s">
        <v>273</v>
      </c>
      <c r="BM228" s="228" t="s">
        <v>1200</v>
      </c>
    </row>
    <row r="229" spans="1:47" s="2" customFormat="1" ht="12">
      <c r="A229" s="41"/>
      <c r="B229" s="42"/>
      <c r="C229" s="43"/>
      <c r="D229" s="230" t="s">
        <v>275</v>
      </c>
      <c r="E229" s="43"/>
      <c r="F229" s="231" t="s">
        <v>5120</v>
      </c>
      <c r="G229" s="43"/>
      <c r="H229" s="43"/>
      <c r="I229" s="232"/>
      <c r="J229" s="43"/>
      <c r="K229" s="43"/>
      <c r="L229" s="47"/>
      <c r="M229" s="233"/>
      <c r="N229" s="234"/>
      <c r="O229" s="87"/>
      <c r="P229" s="87"/>
      <c r="Q229" s="87"/>
      <c r="R229" s="87"/>
      <c r="S229" s="87"/>
      <c r="T229" s="88"/>
      <c r="U229" s="41"/>
      <c r="V229" s="41"/>
      <c r="W229" s="41"/>
      <c r="X229" s="41"/>
      <c r="Y229" s="41"/>
      <c r="Z229" s="41"/>
      <c r="AA229" s="41"/>
      <c r="AB229" s="41"/>
      <c r="AC229" s="41"/>
      <c r="AD229" s="41"/>
      <c r="AE229" s="41"/>
      <c r="AT229" s="20" t="s">
        <v>275</v>
      </c>
      <c r="AU229" s="20" t="s">
        <v>82</v>
      </c>
    </row>
    <row r="230" spans="1:65" s="2" customFormat="1" ht="16.5" customHeight="1">
      <c r="A230" s="41"/>
      <c r="B230" s="42"/>
      <c r="C230" s="217" t="s">
        <v>784</v>
      </c>
      <c r="D230" s="217" t="s">
        <v>268</v>
      </c>
      <c r="E230" s="218" t="s">
        <v>5121</v>
      </c>
      <c r="F230" s="219" t="s">
        <v>5122</v>
      </c>
      <c r="G230" s="220" t="s">
        <v>423</v>
      </c>
      <c r="H230" s="221">
        <v>72</v>
      </c>
      <c r="I230" s="222"/>
      <c r="J230" s="223">
        <f>ROUND(I230*H230,2)</f>
        <v>0</v>
      </c>
      <c r="K230" s="219" t="s">
        <v>520</v>
      </c>
      <c r="L230" s="47"/>
      <c r="M230" s="224" t="s">
        <v>19</v>
      </c>
      <c r="N230" s="225" t="s">
        <v>43</v>
      </c>
      <c r="O230" s="87"/>
      <c r="P230" s="226">
        <f>O230*H230</f>
        <v>0</v>
      </c>
      <c r="Q230" s="226">
        <v>0</v>
      </c>
      <c r="R230" s="226">
        <f>Q230*H230</f>
        <v>0</v>
      </c>
      <c r="S230" s="226">
        <v>0</v>
      </c>
      <c r="T230" s="227">
        <f>S230*H230</f>
        <v>0</v>
      </c>
      <c r="U230" s="41"/>
      <c r="V230" s="41"/>
      <c r="W230" s="41"/>
      <c r="X230" s="41"/>
      <c r="Y230" s="41"/>
      <c r="Z230" s="41"/>
      <c r="AA230" s="41"/>
      <c r="AB230" s="41"/>
      <c r="AC230" s="41"/>
      <c r="AD230" s="41"/>
      <c r="AE230" s="41"/>
      <c r="AR230" s="228" t="s">
        <v>273</v>
      </c>
      <c r="AT230" s="228" t="s">
        <v>268</v>
      </c>
      <c r="AU230" s="228" t="s">
        <v>82</v>
      </c>
      <c r="AY230" s="20" t="s">
        <v>266</v>
      </c>
      <c r="BE230" s="229">
        <f>IF(N230="základní",J230,0)</f>
        <v>0</v>
      </c>
      <c r="BF230" s="229">
        <f>IF(N230="snížená",J230,0)</f>
        <v>0</v>
      </c>
      <c r="BG230" s="229">
        <f>IF(N230="zákl. přenesená",J230,0)</f>
        <v>0</v>
      </c>
      <c r="BH230" s="229">
        <f>IF(N230="sníž. přenesená",J230,0)</f>
        <v>0</v>
      </c>
      <c r="BI230" s="229">
        <f>IF(N230="nulová",J230,0)</f>
        <v>0</v>
      </c>
      <c r="BJ230" s="20" t="s">
        <v>80</v>
      </c>
      <c r="BK230" s="229">
        <f>ROUND(I230*H230,2)</f>
        <v>0</v>
      </c>
      <c r="BL230" s="20" t="s">
        <v>273</v>
      </c>
      <c r="BM230" s="228" t="s">
        <v>1214</v>
      </c>
    </row>
    <row r="231" spans="1:47" s="2" customFormat="1" ht="12">
      <c r="A231" s="41"/>
      <c r="B231" s="42"/>
      <c r="C231" s="43"/>
      <c r="D231" s="230" t="s">
        <v>275</v>
      </c>
      <c r="E231" s="43"/>
      <c r="F231" s="231" t="s">
        <v>5122</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275</v>
      </c>
      <c r="AU231" s="20" t="s">
        <v>82</v>
      </c>
    </row>
    <row r="232" spans="1:65" s="2" customFormat="1" ht="16.5" customHeight="1">
      <c r="A232" s="41"/>
      <c r="B232" s="42"/>
      <c r="C232" s="217" t="s">
        <v>805</v>
      </c>
      <c r="D232" s="217" t="s">
        <v>268</v>
      </c>
      <c r="E232" s="218" t="s">
        <v>5123</v>
      </c>
      <c r="F232" s="219" t="s">
        <v>5124</v>
      </c>
      <c r="G232" s="220" t="s">
        <v>3993</v>
      </c>
      <c r="H232" s="221">
        <v>120</v>
      </c>
      <c r="I232" s="222"/>
      <c r="J232" s="223">
        <f>ROUND(I232*H232,2)</f>
        <v>0</v>
      </c>
      <c r="K232" s="219" t="s">
        <v>520</v>
      </c>
      <c r="L232" s="47"/>
      <c r="M232" s="224" t="s">
        <v>19</v>
      </c>
      <c r="N232" s="225" t="s">
        <v>43</v>
      </c>
      <c r="O232" s="87"/>
      <c r="P232" s="226">
        <f>O232*H232</f>
        <v>0</v>
      </c>
      <c r="Q232" s="226">
        <v>0</v>
      </c>
      <c r="R232" s="226">
        <f>Q232*H232</f>
        <v>0</v>
      </c>
      <c r="S232" s="226">
        <v>0</v>
      </c>
      <c r="T232" s="227">
        <f>S232*H232</f>
        <v>0</v>
      </c>
      <c r="U232" s="41"/>
      <c r="V232" s="41"/>
      <c r="W232" s="41"/>
      <c r="X232" s="41"/>
      <c r="Y232" s="41"/>
      <c r="Z232" s="41"/>
      <c r="AA232" s="41"/>
      <c r="AB232" s="41"/>
      <c r="AC232" s="41"/>
      <c r="AD232" s="41"/>
      <c r="AE232" s="41"/>
      <c r="AR232" s="228" t="s">
        <v>273</v>
      </c>
      <c r="AT232" s="228" t="s">
        <v>268</v>
      </c>
      <c r="AU232" s="228" t="s">
        <v>82</v>
      </c>
      <c r="AY232" s="20" t="s">
        <v>266</v>
      </c>
      <c r="BE232" s="229">
        <f>IF(N232="základní",J232,0)</f>
        <v>0</v>
      </c>
      <c r="BF232" s="229">
        <f>IF(N232="snížená",J232,0)</f>
        <v>0</v>
      </c>
      <c r="BG232" s="229">
        <f>IF(N232="zákl. přenesená",J232,0)</f>
        <v>0</v>
      </c>
      <c r="BH232" s="229">
        <f>IF(N232="sníž. přenesená",J232,0)</f>
        <v>0</v>
      </c>
      <c r="BI232" s="229">
        <f>IF(N232="nulová",J232,0)</f>
        <v>0</v>
      </c>
      <c r="BJ232" s="20" t="s">
        <v>80</v>
      </c>
      <c r="BK232" s="229">
        <f>ROUND(I232*H232,2)</f>
        <v>0</v>
      </c>
      <c r="BL232" s="20" t="s">
        <v>273</v>
      </c>
      <c r="BM232" s="228" t="s">
        <v>1226</v>
      </c>
    </row>
    <row r="233" spans="1:47" s="2" customFormat="1" ht="12">
      <c r="A233" s="41"/>
      <c r="B233" s="42"/>
      <c r="C233" s="43"/>
      <c r="D233" s="230" t="s">
        <v>275</v>
      </c>
      <c r="E233" s="43"/>
      <c r="F233" s="231" t="s">
        <v>5125</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275</v>
      </c>
      <c r="AU233" s="20" t="s">
        <v>82</v>
      </c>
    </row>
    <row r="234" spans="1:65" s="2" customFormat="1" ht="16.5" customHeight="1">
      <c r="A234" s="41"/>
      <c r="B234" s="42"/>
      <c r="C234" s="217" t="s">
        <v>603</v>
      </c>
      <c r="D234" s="217" t="s">
        <v>268</v>
      </c>
      <c r="E234" s="218" t="s">
        <v>5126</v>
      </c>
      <c r="F234" s="219" t="s">
        <v>5127</v>
      </c>
      <c r="G234" s="220" t="s">
        <v>3993</v>
      </c>
      <c r="H234" s="221">
        <v>40</v>
      </c>
      <c r="I234" s="222"/>
      <c r="J234" s="223">
        <f>ROUND(I234*H234,2)</f>
        <v>0</v>
      </c>
      <c r="K234" s="219" t="s">
        <v>520</v>
      </c>
      <c r="L234" s="47"/>
      <c r="M234" s="224" t="s">
        <v>19</v>
      </c>
      <c r="N234" s="225" t="s">
        <v>43</v>
      </c>
      <c r="O234" s="87"/>
      <c r="P234" s="226">
        <f>O234*H234</f>
        <v>0</v>
      </c>
      <c r="Q234" s="226">
        <v>0</v>
      </c>
      <c r="R234" s="226">
        <f>Q234*H234</f>
        <v>0</v>
      </c>
      <c r="S234" s="226">
        <v>0</v>
      </c>
      <c r="T234" s="227">
        <f>S234*H234</f>
        <v>0</v>
      </c>
      <c r="U234" s="41"/>
      <c r="V234" s="41"/>
      <c r="W234" s="41"/>
      <c r="X234" s="41"/>
      <c r="Y234" s="41"/>
      <c r="Z234" s="41"/>
      <c r="AA234" s="41"/>
      <c r="AB234" s="41"/>
      <c r="AC234" s="41"/>
      <c r="AD234" s="41"/>
      <c r="AE234" s="41"/>
      <c r="AR234" s="228" t="s">
        <v>273</v>
      </c>
      <c r="AT234" s="228" t="s">
        <v>268</v>
      </c>
      <c r="AU234" s="228" t="s">
        <v>82</v>
      </c>
      <c r="AY234" s="20" t="s">
        <v>266</v>
      </c>
      <c r="BE234" s="229">
        <f>IF(N234="základní",J234,0)</f>
        <v>0</v>
      </c>
      <c r="BF234" s="229">
        <f>IF(N234="snížená",J234,0)</f>
        <v>0</v>
      </c>
      <c r="BG234" s="229">
        <f>IF(N234="zákl. přenesená",J234,0)</f>
        <v>0</v>
      </c>
      <c r="BH234" s="229">
        <f>IF(N234="sníž. přenesená",J234,0)</f>
        <v>0</v>
      </c>
      <c r="BI234" s="229">
        <f>IF(N234="nulová",J234,0)</f>
        <v>0</v>
      </c>
      <c r="BJ234" s="20" t="s">
        <v>80</v>
      </c>
      <c r="BK234" s="229">
        <f>ROUND(I234*H234,2)</f>
        <v>0</v>
      </c>
      <c r="BL234" s="20" t="s">
        <v>273</v>
      </c>
      <c r="BM234" s="228" t="s">
        <v>1238</v>
      </c>
    </row>
    <row r="235" spans="1:47" s="2" customFormat="1" ht="12">
      <c r="A235" s="41"/>
      <c r="B235" s="42"/>
      <c r="C235" s="43"/>
      <c r="D235" s="230" t="s">
        <v>275</v>
      </c>
      <c r="E235" s="43"/>
      <c r="F235" s="231" t="s">
        <v>5127</v>
      </c>
      <c r="G235" s="43"/>
      <c r="H235" s="43"/>
      <c r="I235" s="232"/>
      <c r="J235" s="43"/>
      <c r="K235" s="43"/>
      <c r="L235" s="47"/>
      <c r="M235" s="233"/>
      <c r="N235" s="234"/>
      <c r="O235" s="87"/>
      <c r="P235" s="87"/>
      <c r="Q235" s="87"/>
      <c r="R235" s="87"/>
      <c r="S235" s="87"/>
      <c r="T235" s="88"/>
      <c r="U235" s="41"/>
      <c r="V235" s="41"/>
      <c r="W235" s="41"/>
      <c r="X235" s="41"/>
      <c r="Y235" s="41"/>
      <c r="Z235" s="41"/>
      <c r="AA235" s="41"/>
      <c r="AB235" s="41"/>
      <c r="AC235" s="41"/>
      <c r="AD235" s="41"/>
      <c r="AE235" s="41"/>
      <c r="AT235" s="20" t="s">
        <v>275</v>
      </c>
      <c r="AU235" s="20" t="s">
        <v>82</v>
      </c>
    </row>
    <row r="236" spans="1:65" s="2" customFormat="1" ht="33" customHeight="1">
      <c r="A236" s="41"/>
      <c r="B236" s="42"/>
      <c r="C236" s="217" t="s">
        <v>803</v>
      </c>
      <c r="D236" s="217" t="s">
        <v>268</v>
      </c>
      <c r="E236" s="218" t="s">
        <v>5128</v>
      </c>
      <c r="F236" s="219" t="s">
        <v>5129</v>
      </c>
      <c r="G236" s="220" t="s">
        <v>3993</v>
      </c>
      <c r="H236" s="221">
        <v>100</v>
      </c>
      <c r="I236" s="222"/>
      <c r="J236" s="223">
        <f>ROUND(I236*H236,2)</f>
        <v>0</v>
      </c>
      <c r="K236" s="219" t="s">
        <v>520</v>
      </c>
      <c r="L236" s="47"/>
      <c r="M236" s="224" t="s">
        <v>19</v>
      </c>
      <c r="N236" s="225"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273</v>
      </c>
      <c r="AT236" s="228" t="s">
        <v>268</v>
      </c>
      <c r="AU236" s="228" t="s">
        <v>82</v>
      </c>
      <c r="AY236" s="20" t="s">
        <v>266</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273</v>
      </c>
      <c r="BM236" s="228" t="s">
        <v>1255</v>
      </c>
    </row>
    <row r="237" spans="1:47" s="2" customFormat="1" ht="12">
      <c r="A237" s="41"/>
      <c r="B237" s="42"/>
      <c r="C237" s="43"/>
      <c r="D237" s="230" t="s">
        <v>275</v>
      </c>
      <c r="E237" s="43"/>
      <c r="F237" s="231" t="s">
        <v>5129</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275</v>
      </c>
      <c r="AU237" s="20" t="s">
        <v>82</v>
      </c>
    </row>
    <row r="238" spans="1:65" s="2" customFormat="1" ht="37.8" customHeight="1">
      <c r="A238" s="41"/>
      <c r="B238" s="42"/>
      <c r="C238" s="217" t="s">
        <v>824</v>
      </c>
      <c r="D238" s="217" t="s">
        <v>268</v>
      </c>
      <c r="E238" s="218" t="s">
        <v>5130</v>
      </c>
      <c r="F238" s="219" t="s">
        <v>5131</v>
      </c>
      <c r="G238" s="220" t="s">
        <v>3993</v>
      </c>
      <c r="H238" s="221">
        <v>50</v>
      </c>
      <c r="I238" s="222"/>
      <c r="J238" s="223">
        <f>ROUND(I238*H238,2)</f>
        <v>0</v>
      </c>
      <c r="K238" s="219" t="s">
        <v>520</v>
      </c>
      <c r="L238" s="47"/>
      <c r="M238" s="224" t="s">
        <v>19</v>
      </c>
      <c r="N238" s="225" t="s">
        <v>43</v>
      </c>
      <c r="O238" s="87"/>
      <c r="P238" s="226">
        <f>O238*H238</f>
        <v>0</v>
      </c>
      <c r="Q238" s="226">
        <v>0</v>
      </c>
      <c r="R238" s="226">
        <f>Q238*H238</f>
        <v>0</v>
      </c>
      <c r="S238" s="226">
        <v>0</v>
      </c>
      <c r="T238" s="227">
        <f>S238*H238</f>
        <v>0</v>
      </c>
      <c r="U238" s="41"/>
      <c r="V238" s="41"/>
      <c r="W238" s="41"/>
      <c r="X238" s="41"/>
      <c r="Y238" s="41"/>
      <c r="Z238" s="41"/>
      <c r="AA238" s="41"/>
      <c r="AB238" s="41"/>
      <c r="AC238" s="41"/>
      <c r="AD238" s="41"/>
      <c r="AE238" s="41"/>
      <c r="AR238" s="228" t="s">
        <v>273</v>
      </c>
      <c r="AT238" s="228" t="s">
        <v>268</v>
      </c>
      <c r="AU238" s="228" t="s">
        <v>82</v>
      </c>
      <c r="AY238" s="20" t="s">
        <v>266</v>
      </c>
      <c r="BE238" s="229">
        <f>IF(N238="základní",J238,0)</f>
        <v>0</v>
      </c>
      <c r="BF238" s="229">
        <f>IF(N238="snížená",J238,0)</f>
        <v>0</v>
      </c>
      <c r="BG238" s="229">
        <f>IF(N238="zákl. přenesená",J238,0)</f>
        <v>0</v>
      </c>
      <c r="BH238" s="229">
        <f>IF(N238="sníž. přenesená",J238,0)</f>
        <v>0</v>
      </c>
      <c r="BI238" s="229">
        <f>IF(N238="nulová",J238,0)</f>
        <v>0</v>
      </c>
      <c r="BJ238" s="20" t="s">
        <v>80</v>
      </c>
      <c r="BK238" s="229">
        <f>ROUND(I238*H238,2)</f>
        <v>0</v>
      </c>
      <c r="BL238" s="20" t="s">
        <v>273</v>
      </c>
      <c r="BM238" s="228" t="s">
        <v>1271</v>
      </c>
    </row>
    <row r="239" spans="1:47" s="2" customFormat="1" ht="12">
      <c r="A239" s="41"/>
      <c r="B239" s="42"/>
      <c r="C239" s="43"/>
      <c r="D239" s="230" t="s">
        <v>275</v>
      </c>
      <c r="E239" s="43"/>
      <c r="F239" s="231" t="s">
        <v>5131</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275</v>
      </c>
      <c r="AU239" s="20" t="s">
        <v>82</v>
      </c>
    </row>
    <row r="240" spans="1:65" s="2" customFormat="1" ht="24.15" customHeight="1">
      <c r="A240" s="41"/>
      <c r="B240" s="42"/>
      <c r="C240" s="217" t="s">
        <v>830</v>
      </c>
      <c r="D240" s="217" t="s">
        <v>268</v>
      </c>
      <c r="E240" s="218" t="s">
        <v>5132</v>
      </c>
      <c r="F240" s="219" t="s">
        <v>5133</v>
      </c>
      <c r="G240" s="220" t="s">
        <v>3993</v>
      </c>
      <c r="H240" s="221">
        <v>10</v>
      </c>
      <c r="I240" s="222"/>
      <c r="J240" s="223">
        <f>ROUND(I240*H240,2)</f>
        <v>0</v>
      </c>
      <c r="K240" s="219" t="s">
        <v>520</v>
      </c>
      <c r="L240" s="47"/>
      <c r="M240" s="224" t="s">
        <v>19</v>
      </c>
      <c r="N240" s="225" t="s">
        <v>43</v>
      </c>
      <c r="O240" s="87"/>
      <c r="P240" s="226">
        <f>O240*H240</f>
        <v>0</v>
      </c>
      <c r="Q240" s="226">
        <v>0</v>
      </c>
      <c r="R240" s="226">
        <f>Q240*H240</f>
        <v>0</v>
      </c>
      <c r="S240" s="226">
        <v>0</v>
      </c>
      <c r="T240" s="227">
        <f>S240*H240</f>
        <v>0</v>
      </c>
      <c r="U240" s="41"/>
      <c r="V240" s="41"/>
      <c r="W240" s="41"/>
      <c r="X240" s="41"/>
      <c r="Y240" s="41"/>
      <c r="Z240" s="41"/>
      <c r="AA240" s="41"/>
      <c r="AB240" s="41"/>
      <c r="AC240" s="41"/>
      <c r="AD240" s="41"/>
      <c r="AE240" s="41"/>
      <c r="AR240" s="228" t="s">
        <v>273</v>
      </c>
      <c r="AT240" s="228" t="s">
        <v>268</v>
      </c>
      <c r="AU240" s="228" t="s">
        <v>82</v>
      </c>
      <c r="AY240" s="20" t="s">
        <v>266</v>
      </c>
      <c r="BE240" s="229">
        <f>IF(N240="základní",J240,0)</f>
        <v>0</v>
      </c>
      <c r="BF240" s="229">
        <f>IF(N240="snížená",J240,0)</f>
        <v>0</v>
      </c>
      <c r="BG240" s="229">
        <f>IF(N240="zákl. přenesená",J240,0)</f>
        <v>0</v>
      </c>
      <c r="BH240" s="229">
        <f>IF(N240="sníž. přenesená",J240,0)</f>
        <v>0</v>
      </c>
      <c r="BI240" s="229">
        <f>IF(N240="nulová",J240,0)</f>
        <v>0</v>
      </c>
      <c r="BJ240" s="20" t="s">
        <v>80</v>
      </c>
      <c r="BK240" s="229">
        <f>ROUND(I240*H240,2)</f>
        <v>0</v>
      </c>
      <c r="BL240" s="20" t="s">
        <v>273</v>
      </c>
      <c r="BM240" s="228" t="s">
        <v>1292</v>
      </c>
    </row>
    <row r="241" spans="1:47" s="2" customFormat="1" ht="12">
      <c r="A241" s="41"/>
      <c r="B241" s="42"/>
      <c r="C241" s="43"/>
      <c r="D241" s="230" t="s">
        <v>275</v>
      </c>
      <c r="E241" s="43"/>
      <c r="F241" s="231" t="s">
        <v>5133</v>
      </c>
      <c r="G241" s="43"/>
      <c r="H241" s="43"/>
      <c r="I241" s="232"/>
      <c r="J241" s="43"/>
      <c r="K241" s="43"/>
      <c r="L241" s="47"/>
      <c r="M241" s="233"/>
      <c r="N241" s="234"/>
      <c r="O241" s="87"/>
      <c r="P241" s="87"/>
      <c r="Q241" s="87"/>
      <c r="R241" s="87"/>
      <c r="S241" s="87"/>
      <c r="T241" s="88"/>
      <c r="U241" s="41"/>
      <c r="V241" s="41"/>
      <c r="W241" s="41"/>
      <c r="X241" s="41"/>
      <c r="Y241" s="41"/>
      <c r="Z241" s="41"/>
      <c r="AA241" s="41"/>
      <c r="AB241" s="41"/>
      <c r="AC241" s="41"/>
      <c r="AD241" s="41"/>
      <c r="AE241" s="41"/>
      <c r="AT241" s="20" t="s">
        <v>275</v>
      </c>
      <c r="AU241" s="20" t="s">
        <v>82</v>
      </c>
    </row>
    <row r="242" spans="1:65" s="2" customFormat="1" ht="16.5" customHeight="1">
      <c r="A242" s="41"/>
      <c r="B242" s="42"/>
      <c r="C242" s="217" t="s">
        <v>837</v>
      </c>
      <c r="D242" s="217" t="s">
        <v>268</v>
      </c>
      <c r="E242" s="218" t="s">
        <v>5134</v>
      </c>
      <c r="F242" s="219" t="s">
        <v>5135</v>
      </c>
      <c r="G242" s="220" t="s">
        <v>3993</v>
      </c>
      <c r="H242" s="221">
        <v>20</v>
      </c>
      <c r="I242" s="222"/>
      <c r="J242" s="223">
        <f>ROUND(I242*H242,2)</f>
        <v>0</v>
      </c>
      <c r="K242" s="219" t="s">
        <v>520</v>
      </c>
      <c r="L242" s="47"/>
      <c r="M242" s="224" t="s">
        <v>19</v>
      </c>
      <c r="N242" s="225" t="s">
        <v>43</v>
      </c>
      <c r="O242" s="87"/>
      <c r="P242" s="226">
        <f>O242*H242</f>
        <v>0</v>
      </c>
      <c r="Q242" s="226">
        <v>0</v>
      </c>
      <c r="R242" s="226">
        <f>Q242*H242</f>
        <v>0</v>
      </c>
      <c r="S242" s="226">
        <v>0</v>
      </c>
      <c r="T242" s="227">
        <f>S242*H242</f>
        <v>0</v>
      </c>
      <c r="U242" s="41"/>
      <c r="V242" s="41"/>
      <c r="W242" s="41"/>
      <c r="X242" s="41"/>
      <c r="Y242" s="41"/>
      <c r="Z242" s="41"/>
      <c r="AA242" s="41"/>
      <c r="AB242" s="41"/>
      <c r="AC242" s="41"/>
      <c r="AD242" s="41"/>
      <c r="AE242" s="41"/>
      <c r="AR242" s="228" t="s">
        <v>273</v>
      </c>
      <c r="AT242" s="228" t="s">
        <v>268</v>
      </c>
      <c r="AU242" s="228" t="s">
        <v>82</v>
      </c>
      <c r="AY242" s="20" t="s">
        <v>266</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273</v>
      </c>
      <c r="BM242" s="228" t="s">
        <v>1303</v>
      </c>
    </row>
    <row r="243" spans="1:47" s="2" customFormat="1" ht="12">
      <c r="A243" s="41"/>
      <c r="B243" s="42"/>
      <c r="C243" s="43"/>
      <c r="D243" s="230" t="s">
        <v>275</v>
      </c>
      <c r="E243" s="43"/>
      <c r="F243" s="231" t="s">
        <v>5135</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275</v>
      </c>
      <c r="AU243" s="20" t="s">
        <v>82</v>
      </c>
    </row>
    <row r="244" spans="1:65" s="2" customFormat="1" ht="16.5" customHeight="1">
      <c r="A244" s="41"/>
      <c r="B244" s="42"/>
      <c r="C244" s="217" t="s">
        <v>847</v>
      </c>
      <c r="D244" s="217" t="s">
        <v>268</v>
      </c>
      <c r="E244" s="218" t="s">
        <v>5136</v>
      </c>
      <c r="F244" s="219" t="s">
        <v>5137</v>
      </c>
      <c r="G244" s="220" t="s">
        <v>423</v>
      </c>
      <c r="H244" s="221">
        <v>60</v>
      </c>
      <c r="I244" s="222"/>
      <c r="J244" s="223">
        <f>ROUND(I244*H244,2)</f>
        <v>0</v>
      </c>
      <c r="K244" s="219" t="s">
        <v>520</v>
      </c>
      <c r="L244" s="47"/>
      <c r="M244" s="224" t="s">
        <v>19</v>
      </c>
      <c r="N244" s="225" t="s">
        <v>43</v>
      </c>
      <c r="O244" s="87"/>
      <c r="P244" s="226">
        <f>O244*H244</f>
        <v>0</v>
      </c>
      <c r="Q244" s="226">
        <v>0</v>
      </c>
      <c r="R244" s="226">
        <f>Q244*H244</f>
        <v>0</v>
      </c>
      <c r="S244" s="226">
        <v>0</v>
      </c>
      <c r="T244" s="227">
        <f>S244*H244</f>
        <v>0</v>
      </c>
      <c r="U244" s="41"/>
      <c r="V244" s="41"/>
      <c r="W244" s="41"/>
      <c r="X244" s="41"/>
      <c r="Y244" s="41"/>
      <c r="Z244" s="41"/>
      <c r="AA244" s="41"/>
      <c r="AB244" s="41"/>
      <c r="AC244" s="41"/>
      <c r="AD244" s="41"/>
      <c r="AE244" s="41"/>
      <c r="AR244" s="228" t="s">
        <v>273</v>
      </c>
      <c r="AT244" s="228" t="s">
        <v>268</v>
      </c>
      <c r="AU244" s="228" t="s">
        <v>82</v>
      </c>
      <c r="AY244" s="20" t="s">
        <v>266</v>
      </c>
      <c r="BE244" s="229">
        <f>IF(N244="základní",J244,0)</f>
        <v>0</v>
      </c>
      <c r="BF244" s="229">
        <f>IF(N244="snížená",J244,0)</f>
        <v>0</v>
      </c>
      <c r="BG244" s="229">
        <f>IF(N244="zákl. přenesená",J244,0)</f>
        <v>0</v>
      </c>
      <c r="BH244" s="229">
        <f>IF(N244="sníž. přenesená",J244,0)</f>
        <v>0</v>
      </c>
      <c r="BI244" s="229">
        <f>IF(N244="nulová",J244,0)</f>
        <v>0</v>
      </c>
      <c r="BJ244" s="20" t="s">
        <v>80</v>
      </c>
      <c r="BK244" s="229">
        <f>ROUND(I244*H244,2)</f>
        <v>0</v>
      </c>
      <c r="BL244" s="20" t="s">
        <v>273</v>
      </c>
      <c r="BM244" s="228" t="s">
        <v>1311</v>
      </c>
    </row>
    <row r="245" spans="1:47" s="2" customFormat="1" ht="12">
      <c r="A245" s="41"/>
      <c r="B245" s="42"/>
      <c r="C245" s="43"/>
      <c r="D245" s="230" t="s">
        <v>275</v>
      </c>
      <c r="E245" s="43"/>
      <c r="F245" s="231" t="s">
        <v>5137</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275</v>
      </c>
      <c r="AU245" s="20" t="s">
        <v>82</v>
      </c>
    </row>
    <row r="246" spans="1:65" s="2" customFormat="1" ht="16.5" customHeight="1">
      <c r="A246" s="41"/>
      <c r="B246" s="42"/>
      <c r="C246" s="217" t="s">
        <v>852</v>
      </c>
      <c r="D246" s="217" t="s">
        <v>268</v>
      </c>
      <c r="E246" s="218" t="s">
        <v>5138</v>
      </c>
      <c r="F246" s="219" t="s">
        <v>5139</v>
      </c>
      <c r="G246" s="220" t="s">
        <v>423</v>
      </c>
      <c r="H246" s="221">
        <v>40</v>
      </c>
      <c r="I246" s="222"/>
      <c r="J246" s="223">
        <f>ROUND(I246*H246,2)</f>
        <v>0</v>
      </c>
      <c r="K246" s="219" t="s">
        <v>520</v>
      </c>
      <c r="L246" s="47"/>
      <c r="M246" s="224" t="s">
        <v>19</v>
      </c>
      <c r="N246" s="225"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273</v>
      </c>
      <c r="AT246" s="228" t="s">
        <v>268</v>
      </c>
      <c r="AU246" s="228" t="s">
        <v>82</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1319</v>
      </c>
    </row>
    <row r="247" spans="1:47" s="2" customFormat="1" ht="12">
      <c r="A247" s="41"/>
      <c r="B247" s="42"/>
      <c r="C247" s="43"/>
      <c r="D247" s="230" t="s">
        <v>275</v>
      </c>
      <c r="E247" s="43"/>
      <c r="F247" s="231" t="s">
        <v>5140</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82</v>
      </c>
    </row>
    <row r="248" spans="1:65" s="2" customFormat="1" ht="16.5" customHeight="1">
      <c r="A248" s="41"/>
      <c r="B248" s="42"/>
      <c r="C248" s="217" t="s">
        <v>857</v>
      </c>
      <c r="D248" s="217" t="s">
        <v>268</v>
      </c>
      <c r="E248" s="218" t="s">
        <v>5141</v>
      </c>
      <c r="F248" s="219" t="s">
        <v>5142</v>
      </c>
      <c r="G248" s="220" t="s">
        <v>423</v>
      </c>
      <c r="H248" s="221">
        <v>50</v>
      </c>
      <c r="I248" s="222"/>
      <c r="J248" s="223">
        <f>ROUND(I248*H248,2)</f>
        <v>0</v>
      </c>
      <c r="K248" s="219" t="s">
        <v>520</v>
      </c>
      <c r="L248" s="47"/>
      <c r="M248" s="224" t="s">
        <v>19</v>
      </c>
      <c r="N248" s="225" t="s">
        <v>43</v>
      </c>
      <c r="O248" s="87"/>
      <c r="P248" s="226">
        <f>O248*H248</f>
        <v>0</v>
      </c>
      <c r="Q248" s="226">
        <v>0</v>
      </c>
      <c r="R248" s="226">
        <f>Q248*H248</f>
        <v>0</v>
      </c>
      <c r="S248" s="226">
        <v>0</v>
      </c>
      <c r="T248" s="227">
        <f>S248*H248</f>
        <v>0</v>
      </c>
      <c r="U248" s="41"/>
      <c r="V248" s="41"/>
      <c r="W248" s="41"/>
      <c r="X248" s="41"/>
      <c r="Y248" s="41"/>
      <c r="Z248" s="41"/>
      <c r="AA248" s="41"/>
      <c r="AB248" s="41"/>
      <c r="AC248" s="41"/>
      <c r="AD248" s="41"/>
      <c r="AE248" s="41"/>
      <c r="AR248" s="228" t="s">
        <v>273</v>
      </c>
      <c r="AT248" s="228" t="s">
        <v>268</v>
      </c>
      <c r="AU248" s="228" t="s">
        <v>82</v>
      </c>
      <c r="AY248" s="20" t="s">
        <v>266</v>
      </c>
      <c r="BE248" s="229">
        <f>IF(N248="základní",J248,0)</f>
        <v>0</v>
      </c>
      <c r="BF248" s="229">
        <f>IF(N248="snížená",J248,0)</f>
        <v>0</v>
      </c>
      <c r="BG248" s="229">
        <f>IF(N248="zákl. přenesená",J248,0)</f>
        <v>0</v>
      </c>
      <c r="BH248" s="229">
        <f>IF(N248="sníž. přenesená",J248,0)</f>
        <v>0</v>
      </c>
      <c r="BI248" s="229">
        <f>IF(N248="nulová",J248,0)</f>
        <v>0</v>
      </c>
      <c r="BJ248" s="20" t="s">
        <v>80</v>
      </c>
      <c r="BK248" s="229">
        <f>ROUND(I248*H248,2)</f>
        <v>0</v>
      </c>
      <c r="BL248" s="20" t="s">
        <v>273</v>
      </c>
      <c r="BM248" s="228" t="s">
        <v>1327</v>
      </c>
    </row>
    <row r="249" spans="1:47" s="2" customFormat="1" ht="12">
      <c r="A249" s="41"/>
      <c r="B249" s="42"/>
      <c r="C249" s="43"/>
      <c r="D249" s="230" t="s">
        <v>275</v>
      </c>
      <c r="E249" s="43"/>
      <c r="F249" s="231" t="s">
        <v>5142</v>
      </c>
      <c r="G249" s="43"/>
      <c r="H249" s="43"/>
      <c r="I249" s="232"/>
      <c r="J249" s="43"/>
      <c r="K249" s="43"/>
      <c r="L249" s="47"/>
      <c r="M249" s="233"/>
      <c r="N249" s="234"/>
      <c r="O249" s="87"/>
      <c r="P249" s="87"/>
      <c r="Q249" s="87"/>
      <c r="R249" s="87"/>
      <c r="S249" s="87"/>
      <c r="T249" s="88"/>
      <c r="U249" s="41"/>
      <c r="V249" s="41"/>
      <c r="W249" s="41"/>
      <c r="X249" s="41"/>
      <c r="Y249" s="41"/>
      <c r="Z249" s="41"/>
      <c r="AA249" s="41"/>
      <c r="AB249" s="41"/>
      <c r="AC249" s="41"/>
      <c r="AD249" s="41"/>
      <c r="AE249" s="41"/>
      <c r="AT249" s="20" t="s">
        <v>275</v>
      </c>
      <c r="AU249" s="20" t="s">
        <v>82</v>
      </c>
    </row>
    <row r="250" spans="1:65" s="2" customFormat="1" ht="24.15" customHeight="1">
      <c r="A250" s="41"/>
      <c r="B250" s="42"/>
      <c r="C250" s="217" t="s">
        <v>867</v>
      </c>
      <c r="D250" s="217" t="s">
        <v>268</v>
      </c>
      <c r="E250" s="218" t="s">
        <v>5143</v>
      </c>
      <c r="F250" s="219" t="s">
        <v>5144</v>
      </c>
      <c r="G250" s="220" t="s">
        <v>423</v>
      </c>
      <c r="H250" s="221">
        <v>50</v>
      </c>
      <c r="I250" s="222"/>
      <c r="J250" s="223">
        <f>ROUND(I250*H250,2)</f>
        <v>0</v>
      </c>
      <c r="K250" s="219" t="s">
        <v>520</v>
      </c>
      <c r="L250" s="47"/>
      <c r="M250" s="224" t="s">
        <v>19</v>
      </c>
      <c r="N250" s="225" t="s">
        <v>43</v>
      </c>
      <c r="O250" s="87"/>
      <c r="P250" s="226">
        <f>O250*H250</f>
        <v>0</v>
      </c>
      <c r="Q250" s="226">
        <v>0</v>
      </c>
      <c r="R250" s="226">
        <f>Q250*H250</f>
        <v>0</v>
      </c>
      <c r="S250" s="226">
        <v>0</v>
      </c>
      <c r="T250" s="227">
        <f>S250*H250</f>
        <v>0</v>
      </c>
      <c r="U250" s="41"/>
      <c r="V250" s="41"/>
      <c r="W250" s="41"/>
      <c r="X250" s="41"/>
      <c r="Y250" s="41"/>
      <c r="Z250" s="41"/>
      <c r="AA250" s="41"/>
      <c r="AB250" s="41"/>
      <c r="AC250" s="41"/>
      <c r="AD250" s="41"/>
      <c r="AE250" s="41"/>
      <c r="AR250" s="228" t="s">
        <v>273</v>
      </c>
      <c r="AT250" s="228" t="s">
        <v>268</v>
      </c>
      <c r="AU250" s="228" t="s">
        <v>82</v>
      </c>
      <c r="AY250" s="20" t="s">
        <v>266</v>
      </c>
      <c r="BE250" s="229">
        <f>IF(N250="základní",J250,0)</f>
        <v>0</v>
      </c>
      <c r="BF250" s="229">
        <f>IF(N250="snížená",J250,0)</f>
        <v>0</v>
      </c>
      <c r="BG250" s="229">
        <f>IF(N250="zákl. přenesená",J250,0)</f>
        <v>0</v>
      </c>
      <c r="BH250" s="229">
        <f>IF(N250="sníž. přenesená",J250,0)</f>
        <v>0</v>
      </c>
      <c r="BI250" s="229">
        <f>IF(N250="nulová",J250,0)</f>
        <v>0</v>
      </c>
      <c r="BJ250" s="20" t="s">
        <v>80</v>
      </c>
      <c r="BK250" s="229">
        <f>ROUND(I250*H250,2)</f>
        <v>0</v>
      </c>
      <c r="BL250" s="20" t="s">
        <v>273</v>
      </c>
      <c r="BM250" s="228" t="s">
        <v>1335</v>
      </c>
    </row>
    <row r="251" spans="1:47" s="2" customFormat="1" ht="12">
      <c r="A251" s="41"/>
      <c r="B251" s="42"/>
      <c r="C251" s="43"/>
      <c r="D251" s="230" t="s">
        <v>275</v>
      </c>
      <c r="E251" s="43"/>
      <c r="F251" s="231" t="s">
        <v>5144</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275</v>
      </c>
      <c r="AU251" s="20" t="s">
        <v>82</v>
      </c>
    </row>
    <row r="252" spans="1:65" s="2" customFormat="1" ht="24.15" customHeight="1">
      <c r="A252" s="41"/>
      <c r="B252" s="42"/>
      <c r="C252" s="217" t="s">
        <v>872</v>
      </c>
      <c r="D252" s="217" t="s">
        <v>268</v>
      </c>
      <c r="E252" s="218" t="s">
        <v>5145</v>
      </c>
      <c r="F252" s="219" t="s">
        <v>5146</v>
      </c>
      <c r="G252" s="220" t="s">
        <v>423</v>
      </c>
      <c r="H252" s="221">
        <v>100</v>
      </c>
      <c r="I252" s="222"/>
      <c r="J252" s="223">
        <f>ROUND(I252*H252,2)</f>
        <v>0</v>
      </c>
      <c r="K252" s="219" t="s">
        <v>520</v>
      </c>
      <c r="L252" s="47"/>
      <c r="M252" s="224" t="s">
        <v>19</v>
      </c>
      <c r="N252" s="225" t="s">
        <v>43</v>
      </c>
      <c r="O252" s="87"/>
      <c r="P252" s="226">
        <f>O252*H252</f>
        <v>0</v>
      </c>
      <c r="Q252" s="226">
        <v>0</v>
      </c>
      <c r="R252" s="226">
        <f>Q252*H252</f>
        <v>0</v>
      </c>
      <c r="S252" s="226">
        <v>0</v>
      </c>
      <c r="T252" s="227">
        <f>S252*H252</f>
        <v>0</v>
      </c>
      <c r="U252" s="41"/>
      <c r="V252" s="41"/>
      <c r="W252" s="41"/>
      <c r="X252" s="41"/>
      <c r="Y252" s="41"/>
      <c r="Z252" s="41"/>
      <c r="AA252" s="41"/>
      <c r="AB252" s="41"/>
      <c r="AC252" s="41"/>
      <c r="AD252" s="41"/>
      <c r="AE252" s="41"/>
      <c r="AR252" s="228" t="s">
        <v>273</v>
      </c>
      <c r="AT252" s="228" t="s">
        <v>268</v>
      </c>
      <c r="AU252" s="228" t="s">
        <v>82</v>
      </c>
      <c r="AY252" s="20" t="s">
        <v>266</v>
      </c>
      <c r="BE252" s="229">
        <f>IF(N252="základní",J252,0)</f>
        <v>0</v>
      </c>
      <c r="BF252" s="229">
        <f>IF(N252="snížená",J252,0)</f>
        <v>0</v>
      </c>
      <c r="BG252" s="229">
        <f>IF(N252="zákl. přenesená",J252,0)</f>
        <v>0</v>
      </c>
      <c r="BH252" s="229">
        <f>IF(N252="sníž. přenesená",J252,0)</f>
        <v>0</v>
      </c>
      <c r="BI252" s="229">
        <f>IF(N252="nulová",J252,0)</f>
        <v>0</v>
      </c>
      <c r="BJ252" s="20" t="s">
        <v>80</v>
      </c>
      <c r="BK252" s="229">
        <f>ROUND(I252*H252,2)</f>
        <v>0</v>
      </c>
      <c r="BL252" s="20" t="s">
        <v>273</v>
      </c>
      <c r="BM252" s="228" t="s">
        <v>1350</v>
      </c>
    </row>
    <row r="253" spans="1:47" s="2" customFormat="1" ht="12">
      <c r="A253" s="41"/>
      <c r="B253" s="42"/>
      <c r="C253" s="43"/>
      <c r="D253" s="230" t="s">
        <v>275</v>
      </c>
      <c r="E253" s="43"/>
      <c r="F253" s="231" t="s">
        <v>5146</v>
      </c>
      <c r="G253" s="43"/>
      <c r="H253" s="43"/>
      <c r="I253" s="232"/>
      <c r="J253" s="43"/>
      <c r="K253" s="43"/>
      <c r="L253" s="47"/>
      <c r="M253" s="233"/>
      <c r="N253" s="234"/>
      <c r="O253" s="87"/>
      <c r="P253" s="87"/>
      <c r="Q253" s="87"/>
      <c r="R253" s="87"/>
      <c r="S253" s="87"/>
      <c r="T253" s="88"/>
      <c r="U253" s="41"/>
      <c r="V253" s="41"/>
      <c r="W253" s="41"/>
      <c r="X253" s="41"/>
      <c r="Y253" s="41"/>
      <c r="Z253" s="41"/>
      <c r="AA253" s="41"/>
      <c r="AB253" s="41"/>
      <c r="AC253" s="41"/>
      <c r="AD253" s="41"/>
      <c r="AE253" s="41"/>
      <c r="AT253" s="20" t="s">
        <v>275</v>
      </c>
      <c r="AU253" s="20" t="s">
        <v>82</v>
      </c>
    </row>
    <row r="254" spans="1:65" s="2" customFormat="1" ht="24.15" customHeight="1">
      <c r="A254" s="41"/>
      <c r="B254" s="42"/>
      <c r="C254" s="217" t="s">
        <v>879</v>
      </c>
      <c r="D254" s="217" t="s">
        <v>268</v>
      </c>
      <c r="E254" s="218" t="s">
        <v>5147</v>
      </c>
      <c r="F254" s="219" t="s">
        <v>5148</v>
      </c>
      <c r="G254" s="220" t="s">
        <v>423</v>
      </c>
      <c r="H254" s="221">
        <v>50</v>
      </c>
      <c r="I254" s="222"/>
      <c r="J254" s="223">
        <f>ROUND(I254*H254,2)</f>
        <v>0</v>
      </c>
      <c r="K254" s="219" t="s">
        <v>520</v>
      </c>
      <c r="L254" s="47"/>
      <c r="M254" s="224" t="s">
        <v>19</v>
      </c>
      <c r="N254" s="225"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273</v>
      </c>
      <c r="AT254" s="228" t="s">
        <v>268</v>
      </c>
      <c r="AU254" s="228" t="s">
        <v>82</v>
      </c>
      <c r="AY254" s="20" t="s">
        <v>266</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273</v>
      </c>
      <c r="BM254" s="228" t="s">
        <v>1381</v>
      </c>
    </row>
    <row r="255" spans="1:47" s="2" customFormat="1" ht="12">
      <c r="A255" s="41"/>
      <c r="B255" s="42"/>
      <c r="C255" s="43"/>
      <c r="D255" s="230" t="s">
        <v>275</v>
      </c>
      <c r="E255" s="43"/>
      <c r="F255" s="231" t="s">
        <v>5149</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275</v>
      </c>
      <c r="AU255" s="20" t="s">
        <v>82</v>
      </c>
    </row>
    <row r="256" spans="1:63" s="12" customFormat="1" ht="22.8" customHeight="1">
      <c r="A256" s="12"/>
      <c r="B256" s="201"/>
      <c r="C256" s="202"/>
      <c r="D256" s="203" t="s">
        <v>71</v>
      </c>
      <c r="E256" s="215" t="s">
        <v>4529</v>
      </c>
      <c r="F256" s="215" t="s">
        <v>5150</v>
      </c>
      <c r="G256" s="202"/>
      <c r="H256" s="202"/>
      <c r="I256" s="205"/>
      <c r="J256" s="216">
        <f>BK256</f>
        <v>0</v>
      </c>
      <c r="K256" s="202"/>
      <c r="L256" s="207"/>
      <c r="M256" s="208"/>
      <c r="N256" s="209"/>
      <c r="O256" s="209"/>
      <c r="P256" s="210">
        <f>SUM(P257:P270)</f>
        <v>0</v>
      </c>
      <c r="Q256" s="209"/>
      <c r="R256" s="210">
        <f>SUM(R257:R270)</f>
        <v>0</v>
      </c>
      <c r="S256" s="209"/>
      <c r="T256" s="211">
        <f>SUM(T257:T270)</f>
        <v>0</v>
      </c>
      <c r="U256" s="12"/>
      <c r="V256" s="12"/>
      <c r="W256" s="12"/>
      <c r="X256" s="12"/>
      <c r="Y256" s="12"/>
      <c r="Z256" s="12"/>
      <c r="AA256" s="12"/>
      <c r="AB256" s="12"/>
      <c r="AC256" s="12"/>
      <c r="AD256" s="12"/>
      <c r="AE256" s="12"/>
      <c r="AR256" s="212" t="s">
        <v>80</v>
      </c>
      <c r="AT256" s="213" t="s">
        <v>71</v>
      </c>
      <c r="AU256" s="213" t="s">
        <v>80</v>
      </c>
      <c r="AY256" s="212" t="s">
        <v>266</v>
      </c>
      <c r="BK256" s="214">
        <f>SUM(BK257:BK270)</f>
        <v>0</v>
      </c>
    </row>
    <row r="257" spans="1:65" s="2" customFormat="1" ht="24.15" customHeight="1">
      <c r="A257" s="41"/>
      <c r="B257" s="42"/>
      <c r="C257" s="217" t="s">
        <v>884</v>
      </c>
      <c r="D257" s="217" t="s">
        <v>268</v>
      </c>
      <c r="E257" s="218" t="s">
        <v>5151</v>
      </c>
      <c r="F257" s="219" t="s">
        <v>5152</v>
      </c>
      <c r="G257" s="220" t="s">
        <v>423</v>
      </c>
      <c r="H257" s="221">
        <v>150</v>
      </c>
      <c r="I257" s="222"/>
      <c r="J257" s="223">
        <f>ROUND(I257*H257,2)</f>
        <v>0</v>
      </c>
      <c r="K257" s="219" t="s">
        <v>520</v>
      </c>
      <c r="L257" s="47"/>
      <c r="M257" s="224" t="s">
        <v>19</v>
      </c>
      <c r="N257" s="225" t="s">
        <v>43</v>
      </c>
      <c r="O257" s="87"/>
      <c r="P257" s="226">
        <f>O257*H257</f>
        <v>0</v>
      </c>
      <c r="Q257" s="226">
        <v>0</v>
      </c>
      <c r="R257" s="226">
        <f>Q257*H257</f>
        <v>0</v>
      </c>
      <c r="S257" s="226">
        <v>0</v>
      </c>
      <c r="T257" s="227">
        <f>S257*H257</f>
        <v>0</v>
      </c>
      <c r="U257" s="41"/>
      <c r="V257" s="41"/>
      <c r="W257" s="41"/>
      <c r="X257" s="41"/>
      <c r="Y257" s="41"/>
      <c r="Z257" s="41"/>
      <c r="AA257" s="41"/>
      <c r="AB257" s="41"/>
      <c r="AC257" s="41"/>
      <c r="AD257" s="41"/>
      <c r="AE257" s="41"/>
      <c r="AR257" s="228" t="s">
        <v>273</v>
      </c>
      <c r="AT257" s="228" t="s">
        <v>268</v>
      </c>
      <c r="AU257" s="228" t="s">
        <v>82</v>
      </c>
      <c r="AY257" s="20" t="s">
        <v>266</v>
      </c>
      <c r="BE257" s="229">
        <f>IF(N257="základní",J257,0)</f>
        <v>0</v>
      </c>
      <c r="BF257" s="229">
        <f>IF(N257="snížená",J257,0)</f>
        <v>0</v>
      </c>
      <c r="BG257" s="229">
        <f>IF(N257="zákl. přenesená",J257,0)</f>
        <v>0</v>
      </c>
      <c r="BH257" s="229">
        <f>IF(N257="sníž. přenesená",J257,0)</f>
        <v>0</v>
      </c>
      <c r="BI257" s="229">
        <f>IF(N257="nulová",J257,0)</f>
        <v>0</v>
      </c>
      <c r="BJ257" s="20" t="s">
        <v>80</v>
      </c>
      <c r="BK257" s="229">
        <f>ROUND(I257*H257,2)</f>
        <v>0</v>
      </c>
      <c r="BL257" s="20" t="s">
        <v>273</v>
      </c>
      <c r="BM257" s="228" t="s">
        <v>1393</v>
      </c>
    </row>
    <row r="258" spans="1:47" s="2" customFormat="1" ht="12">
      <c r="A258" s="41"/>
      <c r="B258" s="42"/>
      <c r="C258" s="43"/>
      <c r="D258" s="230" t="s">
        <v>275</v>
      </c>
      <c r="E258" s="43"/>
      <c r="F258" s="231" t="s">
        <v>5152</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275</v>
      </c>
      <c r="AU258" s="20" t="s">
        <v>82</v>
      </c>
    </row>
    <row r="259" spans="1:65" s="2" customFormat="1" ht="16.5" customHeight="1">
      <c r="A259" s="41"/>
      <c r="B259" s="42"/>
      <c r="C259" s="217" t="s">
        <v>894</v>
      </c>
      <c r="D259" s="217" t="s">
        <v>268</v>
      </c>
      <c r="E259" s="218" t="s">
        <v>5153</v>
      </c>
      <c r="F259" s="219" t="s">
        <v>5154</v>
      </c>
      <c r="G259" s="220" t="s">
        <v>3993</v>
      </c>
      <c r="H259" s="221">
        <v>4</v>
      </c>
      <c r="I259" s="222"/>
      <c r="J259" s="223">
        <f>ROUND(I259*H259,2)</f>
        <v>0</v>
      </c>
      <c r="K259" s="219" t="s">
        <v>520</v>
      </c>
      <c r="L259" s="47"/>
      <c r="M259" s="224" t="s">
        <v>19</v>
      </c>
      <c r="N259" s="225" t="s">
        <v>43</v>
      </c>
      <c r="O259" s="87"/>
      <c r="P259" s="226">
        <f>O259*H259</f>
        <v>0</v>
      </c>
      <c r="Q259" s="226">
        <v>0</v>
      </c>
      <c r="R259" s="226">
        <f>Q259*H259</f>
        <v>0</v>
      </c>
      <c r="S259" s="226">
        <v>0</v>
      </c>
      <c r="T259" s="227">
        <f>S259*H259</f>
        <v>0</v>
      </c>
      <c r="U259" s="41"/>
      <c r="V259" s="41"/>
      <c r="W259" s="41"/>
      <c r="X259" s="41"/>
      <c r="Y259" s="41"/>
      <c r="Z259" s="41"/>
      <c r="AA259" s="41"/>
      <c r="AB259" s="41"/>
      <c r="AC259" s="41"/>
      <c r="AD259" s="41"/>
      <c r="AE259" s="41"/>
      <c r="AR259" s="228" t="s">
        <v>273</v>
      </c>
      <c r="AT259" s="228" t="s">
        <v>268</v>
      </c>
      <c r="AU259" s="228" t="s">
        <v>82</v>
      </c>
      <c r="AY259" s="20" t="s">
        <v>266</v>
      </c>
      <c r="BE259" s="229">
        <f>IF(N259="základní",J259,0)</f>
        <v>0</v>
      </c>
      <c r="BF259" s="229">
        <f>IF(N259="snížená",J259,0)</f>
        <v>0</v>
      </c>
      <c r="BG259" s="229">
        <f>IF(N259="zákl. přenesená",J259,0)</f>
        <v>0</v>
      </c>
      <c r="BH259" s="229">
        <f>IF(N259="sníž. přenesená",J259,0)</f>
        <v>0</v>
      </c>
      <c r="BI259" s="229">
        <f>IF(N259="nulová",J259,0)</f>
        <v>0</v>
      </c>
      <c r="BJ259" s="20" t="s">
        <v>80</v>
      </c>
      <c r="BK259" s="229">
        <f>ROUND(I259*H259,2)</f>
        <v>0</v>
      </c>
      <c r="BL259" s="20" t="s">
        <v>273</v>
      </c>
      <c r="BM259" s="228" t="s">
        <v>1407</v>
      </c>
    </row>
    <row r="260" spans="1:47" s="2" customFormat="1" ht="12">
      <c r="A260" s="41"/>
      <c r="B260" s="42"/>
      <c r="C260" s="43"/>
      <c r="D260" s="230" t="s">
        <v>275</v>
      </c>
      <c r="E260" s="43"/>
      <c r="F260" s="231" t="s">
        <v>5154</v>
      </c>
      <c r="G260" s="43"/>
      <c r="H260" s="43"/>
      <c r="I260" s="232"/>
      <c r="J260" s="43"/>
      <c r="K260" s="43"/>
      <c r="L260" s="47"/>
      <c r="M260" s="233"/>
      <c r="N260" s="234"/>
      <c r="O260" s="87"/>
      <c r="P260" s="87"/>
      <c r="Q260" s="87"/>
      <c r="R260" s="87"/>
      <c r="S260" s="87"/>
      <c r="T260" s="88"/>
      <c r="U260" s="41"/>
      <c r="V260" s="41"/>
      <c r="W260" s="41"/>
      <c r="X260" s="41"/>
      <c r="Y260" s="41"/>
      <c r="Z260" s="41"/>
      <c r="AA260" s="41"/>
      <c r="AB260" s="41"/>
      <c r="AC260" s="41"/>
      <c r="AD260" s="41"/>
      <c r="AE260" s="41"/>
      <c r="AT260" s="20" t="s">
        <v>275</v>
      </c>
      <c r="AU260" s="20" t="s">
        <v>82</v>
      </c>
    </row>
    <row r="261" spans="1:65" s="2" customFormat="1" ht="16.5" customHeight="1">
      <c r="A261" s="41"/>
      <c r="B261" s="42"/>
      <c r="C261" s="217" t="s">
        <v>899</v>
      </c>
      <c r="D261" s="217" t="s">
        <v>268</v>
      </c>
      <c r="E261" s="218" t="s">
        <v>5155</v>
      </c>
      <c r="F261" s="219" t="s">
        <v>5156</v>
      </c>
      <c r="G261" s="220" t="s">
        <v>3993</v>
      </c>
      <c r="H261" s="221">
        <v>25</v>
      </c>
      <c r="I261" s="222"/>
      <c r="J261" s="223">
        <f>ROUND(I261*H261,2)</f>
        <v>0</v>
      </c>
      <c r="K261" s="219" t="s">
        <v>520</v>
      </c>
      <c r="L261" s="47"/>
      <c r="M261" s="224" t="s">
        <v>19</v>
      </c>
      <c r="N261" s="225" t="s">
        <v>43</v>
      </c>
      <c r="O261" s="87"/>
      <c r="P261" s="226">
        <f>O261*H261</f>
        <v>0</v>
      </c>
      <c r="Q261" s="226">
        <v>0</v>
      </c>
      <c r="R261" s="226">
        <f>Q261*H261</f>
        <v>0</v>
      </c>
      <c r="S261" s="226">
        <v>0</v>
      </c>
      <c r="T261" s="227">
        <f>S261*H261</f>
        <v>0</v>
      </c>
      <c r="U261" s="41"/>
      <c r="V261" s="41"/>
      <c r="W261" s="41"/>
      <c r="X261" s="41"/>
      <c r="Y261" s="41"/>
      <c r="Z261" s="41"/>
      <c r="AA261" s="41"/>
      <c r="AB261" s="41"/>
      <c r="AC261" s="41"/>
      <c r="AD261" s="41"/>
      <c r="AE261" s="41"/>
      <c r="AR261" s="228" t="s">
        <v>273</v>
      </c>
      <c r="AT261" s="228" t="s">
        <v>268</v>
      </c>
      <c r="AU261" s="228" t="s">
        <v>82</v>
      </c>
      <c r="AY261" s="20" t="s">
        <v>266</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273</v>
      </c>
      <c r="BM261" s="228" t="s">
        <v>1425</v>
      </c>
    </row>
    <row r="262" spans="1:47" s="2" customFormat="1" ht="12">
      <c r="A262" s="41"/>
      <c r="B262" s="42"/>
      <c r="C262" s="43"/>
      <c r="D262" s="230" t="s">
        <v>275</v>
      </c>
      <c r="E262" s="43"/>
      <c r="F262" s="231" t="s">
        <v>5156</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275</v>
      </c>
      <c r="AU262" s="20" t="s">
        <v>82</v>
      </c>
    </row>
    <row r="263" spans="1:65" s="2" customFormat="1" ht="16.5" customHeight="1">
      <c r="A263" s="41"/>
      <c r="B263" s="42"/>
      <c r="C263" s="217" t="s">
        <v>906</v>
      </c>
      <c r="D263" s="217" t="s">
        <v>268</v>
      </c>
      <c r="E263" s="218" t="s">
        <v>5157</v>
      </c>
      <c r="F263" s="219" t="s">
        <v>5158</v>
      </c>
      <c r="G263" s="220" t="s">
        <v>3993</v>
      </c>
      <c r="H263" s="221">
        <v>5</v>
      </c>
      <c r="I263" s="222"/>
      <c r="J263" s="223">
        <f>ROUND(I263*H263,2)</f>
        <v>0</v>
      </c>
      <c r="K263" s="219" t="s">
        <v>520</v>
      </c>
      <c r="L263" s="47"/>
      <c r="M263" s="224" t="s">
        <v>19</v>
      </c>
      <c r="N263" s="225" t="s">
        <v>43</v>
      </c>
      <c r="O263" s="87"/>
      <c r="P263" s="226">
        <f>O263*H263</f>
        <v>0</v>
      </c>
      <c r="Q263" s="226">
        <v>0</v>
      </c>
      <c r="R263" s="226">
        <f>Q263*H263</f>
        <v>0</v>
      </c>
      <c r="S263" s="226">
        <v>0</v>
      </c>
      <c r="T263" s="227">
        <f>S263*H263</f>
        <v>0</v>
      </c>
      <c r="U263" s="41"/>
      <c r="V263" s="41"/>
      <c r="W263" s="41"/>
      <c r="X263" s="41"/>
      <c r="Y263" s="41"/>
      <c r="Z263" s="41"/>
      <c r="AA263" s="41"/>
      <c r="AB263" s="41"/>
      <c r="AC263" s="41"/>
      <c r="AD263" s="41"/>
      <c r="AE263" s="41"/>
      <c r="AR263" s="228" t="s">
        <v>273</v>
      </c>
      <c r="AT263" s="228" t="s">
        <v>268</v>
      </c>
      <c r="AU263" s="228" t="s">
        <v>82</v>
      </c>
      <c r="AY263" s="20" t="s">
        <v>266</v>
      </c>
      <c r="BE263" s="229">
        <f>IF(N263="základní",J263,0)</f>
        <v>0</v>
      </c>
      <c r="BF263" s="229">
        <f>IF(N263="snížená",J263,0)</f>
        <v>0</v>
      </c>
      <c r="BG263" s="229">
        <f>IF(N263="zákl. přenesená",J263,0)</f>
        <v>0</v>
      </c>
      <c r="BH263" s="229">
        <f>IF(N263="sníž. přenesená",J263,0)</f>
        <v>0</v>
      </c>
      <c r="BI263" s="229">
        <f>IF(N263="nulová",J263,0)</f>
        <v>0</v>
      </c>
      <c r="BJ263" s="20" t="s">
        <v>80</v>
      </c>
      <c r="BK263" s="229">
        <f>ROUND(I263*H263,2)</f>
        <v>0</v>
      </c>
      <c r="BL263" s="20" t="s">
        <v>273</v>
      </c>
      <c r="BM263" s="228" t="s">
        <v>1437</v>
      </c>
    </row>
    <row r="264" spans="1:47" s="2" customFormat="1" ht="12">
      <c r="A264" s="41"/>
      <c r="B264" s="42"/>
      <c r="C264" s="43"/>
      <c r="D264" s="230" t="s">
        <v>275</v>
      </c>
      <c r="E264" s="43"/>
      <c r="F264" s="231" t="s">
        <v>5158</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275</v>
      </c>
      <c r="AU264" s="20" t="s">
        <v>82</v>
      </c>
    </row>
    <row r="265" spans="1:65" s="2" customFormat="1" ht="16.5" customHeight="1">
      <c r="A265" s="41"/>
      <c r="B265" s="42"/>
      <c r="C265" s="217" t="s">
        <v>912</v>
      </c>
      <c r="D265" s="217" t="s">
        <v>268</v>
      </c>
      <c r="E265" s="218" t="s">
        <v>5159</v>
      </c>
      <c r="F265" s="219" t="s">
        <v>5160</v>
      </c>
      <c r="G265" s="220" t="s">
        <v>3993</v>
      </c>
      <c r="H265" s="221">
        <v>1</v>
      </c>
      <c r="I265" s="222"/>
      <c r="J265" s="223">
        <f>ROUND(I265*H265,2)</f>
        <v>0</v>
      </c>
      <c r="K265" s="219" t="s">
        <v>520</v>
      </c>
      <c r="L265" s="47"/>
      <c r="M265" s="224" t="s">
        <v>19</v>
      </c>
      <c r="N265" s="225" t="s">
        <v>43</v>
      </c>
      <c r="O265" s="87"/>
      <c r="P265" s="226">
        <f>O265*H265</f>
        <v>0</v>
      </c>
      <c r="Q265" s="226">
        <v>0</v>
      </c>
      <c r="R265" s="226">
        <f>Q265*H265</f>
        <v>0</v>
      </c>
      <c r="S265" s="226">
        <v>0</v>
      </c>
      <c r="T265" s="227">
        <f>S265*H265</f>
        <v>0</v>
      </c>
      <c r="U265" s="41"/>
      <c r="V265" s="41"/>
      <c r="W265" s="41"/>
      <c r="X265" s="41"/>
      <c r="Y265" s="41"/>
      <c r="Z265" s="41"/>
      <c r="AA265" s="41"/>
      <c r="AB265" s="41"/>
      <c r="AC265" s="41"/>
      <c r="AD265" s="41"/>
      <c r="AE265" s="41"/>
      <c r="AR265" s="228" t="s">
        <v>273</v>
      </c>
      <c r="AT265" s="228" t="s">
        <v>268</v>
      </c>
      <c r="AU265" s="228" t="s">
        <v>82</v>
      </c>
      <c r="AY265" s="20" t="s">
        <v>266</v>
      </c>
      <c r="BE265" s="229">
        <f>IF(N265="základní",J265,0)</f>
        <v>0</v>
      </c>
      <c r="BF265" s="229">
        <f>IF(N265="snížená",J265,0)</f>
        <v>0</v>
      </c>
      <c r="BG265" s="229">
        <f>IF(N265="zákl. přenesená",J265,0)</f>
        <v>0</v>
      </c>
      <c r="BH265" s="229">
        <f>IF(N265="sníž. přenesená",J265,0)</f>
        <v>0</v>
      </c>
      <c r="BI265" s="229">
        <f>IF(N265="nulová",J265,0)</f>
        <v>0</v>
      </c>
      <c r="BJ265" s="20" t="s">
        <v>80</v>
      </c>
      <c r="BK265" s="229">
        <f>ROUND(I265*H265,2)</f>
        <v>0</v>
      </c>
      <c r="BL265" s="20" t="s">
        <v>273</v>
      </c>
      <c r="BM265" s="228" t="s">
        <v>1461</v>
      </c>
    </row>
    <row r="266" spans="1:47" s="2" customFormat="1" ht="12">
      <c r="A266" s="41"/>
      <c r="B266" s="42"/>
      <c r="C266" s="43"/>
      <c r="D266" s="230" t="s">
        <v>275</v>
      </c>
      <c r="E266" s="43"/>
      <c r="F266" s="231" t="s">
        <v>5160</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275</v>
      </c>
      <c r="AU266" s="20" t="s">
        <v>82</v>
      </c>
    </row>
    <row r="267" spans="1:65" s="2" customFormat="1" ht="16.5" customHeight="1">
      <c r="A267" s="41"/>
      <c r="B267" s="42"/>
      <c r="C267" s="217" t="s">
        <v>918</v>
      </c>
      <c r="D267" s="217" t="s">
        <v>268</v>
      </c>
      <c r="E267" s="218" t="s">
        <v>5161</v>
      </c>
      <c r="F267" s="219" t="s">
        <v>5162</v>
      </c>
      <c r="G267" s="220" t="s">
        <v>3993</v>
      </c>
      <c r="H267" s="221">
        <v>10</v>
      </c>
      <c r="I267" s="222"/>
      <c r="J267" s="223">
        <f>ROUND(I267*H267,2)</f>
        <v>0</v>
      </c>
      <c r="K267" s="219" t="s">
        <v>520</v>
      </c>
      <c r="L267" s="47"/>
      <c r="M267" s="224" t="s">
        <v>19</v>
      </c>
      <c r="N267" s="225" t="s">
        <v>43</v>
      </c>
      <c r="O267" s="87"/>
      <c r="P267" s="226">
        <f>O267*H267</f>
        <v>0</v>
      </c>
      <c r="Q267" s="226">
        <v>0</v>
      </c>
      <c r="R267" s="226">
        <f>Q267*H267</f>
        <v>0</v>
      </c>
      <c r="S267" s="226">
        <v>0</v>
      </c>
      <c r="T267" s="227">
        <f>S267*H267</f>
        <v>0</v>
      </c>
      <c r="U267" s="41"/>
      <c r="V267" s="41"/>
      <c r="W267" s="41"/>
      <c r="X267" s="41"/>
      <c r="Y267" s="41"/>
      <c r="Z267" s="41"/>
      <c r="AA267" s="41"/>
      <c r="AB267" s="41"/>
      <c r="AC267" s="41"/>
      <c r="AD267" s="41"/>
      <c r="AE267" s="41"/>
      <c r="AR267" s="228" t="s">
        <v>273</v>
      </c>
      <c r="AT267" s="228" t="s">
        <v>268</v>
      </c>
      <c r="AU267" s="228" t="s">
        <v>82</v>
      </c>
      <c r="AY267" s="20" t="s">
        <v>266</v>
      </c>
      <c r="BE267" s="229">
        <f>IF(N267="základní",J267,0)</f>
        <v>0</v>
      </c>
      <c r="BF267" s="229">
        <f>IF(N267="snížená",J267,0)</f>
        <v>0</v>
      </c>
      <c r="BG267" s="229">
        <f>IF(N267="zákl. přenesená",J267,0)</f>
        <v>0</v>
      </c>
      <c r="BH267" s="229">
        <f>IF(N267="sníž. přenesená",J267,0)</f>
        <v>0</v>
      </c>
      <c r="BI267" s="229">
        <f>IF(N267="nulová",J267,0)</f>
        <v>0</v>
      </c>
      <c r="BJ267" s="20" t="s">
        <v>80</v>
      </c>
      <c r="BK267" s="229">
        <f>ROUND(I267*H267,2)</f>
        <v>0</v>
      </c>
      <c r="BL267" s="20" t="s">
        <v>273</v>
      </c>
      <c r="BM267" s="228" t="s">
        <v>1493</v>
      </c>
    </row>
    <row r="268" spans="1:47" s="2" customFormat="1" ht="12">
      <c r="A268" s="41"/>
      <c r="B268" s="42"/>
      <c r="C268" s="43"/>
      <c r="D268" s="230" t="s">
        <v>275</v>
      </c>
      <c r="E268" s="43"/>
      <c r="F268" s="231" t="s">
        <v>5162</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275</v>
      </c>
      <c r="AU268" s="20" t="s">
        <v>82</v>
      </c>
    </row>
    <row r="269" spans="1:65" s="2" customFormat="1" ht="16.5" customHeight="1">
      <c r="A269" s="41"/>
      <c r="B269" s="42"/>
      <c r="C269" s="217" t="s">
        <v>925</v>
      </c>
      <c r="D269" s="217" t="s">
        <v>268</v>
      </c>
      <c r="E269" s="218" t="s">
        <v>5163</v>
      </c>
      <c r="F269" s="219" t="s">
        <v>5164</v>
      </c>
      <c r="G269" s="220" t="s">
        <v>3993</v>
      </c>
      <c r="H269" s="221">
        <v>7</v>
      </c>
      <c r="I269" s="222"/>
      <c r="J269" s="223">
        <f>ROUND(I269*H269,2)</f>
        <v>0</v>
      </c>
      <c r="K269" s="219" t="s">
        <v>520</v>
      </c>
      <c r="L269" s="47"/>
      <c r="M269" s="224" t="s">
        <v>19</v>
      </c>
      <c r="N269" s="225" t="s">
        <v>43</v>
      </c>
      <c r="O269" s="87"/>
      <c r="P269" s="226">
        <f>O269*H269</f>
        <v>0</v>
      </c>
      <c r="Q269" s="226">
        <v>0</v>
      </c>
      <c r="R269" s="226">
        <f>Q269*H269</f>
        <v>0</v>
      </c>
      <c r="S269" s="226">
        <v>0</v>
      </c>
      <c r="T269" s="227">
        <f>S269*H269</f>
        <v>0</v>
      </c>
      <c r="U269" s="41"/>
      <c r="V269" s="41"/>
      <c r="W269" s="41"/>
      <c r="X269" s="41"/>
      <c r="Y269" s="41"/>
      <c r="Z269" s="41"/>
      <c r="AA269" s="41"/>
      <c r="AB269" s="41"/>
      <c r="AC269" s="41"/>
      <c r="AD269" s="41"/>
      <c r="AE269" s="41"/>
      <c r="AR269" s="228" t="s">
        <v>273</v>
      </c>
      <c r="AT269" s="228" t="s">
        <v>268</v>
      </c>
      <c r="AU269" s="228" t="s">
        <v>82</v>
      </c>
      <c r="AY269" s="20" t="s">
        <v>266</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273</v>
      </c>
      <c r="BM269" s="228" t="s">
        <v>1519</v>
      </c>
    </row>
    <row r="270" spans="1:47" s="2" customFormat="1" ht="12">
      <c r="A270" s="41"/>
      <c r="B270" s="42"/>
      <c r="C270" s="43"/>
      <c r="D270" s="230" t="s">
        <v>275</v>
      </c>
      <c r="E270" s="43"/>
      <c r="F270" s="231" t="s">
        <v>5164</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275</v>
      </c>
      <c r="AU270" s="20" t="s">
        <v>82</v>
      </c>
    </row>
    <row r="271" spans="1:63" s="12" customFormat="1" ht="22.8" customHeight="1">
      <c r="A271" s="12"/>
      <c r="B271" s="201"/>
      <c r="C271" s="202"/>
      <c r="D271" s="203" t="s">
        <v>71</v>
      </c>
      <c r="E271" s="215" t="s">
        <v>4546</v>
      </c>
      <c r="F271" s="215" t="s">
        <v>5165</v>
      </c>
      <c r="G271" s="202"/>
      <c r="H271" s="202"/>
      <c r="I271" s="205"/>
      <c r="J271" s="216">
        <f>BK271</f>
        <v>0</v>
      </c>
      <c r="K271" s="202"/>
      <c r="L271" s="207"/>
      <c r="M271" s="208"/>
      <c r="N271" s="209"/>
      <c r="O271" s="209"/>
      <c r="P271" s="210">
        <f>SUM(P272:P275)</f>
        <v>0</v>
      </c>
      <c r="Q271" s="209"/>
      <c r="R271" s="210">
        <f>SUM(R272:R275)</f>
        <v>0</v>
      </c>
      <c r="S271" s="209"/>
      <c r="T271" s="211">
        <f>SUM(T272:T275)</f>
        <v>0</v>
      </c>
      <c r="U271" s="12"/>
      <c r="V271" s="12"/>
      <c r="W271" s="12"/>
      <c r="X271" s="12"/>
      <c r="Y271" s="12"/>
      <c r="Z271" s="12"/>
      <c r="AA271" s="12"/>
      <c r="AB271" s="12"/>
      <c r="AC271" s="12"/>
      <c r="AD271" s="12"/>
      <c r="AE271" s="12"/>
      <c r="AR271" s="212" t="s">
        <v>80</v>
      </c>
      <c r="AT271" s="213" t="s">
        <v>71</v>
      </c>
      <c r="AU271" s="213" t="s">
        <v>80</v>
      </c>
      <c r="AY271" s="212" t="s">
        <v>266</v>
      </c>
      <c r="BK271" s="214">
        <f>SUM(BK272:BK275)</f>
        <v>0</v>
      </c>
    </row>
    <row r="272" spans="1:65" s="2" customFormat="1" ht="16.5" customHeight="1">
      <c r="A272" s="41"/>
      <c r="B272" s="42"/>
      <c r="C272" s="217" t="s">
        <v>930</v>
      </c>
      <c r="D272" s="217" t="s">
        <v>268</v>
      </c>
      <c r="E272" s="218" t="s">
        <v>5166</v>
      </c>
      <c r="F272" s="219" t="s">
        <v>5167</v>
      </c>
      <c r="G272" s="220" t="s">
        <v>3993</v>
      </c>
      <c r="H272" s="221">
        <v>1</v>
      </c>
      <c r="I272" s="222"/>
      <c r="J272" s="223">
        <f>ROUND(I272*H272,2)</f>
        <v>0</v>
      </c>
      <c r="K272" s="219" t="s">
        <v>520</v>
      </c>
      <c r="L272" s="47"/>
      <c r="M272" s="224" t="s">
        <v>19</v>
      </c>
      <c r="N272" s="225" t="s">
        <v>43</v>
      </c>
      <c r="O272" s="87"/>
      <c r="P272" s="226">
        <f>O272*H272</f>
        <v>0</v>
      </c>
      <c r="Q272" s="226">
        <v>0</v>
      </c>
      <c r="R272" s="226">
        <f>Q272*H272</f>
        <v>0</v>
      </c>
      <c r="S272" s="226">
        <v>0</v>
      </c>
      <c r="T272" s="227">
        <f>S272*H272</f>
        <v>0</v>
      </c>
      <c r="U272" s="41"/>
      <c r="V272" s="41"/>
      <c r="W272" s="41"/>
      <c r="X272" s="41"/>
      <c r="Y272" s="41"/>
      <c r="Z272" s="41"/>
      <c r="AA272" s="41"/>
      <c r="AB272" s="41"/>
      <c r="AC272" s="41"/>
      <c r="AD272" s="41"/>
      <c r="AE272" s="41"/>
      <c r="AR272" s="228" t="s">
        <v>273</v>
      </c>
      <c r="AT272" s="228" t="s">
        <v>268</v>
      </c>
      <c r="AU272" s="228" t="s">
        <v>82</v>
      </c>
      <c r="AY272" s="20" t="s">
        <v>266</v>
      </c>
      <c r="BE272" s="229">
        <f>IF(N272="základní",J272,0)</f>
        <v>0</v>
      </c>
      <c r="BF272" s="229">
        <f>IF(N272="snížená",J272,0)</f>
        <v>0</v>
      </c>
      <c r="BG272" s="229">
        <f>IF(N272="zákl. přenesená",J272,0)</f>
        <v>0</v>
      </c>
      <c r="BH272" s="229">
        <f>IF(N272="sníž. přenesená",J272,0)</f>
        <v>0</v>
      </c>
      <c r="BI272" s="229">
        <f>IF(N272="nulová",J272,0)</f>
        <v>0</v>
      </c>
      <c r="BJ272" s="20" t="s">
        <v>80</v>
      </c>
      <c r="BK272" s="229">
        <f>ROUND(I272*H272,2)</f>
        <v>0</v>
      </c>
      <c r="BL272" s="20" t="s">
        <v>273</v>
      </c>
      <c r="BM272" s="228" t="s">
        <v>5168</v>
      </c>
    </row>
    <row r="273" spans="1:47" s="2" customFormat="1" ht="12">
      <c r="A273" s="41"/>
      <c r="B273" s="42"/>
      <c r="C273" s="43"/>
      <c r="D273" s="230" t="s">
        <v>275</v>
      </c>
      <c r="E273" s="43"/>
      <c r="F273" s="231" t="s">
        <v>5167</v>
      </c>
      <c r="G273" s="43"/>
      <c r="H273" s="43"/>
      <c r="I273" s="232"/>
      <c r="J273" s="43"/>
      <c r="K273" s="43"/>
      <c r="L273" s="47"/>
      <c r="M273" s="233"/>
      <c r="N273" s="234"/>
      <c r="O273" s="87"/>
      <c r="P273" s="87"/>
      <c r="Q273" s="87"/>
      <c r="R273" s="87"/>
      <c r="S273" s="87"/>
      <c r="T273" s="88"/>
      <c r="U273" s="41"/>
      <c r="V273" s="41"/>
      <c r="W273" s="41"/>
      <c r="X273" s="41"/>
      <c r="Y273" s="41"/>
      <c r="Z273" s="41"/>
      <c r="AA273" s="41"/>
      <c r="AB273" s="41"/>
      <c r="AC273" s="41"/>
      <c r="AD273" s="41"/>
      <c r="AE273" s="41"/>
      <c r="AT273" s="20" t="s">
        <v>275</v>
      </c>
      <c r="AU273" s="20" t="s">
        <v>82</v>
      </c>
    </row>
    <row r="274" spans="1:65" s="2" customFormat="1" ht="16.5" customHeight="1">
      <c r="A274" s="41"/>
      <c r="B274" s="42"/>
      <c r="C274" s="217" t="s">
        <v>936</v>
      </c>
      <c r="D274" s="217" t="s">
        <v>268</v>
      </c>
      <c r="E274" s="218" t="s">
        <v>5169</v>
      </c>
      <c r="F274" s="219" t="s">
        <v>5170</v>
      </c>
      <c r="G274" s="220" t="s">
        <v>3993</v>
      </c>
      <c r="H274" s="221">
        <v>1</v>
      </c>
      <c r="I274" s="222"/>
      <c r="J274" s="223">
        <f>ROUND(I274*H274,2)</f>
        <v>0</v>
      </c>
      <c r="K274" s="219" t="s">
        <v>520</v>
      </c>
      <c r="L274" s="47"/>
      <c r="M274" s="224" t="s">
        <v>19</v>
      </c>
      <c r="N274" s="225" t="s">
        <v>43</v>
      </c>
      <c r="O274" s="87"/>
      <c r="P274" s="226">
        <f>O274*H274</f>
        <v>0</v>
      </c>
      <c r="Q274" s="226">
        <v>0</v>
      </c>
      <c r="R274" s="226">
        <f>Q274*H274</f>
        <v>0</v>
      </c>
      <c r="S274" s="226">
        <v>0</v>
      </c>
      <c r="T274" s="227">
        <f>S274*H274</f>
        <v>0</v>
      </c>
      <c r="U274" s="41"/>
      <c r="V274" s="41"/>
      <c r="W274" s="41"/>
      <c r="X274" s="41"/>
      <c r="Y274" s="41"/>
      <c r="Z274" s="41"/>
      <c r="AA274" s="41"/>
      <c r="AB274" s="41"/>
      <c r="AC274" s="41"/>
      <c r="AD274" s="41"/>
      <c r="AE274" s="41"/>
      <c r="AR274" s="228" t="s">
        <v>273</v>
      </c>
      <c r="AT274" s="228" t="s">
        <v>268</v>
      </c>
      <c r="AU274" s="228" t="s">
        <v>82</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5171</v>
      </c>
    </row>
    <row r="275" spans="1:47" s="2" customFormat="1" ht="12">
      <c r="A275" s="41"/>
      <c r="B275" s="42"/>
      <c r="C275" s="43"/>
      <c r="D275" s="230" t="s">
        <v>275</v>
      </c>
      <c r="E275" s="43"/>
      <c r="F275" s="231" t="s">
        <v>5170</v>
      </c>
      <c r="G275" s="43"/>
      <c r="H275" s="43"/>
      <c r="I275" s="232"/>
      <c r="J275" s="43"/>
      <c r="K275" s="43"/>
      <c r="L275" s="47"/>
      <c r="M275" s="305"/>
      <c r="N275" s="306"/>
      <c r="O275" s="307"/>
      <c r="P275" s="307"/>
      <c r="Q275" s="307"/>
      <c r="R275" s="307"/>
      <c r="S275" s="307"/>
      <c r="T275" s="308"/>
      <c r="U275" s="41"/>
      <c r="V275" s="41"/>
      <c r="W275" s="41"/>
      <c r="X275" s="41"/>
      <c r="Y275" s="41"/>
      <c r="Z275" s="41"/>
      <c r="AA275" s="41"/>
      <c r="AB275" s="41"/>
      <c r="AC275" s="41"/>
      <c r="AD275" s="41"/>
      <c r="AE275" s="41"/>
      <c r="AT275" s="20" t="s">
        <v>275</v>
      </c>
      <c r="AU275" s="20" t="s">
        <v>82</v>
      </c>
    </row>
    <row r="276" spans="1:31" s="2" customFormat="1" ht="6.95" customHeight="1">
      <c r="A276" s="41"/>
      <c r="B276" s="62"/>
      <c r="C276" s="63"/>
      <c r="D276" s="63"/>
      <c r="E276" s="63"/>
      <c r="F276" s="63"/>
      <c r="G276" s="63"/>
      <c r="H276" s="63"/>
      <c r="I276" s="63"/>
      <c r="J276" s="63"/>
      <c r="K276" s="63"/>
      <c r="L276" s="47"/>
      <c r="M276" s="41"/>
      <c r="O276" s="41"/>
      <c r="P276" s="41"/>
      <c r="Q276" s="41"/>
      <c r="R276" s="41"/>
      <c r="S276" s="41"/>
      <c r="T276" s="41"/>
      <c r="U276" s="41"/>
      <c r="V276" s="41"/>
      <c r="W276" s="41"/>
      <c r="X276" s="41"/>
      <c r="Y276" s="41"/>
      <c r="Z276" s="41"/>
      <c r="AA276" s="41"/>
      <c r="AB276" s="41"/>
      <c r="AC276" s="41"/>
      <c r="AD276" s="41"/>
      <c r="AE276" s="41"/>
    </row>
  </sheetData>
  <sheetProtection password="D520" sheet="1" objects="1" scenarios="1" formatColumns="0" formatRows="0" autoFilter="0"/>
  <autoFilter ref="C99:K275"/>
  <mergeCells count="12">
    <mergeCell ref="E7:H7"/>
    <mergeCell ref="E9:H9"/>
    <mergeCell ref="E11:H11"/>
    <mergeCell ref="E20:H20"/>
    <mergeCell ref="E29:H29"/>
    <mergeCell ref="E50:H50"/>
    <mergeCell ref="E52:H52"/>
    <mergeCell ref="E54:H54"/>
    <mergeCell ref="E88:H88"/>
    <mergeCell ref="E90:H90"/>
    <mergeCell ref="E92:H9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Michal_PC\Michal</cp:lastModifiedBy>
  <dcterms:created xsi:type="dcterms:W3CDTF">2023-07-27T12:28:44Z</dcterms:created>
  <dcterms:modified xsi:type="dcterms:W3CDTF">2023-07-27T12:29:30Z</dcterms:modified>
  <cp:category/>
  <cp:version/>
  <cp:contentType/>
  <cp:contentStatus/>
</cp:coreProperties>
</file>