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dene\OneDrive\Plocha\"/>
    </mc:Choice>
  </mc:AlternateContent>
  <xr:revisionPtr revIDLastSave="0" documentId="13_ncr:1_{2A904B65-9063-4A7D-ADE0-54D9E187365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3 3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'03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'03 3 Pol'!$A$1:$Y$386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385" i="12"/>
  <c r="BA382" i="12"/>
  <c r="BA104" i="12"/>
  <c r="BA81" i="12"/>
  <c r="BA21" i="12"/>
  <c r="V8" i="12"/>
  <c r="G9" i="12"/>
  <c r="I9" i="12"/>
  <c r="I8" i="12" s="1"/>
  <c r="K9" i="12"/>
  <c r="M9" i="12"/>
  <c r="O9" i="12"/>
  <c r="O8" i="12" s="1"/>
  <c r="Q9" i="12"/>
  <c r="Q8" i="12" s="1"/>
  <c r="V9" i="12"/>
  <c r="G12" i="12"/>
  <c r="I12" i="12"/>
  <c r="K12" i="12"/>
  <c r="K8" i="12" s="1"/>
  <c r="M12" i="12"/>
  <c r="O12" i="12"/>
  <c r="Q12" i="12"/>
  <c r="V12" i="12"/>
  <c r="G15" i="12"/>
  <c r="I15" i="12"/>
  <c r="K15" i="12"/>
  <c r="M15" i="12"/>
  <c r="O15" i="12"/>
  <c r="Q15" i="12"/>
  <c r="V15" i="12"/>
  <c r="G17" i="12"/>
  <c r="G8" i="12" s="1"/>
  <c r="I17" i="12"/>
  <c r="K17" i="12"/>
  <c r="O17" i="12"/>
  <c r="Q17" i="12"/>
  <c r="V17" i="12"/>
  <c r="G19" i="12"/>
  <c r="I19" i="12"/>
  <c r="V19" i="12"/>
  <c r="G20" i="12"/>
  <c r="M20" i="12" s="1"/>
  <c r="M19" i="12" s="1"/>
  <c r="I20" i="12"/>
  <c r="K20" i="12"/>
  <c r="K19" i="12" s="1"/>
  <c r="O20" i="12"/>
  <c r="O19" i="12" s="1"/>
  <c r="Q20" i="12"/>
  <c r="Q19" i="12" s="1"/>
  <c r="V20" i="12"/>
  <c r="G23" i="12"/>
  <c r="I23" i="12"/>
  <c r="K23" i="12"/>
  <c r="M23" i="12"/>
  <c r="O23" i="12"/>
  <c r="Q23" i="12"/>
  <c r="V23" i="12"/>
  <c r="G27" i="12"/>
  <c r="I27" i="12"/>
  <c r="I26" i="12" s="1"/>
  <c r="K27" i="12"/>
  <c r="K26" i="12" s="1"/>
  <c r="M27" i="12"/>
  <c r="O27" i="12"/>
  <c r="Q27" i="12"/>
  <c r="Q26" i="12" s="1"/>
  <c r="V27" i="12"/>
  <c r="G30" i="12"/>
  <c r="G26" i="12" s="1"/>
  <c r="I30" i="12"/>
  <c r="K30" i="12"/>
  <c r="O30" i="12"/>
  <c r="Q30" i="12"/>
  <c r="V30" i="12"/>
  <c r="V26" i="12" s="1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40" i="12"/>
  <c r="I40" i="12"/>
  <c r="K40" i="12"/>
  <c r="M40" i="12"/>
  <c r="O40" i="12"/>
  <c r="O26" i="12" s="1"/>
  <c r="Q40" i="12"/>
  <c r="V40" i="12"/>
  <c r="G44" i="12"/>
  <c r="I44" i="12"/>
  <c r="K44" i="12"/>
  <c r="M44" i="12"/>
  <c r="O44" i="12"/>
  <c r="Q44" i="12"/>
  <c r="V44" i="12"/>
  <c r="K47" i="12"/>
  <c r="G48" i="12"/>
  <c r="G47" i="12" s="1"/>
  <c r="I48" i="12"/>
  <c r="I47" i="12" s="1"/>
  <c r="K48" i="12"/>
  <c r="O48" i="12"/>
  <c r="O47" i="12" s="1"/>
  <c r="Q48" i="12"/>
  <c r="V48" i="12"/>
  <c r="V47" i="12" s="1"/>
  <c r="G50" i="12"/>
  <c r="M50" i="12" s="1"/>
  <c r="I50" i="12"/>
  <c r="K50" i="12"/>
  <c r="O50" i="12"/>
  <c r="Q50" i="12"/>
  <c r="Q47" i="12" s="1"/>
  <c r="V50" i="12"/>
  <c r="G52" i="12"/>
  <c r="M52" i="12" s="1"/>
  <c r="I52" i="12"/>
  <c r="K52" i="12"/>
  <c r="O52" i="12"/>
  <c r="Q52" i="12"/>
  <c r="V52" i="12"/>
  <c r="G57" i="12"/>
  <c r="I57" i="12"/>
  <c r="K57" i="12"/>
  <c r="M57" i="12"/>
  <c r="O57" i="12"/>
  <c r="Q57" i="12"/>
  <c r="V57" i="12"/>
  <c r="G59" i="12"/>
  <c r="I59" i="12"/>
  <c r="K59" i="12"/>
  <c r="M59" i="12"/>
  <c r="O59" i="12"/>
  <c r="Q59" i="12"/>
  <c r="V59" i="12"/>
  <c r="K65" i="12"/>
  <c r="G66" i="12"/>
  <c r="G65" i="12" s="1"/>
  <c r="I66" i="12"/>
  <c r="I65" i="12" s="1"/>
  <c r="K66" i="12"/>
  <c r="O66" i="12"/>
  <c r="O65" i="12" s="1"/>
  <c r="Q66" i="12"/>
  <c r="V66" i="12"/>
  <c r="V65" i="12" s="1"/>
  <c r="G70" i="12"/>
  <c r="M70" i="12" s="1"/>
  <c r="I70" i="12"/>
  <c r="K70" i="12"/>
  <c r="O70" i="12"/>
  <c r="Q70" i="12"/>
  <c r="Q65" i="12" s="1"/>
  <c r="V70" i="12"/>
  <c r="G74" i="12"/>
  <c r="M74" i="12" s="1"/>
  <c r="I74" i="12"/>
  <c r="K74" i="12"/>
  <c r="O74" i="12"/>
  <c r="Q74" i="12"/>
  <c r="V74" i="12"/>
  <c r="G77" i="12"/>
  <c r="I77" i="12"/>
  <c r="K77" i="12"/>
  <c r="M77" i="12"/>
  <c r="O77" i="12"/>
  <c r="Q77" i="12"/>
  <c r="V77" i="12"/>
  <c r="G80" i="12"/>
  <c r="I80" i="12"/>
  <c r="K80" i="12"/>
  <c r="M80" i="12"/>
  <c r="O80" i="12"/>
  <c r="Q80" i="12"/>
  <c r="V80" i="12"/>
  <c r="K83" i="12"/>
  <c r="Q83" i="12"/>
  <c r="G84" i="12"/>
  <c r="G83" i="12" s="1"/>
  <c r="I84" i="12"/>
  <c r="I83" i="12" s="1"/>
  <c r="K84" i="12"/>
  <c r="O84" i="12"/>
  <c r="O83" i="12" s="1"/>
  <c r="Q84" i="12"/>
  <c r="V84" i="12"/>
  <c r="V83" i="12" s="1"/>
  <c r="G85" i="12"/>
  <c r="I85" i="12"/>
  <c r="V85" i="12"/>
  <c r="G86" i="12"/>
  <c r="M86" i="12" s="1"/>
  <c r="M85" i="12" s="1"/>
  <c r="I86" i="12"/>
  <c r="K86" i="12"/>
  <c r="K85" i="12" s="1"/>
  <c r="O86" i="12"/>
  <c r="O85" i="12" s="1"/>
  <c r="Q86" i="12"/>
  <c r="Q85" i="12" s="1"/>
  <c r="V86" i="12"/>
  <c r="I88" i="12"/>
  <c r="O88" i="12"/>
  <c r="Q88" i="12"/>
  <c r="G89" i="12"/>
  <c r="G88" i="12" s="1"/>
  <c r="I89" i="12"/>
  <c r="K89" i="12"/>
  <c r="K88" i="12" s="1"/>
  <c r="M89" i="12"/>
  <c r="M88" i="12" s="1"/>
  <c r="O89" i="12"/>
  <c r="Q89" i="12"/>
  <c r="V89" i="12"/>
  <c r="V88" i="12" s="1"/>
  <c r="G92" i="12"/>
  <c r="G91" i="12" s="1"/>
  <c r="I92" i="12"/>
  <c r="I91" i="12" s="1"/>
  <c r="K92" i="12"/>
  <c r="O92" i="12"/>
  <c r="O91" i="12" s="1"/>
  <c r="Q92" i="12"/>
  <c r="V92" i="12"/>
  <c r="V91" i="12" s="1"/>
  <c r="G94" i="12"/>
  <c r="M94" i="12" s="1"/>
  <c r="I94" i="12"/>
  <c r="K94" i="12"/>
  <c r="O94" i="12"/>
  <c r="Q94" i="12"/>
  <c r="Q91" i="12" s="1"/>
  <c r="V94" i="12"/>
  <c r="G96" i="12"/>
  <c r="M96" i="12" s="1"/>
  <c r="I96" i="12"/>
  <c r="K96" i="12"/>
  <c r="O96" i="12"/>
  <c r="Q96" i="12"/>
  <c r="V96" i="12"/>
  <c r="G98" i="12"/>
  <c r="I98" i="12"/>
  <c r="K98" i="12"/>
  <c r="M98" i="12"/>
  <c r="O98" i="12"/>
  <c r="Q98" i="12"/>
  <c r="V98" i="12"/>
  <c r="G101" i="12"/>
  <c r="I101" i="12"/>
  <c r="K101" i="12"/>
  <c r="M101" i="12"/>
  <c r="O101" i="12"/>
  <c r="Q101" i="12"/>
  <c r="V101" i="12"/>
  <c r="G103" i="12"/>
  <c r="I103" i="12"/>
  <c r="K103" i="12"/>
  <c r="K91" i="12" s="1"/>
  <c r="M103" i="12"/>
  <c r="O103" i="12"/>
  <c r="Q103" i="12"/>
  <c r="V103" i="12"/>
  <c r="G106" i="12"/>
  <c r="M106" i="12" s="1"/>
  <c r="I106" i="12"/>
  <c r="K106" i="12"/>
  <c r="O106" i="12"/>
  <c r="Q106" i="12"/>
  <c r="V106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5" i="12"/>
  <c r="I115" i="12"/>
  <c r="K115" i="12"/>
  <c r="M115" i="12"/>
  <c r="O115" i="12"/>
  <c r="Q115" i="12"/>
  <c r="V115" i="12"/>
  <c r="G117" i="12"/>
  <c r="I117" i="12"/>
  <c r="K117" i="12"/>
  <c r="M117" i="12"/>
  <c r="O117" i="12"/>
  <c r="Q117" i="12"/>
  <c r="V117" i="12"/>
  <c r="K119" i="12"/>
  <c r="Q119" i="12"/>
  <c r="G120" i="12"/>
  <c r="G119" i="12" s="1"/>
  <c r="I120" i="12"/>
  <c r="I119" i="12" s="1"/>
  <c r="K120" i="12"/>
  <c r="O120" i="12"/>
  <c r="O119" i="12" s="1"/>
  <c r="Q120" i="12"/>
  <c r="V120" i="12"/>
  <c r="V119" i="12" s="1"/>
  <c r="G122" i="12"/>
  <c r="V122" i="12"/>
  <c r="G123" i="12"/>
  <c r="M123" i="12" s="1"/>
  <c r="M122" i="12" s="1"/>
  <c r="I123" i="12"/>
  <c r="K123" i="12"/>
  <c r="K122" i="12" s="1"/>
  <c r="O123" i="12"/>
  <c r="O122" i="12" s="1"/>
  <c r="Q123" i="12"/>
  <c r="Q122" i="12" s="1"/>
  <c r="V123" i="12"/>
  <c r="G125" i="12"/>
  <c r="I125" i="12"/>
  <c r="K125" i="12"/>
  <c r="M125" i="12"/>
  <c r="O125" i="12"/>
  <c r="Q125" i="12"/>
  <c r="V125" i="12"/>
  <c r="G127" i="12"/>
  <c r="I127" i="12"/>
  <c r="K127" i="12"/>
  <c r="M127" i="12"/>
  <c r="O127" i="12"/>
  <c r="Q127" i="12"/>
  <c r="V127" i="12"/>
  <c r="G129" i="12"/>
  <c r="I129" i="12"/>
  <c r="K129" i="12"/>
  <c r="M129" i="12"/>
  <c r="O129" i="12"/>
  <c r="Q129" i="12"/>
  <c r="V129" i="12"/>
  <c r="G131" i="12"/>
  <c r="M131" i="12" s="1"/>
  <c r="I131" i="12"/>
  <c r="I122" i="12" s="1"/>
  <c r="K131" i="12"/>
  <c r="O131" i="12"/>
  <c r="Q131" i="12"/>
  <c r="V131" i="12"/>
  <c r="G133" i="12"/>
  <c r="I133" i="12"/>
  <c r="V133" i="12"/>
  <c r="G134" i="12"/>
  <c r="M134" i="12" s="1"/>
  <c r="M133" i="12" s="1"/>
  <c r="I134" i="12"/>
  <c r="K134" i="12"/>
  <c r="K133" i="12" s="1"/>
  <c r="O134" i="12"/>
  <c r="O133" i="12" s="1"/>
  <c r="Q134" i="12"/>
  <c r="Q133" i="12" s="1"/>
  <c r="V134" i="12"/>
  <c r="G136" i="12"/>
  <c r="I136" i="12"/>
  <c r="K136" i="12"/>
  <c r="M136" i="12"/>
  <c r="O136" i="12"/>
  <c r="Q136" i="12"/>
  <c r="V136" i="12"/>
  <c r="G138" i="12"/>
  <c r="I138" i="12"/>
  <c r="K138" i="12"/>
  <c r="M138" i="12"/>
  <c r="O138" i="12"/>
  <c r="Q138" i="12"/>
  <c r="V138" i="12"/>
  <c r="K140" i="12"/>
  <c r="G141" i="12"/>
  <c r="G140" i="12" s="1"/>
  <c r="I141" i="12"/>
  <c r="I140" i="12" s="1"/>
  <c r="K141" i="12"/>
  <c r="O141" i="12"/>
  <c r="O140" i="12" s="1"/>
  <c r="Q141" i="12"/>
  <c r="V141" i="12"/>
  <c r="V140" i="12" s="1"/>
  <c r="G144" i="12"/>
  <c r="M144" i="12" s="1"/>
  <c r="I144" i="12"/>
  <c r="K144" i="12"/>
  <c r="O144" i="12"/>
  <c r="Q144" i="12"/>
  <c r="Q140" i="12" s="1"/>
  <c r="V144" i="12"/>
  <c r="G146" i="12"/>
  <c r="M146" i="12" s="1"/>
  <c r="I146" i="12"/>
  <c r="K146" i="12"/>
  <c r="O146" i="12"/>
  <c r="Q146" i="12"/>
  <c r="V146" i="12"/>
  <c r="G151" i="12"/>
  <c r="I151" i="12"/>
  <c r="K151" i="12"/>
  <c r="M151" i="12"/>
  <c r="O151" i="12"/>
  <c r="Q151" i="12"/>
  <c r="V151" i="12"/>
  <c r="G153" i="12"/>
  <c r="I153" i="12"/>
  <c r="K153" i="12"/>
  <c r="M153" i="12"/>
  <c r="O153" i="12"/>
  <c r="Q153" i="12"/>
  <c r="V153" i="12"/>
  <c r="G156" i="12"/>
  <c r="G155" i="12" s="1"/>
  <c r="I156" i="12"/>
  <c r="I155" i="12" s="1"/>
  <c r="K156" i="12"/>
  <c r="O156" i="12"/>
  <c r="O155" i="12" s="1"/>
  <c r="Q156" i="12"/>
  <c r="V156" i="12"/>
  <c r="V155" i="12" s="1"/>
  <c r="G157" i="12"/>
  <c r="M157" i="12" s="1"/>
  <c r="I157" i="12"/>
  <c r="K157" i="12"/>
  <c r="O157" i="12"/>
  <c r="Q157" i="12"/>
  <c r="Q155" i="12" s="1"/>
  <c r="V157" i="12"/>
  <c r="G158" i="12"/>
  <c r="M158" i="12" s="1"/>
  <c r="I158" i="12"/>
  <c r="K158" i="12"/>
  <c r="O158" i="12"/>
  <c r="Q158" i="12"/>
  <c r="V158" i="12"/>
  <c r="G159" i="12"/>
  <c r="I159" i="12"/>
  <c r="K159" i="12"/>
  <c r="M159" i="12"/>
  <c r="O159" i="12"/>
  <c r="Q159" i="12"/>
  <c r="V159" i="12"/>
  <c r="G165" i="12"/>
  <c r="I165" i="12"/>
  <c r="K165" i="12"/>
  <c r="M165" i="12"/>
  <c r="O165" i="12"/>
  <c r="Q165" i="12"/>
  <c r="V165" i="12"/>
  <c r="G166" i="12"/>
  <c r="I166" i="12"/>
  <c r="K166" i="12"/>
  <c r="K155" i="12" s="1"/>
  <c r="M166" i="12"/>
  <c r="O166" i="12"/>
  <c r="Q166" i="12"/>
  <c r="V166" i="12"/>
  <c r="G168" i="12"/>
  <c r="M168" i="12" s="1"/>
  <c r="I168" i="12"/>
  <c r="K168" i="12"/>
  <c r="O168" i="12"/>
  <c r="Q168" i="12"/>
  <c r="V168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4" i="12"/>
  <c r="I174" i="12"/>
  <c r="K174" i="12"/>
  <c r="M174" i="12"/>
  <c r="O174" i="12"/>
  <c r="Q174" i="12"/>
  <c r="V174" i="12"/>
  <c r="G175" i="12"/>
  <c r="I175" i="12"/>
  <c r="K175" i="12"/>
  <c r="M175" i="12"/>
  <c r="O175" i="12"/>
  <c r="Q175" i="12"/>
  <c r="V175" i="12"/>
  <c r="G177" i="12"/>
  <c r="I177" i="12"/>
  <c r="K177" i="12"/>
  <c r="M177" i="12"/>
  <c r="O177" i="12"/>
  <c r="Q177" i="12"/>
  <c r="V177" i="12"/>
  <c r="G179" i="12"/>
  <c r="M179" i="12" s="1"/>
  <c r="I179" i="12"/>
  <c r="K179" i="12"/>
  <c r="O179" i="12"/>
  <c r="Q179" i="12"/>
  <c r="V179" i="12"/>
  <c r="G181" i="12"/>
  <c r="V181" i="12"/>
  <c r="G182" i="12"/>
  <c r="M182" i="12" s="1"/>
  <c r="M181" i="12" s="1"/>
  <c r="I182" i="12"/>
  <c r="K182" i="12"/>
  <c r="K181" i="12" s="1"/>
  <c r="O182" i="12"/>
  <c r="O181" i="12" s="1"/>
  <c r="Q182" i="12"/>
  <c r="Q181" i="12" s="1"/>
  <c r="V182" i="12"/>
  <c r="G183" i="12"/>
  <c r="I183" i="12"/>
  <c r="K183" i="12"/>
  <c r="M183" i="12"/>
  <c r="O183" i="12"/>
  <c r="Q183" i="12"/>
  <c r="V183" i="12"/>
  <c r="G184" i="12"/>
  <c r="I184" i="12"/>
  <c r="K184" i="12"/>
  <c r="M184" i="12"/>
  <c r="O184" i="12"/>
  <c r="Q184" i="12"/>
  <c r="V184" i="12"/>
  <c r="G186" i="12"/>
  <c r="I186" i="12"/>
  <c r="K186" i="12"/>
  <c r="M186" i="12"/>
  <c r="O186" i="12"/>
  <c r="Q186" i="12"/>
  <c r="V186" i="12"/>
  <c r="G187" i="12"/>
  <c r="M187" i="12" s="1"/>
  <c r="I187" i="12"/>
  <c r="I181" i="12" s="1"/>
  <c r="K187" i="12"/>
  <c r="O187" i="12"/>
  <c r="Q187" i="12"/>
  <c r="V187" i="12"/>
  <c r="G190" i="12"/>
  <c r="M190" i="12" s="1"/>
  <c r="I190" i="12"/>
  <c r="K190" i="12"/>
  <c r="K189" i="12" s="1"/>
  <c r="O190" i="12"/>
  <c r="O189" i="12" s="1"/>
  <c r="Q190" i="12"/>
  <c r="Q189" i="12" s="1"/>
  <c r="V190" i="12"/>
  <c r="G193" i="12"/>
  <c r="I193" i="12"/>
  <c r="K193" i="12"/>
  <c r="M193" i="12"/>
  <c r="O193" i="12"/>
  <c r="Q193" i="12"/>
  <c r="V193" i="12"/>
  <c r="G196" i="12"/>
  <c r="I196" i="12"/>
  <c r="K196" i="12"/>
  <c r="M196" i="12"/>
  <c r="O196" i="12"/>
  <c r="Q196" i="12"/>
  <c r="V196" i="12"/>
  <c r="G197" i="12"/>
  <c r="I197" i="12"/>
  <c r="K197" i="12"/>
  <c r="M197" i="12"/>
  <c r="O197" i="12"/>
  <c r="Q197" i="12"/>
  <c r="V197" i="12"/>
  <c r="G198" i="12"/>
  <c r="M198" i="12" s="1"/>
  <c r="I198" i="12"/>
  <c r="I189" i="12" s="1"/>
  <c r="K198" i="12"/>
  <c r="O198" i="12"/>
  <c r="Q198" i="12"/>
  <c r="V198" i="12"/>
  <c r="G199" i="12"/>
  <c r="M199" i="12" s="1"/>
  <c r="I199" i="12"/>
  <c r="K199" i="12"/>
  <c r="O199" i="12"/>
  <c r="Q199" i="12"/>
  <c r="V199" i="12"/>
  <c r="V189" i="12" s="1"/>
  <c r="G200" i="12"/>
  <c r="M200" i="12" s="1"/>
  <c r="I200" i="12"/>
  <c r="K200" i="12"/>
  <c r="O200" i="12"/>
  <c r="Q200" i="12"/>
  <c r="V200" i="12"/>
  <c r="G203" i="12"/>
  <c r="I203" i="12"/>
  <c r="K203" i="12"/>
  <c r="M203" i="12"/>
  <c r="O203" i="12"/>
  <c r="Q203" i="12"/>
  <c r="V203" i="12"/>
  <c r="G205" i="12"/>
  <c r="I205" i="12"/>
  <c r="K205" i="12"/>
  <c r="M205" i="12"/>
  <c r="O205" i="12"/>
  <c r="Q205" i="12"/>
  <c r="V205" i="12"/>
  <c r="K206" i="12"/>
  <c r="G207" i="12"/>
  <c r="G206" i="12" s="1"/>
  <c r="I207" i="12"/>
  <c r="I206" i="12" s="1"/>
  <c r="K207" i="12"/>
  <c r="O207" i="12"/>
  <c r="O206" i="12" s="1"/>
  <c r="Q207" i="12"/>
  <c r="V207" i="12"/>
  <c r="V206" i="12" s="1"/>
  <c r="G208" i="12"/>
  <c r="M208" i="12" s="1"/>
  <c r="I208" i="12"/>
  <c r="K208" i="12"/>
  <c r="O208" i="12"/>
  <c r="Q208" i="12"/>
  <c r="Q206" i="12" s="1"/>
  <c r="V208" i="12"/>
  <c r="G210" i="12"/>
  <c r="I210" i="12"/>
  <c r="I209" i="12" s="1"/>
  <c r="K210" i="12"/>
  <c r="M210" i="12"/>
  <c r="O210" i="12"/>
  <c r="O209" i="12" s="1"/>
  <c r="Q210" i="12"/>
  <c r="V210" i="12"/>
  <c r="G211" i="12"/>
  <c r="I211" i="12"/>
  <c r="K211" i="12"/>
  <c r="K209" i="12" s="1"/>
  <c r="M211" i="12"/>
  <c r="O211" i="12"/>
  <c r="Q211" i="12"/>
  <c r="V211" i="12"/>
  <c r="G214" i="12"/>
  <c r="I214" i="12"/>
  <c r="K214" i="12"/>
  <c r="M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V209" i="12" s="1"/>
  <c r="G217" i="12"/>
  <c r="M217" i="12" s="1"/>
  <c r="I217" i="12"/>
  <c r="K217" i="12"/>
  <c r="O217" i="12"/>
  <c r="Q217" i="12"/>
  <c r="Q209" i="12" s="1"/>
  <c r="V217" i="12"/>
  <c r="G218" i="12"/>
  <c r="I218" i="12"/>
  <c r="K218" i="12"/>
  <c r="M218" i="12"/>
  <c r="O218" i="12"/>
  <c r="Q218" i="12"/>
  <c r="V218" i="12"/>
  <c r="G220" i="12"/>
  <c r="I220" i="12"/>
  <c r="K220" i="12"/>
  <c r="M220" i="12"/>
  <c r="O220" i="12"/>
  <c r="Q220" i="12"/>
  <c r="V220" i="12"/>
  <c r="G222" i="12"/>
  <c r="I222" i="12"/>
  <c r="K222" i="12"/>
  <c r="M222" i="12"/>
  <c r="O222" i="12"/>
  <c r="Q222" i="12"/>
  <c r="V222" i="12"/>
  <c r="G224" i="12"/>
  <c r="M224" i="12" s="1"/>
  <c r="I224" i="12"/>
  <c r="K224" i="12"/>
  <c r="O224" i="12"/>
  <c r="Q224" i="12"/>
  <c r="V224" i="12"/>
  <c r="G225" i="12"/>
  <c r="V225" i="12"/>
  <c r="G226" i="12"/>
  <c r="M226" i="12" s="1"/>
  <c r="M225" i="12" s="1"/>
  <c r="I226" i="12"/>
  <c r="K226" i="12"/>
  <c r="K225" i="12" s="1"/>
  <c r="O226" i="12"/>
  <c r="O225" i="12" s="1"/>
  <c r="Q226" i="12"/>
  <c r="Q225" i="12" s="1"/>
  <c r="V226" i="12"/>
  <c r="G227" i="12"/>
  <c r="I227" i="12"/>
  <c r="K227" i="12"/>
  <c r="M227" i="12"/>
  <c r="O227" i="12"/>
  <c r="Q227" i="12"/>
  <c r="V227" i="12"/>
  <c r="G228" i="12"/>
  <c r="I228" i="12"/>
  <c r="K228" i="12"/>
  <c r="M228" i="12"/>
  <c r="O228" i="12"/>
  <c r="Q228" i="12"/>
  <c r="V228" i="12"/>
  <c r="G229" i="12"/>
  <c r="I229" i="12"/>
  <c r="K229" i="12"/>
  <c r="M229" i="12"/>
  <c r="O229" i="12"/>
  <c r="Q229" i="12"/>
  <c r="V229" i="12"/>
  <c r="G230" i="12"/>
  <c r="M230" i="12" s="1"/>
  <c r="I230" i="12"/>
  <c r="I225" i="12" s="1"/>
  <c r="K230" i="12"/>
  <c r="O230" i="12"/>
  <c r="Q230" i="12"/>
  <c r="V230" i="12"/>
  <c r="G232" i="12"/>
  <c r="I232" i="12"/>
  <c r="V232" i="12"/>
  <c r="G233" i="12"/>
  <c r="M233" i="12" s="1"/>
  <c r="M232" i="12" s="1"/>
  <c r="I233" i="12"/>
  <c r="K233" i="12"/>
  <c r="K232" i="12" s="1"/>
  <c r="O233" i="12"/>
  <c r="O232" i="12" s="1"/>
  <c r="Q233" i="12"/>
  <c r="Q232" i="12" s="1"/>
  <c r="V233" i="12"/>
  <c r="G235" i="12"/>
  <c r="I235" i="12"/>
  <c r="K235" i="12"/>
  <c r="M235" i="12"/>
  <c r="O235" i="12"/>
  <c r="Q235" i="12"/>
  <c r="V235" i="12"/>
  <c r="G238" i="12"/>
  <c r="I238" i="12"/>
  <c r="I237" i="12" s="1"/>
  <c r="K238" i="12"/>
  <c r="K237" i="12" s="1"/>
  <c r="M238" i="12"/>
  <c r="O238" i="12"/>
  <c r="Q238" i="12"/>
  <c r="Q237" i="12" s="1"/>
  <c r="V238" i="12"/>
  <c r="G242" i="12"/>
  <c r="G237" i="12" s="1"/>
  <c r="I242" i="12"/>
  <c r="K242" i="12"/>
  <c r="O242" i="12"/>
  <c r="Q242" i="12"/>
  <c r="V242" i="12"/>
  <c r="V237" i="12" s="1"/>
  <c r="G245" i="12"/>
  <c r="M245" i="12" s="1"/>
  <c r="I245" i="12"/>
  <c r="K245" i="12"/>
  <c r="O245" i="12"/>
  <c r="Q245" i="12"/>
  <c r="V245" i="12"/>
  <c r="G247" i="12"/>
  <c r="M247" i="12" s="1"/>
  <c r="I247" i="12"/>
  <c r="K247" i="12"/>
  <c r="O247" i="12"/>
  <c r="Q247" i="12"/>
  <c r="V247" i="12"/>
  <c r="G249" i="12"/>
  <c r="I249" i="12"/>
  <c r="K249" i="12"/>
  <c r="M249" i="12"/>
  <c r="O249" i="12"/>
  <c r="O237" i="12" s="1"/>
  <c r="Q249" i="12"/>
  <c r="V249" i="12"/>
  <c r="G252" i="12"/>
  <c r="I252" i="12"/>
  <c r="K252" i="12"/>
  <c r="M252" i="12"/>
  <c r="O252" i="12"/>
  <c r="Q252" i="12"/>
  <c r="V252" i="12"/>
  <c r="G255" i="12"/>
  <c r="I255" i="12"/>
  <c r="K255" i="12"/>
  <c r="M255" i="12"/>
  <c r="O255" i="12"/>
  <c r="Q255" i="12"/>
  <c r="V255" i="12"/>
  <c r="I257" i="12"/>
  <c r="K257" i="12"/>
  <c r="G258" i="12"/>
  <c r="M258" i="12" s="1"/>
  <c r="I258" i="12"/>
  <c r="K258" i="12"/>
  <c r="O258" i="12"/>
  <c r="Q258" i="12"/>
  <c r="Q257" i="12" s="1"/>
  <c r="V258" i="12"/>
  <c r="V257" i="12" s="1"/>
  <c r="G261" i="12"/>
  <c r="M261" i="12" s="1"/>
  <c r="I261" i="12"/>
  <c r="K261" i="12"/>
  <c r="O261" i="12"/>
  <c r="O257" i="12" s="1"/>
  <c r="Q261" i="12"/>
  <c r="V261" i="12"/>
  <c r="G263" i="12"/>
  <c r="I263" i="12"/>
  <c r="K263" i="12"/>
  <c r="M263" i="12"/>
  <c r="O263" i="12"/>
  <c r="Q263" i="12"/>
  <c r="V263" i="12"/>
  <c r="G266" i="12"/>
  <c r="I266" i="12"/>
  <c r="I265" i="12" s="1"/>
  <c r="K266" i="12"/>
  <c r="K265" i="12" s="1"/>
  <c r="M266" i="12"/>
  <c r="O266" i="12"/>
  <c r="Q266" i="12"/>
  <c r="Q265" i="12" s="1"/>
  <c r="V266" i="12"/>
  <c r="G269" i="12"/>
  <c r="G265" i="12" s="1"/>
  <c r="I269" i="12"/>
  <c r="K269" i="12"/>
  <c r="O269" i="12"/>
  <c r="Q269" i="12"/>
  <c r="V269" i="12"/>
  <c r="V265" i="12" s="1"/>
  <c r="G271" i="12"/>
  <c r="M271" i="12" s="1"/>
  <c r="I271" i="12"/>
  <c r="K271" i="12"/>
  <c r="O271" i="12"/>
  <c r="Q271" i="12"/>
  <c r="V271" i="12"/>
  <c r="G273" i="12"/>
  <c r="M273" i="12" s="1"/>
  <c r="I273" i="12"/>
  <c r="K273" i="12"/>
  <c r="O273" i="12"/>
  <c r="Q273" i="12"/>
  <c r="V273" i="12"/>
  <c r="G275" i="12"/>
  <c r="I275" i="12"/>
  <c r="K275" i="12"/>
  <c r="M275" i="12"/>
  <c r="O275" i="12"/>
  <c r="O265" i="12" s="1"/>
  <c r="Q275" i="12"/>
  <c r="V275" i="12"/>
  <c r="G277" i="12"/>
  <c r="I277" i="12"/>
  <c r="K277" i="12"/>
  <c r="M277" i="12"/>
  <c r="O277" i="12"/>
  <c r="Q277" i="12"/>
  <c r="V277" i="12"/>
  <c r="G279" i="12"/>
  <c r="I279" i="12"/>
  <c r="K279" i="12"/>
  <c r="M279" i="12"/>
  <c r="O279" i="12"/>
  <c r="Q279" i="12"/>
  <c r="V279" i="12"/>
  <c r="I280" i="12"/>
  <c r="K280" i="12"/>
  <c r="G281" i="12"/>
  <c r="M281" i="12" s="1"/>
  <c r="I281" i="12"/>
  <c r="K281" i="12"/>
  <c r="O281" i="12"/>
  <c r="Q281" i="12"/>
  <c r="Q280" i="12" s="1"/>
  <c r="V281" i="12"/>
  <c r="V280" i="12" s="1"/>
  <c r="G284" i="12"/>
  <c r="M284" i="12" s="1"/>
  <c r="I284" i="12"/>
  <c r="K284" i="12"/>
  <c r="O284" i="12"/>
  <c r="O280" i="12" s="1"/>
  <c r="Q284" i="12"/>
  <c r="V284" i="12"/>
  <c r="G288" i="12"/>
  <c r="G287" i="12" s="1"/>
  <c r="I288" i="12"/>
  <c r="K288" i="12"/>
  <c r="K287" i="12" s="1"/>
  <c r="M288" i="12"/>
  <c r="M287" i="12" s="1"/>
  <c r="O288" i="12"/>
  <c r="Q288" i="12"/>
  <c r="V288" i="12"/>
  <c r="V287" i="12" s="1"/>
  <c r="G293" i="12"/>
  <c r="I293" i="12"/>
  <c r="I287" i="12" s="1"/>
  <c r="K293" i="12"/>
  <c r="M293" i="12"/>
  <c r="O293" i="12"/>
  <c r="Q293" i="12"/>
  <c r="V293" i="12"/>
  <c r="G295" i="12"/>
  <c r="M295" i="12" s="1"/>
  <c r="I295" i="12"/>
  <c r="K295" i="12"/>
  <c r="O295" i="12"/>
  <c r="Q295" i="12"/>
  <c r="V295" i="12"/>
  <c r="G297" i="12"/>
  <c r="M297" i="12" s="1"/>
  <c r="I297" i="12"/>
  <c r="K297" i="12"/>
  <c r="O297" i="12"/>
  <c r="Q297" i="12"/>
  <c r="Q287" i="12" s="1"/>
  <c r="V297" i="12"/>
  <c r="G298" i="12"/>
  <c r="M298" i="12" s="1"/>
  <c r="I298" i="12"/>
  <c r="K298" i="12"/>
  <c r="O298" i="12"/>
  <c r="Q298" i="12"/>
  <c r="V298" i="12"/>
  <c r="G300" i="12"/>
  <c r="I300" i="12"/>
  <c r="K300" i="12"/>
  <c r="M300" i="12"/>
  <c r="O300" i="12"/>
  <c r="O287" i="12" s="1"/>
  <c r="Q300" i="12"/>
  <c r="V300" i="12"/>
  <c r="G303" i="12"/>
  <c r="I303" i="12"/>
  <c r="I302" i="12" s="1"/>
  <c r="K303" i="12"/>
  <c r="K302" i="12" s="1"/>
  <c r="M303" i="12"/>
  <c r="O303" i="12"/>
  <c r="Q303" i="12"/>
  <c r="Q302" i="12" s="1"/>
  <c r="V303" i="12"/>
  <c r="G305" i="12"/>
  <c r="G302" i="12" s="1"/>
  <c r="I305" i="12"/>
  <c r="K305" i="12"/>
  <c r="O305" i="12"/>
  <c r="Q305" i="12"/>
  <c r="V305" i="12"/>
  <c r="V302" i="12" s="1"/>
  <c r="G307" i="12"/>
  <c r="M307" i="12" s="1"/>
  <c r="I307" i="12"/>
  <c r="K307" i="12"/>
  <c r="O307" i="12"/>
  <c r="Q307" i="12"/>
  <c r="V307" i="12"/>
  <c r="G308" i="12"/>
  <c r="M308" i="12" s="1"/>
  <c r="I308" i="12"/>
  <c r="K308" i="12"/>
  <c r="O308" i="12"/>
  <c r="Q308" i="12"/>
  <c r="V308" i="12"/>
  <c r="G309" i="12"/>
  <c r="I309" i="12"/>
  <c r="K309" i="12"/>
  <c r="M309" i="12"/>
  <c r="O309" i="12"/>
  <c r="O302" i="12" s="1"/>
  <c r="Q309" i="12"/>
  <c r="V309" i="12"/>
  <c r="G310" i="12"/>
  <c r="I310" i="12"/>
  <c r="K310" i="12"/>
  <c r="M310" i="12"/>
  <c r="O310" i="12"/>
  <c r="Q310" i="12"/>
  <c r="V310" i="12"/>
  <c r="G311" i="12"/>
  <c r="I311" i="12"/>
  <c r="K311" i="12"/>
  <c r="M311" i="12"/>
  <c r="O311" i="12"/>
  <c r="Q311" i="12"/>
  <c r="V311" i="12"/>
  <c r="G312" i="12"/>
  <c r="M312" i="12" s="1"/>
  <c r="I312" i="12"/>
  <c r="K312" i="12"/>
  <c r="O312" i="12"/>
  <c r="Q312" i="12"/>
  <c r="V312" i="12"/>
  <c r="G313" i="12"/>
  <c r="M313" i="12" s="1"/>
  <c r="I313" i="12"/>
  <c r="K313" i="12"/>
  <c r="O313" i="12"/>
  <c r="Q313" i="12"/>
  <c r="V313" i="12"/>
  <c r="G314" i="12"/>
  <c r="M314" i="12" s="1"/>
  <c r="I314" i="12"/>
  <c r="K314" i="12"/>
  <c r="O314" i="12"/>
  <c r="Q314" i="12"/>
  <c r="V314" i="12"/>
  <c r="G315" i="12"/>
  <c r="I315" i="12"/>
  <c r="K315" i="12"/>
  <c r="M315" i="12"/>
  <c r="O315" i="12"/>
  <c r="Q315" i="12"/>
  <c r="V315" i="12"/>
  <c r="G316" i="12"/>
  <c r="I316" i="12"/>
  <c r="K316" i="12"/>
  <c r="M316" i="12"/>
  <c r="O316" i="12"/>
  <c r="Q316" i="12"/>
  <c r="V316" i="12"/>
  <c r="G317" i="12"/>
  <c r="I317" i="12"/>
  <c r="K317" i="12"/>
  <c r="M317" i="12"/>
  <c r="O317" i="12"/>
  <c r="Q317" i="12"/>
  <c r="V317" i="12"/>
  <c r="G318" i="12"/>
  <c r="M318" i="12" s="1"/>
  <c r="I318" i="12"/>
  <c r="K318" i="12"/>
  <c r="O318" i="12"/>
  <c r="Q318" i="12"/>
  <c r="V318" i="12"/>
  <c r="G319" i="12"/>
  <c r="M319" i="12" s="1"/>
  <c r="I319" i="12"/>
  <c r="K319" i="12"/>
  <c r="O319" i="12"/>
  <c r="Q319" i="12"/>
  <c r="V319" i="12"/>
  <c r="G320" i="12"/>
  <c r="M320" i="12" s="1"/>
  <c r="I320" i="12"/>
  <c r="K320" i="12"/>
  <c r="O320" i="12"/>
  <c r="Q320" i="12"/>
  <c r="V320" i="12"/>
  <c r="G321" i="12"/>
  <c r="I321" i="12"/>
  <c r="K321" i="12"/>
  <c r="M321" i="12"/>
  <c r="O321" i="12"/>
  <c r="Q321" i="12"/>
  <c r="V321" i="12"/>
  <c r="G322" i="12"/>
  <c r="I322" i="12"/>
  <c r="K322" i="12"/>
  <c r="M322" i="12"/>
  <c r="O322" i="12"/>
  <c r="Q322" i="12"/>
  <c r="V322" i="12"/>
  <c r="G323" i="12"/>
  <c r="I323" i="12"/>
  <c r="K323" i="12"/>
  <c r="M323" i="12"/>
  <c r="O323" i="12"/>
  <c r="Q323" i="12"/>
  <c r="V323" i="12"/>
  <c r="G324" i="12"/>
  <c r="M324" i="12" s="1"/>
  <c r="I324" i="12"/>
  <c r="K324" i="12"/>
  <c r="O324" i="12"/>
  <c r="Q324" i="12"/>
  <c r="V324" i="12"/>
  <c r="G325" i="12"/>
  <c r="M325" i="12" s="1"/>
  <c r="I325" i="12"/>
  <c r="K325" i="12"/>
  <c r="O325" i="12"/>
  <c r="Q325" i="12"/>
  <c r="V325" i="12"/>
  <c r="G326" i="12"/>
  <c r="M326" i="12" s="1"/>
  <c r="I326" i="12"/>
  <c r="K326" i="12"/>
  <c r="O326" i="12"/>
  <c r="Q326" i="12"/>
  <c r="V326" i="12"/>
  <c r="G327" i="12"/>
  <c r="I327" i="12"/>
  <c r="K327" i="12"/>
  <c r="M327" i="12"/>
  <c r="O327" i="12"/>
  <c r="Q327" i="12"/>
  <c r="V327" i="12"/>
  <c r="G328" i="12"/>
  <c r="I328" i="12"/>
  <c r="K328" i="12"/>
  <c r="M328" i="12"/>
  <c r="O328" i="12"/>
  <c r="Q328" i="12"/>
  <c r="V328" i="12"/>
  <c r="G329" i="12"/>
  <c r="I329" i="12"/>
  <c r="K329" i="12"/>
  <c r="M329" i="12"/>
  <c r="O329" i="12"/>
  <c r="Q329" i="12"/>
  <c r="V329" i="12"/>
  <c r="G330" i="12"/>
  <c r="M330" i="12" s="1"/>
  <c r="I330" i="12"/>
  <c r="K330" i="12"/>
  <c r="O330" i="12"/>
  <c r="Q330" i="12"/>
  <c r="V330" i="12"/>
  <c r="G331" i="12"/>
  <c r="M331" i="12" s="1"/>
  <c r="I331" i="12"/>
  <c r="K331" i="12"/>
  <c r="O331" i="12"/>
  <c r="Q331" i="12"/>
  <c r="V331" i="12"/>
  <c r="G332" i="12"/>
  <c r="M332" i="12" s="1"/>
  <c r="I332" i="12"/>
  <c r="K332" i="12"/>
  <c r="O332" i="12"/>
  <c r="Q332" i="12"/>
  <c r="V332" i="12"/>
  <c r="G333" i="12"/>
  <c r="I333" i="12"/>
  <c r="K333" i="12"/>
  <c r="M333" i="12"/>
  <c r="O333" i="12"/>
  <c r="Q333" i="12"/>
  <c r="V333" i="12"/>
  <c r="G334" i="12"/>
  <c r="I334" i="12"/>
  <c r="K334" i="12"/>
  <c r="M334" i="12"/>
  <c r="O334" i="12"/>
  <c r="Q334" i="12"/>
  <c r="V334" i="12"/>
  <c r="G335" i="12"/>
  <c r="I335" i="12"/>
  <c r="K335" i="12"/>
  <c r="M335" i="12"/>
  <c r="O335" i="12"/>
  <c r="Q335" i="12"/>
  <c r="V335" i="12"/>
  <c r="G336" i="12"/>
  <c r="M336" i="12" s="1"/>
  <c r="I336" i="12"/>
  <c r="K336" i="12"/>
  <c r="O336" i="12"/>
  <c r="Q336" i="12"/>
  <c r="V336" i="12"/>
  <c r="G337" i="12"/>
  <c r="M337" i="12" s="1"/>
  <c r="I337" i="12"/>
  <c r="K337" i="12"/>
  <c r="O337" i="12"/>
  <c r="Q337" i="12"/>
  <c r="V337" i="12"/>
  <c r="G338" i="12"/>
  <c r="M338" i="12" s="1"/>
  <c r="I338" i="12"/>
  <c r="K338" i="12"/>
  <c r="O338" i="12"/>
  <c r="Q338" i="12"/>
  <c r="V338" i="12"/>
  <c r="G339" i="12"/>
  <c r="I339" i="12"/>
  <c r="K339" i="12"/>
  <c r="M339" i="12"/>
  <c r="O339" i="12"/>
  <c r="Q339" i="12"/>
  <c r="V339" i="12"/>
  <c r="G340" i="12"/>
  <c r="I340" i="12"/>
  <c r="K340" i="12"/>
  <c r="M340" i="12"/>
  <c r="O340" i="12"/>
  <c r="Q340" i="12"/>
  <c r="V340" i="12"/>
  <c r="G341" i="12"/>
  <c r="I341" i="12"/>
  <c r="K341" i="12"/>
  <c r="M341" i="12"/>
  <c r="O341" i="12"/>
  <c r="Q341" i="12"/>
  <c r="V341" i="12"/>
  <c r="G342" i="12"/>
  <c r="M342" i="12" s="1"/>
  <c r="I342" i="12"/>
  <c r="K342" i="12"/>
  <c r="O342" i="12"/>
  <c r="Q342" i="12"/>
  <c r="V342" i="12"/>
  <c r="G343" i="12"/>
  <c r="M343" i="12" s="1"/>
  <c r="I343" i="12"/>
  <c r="K343" i="12"/>
  <c r="O343" i="12"/>
  <c r="Q343" i="12"/>
  <c r="V343" i="12"/>
  <c r="G344" i="12"/>
  <c r="M344" i="12" s="1"/>
  <c r="I344" i="12"/>
  <c r="K344" i="12"/>
  <c r="O344" i="12"/>
  <c r="Q344" i="12"/>
  <c r="V344" i="12"/>
  <c r="G345" i="12"/>
  <c r="I345" i="12"/>
  <c r="K345" i="12"/>
  <c r="M345" i="12"/>
  <c r="O345" i="12"/>
  <c r="Q345" i="12"/>
  <c r="V345" i="12"/>
  <c r="G346" i="12"/>
  <c r="I346" i="12"/>
  <c r="K346" i="12"/>
  <c r="M346" i="12"/>
  <c r="O346" i="12"/>
  <c r="Q346" i="12"/>
  <c r="V346" i="12"/>
  <c r="G347" i="12"/>
  <c r="I347" i="12"/>
  <c r="K347" i="12"/>
  <c r="M347" i="12"/>
  <c r="O347" i="12"/>
  <c r="Q347" i="12"/>
  <c r="V347" i="12"/>
  <c r="G348" i="12"/>
  <c r="M348" i="12" s="1"/>
  <c r="I348" i="12"/>
  <c r="K348" i="12"/>
  <c r="O348" i="12"/>
  <c r="Q348" i="12"/>
  <c r="V348" i="12"/>
  <c r="G349" i="12"/>
  <c r="M349" i="12" s="1"/>
  <c r="I349" i="12"/>
  <c r="K349" i="12"/>
  <c r="O349" i="12"/>
  <c r="Q349" i="12"/>
  <c r="V349" i="12"/>
  <c r="G350" i="12"/>
  <c r="M350" i="12" s="1"/>
  <c r="I350" i="12"/>
  <c r="K350" i="12"/>
  <c r="O350" i="12"/>
  <c r="Q350" i="12"/>
  <c r="V350" i="12"/>
  <c r="G352" i="12"/>
  <c r="G351" i="12" s="1"/>
  <c r="I352" i="12"/>
  <c r="K352" i="12"/>
  <c r="K351" i="12" s="1"/>
  <c r="M352" i="12"/>
  <c r="M351" i="12" s="1"/>
  <c r="O352" i="12"/>
  <c r="Q352" i="12"/>
  <c r="V352" i="12"/>
  <c r="V351" i="12" s="1"/>
  <c r="G354" i="12"/>
  <c r="I354" i="12"/>
  <c r="I351" i="12" s="1"/>
  <c r="K354" i="12"/>
  <c r="M354" i="12"/>
  <c r="O354" i="12"/>
  <c r="Q354" i="12"/>
  <c r="V354" i="12"/>
  <c r="G355" i="12"/>
  <c r="M355" i="12" s="1"/>
  <c r="I355" i="12"/>
  <c r="K355" i="12"/>
  <c r="O355" i="12"/>
  <c r="Q355" i="12"/>
  <c r="V355" i="12"/>
  <c r="G356" i="12"/>
  <c r="M356" i="12" s="1"/>
  <c r="I356" i="12"/>
  <c r="K356" i="12"/>
  <c r="O356" i="12"/>
  <c r="Q356" i="12"/>
  <c r="V356" i="12"/>
  <c r="G357" i="12"/>
  <c r="M357" i="12" s="1"/>
  <c r="I357" i="12"/>
  <c r="K357" i="12"/>
  <c r="O357" i="12"/>
  <c r="Q357" i="12"/>
  <c r="Q351" i="12" s="1"/>
  <c r="V357" i="12"/>
  <c r="G358" i="12"/>
  <c r="I358" i="12"/>
  <c r="K358" i="12"/>
  <c r="M358" i="12"/>
  <c r="O358" i="12"/>
  <c r="O351" i="12" s="1"/>
  <c r="Q358" i="12"/>
  <c r="V358" i="12"/>
  <c r="G359" i="12"/>
  <c r="I359" i="12"/>
  <c r="K359" i="12"/>
  <c r="M359" i="12"/>
  <c r="O359" i="12"/>
  <c r="Q359" i="12"/>
  <c r="V359" i="12"/>
  <c r="G360" i="12"/>
  <c r="I360" i="12"/>
  <c r="K360" i="12"/>
  <c r="M360" i="12"/>
  <c r="O360" i="12"/>
  <c r="Q360" i="12"/>
  <c r="V360" i="12"/>
  <c r="G361" i="12"/>
  <c r="M361" i="12" s="1"/>
  <c r="I361" i="12"/>
  <c r="K361" i="12"/>
  <c r="O361" i="12"/>
  <c r="Q361" i="12"/>
  <c r="V361" i="12"/>
  <c r="G362" i="12"/>
  <c r="M362" i="12" s="1"/>
  <c r="I362" i="12"/>
  <c r="K362" i="12"/>
  <c r="O362" i="12"/>
  <c r="Q362" i="12"/>
  <c r="V362" i="12"/>
  <c r="G364" i="12"/>
  <c r="I364" i="12"/>
  <c r="I363" i="12" s="1"/>
  <c r="K364" i="12"/>
  <c r="M364" i="12"/>
  <c r="O364" i="12"/>
  <c r="O363" i="12" s="1"/>
  <c r="Q364" i="12"/>
  <c r="V364" i="12"/>
  <c r="G365" i="12"/>
  <c r="I365" i="12"/>
  <c r="K365" i="12"/>
  <c r="K363" i="12" s="1"/>
  <c r="M365" i="12"/>
  <c r="O365" i="12"/>
  <c r="Q365" i="12"/>
  <c r="V365" i="12"/>
  <c r="G366" i="12"/>
  <c r="I366" i="12"/>
  <c r="K366" i="12"/>
  <c r="M366" i="12"/>
  <c r="O366" i="12"/>
  <c r="Q366" i="12"/>
  <c r="V366" i="12"/>
  <c r="G367" i="12"/>
  <c r="M367" i="12" s="1"/>
  <c r="I367" i="12"/>
  <c r="K367" i="12"/>
  <c r="O367" i="12"/>
  <c r="Q367" i="12"/>
  <c r="V367" i="12"/>
  <c r="G368" i="12"/>
  <c r="M368" i="12" s="1"/>
  <c r="I368" i="12"/>
  <c r="K368" i="12"/>
  <c r="O368" i="12"/>
  <c r="Q368" i="12"/>
  <c r="V368" i="12"/>
  <c r="V363" i="12" s="1"/>
  <c r="G369" i="12"/>
  <c r="M369" i="12" s="1"/>
  <c r="I369" i="12"/>
  <c r="K369" i="12"/>
  <c r="O369" i="12"/>
  <c r="Q369" i="12"/>
  <c r="Q363" i="12" s="1"/>
  <c r="V369" i="12"/>
  <c r="G370" i="12"/>
  <c r="I370" i="12"/>
  <c r="K370" i="12"/>
  <c r="M370" i="12"/>
  <c r="O370" i="12"/>
  <c r="Q370" i="12"/>
  <c r="V370" i="12"/>
  <c r="G373" i="12"/>
  <c r="I373" i="12"/>
  <c r="K373" i="12"/>
  <c r="M373" i="12"/>
  <c r="O373" i="12"/>
  <c r="Q373" i="12"/>
  <c r="V373" i="12"/>
  <c r="G374" i="12"/>
  <c r="I374" i="12"/>
  <c r="K374" i="12"/>
  <c r="M374" i="12"/>
  <c r="O374" i="12"/>
  <c r="Q374" i="12"/>
  <c r="V374" i="12"/>
  <c r="G375" i="12"/>
  <c r="M375" i="12" s="1"/>
  <c r="I375" i="12"/>
  <c r="K375" i="12"/>
  <c r="O375" i="12"/>
  <c r="Q375" i="12"/>
  <c r="V375" i="12"/>
  <c r="G376" i="12"/>
  <c r="M376" i="12" s="1"/>
  <c r="I376" i="12"/>
  <c r="K376" i="12"/>
  <c r="O376" i="12"/>
  <c r="Q376" i="12"/>
  <c r="V376" i="12"/>
  <c r="G377" i="12"/>
  <c r="M377" i="12" s="1"/>
  <c r="I377" i="12"/>
  <c r="K377" i="12"/>
  <c r="O377" i="12"/>
  <c r="Q377" i="12"/>
  <c r="V377" i="12"/>
  <c r="O378" i="12"/>
  <c r="Q378" i="12"/>
  <c r="G379" i="12"/>
  <c r="G378" i="12" s="1"/>
  <c r="I379" i="12"/>
  <c r="K379" i="12"/>
  <c r="K378" i="12" s="1"/>
  <c r="M379" i="12"/>
  <c r="M378" i="12" s="1"/>
  <c r="O379" i="12"/>
  <c r="Q379" i="12"/>
  <c r="V379" i="12"/>
  <c r="V378" i="12" s="1"/>
  <c r="G381" i="12"/>
  <c r="I381" i="12"/>
  <c r="I378" i="12" s="1"/>
  <c r="K381" i="12"/>
  <c r="M381" i="12"/>
  <c r="O381" i="12"/>
  <c r="Q381" i="12"/>
  <c r="V381" i="12"/>
  <c r="G383" i="12"/>
  <c r="M383" i="12" s="1"/>
  <c r="I383" i="12"/>
  <c r="K383" i="12"/>
  <c r="O383" i="12"/>
  <c r="Q383" i="12"/>
  <c r="V383" i="12"/>
  <c r="AE385" i="12"/>
  <c r="AF385" i="12"/>
  <c r="I20" i="1"/>
  <c r="I19" i="1"/>
  <c r="I18" i="1"/>
  <c r="F43" i="1"/>
  <c r="G23" i="1" s="1"/>
  <c r="G43" i="1"/>
  <c r="H42" i="1"/>
  <c r="I42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I17" i="1" l="1"/>
  <c r="I82" i="1"/>
  <c r="J81" i="1" s="1"/>
  <c r="I16" i="1"/>
  <c r="I21" i="1" s="1"/>
  <c r="G28" i="1"/>
  <c r="H41" i="1"/>
  <c r="I41" i="1" s="1"/>
  <c r="G25" i="1"/>
  <c r="A25" i="1" s="1"/>
  <c r="G26" i="1"/>
  <c r="A26" i="1"/>
  <c r="A23" i="1"/>
  <c r="M280" i="12"/>
  <c r="M257" i="12"/>
  <c r="M209" i="12"/>
  <c r="M363" i="12"/>
  <c r="M8" i="12"/>
  <c r="M189" i="12"/>
  <c r="M305" i="12"/>
  <c r="M302" i="12" s="1"/>
  <c r="M269" i="12"/>
  <c r="M265" i="12" s="1"/>
  <c r="M242" i="12"/>
  <c r="M237" i="12" s="1"/>
  <c r="M207" i="12"/>
  <c r="M206" i="12" s="1"/>
  <c r="M156" i="12"/>
  <c r="M155" i="12" s="1"/>
  <c r="M141" i="12"/>
  <c r="M140" i="12" s="1"/>
  <c r="M120" i="12"/>
  <c r="M119" i="12" s="1"/>
  <c r="M92" i="12"/>
  <c r="M91" i="12" s="1"/>
  <c r="M84" i="12"/>
  <c r="M83" i="12" s="1"/>
  <c r="M66" i="12"/>
  <c r="M65" i="12" s="1"/>
  <c r="M48" i="12"/>
  <c r="M47" i="12" s="1"/>
  <c r="M30" i="12"/>
  <c r="M26" i="12" s="1"/>
  <c r="M17" i="12"/>
  <c r="G363" i="12"/>
  <c r="G209" i="12"/>
  <c r="G189" i="12"/>
  <c r="G280" i="12"/>
  <c r="G257" i="12"/>
  <c r="J39" i="1"/>
  <c r="J43" i="1" s="1"/>
  <c r="J41" i="1"/>
  <c r="J42" i="1"/>
  <c r="H43" i="1"/>
  <c r="J61" i="1" l="1"/>
  <c r="J55" i="1"/>
  <c r="J78" i="1"/>
  <c r="J60" i="1"/>
  <c r="J75" i="1"/>
  <c r="J57" i="1"/>
  <c r="J74" i="1"/>
  <c r="J70" i="1"/>
  <c r="J79" i="1"/>
  <c r="J72" i="1"/>
  <c r="J54" i="1"/>
  <c r="J67" i="1"/>
  <c r="J59" i="1"/>
  <c r="J65" i="1"/>
  <c r="J69" i="1"/>
  <c r="J80" i="1"/>
  <c r="J56" i="1"/>
  <c r="J64" i="1"/>
  <c r="J71" i="1"/>
  <c r="J66" i="1"/>
  <c r="J77" i="1"/>
  <c r="J73" i="1"/>
  <c r="J53" i="1"/>
  <c r="J76" i="1"/>
  <c r="J63" i="1"/>
  <c r="J68" i="1"/>
  <c r="J62" i="1"/>
  <c r="J58" i="1"/>
  <c r="G24" i="1"/>
  <c r="A27" i="1" s="1"/>
  <c r="A24" i="1"/>
  <c r="J82" i="1" l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Zdeněk Varvařovský</author>
  </authors>
  <commentList>
    <comment ref="S6" authorId="0" shapeId="0" xr:uid="{6294893D-6F5E-42F8-B1B5-959888DC72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7FD4496-1BA1-4327-8676-AAD3957C25B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<sst xmlns="http://schemas.openxmlformats.org/spreadsheetml/2006/main" count="2374" uniqueCount="706">
  <si>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</si>
  <si>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</si>
  <si>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</si>
  <si>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</si>
  <si>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</si>
  <si>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</si>
  <si>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</si>
  <si>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</si>
  <si>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</si>
  <si>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</si>
  <si>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</si>
  <si>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</si>
  <si>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</si>
  <si>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</si>
  <si>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</si>
  <si>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</si>
  <si>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</si>
  <si>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</si>
  <si>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</si>
  <si>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</si>
  <si>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</si>
  <si>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</si>
  <si>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</si>
  <si>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</si>
  <si>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</si>
  <si>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</si>
  <si>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</si>
  <si>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</si>
  <si>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</si>
  <si>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</si>
  <si>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</si>
  <si>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</si>
  <si>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</si>
  <si>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</si>
  <si>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</si>
  <si>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</si>
  <si>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</si>
  <si>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</si>
  <si>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</si>
  <si>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</si>
  <si>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</si>
  <si>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</si>
  <si>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</si>
  <si>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</t>
  </si>
  <si>
    <t>Nové učebny 1.NP - pavilon B</t>
  </si>
  <si>
    <t>03</t>
  </si>
  <si>
    <t>Objekt:</t>
  </si>
  <si>
    <t>Rozpočet:</t>
  </si>
  <si>
    <t>Varvařovský - projektování a IČ, IČ - 11617721, DIČ - CZ5604250718</t>
  </si>
  <si>
    <t>2021053_3</t>
  </si>
  <si>
    <t>GASOS ROKYCANY</t>
  </si>
  <si>
    <t>Gymnázium a Střední odborná škola, Rokycany, Mládežníků 1115</t>
  </si>
  <si>
    <t>Mládežníků 1115</t>
  </si>
  <si>
    <t>Rokycany-Nové Město</t>
  </si>
  <si>
    <t>33701</t>
  </si>
  <si>
    <t>48380296</t>
  </si>
  <si>
    <t>Varvařovský - projektování a IČ</t>
  </si>
  <si>
    <t>Veselá 57</t>
  </si>
  <si>
    <t>Rokycany</t>
  </si>
  <si>
    <t>11617721</t>
  </si>
  <si>
    <t>CZ5604250718</t>
  </si>
  <si>
    <t>Určen při výběrovém řízení</t>
  </si>
  <si>
    <t>11111111</t>
  </si>
  <si>
    <t>Stavba</t>
  </si>
  <si>
    <t>Stavební objekt</t>
  </si>
  <si>
    <t>Celkem za stavbu</t>
  </si>
  <si>
    <t>CZK</t>
  </si>
  <si>
    <t>#POPS</t>
  </si>
  <si>
    <t>Popis stavby: 2021053_3 - GASOS ROKYCANY</t>
  </si>
  <si>
    <t>#POPO</t>
  </si>
  <si>
    <t>Popis objektu: 03 - Nové učebny 1.NP - pavilon B</t>
  </si>
  <si>
    <t>#POPR</t>
  </si>
  <si>
    <t>Popis rozpočtu: 3 - Nové učebny 1.NP - pavilon B</t>
  </si>
  <si>
    <t>Rekapitulace dílů</t>
  </si>
  <si>
    <t>Typ dílu</t>
  </si>
  <si>
    <t>1</t>
  </si>
  <si>
    <t>Zemní práce</t>
  </si>
  <si>
    <t>2</t>
  </si>
  <si>
    <t>Základy a zvláštní zakládání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</si>
  <si>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</si>
  <si>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</si>
  <si>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</si>
  <si>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</si>
  <si>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</si>
  <si>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</si>
  <si>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</si>
  <si>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</si>
  <si>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</si>
  <si>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</si>
  <si>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</si>
  <si>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</si>
  <si>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</si>
  <si>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</si>
  <si>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</si>
  <si>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</si>
  <si>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</si>
  <si>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</si>
  <si>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</si>
  <si>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</si>
  <si>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</si>
  <si>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</si>
  <si>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</si>
  <si>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</si>
  <si>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</si>
  <si>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</si>
  <si>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</si>
  <si>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</si>
  <si>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</si>
  <si>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</si>
  <si>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</si>
  <si>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</si>
  <si>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</si>
  <si>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</si>
  <si>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</si>
  <si>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</si>
  <si>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</si>
  <si>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</si>
  <si>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</si>
  <si>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</si>
  <si>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</si>
  <si>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</si>
  <si>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</si>
  <si>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</si>
  <si>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</si>
  <si>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</si>
  <si>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</si>
  <si>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</si>
  <si>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</si>
  <si>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</si>
  <si>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</si>
  <si>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</si>
  <si>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</si>
  <si>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</si>
  <si>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</si>
  <si>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</si>
  <si>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</si>
  <si>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</si>
  <si>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</si>
  <si>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</si>
  <si>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</si>
  <si>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</si>
  <si>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</si>
  <si>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</si>
  <si>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</si>
  <si>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</si>
  <si>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</si>
  <si>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</si>
  <si>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</si>
  <si>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</si>
  <si>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</si>
  <si>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</si>
  <si>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</si>
  <si>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</si>
  <si>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</si>
  <si>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</si>
  <si>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</si>
  <si>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</si>
  <si>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</si>
  <si>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</si>
  <si>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</si>
  <si>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</si>
  <si>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</si>
  <si>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</si>
  <si>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3</t>
  </si>
  <si>
    <t>m3</t>
  </si>
  <si>
    <t>800-1</t>
  </si>
  <si>
    <t>RTS 23/ I</t>
  </si>
  <si>
    <t>Indiv</t>
  </si>
  <si>
    <t>Práce</t>
  </si>
  <si>
    <t>Běžná</t>
  </si>
  <si>
    <t>POL1_</t>
  </si>
  <si>
    <t>s přehozením na vzdálenost do 5 m nebo s naložením na ruční dopravní prostředek</t>
  </si>
  <si>
    <t>SPI</t>
  </si>
  <si>
    <t>9,25*0,40*0,90</t>
  </si>
  <si>
    <t>VV</t>
  </si>
  <si>
    <t>162401102R00</t>
  </si>
  <si>
    <t>Vodorovné přemístění výkopku z horniny 1 až 4, na vzdálenost přes 1 500  do 2 000 m</t>
  </si>
  <si>
    <t>po suchu, bez naložení výkopku, avšak se složením bez rozhrnutí, zpáteční cesta vozidla.</t>
  </si>
  <si>
    <t>Odkaz na mn. položky pořadí 1 : 3,33000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</si>
  <si>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</si>
  <si>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</si>
  <si>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</si>
  <si>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</si>
  <si>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215901101RT5</t>
  </si>
  <si>
    <t>Zhutnění podloží z rostlé horniny 1 až 4 pod násypy z hornin soudržných do 92% PS a nesoudržných  sypkých relativní ulehlosti l(d) do 0,8 vibrační deskou</t>
  </si>
  <si>
    <t>m2</t>
  </si>
  <si>
    <t>z rostlé horniny tř.1 - 4 pod násypy z hornin soudržných do 92% PS a hornin nesoudržných sypkých relativní ulehlosti I(d) do 0,8</t>
  </si>
  <si>
    <t>8,80*9,25*2</t>
  </si>
  <si>
    <t>274313621R00</t>
  </si>
  <si>
    <t>Beton základových pasů prostý třídy C 20/25</t>
  </si>
  <si>
    <t>801-1</t>
  </si>
  <si>
    <t>Včetně dodávky a uložení betonu a kamene.</t>
  </si>
  <si>
    <t>POP</t>
  </si>
  <si>
    <t>Odkaz na mn. položky pořadí 1 : 3,33000*1,035</t>
  </si>
  <si>
    <t>310271620R00</t>
  </si>
  <si>
    <t>Zazdívka otvorů z pórobetonových tvárnic plochy od 1 m2 do 4 m2, tloušťka zdiva 200 mm</t>
  </si>
  <si>
    <t>801-4</t>
  </si>
  <si>
    <t>ve zdivu nadzákladovém, včetně pomocného pracovního lešení</t>
  </si>
  <si>
    <t>0,8*2</t>
  </si>
  <si>
    <t>310271637R00</t>
  </si>
  <si>
    <t>Zazdívka otvorů z pórobetonových tvárnic plochy od 1 m2 do 4 m2, tloušťka zdiva 375 mm</t>
  </si>
  <si>
    <t>1,8*2,05</t>
  </si>
  <si>
    <t>1,10*2,10*0,60</t>
  </si>
  <si>
    <t>317941123RT3</t>
  </si>
  <si>
    <t>Osazení ocelových válcovaných nosníků na zdivu včetně dodávky profilu I, výšky 160 mm</t>
  </si>
  <si>
    <t>t</t>
  </si>
  <si>
    <t>profilu I, nebo IE, nebo U, nebo UE, nebo L</t>
  </si>
  <si>
    <t>0,0169*1,50*2</t>
  </si>
  <si>
    <t>342255028RT1</t>
  </si>
  <si>
    <t>Příčky z cihel a tvárnic nepálených příčky z příčkovek pórobetonových tloušťky 150 mm</t>
  </si>
  <si>
    <t>včetně pomocného lešení</t>
  </si>
  <si>
    <t>9,25*3,25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</si>
  <si>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</si>
  <si>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</si>
  <si>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</si>
  <si>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</si>
  <si>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</si>
  <si>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3,25*2</t>
  </si>
  <si>
    <t>342264051R00</t>
  </si>
  <si>
    <t>Podhledy na kovové konstrukci opláštěné deskami sádrokartonovými nosná konstrukce z profilů CD s přímým uchycením 1x deska, tloušťky 12,5 mm, standard, bez izolace</t>
  </si>
  <si>
    <t xml:space="preserve">modrá akustická sádrokartonová deska, pro dosažení vyšších hodnot vzduchové neprůzvučnosti, : </t>
  </si>
  <si>
    <t>podélná hrana HRAK, příčná SK, třída reakce na oheň A2-s1, d0, 12,5 : 8,80*9,25*2</t>
  </si>
  <si>
    <t>612403380R00</t>
  </si>
  <si>
    <t>Hrubá výplň rýh ve stěnách, jakoukoliv maltou maltou ze suchých směsí  30 x 30 mm</t>
  </si>
  <si>
    <t>jakékoliv šířky rýhy,</t>
  </si>
  <si>
    <t>612403386RT1</t>
  </si>
  <si>
    <t>Hrubá výplň rýh ve stěnách, jakoukoliv maltou maltou ze suchých směsí  100 x 100 mm</t>
  </si>
  <si>
    <t>612409991R00</t>
  </si>
  <si>
    <t>Začištění omítek kolem oken, dveří a obkladů apod. maltou vápenou</t>
  </si>
  <si>
    <t>(2+0,9+2)*4</t>
  </si>
  <si>
    <t>(2+1,8+2)*2</t>
  </si>
  <si>
    <t>(2+0,8+2)*2</t>
  </si>
  <si>
    <t>(2+1,1+2)*2</t>
  </si>
  <si>
    <t>612421231RT2</t>
  </si>
  <si>
    <t>Oprava vnitřních vápenných omítek stěn v množství opravované plochy přes 5 do 10 %,  štukových</t>
  </si>
  <si>
    <t>(8,80+9,25+8,80)*3*2</t>
  </si>
  <si>
    <t>612475221RT2</t>
  </si>
  <si>
    <t>Omítky vnitřních stěn ze suché směsi s postřikem, vápenosádrová, tloušťka vrstvy 10 mm</t>
  </si>
  <si>
    <t>v podlaží i ve schodišti, kompletní souvrství</t>
  </si>
  <si>
    <t>8,80*3*2</t>
  </si>
  <si>
    <t>1,8*2,05*2</t>
  </si>
  <si>
    <t>0,8*2,05*2</t>
  </si>
  <si>
    <t>1,10*2,05*2</t>
  </si>
  <si>
    <t>631312621R00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</si>
  <si>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</si>
  <si>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</si>
  <si>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</si>
  <si>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>8,80*9,25*0,08*2</t>
  </si>
  <si>
    <t>631315621R00</t>
  </si>
  <si>
    <t xml:space="preserve">Mazanina z betonu prostého tl. přes 120 do 240 mm třídy C 20/25,  </t>
  </si>
  <si>
    <t>8,80*9,25*0,15*2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</si>
  <si>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</si>
  <si>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</si>
  <si>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</si>
  <si>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Odkaz na mn. položky pořadí 19 : 24,42000</t>
  </si>
  <si>
    <t>631361921RT9</t>
  </si>
  <si>
    <t>Výztuž mazanin z betonů a z lehkých betonů ze svařovaných sítí průměr drátu 8 mm, velikost oka 150/150 mm</t>
  </si>
  <si>
    <t>včetně distančních prvků</t>
  </si>
  <si>
    <t>8,80*9,25*2*2*0,00537*1,10</t>
  </si>
  <si>
    <t>631571003R00</t>
  </si>
  <si>
    <t>Násyp pod podlahy z kameniva z kameniva  ze štěrkopísku 0-32 pro zpevnění podkladu</t>
  </si>
  <si>
    <t>pod mazaniny a dlažby, popř. na plochých střechách, vodorovný nebo ve spádu, s udusáním a urovnáním povrchu,</t>
  </si>
  <si>
    <t>8,80*9,25*0,05*2</t>
  </si>
  <si>
    <t>642942111RU5</t>
  </si>
  <si>
    <t>Osazení zárubní dveřních ocelových bez dveřních křídel, do zdiva včetně kotvení, na jakoukoliv cementovou maltu, s vybetonováním prahu v zárubni a s osazením špalíků nebo latí pro dřevěný práh  včetně dodávky zárubní  900 x 1970 x 150 mm</t>
  </si>
  <si>
    <t>kus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</si>
  <si>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</si>
  <si>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</si>
  <si>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</si>
  <si>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</si>
  <si>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</si>
  <si>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9,25*8,80*2</t>
  </si>
  <si>
    <t>965043321RT1</t>
  </si>
  <si>
    <t>Bourání podkladů pod dlažby nebo litých celistvých dlažeb a mazanin  betonových s potěrem nebo teracem, tloušťky do 100 mm, plochy do 1 m2</t>
  </si>
  <si>
    <t>801-3</t>
  </si>
  <si>
    <t>965043341R00</t>
  </si>
  <si>
    <t>Bourání podkladů pod dlažby nebo litých celistvých dlažeb a mazanin  betonových s potěrem nebo teracem, tloušťky do 100 mm, plochy přes 4 m2</t>
  </si>
  <si>
    <t>8,80*9,25*0,10*2</t>
  </si>
  <si>
    <t>965049111RT1</t>
  </si>
  <si>
    <t>Bourání podkladů pod dlažby nebo litých celistvých dlažeb a mazanin  příplatek za bourání mazanin vyztužených svařovanou sítí, tloušťky do 100 mm</t>
  </si>
  <si>
    <t>Odkaz na mn. položky pořadí 27 : 16,28000</t>
  </si>
  <si>
    <t>965081713R00</t>
  </si>
  <si>
    <t>Bourání podlah z keramických dlaždic, tloušťky do 10 mm, plochy přes 1 m2</t>
  </si>
  <si>
    <t>bez podkladního lože, s jakoukoliv výplní spár</t>
  </si>
  <si>
    <t>965082933R00</t>
  </si>
  <si>
    <t>Odstranění násypu pod podlahami a ochranného na střechách tloušťky do 200 mm, plochy přes 2 m2</t>
  </si>
  <si>
    <t>8,80*9,25*0,20*2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</si>
  <si>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</si>
  <si>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</si>
  <si>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</si>
  <si>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(2+1+2)*0,20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</si>
  <si>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</si>
  <si>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</si>
  <si>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</si>
  <si>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2*2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</si>
  <si>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</si>
  <si>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</si>
  <si>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1,8*2,0*2</t>
  </si>
  <si>
    <t>971033641R00</t>
  </si>
  <si>
    <t>Vybourání otvorů ve zdivu cihelném z jakýchkoliv cihel pálených  na jakoukoliv maltu vápenou nebo vápenocementovou, plochy do 4 m2, tloušťky do 300 mm</t>
  </si>
  <si>
    <t>základovém nebo nadzákladovém,</t>
  </si>
  <si>
    <t>Včetně pomocného lešení o výšce podlahy do 1900 mm a pro zatížení do 1,5 kPa  (150 kg/m2).</t>
  </si>
  <si>
    <t>01*2*0,20</t>
  </si>
  <si>
    <t>978013121R00</t>
  </si>
  <si>
    <t>Otlučení omítek vápenných nebo vápenocementových vnitřních s vyškrabáním spár, s očištěním zdiva stěn, v rozsahu do 10 %</t>
  </si>
  <si>
    <t>Odkaz na mn. položky pořadí 16 : 161,10000</t>
  </si>
  <si>
    <t>978071261R00</t>
  </si>
  <si>
    <t>Odsekání omítky a odstranění izolace lepenkové vodorovné, plochy přes 1 m2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</si>
  <si>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</si>
  <si>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</si>
  <si>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</si>
  <si>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</si>
  <si>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</si>
  <si>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</si>
  <si>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</si>
  <si>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</si>
  <si>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711141559RT2</t>
  </si>
  <si>
    <t xml:space="preserve">Provedení izolace proti zemní vlhkosti pásy přitavením vodorovná, 2 vrstvy, bez dodávky izolačních pásů,  </t>
  </si>
  <si>
    <t>Odkaz na mn. položky pořadí 38 : 162,80000</t>
  </si>
  <si>
    <t>62836110R</t>
  </si>
  <si>
    <t>Pás hydroizolační asfaltový tloušťka = 4,0 mm; asfalt: oxidovaný; nosná vložka: Al fólie + skelná rohož; horní strana: minerální posyp; spodní strana: separační spalná fólie</t>
  </si>
  <si>
    <t>SPCM</t>
  </si>
  <si>
    <t>Specifikace</t>
  </si>
  <si>
    <t>POL3_</t>
  </si>
  <si>
    <t>Odkaz na mn. položky pořadí 39 : 162,80000*1,1</t>
  </si>
  <si>
    <t>628522691R</t>
  </si>
  <si>
    <t>Pás hydroizolační asfaltový tloušťka = 4,0 mm; asfalt: modifikovaný; nosná vložka: Al fólie kašírovaná skleněnými vlákny; horní strana: minerální posyp; spodní strana: PE fólie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</si>
  <si>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</si>
  <si>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</si>
  <si>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</si>
  <si>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713121111RT1</t>
  </si>
  <si>
    <t>Montáž tepelné izolace podlah  jednovrstvá, bez dodávky materiálu</t>
  </si>
  <si>
    <t>800-713</t>
  </si>
  <si>
    <t>28375464R</t>
  </si>
  <si>
    <t>Výrobek izolační pro budovy z extrudovaného polystyrenu (XPS) tvar: deska; tloušťka d = 100,0 mm; OH = 35 kg/m3; lambda = 0,036 W/(m.K); pevnost v tlaku CS 300 kPa; RtF: E</t>
  </si>
  <si>
    <t>Odkaz na mn. položky pořadí 43 : 162,80000*1,05</t>
  </si>
  <si>
    <t>998713101R00</t>
  </si>
  <si>
    <t>Přesun hmot pro izolace tepelné v objektech výšky do 6 m</t>
  </si>
  <si>
    <t>50 m vodorovně</t>
  </si>
  <si>
    <t>721170905R00</t>
  </si>
  <si>
    <t>Opravy odpadního potrubí novodurového vsazení odbočky, D 50 mm</t>
  </si>
  <si>
    <t>800-721</t>
  </si>
  <si>
    <t>Včetně pomocného lešení o výšce podlahy do 1900 mm a pro zatížení do 1,5 kPa.</t>
  </si>
  <si>
    <t>721171803R00</t>
  </si>
  <si>
    <t>Demontáž potrubí z novodurových trub do D 75 mm</t>
  </si>
  <si>
    <t>odpadního nebo připojovacího,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</si>
  <si>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</si>
  <si>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</si>
  <si>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</si>
  <si>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</si>
  <si>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u1 : 2+1</t>
  </si>
  <si>
    <t>u2 : 2+4+1</t>
  </si>
  <si>
    <t>721194104R00</t>
  </si>
  <si>
    <t>Zřízení přípojek na potrubí D 40 mm, materiál ve specifikaci</t>
  </si>
  <si>
    <t>vyvedení a upevnění odpadních výpustek,</t>
  </si>
  <si>
    <t>998721102R00</t>
  </si>
  <si>
    <t>Přesun hmot pro vnitřní kanalizaci v objektech výšky do 12 m</t>
  </si>
  <si>
    <t>50 m vodorovně, měřeno od těžiště půdorysné plochy skládky do těžiště půdorysné plochy objektu</t>
  </si>
  <si>
    <t>722170801R00</t>
  </si>
  <si>
    <t>Demontáž potrubí z trubek z PH tlakových do D 32 mm</t>
  </si>
  <si>
    <t>722172962R00</t>
  </si>
  <si>
    <t>Opravy vodovodního potrubí z plastových trubek vsazení odbočky do stávajícího plastového potrubí polyfuzí včetně T-kusu, D 20 mm</t>
  </si>
  <si>
    <t>722171913R00</t>
  </si>
  <si>
    <t>Opravy vodovodního potrubí z plastových trubek ostatní práce mimo spojové svary s přidáním materiálu  odříznutí plastové trubky, přes D 20 do D 25 mm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</si>
  <si>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</si>
  <si>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</si>
  <si>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</si>
  <si>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Potrubí včetně tvarovek a zednických výpomocí.</t>
  </si>
  <si>
    <t>u1 : 2*3</t>
  </si>
  <si>
    <t>u2 : (2,5+2)*3</t>
  </si>
  <si>
    <t>722179191R00</t>
  </si>
  <si>
    <t>Příplatky za malý rozsah za práce malého rozsahu na zakázce do 20 m rozvodu</t>
  </si>
  <si>
    <t>soubor</t>
  </si>
  <si>
    <t>722181211RT7</t>
  </si>
  <si>
    <t>Izolace vodovodního potrubí návleková z trubic z pěnového polyetylenu, tloušťka stěny 6 mm, d 22 mm</t>
  </si>
  <si>
    <t>V položce je kalkulována dodávka izolační trubice, spon a lepicí pásky.</t>
  </si>
  <si>
    <t>722181214RU1</t>
  </si>
  <si>
    <t>Izolace vodovodního potrubí návleková z trubic z pěnového polyetylenu, tloušťka stěny 20 mm, d 32 mm</t>
  </si>
  <si>
    <t>Odkaz na mn. položky pořadí 70 : 51,00000</t>
  </si>
  <si>
    <t>722190402R00</t>
  </si>
  <si>
    <t>Vyvedení a upevnění výpustek DN 20</t>
  </si>
  <si>
    <t>722190901R00</t>
  </si>
  <si>
    <t>Uzavření nebo otevření vodovodního potrubí při opravě</t>
  </si>
  <si>
    <t>včetně vypuštění a napuštění,</t>
  </si>
  <si>
    <t>722235112R00</t>
  </si>
  <si>
    <t>Kohout kulový, mosazný, vnitřní-vnitřní závit, DN 20, PN 25, včetně dodávky materiálu</t>
  </si>
  <si>
    <t>722280106R00</t>
  </si>
  <si>
    <t>Tlakové zkoušky vodovodního potrubí do DN 32</t>
  </si>
  <si>
    <t>Včetně dodávky vody, uzavření a zabezpečení konců potrubí.</t>
  </si>
  <si>
    <t>722290234R00</t>
  </si>
  <si>
    <t>Proplach a dezinfekce vodovodního potrubí do DN 80</t>
  </si>
  <si>
    <t>Včetně dodání desinfekčního prostředku.</t>
  </si>
  <si>
    <t>998722102R00</t>
  </si>
  <si>
    <t>Přesun hmot pro vnitřní vodovod v objektech výšky do 12 m</t>
  </si>
  <si>
    <t>vodorovně do 50 m</t>
  </si>
  <si>
    <t>725017132R00</t>
  </si>
  <si>
    <t>Umyvadlo na šrouby, bílé, šířka 550 mm, hloubka 420 mm</t>
  </si>
  <si>
    <t>725017136R00</t>
  </si>
  <si>
    <t>Sloup keramický k umyvadlu bílý</t>
  </si>
  <si>
    <t>725823121RT1</t>
  </si>
  <si>
    <t>Baterie umyvadlové a dřezové umyvadlová, stojánková, ruční ovládání s otvíráním odpadu, standardní, včetně dodávky materiálu</t>
  </si>
  <si>
    <t>MAX. PRŮTOK 6 L/ MIN : 2</t>
  </si>
  <si>
    <t>725980113R00</t>
  </si>
  <si>
    <t>Dvířka vanová, 300 x 300 mm, včetně dodávky materiálu</t>
  </si>
  <si>
    <t>998725102R00</t>
  </si>
  <si>
    <t>Přesun hmot pro zařizovací předměty v objektech výšky do 12 m</t>
  </si>
  <si>
    <t>733110810R00</t>
  </si>
  <si>
    <t>Demontáž potrubí z ocelových trubek závitových přes 50 do DN 80</t>
  </si>
  <si>
    <t>800-731</t>
  </si>
  <si>
    <t>18*2</t>
  </si>
  <si>
    <t>2*3*2</t>
  </si>
  <si>
    <t>733171116R00</t>
  </si>
  <si>
    <t>Potrubí polyetylénové síťovaný PE s hliníkovou vložkou, 32 x 3 mm</t>
  </si>
  <si>
    <t>(3,5+18,5+3,5)*2</t>
  </si>
  <si>
    <t>733171120R00</t>
  </si>
  <si>
    <t>Potrubí polyetylénové Doplňky pro potrubí polyetylénové napojení potrubí u radiátoru, rozdělovače</t>
  </si>
  <si>
    <t>733171140R00</t>
  </si>
  <si>
    <t>Potrubí polyetylénové Doplňky pro potrubí polyetylénové montáž - napojení potrubí na stoupačku</t>
  </si>
  <si>
    <t>733171152R00</t>
  </si>
  <si>
    <t>Potrubí polyetylénové Doplňky pro potrubí polyetylénové připojovací kolen. garnitura, lisovaný spoj</t>
  </si>
  <si>
    <t>733171154R00</t>
  </si>
  <si>
    <t>Potrubí polyetylénové Doplňky pro potrubí polyetylénové připojovací garnitura, lisovaný spoj</t>
  </si>
  <si>
    <t>733190106R00</t>
  </si>
  <si>
    <t>Tlakové zkoušky potrubí ocelových závitových, plastových, měděných do DN 32</t>
  </si>
  <si>
    <t>733191112R00</t>
  </si>
  <si>
    <t>Manžety prostupové přes DN 20 do DN 32</t>
  </si>
  <si>
    <t>4</t>
  </si>
  <si>
    <t>998733101R00</t>
  </si>
  <si>
    <t>Přesun hmot pro rozvody potrubí v objektech výšky do 6 m</t>
  </si>
  <si>
    <t>734235124R00</t>
  </si>
  <si>
    <t>Kohout kulový, mosazný, DN 32, PN 35, vnitřní-vnitřní, včetně dodávky materiálu</t>
  </si>
  <si>
    <t>998734101R00</t>
  </si>
  <si>
    <t>Přesun hmot pro armatury v objektech výšky do 6 m</t>
  </si>
  <si>
    <t>735000912R00</t>
  </si>
  <si>
    <t>Regulace otopného systému při opravách vyregulování dvojregulačních ventilů a kohoutů s termostatickým ovládáním</t>
  </si>
  <si>
    <t>735111810R00</t>
  </si>
  <si>
    <t>Demontáž radiátorů litinových článkových</t>
  </si>
  <si>
    <t>7*0,49</t>
  </si>
  <si>
    <t>30*0,31*6</t>
  </si>
  <si>
    <t>735110911R00</t>
  </si>
  <si>
    <t>Opravy otopných těles článkových litinových přetěsnění radiátorové růžice</t>
  </si>
  <si>
    <t>735110912R00</t>
  </si>
  <si>
    <t>Opravy otopných těles článkových litinových rozpojení otopného tělesa teplovodního</t>
  </si>
  <si>
    <t>735110914R00</t>
  </si>
  <si>
    <t>Opravy otopných těles článkových litinových stažení otopného tělesa</t>
  </si>
  <si>
    <t>735193011R00</t>
  </si>
  <si>
    <t>Čištění otopných těles kartáčem</t>
  </si>
  <si>
    <t>735191902R00</t>
  </si>
  <si>
    <t>Ostatní opravy otopných těles vyzkoušení otopných těles po opravě tlakem  litinových</t>
  </si>
  <si>
    <t>Odkaz na mn. položky pořadí 81 : 59,23000</t>
  </si>
  <si>
    <t>735191910R00</t>
  </si>
  <si>
    <t>Ostatní opravy otopných těles napuštění vody do otopného systému včetně potrubí (bez kotle a ohříváků)  otopných těles</t>
  </si>
  <si>
    <t>735192911R00</t>
  </si>
  <si>
    <t>Ostatní opravy otopných těles zpětná montáž otopných těles článkových  litinových</t>
  </si>
  <si>
    <t>998735101R00</t>
  </si>
  <si>
    <t>Přesun hmot pro otopná tělesa v objektech výšky do 6 m</t>
  </si>
  <si>
    <t>766661122R00</t>
  </si>
  <si>
    <t>Montáž dveřních křídel kompletizovaných otevíravých ,  , do ocelové nebo fošnové zárubně, jednokřídlových, šířky přes 800 mm</t>
  </si>
  <si>
    <t>800-766</t>
  </si>
  <si>
    <t>766670021R00</t>
  </si>
  <si>
    <t xml:space="preserve">Montáž kliky a štítku </t>
  </si>
  <si>
    <t>54914594R</t>
  </si>
  <si>
    <t>kování stavební - prvek: kliky se štíty pro cylindrickou vložku; provedení Cr; pro dveře</t>
  </si>
  <si>
    <t>61162104R</t>
  </si>
  <si>
    <t>Dveře vnitřní jednostranně otevíravé; funkce: klasické; šířka = 900 mm; výška = 1 970 mm; počet křídel: 1; materiál rámu křídla: MDF; materiál výplně: voština; materiál pláště: HDF; povrchová úprava: fólie; struktura povrchu: oboustranně hladká; míra zasklení: plné křídlo; barva: dekor dle vzorníku</t>
  </si>
  <si>
    <t>998766102R00</t>
  </si>
  <si>
    <t>Přesun hmot pro konstrukce truhlářské v objektech výšky do 12 m</t>
  </si>
  <si>
    <t>767135821R00</t>
  </si>
  <si>
    <t>Demontáž stěn a příček z plechu roštu pro oplechování  z kazet</t>
  </si>
  <si>
    <t>800-767</t>
  </si>
  <si>
    <t>767581801R00</t>
  </si>
  <si>
    <t>Demontáž podhledů kazet</t>
  </si>
  <si>
    <t>776101101R00</t>
  </si>
  <si>
    <t>Přípravné práce vysávání povlakových podlah průmyslovým vysavačem</t>
  </si>
  <si>
    <t>800-775</t>
  </si>
  <si>
    <t>položky neobsahují žádný materiál</t>
  </si>
  <si>
    <t>Uč. 1 : 8,80*9,25</t>
  </si>
  <si>
    <t>Uč.2 : 8,80*9,25</t>
  </si>
  <si>
    <t>776101121R00</t>
  </si>
  <si>
    <t>Přípravné práce penetrace podkladu</t>
  </si>
  <si>
    <t>Odkaz na mn. položky pořadí 97 : 162,80000</t>
  </si>
  <si>
    <t>776421100RU1</t>
  </si>
  <si>
    <t>Lepení soklíků PVC a napojení krytiny na stěnu lepení podlahových soklíků z PVC a vinylu včetně dodávky soklíku</t>
  </si>
  <si>
    <t>(8,8+9,25)*2*2</t>
  </si>
  <si>
    <t>776521200RV1</t>
  </si>
  <si>
    <t>Podlaha lepená z vinylových dílců, tloušťky 2 mm, včetně dodávky</t>
  </si>
  <si>
    <t>8,8*9,25*2</t>
  </si>
  <si>
    <t>776973123R00</t>
  </si>
  <si>
    <t>0,8*0,60</t>
  </si>
  <si>
    <t>1,60*0,60</t>
  </si>
  <si>
    <t>777531023R00</t>
  </si>
  <si>
    <t xml:space="preserve"> Podlahy ze stěrky akrylátové s disperzí samonivelační hmota, tloušťky 3 mm</t>
  </si>
  <si>
    <t>800-773</t>
  </si>
  <si>
    <t>včetně penetrace podkladu</t>
  </si>
  <si>
    <t>998776102R00</t>
  </si>
  <si>
    <t>Přesun hmot pro podlahy povlakové v objektech výšky do 12 m</t>
  </si>
  <si>
    <t>777531025R00</t>
  </si>
  <si>
    <t xml:space="preserve"> Podlahy ze stěrky akrylátové s disperzí samonivelační hmota, tloušťky 5 mm</t>
  </si>
  <si>
    <t>777553219R00</t>
  </si>
  <si>
    <t>Podlahy ze stěrky silikátové s disperzí Doplňující práce pro podlahy ze stěrek silikátových příplatek za každé 2 mm vyrovnání podlah samoniveleační hmotou na bázi cementu</t>
  </si>
  <si>
    <t>Odkaz na mn. položky pořadí 104 : 162,80000</t>
  </si>
  <si>
    <t>998777101R00</t>
  </si>
  <si>
    <t>Přesun hmot pro podlahy syntetické v objektech výšky do 6 m</t>
  </si>
  <si>
    <t>781101210R00</t>
  </si>
  <si>
    <t>Příprava podkladu pod obklady penetrace podkladu pod obklady</t>
  </si>
  <si>
    <t>800-771</t>
  </si>
  <si>
    <t>včetně dodávky materiálu.</t>
  </si>
  <si>
    <t>1,8*1,50*2</t>
  </si>
  <si>
    <t>781475115R00</t>
  </si>
  <si>
    <t>Montáž obkladů vnitřních z dlaždic keramických kladených do tmele 250 x 250 mm,  , kladených do flexibilního tmele</t>
  </si>
  <si>
    <t>Odkaz na mn. položky pořadí 107 : 5,40000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</si>
  <si>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</si>
  <si>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</si>
  <si>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</si>
  <si>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</si>
  <si>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781497111RS2</t>
  </si>
  <si>
    <t xml:space="preserve">Lišty k obkladům profil ukončovací leštěný hliník, uložení do tmele, výška profilu 8 mm,  </t>
  </si>
  <si>
    <t>(1,5+16+1,5)*2</t>
  </si>
  <si>
    <t>597813661R</t>
  </si>
  <si>
    <t>Obklad keramický typ: běžný; s glazurou (GL); tl. = 6,8 mm; a = 198 mm; b = 248 mm; povrch: hladký, lesklý; barva: bílá</t>
  </si>
  <si>
    <t>1,6*1,5*2*1,10</t>
  </si>
  <si>
    <t>998781102R00</t>
  </si>
  <si>
    <t>Přesun hmot pro obklady keramické v objektech výšky do 12 m</t>
  </si>
  <si>
    <t>783324140R00</t>
  </si>
  <si>
    <t>Nátěry otopných těles syntetické litinových radiátorů, základní + jednonásobné s 1x emailováním</t>
  </si>
  <si>
    <t>800-783</t>
  </si>
  <si>
    <t>0,38*16*4*2</t>
  </si>
  <si>
    <t>783424240R00</t>
  </si>
  <si>
    <t>Nátěry potrubí a armatur syntetické potrubí, do DN 50 mm, jednonásobné s 1x emailováním a základním nátěrem</t>
  </si>
  <si>
    <t>na vzduchu schnoucí</t>
  </si>
  <si>
    <t>4*2*1,5</t>
  </si>
  <si>
    <t>784191201R00</t>
  </si>
  <si>
    <t>Příprava povrchu Penetrace (napouštění) podkladu disperzní, jednonásobná</t>
  </si>
  <si>
    <t>800-784</t>
  </si>
  <si>
    <t>(8,8+9,25)*2*3*2</t>
  </si>
  <si>
    <t>1,1*2,05</t>
  </si>
  <si>
    <t>0,8*2,05</t>
  </si>
  <si>
    <t>784195312R00</t>
  </si>
  <si>
    <t>Malby z malířských směsí otěruvzdorných,  , bělost 88 %, dvojnásobné</t>
  </si>
  <si>
    <t>Odkaz na mn. položky pořadí 116 : 224,18500*0,33</t>
  </si>
  <si>
    <t>784452931R00</t>
  </si>
  <si>
    <t>Oprava maleby z malířských směsí se začištěním v místnostech do 3,8 m, z malířských směsí tekutých, dvojnásobné bez pačokování, jednobarevné s bílým stropem, s obroušením a oprášením</t>
  </si>
  <si>
    <t>Odkaz na mn. položky pořadí 116 : 224,18500*0,66</t>
  </si>
  <si>
    <t>784498931R00</t>
  </si>
  <si>
    <t>Ostatní práce tmelení trhlin v omítce š. do 4 mm akryl. tmelem , v místnostech do 3,8 m</t>
  </si>
  <si>
    <t>784011111R00</t>
  </si>
  <si>
    <t xml:space="preserve">Ostatní práce oprášení/ometení podkladu,  ,   </t>
  </si>
  <si>
    <t>Odkaz na mn. položky pořadí 116 : 224,18500</t>
  </si>
  <si>
    <t>784011222R00</t>
  </si>
  <si>
    <t>Ostatní práce zakrytí podlah,  , bez dodávky materiálu</t>
  </si>
  <si>
    <t>727214541R00</t>
  </si>
  <si>
    <t>Zásuvka podlahová, kruhová, s mikrospínačem, D 32 mm, včetně dodávky materiálu</t>
  </si>
  <si>
    <t>Včetně montáže a dodávky montážních desek nebo zásuvek, bez zednických výpomocí.</t>
  </si>
  <si>
    <t>141      R00</t>
  </si>
  <si>
    <t>Přirážka za podružný materiál  M 21, M 22</t>
  </si>
  <si>
    <t>Procentní sazba z hodnoty nosného materiálu.</t>
  </si>
  <si>
    <t>210010083RT1</t>
  </si>
  <si>
    <t xml:space="preserve">Montáž trubky pancéřové včetně příslušenství (kolena, přípojky atd.), z PVC, uložené pevně, průměr 21 mm, mech. pevnost 1250 N/5 cm,  </t>
  </si>
  <si>
    <t>210010312RT1</t>
  </si>
  <si>
    <t>Montáž krabice plastové odbočné, kruhové, o průměru 103 mm, hloubky 50 mm, s víčkem, do zdiva, bez zapojení, včetně dodávky</t>
  </si>
  <si>
    <t>210010321RT1</t>
  </si>
  <si>
    <t>Montáž krabice plastové univerzální, kruhové, o průměru 73 mm, hloubky 42 mm, s víčkem a svorkovnicí, do zdiva, se zapojením, včetně dodávky</t>
  </si>
  <si>
    <t>210010322RT1</t>
  </si>
  <si>
    <t>Montáž krabice plastové rozvodné, kruhové, o průměru 73 mm, hloubky 42 mm, s víčkem a svorkovnicí, do zdiva, se zapojením, včetně dodávky</t>
  </si>
  <si>
    <t>210010522R00</t>
  </si>
  <si>
    <t>Odvíčkování nebo zavíčkování krabic víčko na šroub</t>
  </si>
  <si>
    <t>210010527RT2</t>
  </si>
  <si>
    <t>Připojení svorkovnice věnečkové, čtyři oddělená pole pro spojení až tří vodičů do průřezu 4 mm2</t>
  </si>
  <si>
    <t>210010753RT2</t>
  </si>
  <si>
    <t>Montáž krabice požárně odolné čtvercové, o rozměru 126 x 126 mm, hloubky 74 mm, IP 66, s klasifikací požární odolnosti pro sdělovací kabely P90-R, E90, PS90, včetně dodávky</t>
  </si>
  <si>
    <t>210010485RT3</t>
  </si>
  <si>
    <t>Montáž sestavy krabice podlahové přístrojové, o rozměru 249 x 71 mm, nastavitelné hloubky 31 - 41 mm, materiál PA,  , včetně dodávky krabice a přístrojové podložky</t>
  </si>
  <si>
    <t>210100001R00</t>
  </si>
  <si>
    <t>Ukončení vodičů  v rozvaděči včetně zapojení a vodičové koncovky,  , průřez do 2,5 mm2</t>
  </si>
  <si>
    <t>210100002R00</t>
  </si>
  <si>
    <t>Ukončení vodičů  v rozvaděči včetně zapojení a vodičové koncovky,  , průřez do 6 mm2</t>
  </si>
  <si>
    <t>210100060R00</t>
  </si>
  <si>
    <t>Ukončení vodičů v krabici včetně zapojení ,  , průřez do 2,5 mm2</t>
  </si>
  <si>
    <t>210110001RT2</t>
  </si>
  <si>
    <t>Montáž spínače nástěnného pro prostředí obyčejné nebo vlhké včetně zapojení a dodávky spínače, jednopólového,  , řazení 1</t>
  </si>
  <si>
    <t>210110003RT1</t>
  </si>
  <si>
    <t>Montáž spínače nástěnného pro prostředí obyčejné nebo vlhké včetně zapojení a dodávky spínače, sériového,  , řazení 5</t>
  </si>
  <si>
    <t>210111014RT2</t>
  </si>
  <si>
    <t xml:space="preserve">Montáž zásuvky domovní zapuštěné včetně zapojení, včetně dodávky zásuvky dvojnásobné s ochrannými kolíky 16A/250VAC,  , provedení 2x (2P+PE),  </t>
  </si>
  <si>
    <t>210120561R00</t>
  </si>
  <si>
    <t>Montáž jističe se zapojením jednopólového, do 25 A</t>
  </si>
  <si>
    <t>210120569R00</t>
  </si>
  <si>
    <t>Montáž jističe se zapojením třípolového, do 25 A</t>
  </si>
  <si>
    <t>210120813R00</t>
  </si>
  <si>
    <t>Montáž chrániče proudového, třípólového, do 40 A</t>
  </si>
  <si>
    <t>210201221R00</t>
  </si>
  <si>
    <t>Montáž svítidla zářivkového do bytových nebo společenských místností, stropního zavěšeného, s jedním světelným zdrojem</t>
  </si>
  <si>
    <t>210201222R00</t>
  </si>
  <si>
    <t>Montáž svítidla zářivkového do bytových nebo společenských místností, stropního zavěšeného, se dvěma světelnými zdroji</t>
  </si>
  <si>
    <t>210203814R00</t>
  </si>
  <si>
    <t>Montáž závěsu lankového, ke svítidlu</t>
  </si>
  <si>
    <t>210800003R00</t>
  </si>
  <si>
    <t xml:space="preserve">Montáž vodiče CYY, 4 mm2, uloženého pod omítkou,  </t>
  </si>
  <si>
    <t>210800106RT1</t>
  </si>
  <si>
    <t>Montáž kabelu CYKY 750 V, 3 x 2,5 mm2, uloženého pod omítkou, včetně dodávky kabelu</t>
  </si>
  <si>
    <t>210800116RT1</t>
  </si>
  <si>
    <t>Montáž kabelu CYKY 750 V, 5 x 2,5 mm2, uloženého pod omítkou, včetně dodávky kabelu</t>
  </si>
  <si>
    <t>210800122RT1</t>
  </si>
  <si>
    <t>Montáž kabelu CYKY 750 V, 2 x 2,5 mm2, uloženého pod omítkou stropu, včetně dodávky kabelu</t>
  </si>
  <si>
    <t>210860223R00</t>
  </si>
  <si>
    <t>Montáž kabelu ovládacího JYTY s Al laminovanou fólií, 7 x 1 mm, pevně uloženého</t>
  </si>
  <si>
    <t>210860243R00</t>
  </si>
  <si>
    <t>Montáž kabelu ovládacího JQTQ, 7 x 0,8 mm, volně uloženého</t>
  </si>
  <si>
    <t>650710111R00</t>
  </si>
  <si>
    <t>Demontáž elektroinstalační lišty šířky do 120 mm</t>
  </si>
  <si>
    <t>M65</t>
  </si>
  <si>
    <t>650710191R00</t>
  </si>
  <si>
    <t>Odvíčkování lišty nebo kanálu elektroinstalačního</t>
  </si>
  <si>
    <t>650711661R00</t>
  </si>
  <si>
    <t>Odvíčkování elektroinstalační krabice</t>
  </si>
  <si>
    <t>650711111R00</t>
  </si>
  <si>
    <t>Demontáž kabelového žlabu nebo lávky do šířky 300 mm</t>
  </si>
  <si>
    <t>650711121R00</t>
  </si>
  <si>
    <t>Demontáž víka  kabelového žlabu nebo lávky</t>
  </si>
  <si>
    <t>650711611R00</t>
  </si>
  <si>
    <t>Demontáž elektroinstalační krabice lištové</t>
  </si>
  <si>
    <t>650801115R00</t>
  </si>
  <si>
    <t>Demontáž svítidla stropního, zavěšeného</t>
  </si>
  <si>
    <t>650801151R00</t>
  </si>
  <si>
    <t>Demontáž svítidla nástěnného, vestavného</t>
  </si>
  <si>
    <t>900      R00</t>
  </si>
  <si>
    <t>Hzs - nezmeřitelné práce</t>
  </si>
  <si>
    <t>h</t>
  </si>
  <si>
    <t>Prav.M</t>
  </si>
  <si>
    <t>HZS</t>
  </si>
  <si>
    <t>POL10_</t>
  </si>
  <si>
    <t>905      R01</t>
  </si>
  <si>
    <t>Hzs-revize provoz.souboru a st.obj., Revize</t>
  </si>
  <si>
    <t>905      R02</t>
  </si>
  <si>
    <t>Hzs-revize provoz.souboru a st.obj., Uprava stavajiciho rozvadece</t>
  </si>
  <si>
    <t>34814131R</t>
  </si>
  <si>
    <t>34814132R</t>
  </si>
  <si>
    <t>348284382R</t>
  </si>
  <si>
    <t>svítidlo nouzové zářivkové interiérové; 1 x 8 W; osvětlení trvalé; svit cca 1 h; IP 42; typ zdroje T16; patice G5; tř.izolace I; napěťová soustava 230 V, 50 Hz; mat.tělesa plast; materiál krytu plast nebo matný optický; délka 323 mm; šířka 168 mm; výška 78 mm</t>
  </si>
  <si>
    <t>35822001040R</t>
  </si>
  <si>
    <t>jistič modulární jmen.proud 16,00 A; charakt. C; počet pólů 1; jmenovitá zkratová schopnost/230 V a.c. 10 kA; tepl.okolí -25 do + 55 °C; IP 20</t>
  </si>
  <si>
    <t>35822002331R</t>
  </si>
  <si>
    <t>jistič modulární jmen.proud 16,00 A; charakt. C; počet pólů 3; jmenovitá zkratová schopnost/230 V a.c. 10 kA; tepl.okolí -25 do + 55 °C; IP 20</t>
  </si>
  <si>
    <t>358890501R</t>
  </si>
  <si>
    <t>chránič proudový; typ AC; jmen.proud 100,00 A; počet pólů 3+N; jmen.reziduální proud 30 mA; IP 20; tepl.okolí -25 do +45 °C</t>
  </si>
  <si>
    <t>371202010R</t>
  </si>
  <si>
    <t>zásuvka datová vodotěsná a prachotěsná RJ45, montáž na omítku, včetně jednoduché krabice</t>
  </si>
  <si>
    <t>206      R00</t>
  </si>
  <si>
    <t>Přidružené výkony M 22 podle čl.13-5a</t>
  </si>
  <si>
    <t>208      R00</t>
  </si>
  <si>
    <t>Práce malého rozsahu       čl.14-1a</t>
  </si>
  <si>
    <t>220281202R00</t>
  </si>
  <si>
    <t>Montáž návěstního kabelu do 12 žil na zeď</t>
  </si>
  <si>
    <t>358892010R</t>
  </si>
  <si>
    <t>zvonek modulární; pro přeruš.chod, instalace na lištu DIN; 230V AC, příkon 4,5 VA, stupeň krytí IP 40</t>
  </si>
  <si>
    <t>39442202R</t>
  </si>
  <si>
    <t>hodiny hlavní dvoumikroprocesorové signální autonomní hodiny; počet linek 1; jmenovité napětí linky 24 V; max. proud linky 0,45 A; paměť EEPROM; přesnost chodu absolutní (s DCF); jmenovité napětí signálního zdroje 75V~ / 0,8A; napájecí napětí 230 V</t>
  </si>
  <si>
    <t>75093136T</t>
  </si>
  <si>
    <t>dod.Evak. reproduktor směrový, zvukový projektor, hliníkový, 15W</t>
  </si>
  <si>
    <t>ks</t>
  </si>
  <si>
    <t>Vlastní</t>
  </si>
  <si>
    <t>979990110R00</t>
  </si>
  <si>
    <t>Poplatek za skládku za uložení, sádrokartonové desky,  , skupina 17 08 02 z Katalogu odpadů</t>
  </si>
  <si>
    <t>979990121R00</t>
  </si>
  <si>
    <t>Poplatek za skládku za uložení, asfaltové pásy,  , skupina 17 03 02 z Katalogu odpadů</t>
  </si>
  <si>
    <t>979999973R00</t>
  </si>
  <si>
    <t>Poplatek za skládku za uložení, zemina a kamení,  , skupina 17 05 04 z Katalogu odpadů</t>
  </si>
  <si>
    <t>979999978R00</t>
  </si>
  <si>
    <t>Poplatek za skládku za recyklaci, beton lehce vyztužený, kusovost do 1600 cm2, skupina 17 01 01 z Katalogu odpadů</t>
  </si>
  <si>
    <t>979999983R00</t>
  </si>
  <si>
    <t>Poplatek za skládku za recyklaci, cihel, kusovost do 1600 cm2, skupina 17 01 02 z Katalogu odpadů</t>
  </si>
  <si>
    <t>979999997R00</t>
  </si>
  <si>
    <t>Poplatek za skládku za recyklaci, směsi suti betonu, cihel, tašek a keramiky, kusovost do 1600 cm2, skupina 17 01 07 z Katalogu odpadů</t>
  </si>
  <si>
    <t>979093111R00</t>
  </si>
  <si>
    <t>Uložení suti na skládku bez zhutnění</t>
  </si>
  <si>
    <t>800-6</t>
  </si>
  <si>
    <t>s hrubým urovnáním,</t>
  </si>
  <si>
    <t>25,275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</si>
  <si>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</si>
  <si>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</si>
  <si>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</si>
  <si>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</si>
  <si>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</si>
  <si>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</si>
  <si>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</si>
  <si>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</si>
  <si>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</si>
  <si>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</si>
  <si>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</si>
  <si>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</si>
  <si>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005121 R</t>
  </si>
  <si>
    <t>Zařízení staveniště</t>
  </si>
  <si>
    <t xml:space="preserve">Kč    </t>
  </si>
  <si>
    <t>VRN</t>
  </si>
  <si>
    <t>POL99_8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</si>
  <si>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</si>
  <si>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</si>
  <si>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</si>
  <si>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</si>
  <si>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</si>
  <si>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</si>
  <si>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SUM</t>
  </si>
  <si>
    <t>END</t>
  </si>
  <si>
    <t>svítidlo interiérové zářivkové přisazené (stropní); jednotrubicové; předřadník LED driver proudově řízený ; IP 20; typ zdroje 1x LED 840; světelný tok 4500 lm; příkon svítidla 37 W; účinnost svítidla 122 lm/W;  délka 1195mm; šířka 100 mm; výška 60 mm</t>
  </si>
  <si>
    <t>svítidlo interiérové zářivkové přisazené (stropní) ; dvoutrubicové; předřadník LED driver proudově řízený ; IP 20; typ zdroje 2x LED 840; světelný tok 4450 lm; příkon svítidla 37 W; účinnost svítidla 120 lm/W;  délka 1210 mm; šířka 238 mm; výška 52 mm</t>
  </si>
  <si>
    <t>Čisticí zóny a rohože vstupní rohož,  dezinfekční, hygienická tl. 16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</si>
</sst>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sheetProtection algorithmName="SHA-512" hashValue="JcP9DoViDjujpvG0pXqnYeOv+9a8cNwcJrmcCnL1DDKYQWY0o/vi7pU5TYwpXzm5TnuIhS9gaeOscUzYA/nyeA==" saltValue="htGiBnSow05Mxxr2wgpbj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5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8" t="s">
        <v>41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6" t="s">
        <v>22</v>
      </c>
      <c r="C2" s="77"/>
      <c r="D2" s="78" t="s">
        <v>49</v>
      </c>
      <c r="E2" s="234" t="s">
        <v>50</v>
      </c>
      <c r="F2" s="235"/>
      <c r="G2" s="235"/>
      <c r="H2" s="235"/>
      <c r="I2" s="235"/>
      <c r="J2" s="236"/>
      <c r="O2" s="1"/>
    </row>
    <row r="3" spans="1:15" ht="27" customHeight="1" x14ac:dyDescent="0.2">
      <c r="A3" s="2"/>
      <c r="B3" s="79" t="s">
        <v>46</v>
      </c>
      <c r="C3" s="77"/>
      <c r="D3" s="80" t="s">
        <v>45</v>
      </c>
      <c r="E3" s="237" t="s">
        <v>44</v>
      </c>
      <c r="F3" s="238"/>
      <c r="G3" s="238"/>
      <c r="H3" s="238"/>
      <c r="I3" s="238"/>
      <c r="J3" s="239"/>
    </row>
    <row r="4" spans="1:15" ht="23.25" customHeight="1" x14ac:dyDescent="0.2">
      <c r="A4" s="73">
        <v>5720</v>
      </c>
      <c r="B4" s="81" t="s">
        <v>47</v>
      </c>
      <c r="C4" s="82"/>
      <c r="D4" s="83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42</v>
      </c>
      <c r="D5" s="222" t="s">
        <v>51</v>
      </c>
      <c r="E5" s="223"/>
      <c r="F5" s="223"/>
      <c r="G5" s="223"/>
      <c r="H5" s="18" t="s">
        <v>40</v>
      </c>
      <c r="I5" s="84" t="s">
        <v>55</v>
      </c>
      <c r="J5" s="8"/>
    </row>
    <row r="6" spans="1:15" ht="15.75" customHeight="1" x14ac:dyDescent="0.2">
      <c r="A6" s="2"/>
      <c r="B6" s="28"/>
      <c r="C6" s="53"/>
      <c r="D6" s="224" t="s">
        <v>52</v>
      </c>
      <c r="E6" s="225"/>
      <c r="F6" s="225"/>
      <c r="G6" s="225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74" t="s">
        <v>54</v>
      </c>
      <c r="E7" s="226" t="s">
        <v>53</v>
      </c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75" t="s">
        <v>56</v>
      </c>
      <c r="H8" s="18" t="s">
        <v>40</v>
      </c>
      <c r="I8" s="84" t="s">
        <v>59</v>
      </c>
      <c r="J8" s="8"/>
    </row>
    <row r="9" spans="1:15" ht="15.75" hidden="1" customHeight="1" x14ac:dyDescent="0.2">
      <c r="A9" s="2"/>
      <c r="B9" s="2"/>
      <c r="D9" s="75" t="s">
        <v>57</v>
      </c>
      <c r="H9" s="18" t="s">
        <v>34</v>
      </c>
      <c r="I9" s="84" t="s">
        <v>60</v>
      </c>
      <c r="J9" s="8"/>
    </row>
    <row r="10" spans="1:15" ht="15.75" hidden="1" customHeight="1" x14ac:dyDescent="0.2">
      <c r="A10" s="2"/>
      <c r="B10" s="35"/>
      <c r="C10" s="54"/>
      <c r="D10" s="74" t="s">
        <v>54</v>
      </c>
      <c r="E10" s="85" t="s">
        <v>58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1" t="s">
        <v>61</v>
      </c>
      <c r="E11" s="241"/>
      <c r="F11" s="241"/>
      <c r="G11" s="241"/>
      <c r="H11" s="18" t="s">
        <v>40</v>
      </c>
      <c r="I11" s="88" t="s">
        <v>62</v>
      </c>
      <c r="J11" s="8"/>
    </row>
    <row r="12" spans="1:15" ht="15.75" customHeight="1" x14ac:dyDescent="0.2">
      <c r="A12" s="2"/>
      <c r="B12" s="28"/>
      <c r="C12" s="53"/>
      <c r="D12" s="216"/>
      <c r="E12" s="216"/>
      <c r="F12" s="216"/>
      <c r="G12" s="216"/>
      <c r="H12" s="18" t="s">
        <v>34</v>
      </c>
      <c r="I12" s="86"/>
      <c r="J12" s="8"/>
    </row>
    <row r="13" spans="1:15" ht="15.75" customHeight="1" x14ac:dyDescent="0.2">
      <c r="A13" s="2"/>
      <c r="B13" s="29"/>
      <c r="C13" s="54"/>
      <c r="D13" s="87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 t="s">
        <v>48</v>
      </c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240"/>
      <c r="F15" s="240"/>
      <c r="G15" s="242"/>
      <c r="H15" s="242"/>
      <c r="I15" s="242" t="s">
        <v>29</v>
      </c>
      <c r="J15" s="243"/>
    </row>
    <row r="16" spans="1:15" ht="23.25" customHeight="1" x14ac:dyDescent="0.2">
      <c r="A16" s="141" t="s">
        <v>24</v>
      </c>
      <c r="B16" s="38" t="s">
        <v>24</v>
      </c>
      <c r="C16" s="59"/>
      <c r="D16" s="60"/>
      <c r="E16" s="205"/>
      <c r="F16" s="206"/>
      <c r="G16" s="205"/>
      <c r="H16" s="206"/>
      <c r="I16" s="205">
        <f>SUMIF(F53:F81,A16,I53:I81)+SUMIF(F53:F81,"PSU",I53:I81)</f>
        <v>0</v>
      </c>
      <c r="J16" s="207"/>
    </row>
    <row r="17" spans="1:10" ht="23.25" customHeight="1" x14ac:dyDescent="0.2">
      <c r="A17" s="141" t="s">
        <v>25</v>
      </c>
      <c r="B17" s="38" t="s">
        <v>25</v>
      </c>
      <c r="C17" s="59"/>
      <c r="D17" s="60"/>
      <c r="E17" s="205"/>
      <c r="F17" s="206"/>
      <c r="G17" s="205"/>
      <c r="H17" s="206"/>
      <c r="I17" s="205">
        <f>SUMIF(F53:F81,A17,I53:I81)</f>
        <v>0</v>
      </c>
      <c r="J17" s="207"/>
    </row>
    <row r="18" spans="1:10" ht="23.25" customHeight="1" x14ac:dyDescent="0.2">
      <c r="A18" s="141" t="s">
        <v>26</v>
      </c>
      <c r="B18" s="38" t="s">
        <v>26</v>
      </c>
      <c r="C18" s="59"/>
      <c r="D18" s="60"/>
      <c r="E18" s="205"/>
      <c r="F18" s="206"/>
      <c r="G18" s="205"/>
      <c r="H18" s="206"/>
      <c r="I18" s="205">
        <f>SUMIF(F53:F81,A18,I53:I81)</f>
        <v>0</v>
      </c>
      <c r="J18" s="207"/>
    </row>
    <row r="19" spans="1:10" ht="23.25" customHeight="1" x14ac:dyDescent="0.2">
      <c r="A19" s="141" t="s">
        <v>131</v>
      </c>
      <c r="B19" s="38" t="s">
        <v>27</v>
      </c>
      <c r="C19" s="59"/>
      <c r="D19" s="60"/>
      <c r="E19" s="205"/>
      <c r="F19" s="206"/>
      <c r="G19" s="205"/>
      <c r="H19" s="206"/>
      <c r="I19" s="205">
        <f>SUMIF(F53:F81,A19,I53:I81)</f>
        <v>0</v>
      </c>
      <c r="J19" s="207"/>
    </row>
    <row r="20" spans="1:10" ht="23.25" customHeight="1" x14ac:dyDescent="0.2">
      <c r="A20" s="141" t="s">
        <v>132</v>
      </c>
      <c r="B20" s="38" t="s">
        <v>28</v>
      </c>
      <c r="C20" s="59"/>
      <c r="D20" s="60"/>
      <c r="E20" s="205"/>
      <c r="F20" s="206"/>
      <c r="G20" s="205"/>
      <c r="H20" s="206"/>
      <c r="I20" s="205">
        <f>SUMIF(F53:F81,A20,I53:I81)</f>
        <v>0</v>
      </c>
      <c r="J20" s="207"/>
    </row>
    <row r="21" spans="1:10" ht="23.25" customHeight="1" x14ac:dyDescent="0.2">
      <c r="A21" s="2"/>
      <c r="B21" s="48" t="s">
        <v>29</v>
      </c>
      <c r="C21" s="61"/>
      <c r="D21" s="62"/>
      <c r="E21" s="208"/>
      <c r="F21" s="244"/>
      <c r="G21" s="208"/>
      <c r="H21" s="244"/>
      <c r="I21" s="208">
        <f>SUM(I16:J20)</f>
        <v>0</v>
      </c>
      <c r="J21" s="209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201">
        <f>A23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11">
        <f>ZakladDPHSniVypocet+ZakladDPHZaklVypocet</f>
        <v>0</v>
      </c>
      <c r="H28" s="211"/>
      <c r="I28" s="211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10">
        <f>A27</f>
        <v>0</v>
      </c>
      <c r="H29" s="210"/>
      <c r="I29" s="210"/>
      <c r="J29" s="121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63</v>
      </c>
      <c r="C39" s="195"/>
      <c r="D39" s="195"/>
      <c r="E39" s="195"/>
      <c r="F39" s="101">
        <f>'03 3 Pol'!AE385</f>
        <v>0</v>
      </c>
      <c r="G39" s="102">
        <f>'03 3 Pol'!AF385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/>
      <c r="C40" s="196" t="s">
        <v>64</v>
      </c>
      <c r="D40" s="196"/>
      <c r="E40" s="196"/>
      <c r="F40" s="106"/>
      <c r="G40" s="107"/>
      <c r="H40" s="107">
        <f>(F40*SazbaDPH1/100)+(G40*SazbaDPH2/100)</f>
        <v>0</v>
      </c>
      <c r="I40" s="107"/>
      <c r="J40" s="108"/>
    </row>
    <row r="41" spans="1:10" ht="25.5" hidden="1" customHeight="1" x14ac:dyDescent="0.2">
      <c r="A41" s="90">
        <v>2</v>
      </c>
      <c r="B41" s="105" t="s">
        <v>45</v>
      </c>
      <c r="C41" s="196" t="s">
        <v>44</v>
      </c>
      <c r="D41" s="196"/>
      <c r="E41" s="196"/>
      <c r="F41" s="106">
        <f>'03 3 Pol'!AE385</f>
        <v>0</v>
      </c>
      <c r="G41" s="107">
        <f>'03 3 Pol'!AF385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0">
        <v>3</v>
      </c>
      <c r="B42" s="109" t="s">
        <v>43</v>
      </c>
      <c r="C42" s="195" t="s">
        <v>44</v>
      </c>
      <c r="D42" s="195"/>
      <c r="E42" s="195"/>
      <c r="F42" s="110">
        <f>'03 3 Pol'!AE385</f>
        <v>0</v>
      </c>
      <c r="G42" s="103">
        <f>'03 3 Pol'!AF385</f>
        <v>0</v>
      </c>
      <c r="H42" s="103">
        <f>(F42*SazbaDPH1/100)+(G42*SazbaDPH2/100)</f>
        <v>0</v>
      </c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90"/>
      <c r="B43" s="197" t="s">
        <v>65</v>
      </c>
      <c r="C43" s="198"/>
      <c r="D43" s="198"/>
      <c r="E43" s="199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>
        <f>SUMIF(A39:A42,"=1",J39:J42)</f>
        <v>0</v>
      </c>
    </row>
    <row r="45" spans="1:10" x14ac:dyDescent="0.2">
      <c r="A45" t="s">
        <v>67</v>
      </c>
      <c r="B45" t="s">
        <v>68</v>
      </c>
    </row>
    <row r="46" spans="1:10" x14ac:dyDescent="0.2">
      <c r="A46" t="s">
        <v>69</v>
      </c>
      <c r="B46" t="s">
        <v>70</v>
      </c>
    </row>
    <row r="47" spans="1:10" x14ac:dyDescent="0.2">
      <c r="A47" t="s">
        <v>71</v>
      </c>
      <c r="B47" t="s">
        <v>72</v>
      </c>
    </row>
    <row r="50" spans="1:10" ht="15.75" x14ac:dyDescent="0.25">
      <c r="B50" s="122" t="s">
        <v>73</v>
      </c>
    </row>
    <row r="52" spans="1:10" ht="25.5" customHeight="1" x14ac:dyDescent="0.2">
      <c r="A52" s="124"/>
      <c r="B52" s="127" t="s">
        <v>17</v>
      </c>
      <c r="C52" s="127" t="s">
        <v>5</v>
      </c>
      <c r="D52" s="128"/>
      <c r="E52" s="128"/>
      <c r="F52" s="129" t="s">
        <v>74</v>
      </c>
      <c r="G52" s="129"/>
      <c r="H52" s="129"/>
      <c r="I52" s="129" t="s">
        <v>29</v>
      </c>
      <c r="J52" s="129" t="s">
        <v>0</v>
      </c>
    </row>
    <row r="53" spans="1:10" ht="36.75" customHeight="1" x14ac:dyDescent="0.2">
      <c r="A53" s="125"/>
      <c r="B53" s="130" t="s">
        <v>75</v>
      </c>
      <c r="C53" s="193" t="s">
        <v>76</v>
      </c>
      <c r="D53" s="194"/>
      <c r="E53" s="194"/>
      <c r="F53" s="137" t="s">
        <v>24</v>
      </c>
      <c r="G53" s="138"/>
      <c r="H53" s="138"/>
      <c r="I53" s="138">
        <f>'03 3 Pol'!G8</f>
        <v>0</v>
      </c>
      <c r="J53" s="134" t="str">
        <f>IF(I82=0,"",I53/I82*100)</f>
        <v/>
      </c>
    </row>
    <row r="54" spans="1:10" ht="36.75" customHeight="1" x14ac:dyDescent="0.2">
      <c r="A54" s="125"/>
      <c r="B54" s="130" t="s">
        <v>77</v>
      </c>
      <c r="C54" s="193" t="s">
        <v>78</v>
      </c>
      <c r="D54" s="194"/>
      <c r="E54" s="194"/>
      <c r="F54" s="137" t="s">
        <v>24</v>
      </c>
      <c r="G54" s="138"/>
      <c r="H54" s="138"/>
      <c r="I54" s="138">
        <f>'03 3 Pol'!G19</f>
        <v>0</v>
      </c>
      <c r="J54" s="134" t="str">
        <f>IF(I82=0,"",I54/I82*100)</f>
        <v/>
      </c>
    </row>
    <row r="55" spans="1:10" ht="36.75" customHeight="1" x14ac:dyDescent="0.2">
      <c r="A55" s="125"/>
      <c r="B55" s="130" t="s">
        <v>43</v>
      </c>
      <c r="C55" s="193" t="s">
        <v>79</v>
      </c>
      <c r="D55" s="194"/>
      <c r="E55" s="194"/>
      <c r="F55" s="137" t="s">
        <v>24</v>
      </c>
      <c r="G55" s="138"/>
      <c r="H55" s="138"/>
      <c r="I55" s="138">
        <f>'03 3 Pol'!G26</f>
        <v>0</v>
      </c>
      <c r="J55" s="134" t="str">
        <f>IF(I82=0,"",I55/I82*100)</f>
        <v/>
      </c>
    </row>
    <row r="56" spans="1:10" ht="36.75" customHeight="1" x14ac:dyDescent="0.2">
      <c r="A56" s="125"/>
      <c r="B56" s="130" t="s">
        <v>80</v>
      </c>
      <c r="C56" s="193" t="s">
        <v>81</v>
      </c>
      <c r="D56" s="194"/>
      <c r="E56" s="194"/>
      <c r="F56" s="137" t="s">
        <v>24</v>
      </c>
      <c r="G56" s="138"/>
      <c r="H56" s="138"/>
      <c r="I56" s="138">
        <f>'03 3 Pol'!G47</f>
        <v>0</v>
      </c>
      <c r="J56" s="134" t="str">
        <f>IF(I82=0,"",I56/I82*100)</f>
        <v/>
      </c>
    </row>
    <row r="57" spans="1:10" ht="36.75" customHeight="1" x14ac:dyDescent="0.2">
      <c r="A57" s="125"/>
      <c r="B57" s="130" t="s">
        <v>82</v>
      </c>
      <c r="C57" s="193" t="s">
        <v>83</v>
      </c>
      <c r="D57" s="194"/>
      <c r="E57" s="194"/>
      <c r="F57" s="137" t="s">
        <v>24</v>
      </c>
      <c r="G57" s="138"/>
      <c r="H57" s="138"/>
      <c r="I57" s="138">
        <f>'03 3 Pol'!G65</f>
        <v>0</v>
      </c>
      <c r="J57" s="134" t="str">
        <f>IF(I82=0,"",I57/I82*100)</f>
        <v/>
      </c>
    </row>
    <row r="58" spans="1:10" ht="36.75" customHeight="1" x14ac:dyDescent="0.2">
      <c r="A58" s="125"/>
      <c r="B58" s="130" t="s">
        <v>84</v>
      </c>
      <c r="C58" s="193" t="s">
        <v>85</v>
      </c>
      <c r="D58" s="194"/>
      <c r="E58" s="194"/>
      <c r="F58" s="137" t="s">
        <v>24</v>
      </c>
      <c r="G58" s="138"/>
      <c r="H58" s="138"/>
      <c r="I58" s="138">
        <f>'03 3 Pol'!G83</f>
        <v>0</v>
      </c>
      <c r="J58" s="134" t="str">
        <f>IF(I82=0,"",I58/I82*100)</f>
        <v/>
      </c>
    </row>
    <row r="59" spans="1:10" ht="36.75" customHeight="1" x14ac:dyDescent="0.2">
      <c r="A59" s="125"/>
      <c r="B59" s="130" t="s">
        <v>86</v>
      </c>
      <c r="C59" s="193" t="s">
        <v>87</v>
      </c>
      <c r="D59" s="194"/>
      <c r="E59" s="194"/>
      <c r="F59" s="137" t="s">
        <v>24</v>
      </c>
      <c r="G59" s="138"/>
      <c r="H59" s="138"/>
      <c r="I59" s="138">
        <f>'03 3 Pol'!G85</f>
        <v>0</v>
      </c>
      <c r="J59" s="134" t="str">
        <f>IF(I82=0,"",I59/I82*100)</f>
        <v/>
      </c>
    </row>
    <row r="60" spans="1:10" ht="36.75" customHeight="1" x14ac:dyDescent="0.2">
      <c r="A60" s="125"/>
      <c r="B60" s="130" t="s">
        <v>88</v>
      </c>
      <c r="C60" s="193" t="s">
        <v>89</v>
      </c>
      <c r="D60" s="194"/>
      <c r="E60" s="194"/>
      <c r="F60" s="137" t="s">
        <v>24</v>
      </c>
      <c r="G60" s="138"/>
      <c r="H60" s="138"/>
      <c r="I60" s="138">
        <f>'03 3 Pol'!G88</f>
        <v>0</v>
      </c>
      <c r="J60" s="134" t="str">
        <f>IF(I82=0,"",I60/I82*100)</f>
        <v/>
      </c>
    </row>
    <row r="61" spans="1:10" ht="36.75" customHeight="1" x14ac:dyDescent="0.2">
      <c r="A61" s="125"/>
      <c r="B61" s="130" t="s">
        <v>90</v>
      </c>
      <c r="C61" s="193" t="s">
        <v>91</v>
      </c>
      <c r="D61" s="194"/>
      <c r="E61" s="194"/>
      <c r="F61" s="137" t="s">
        <v>24</v>
      </c>
      <c r="G61" s="138"/>
      <c r="H61" s="138"/>
      <c r="I61" s="138">
        <f>'03 3 Pol'!G91</f>
        <v>0</v>
      </c>
      <c r="J61" s="134" t="str">
        <f>IF(I82=0,"",I61/I82*100)</f>
        <v/>
      </c>
    </row>
    <row r="62" spans="1:10" ht="36.75" customHeight="1" x14ac:dyDescent="0.2">
      <c r="A62" s="125"/>
      <c r="B62" s="130" t="s">
        <v>92</v>
      </c>
      <c r="C62" s="193" t="s">
        <v>93</v>
      </c>
      <c r="D62" s="194"/>
      <c r="E62" s="194"/>
      <c r="F62" s="137" t="s">
        <v>24</v>
      </c>
      <c r="G62" s="138"/>
      <c r="H62" s="138"/>
      <c r="I62" s="138">
        <f>'03 3 Pol'!G119</f>
        <v>0</v>
      </c>
      <c r="J62" s="134" t="str">
        <f>IF(I82=0,"",I62/I82*100)</f>
        <v/>
      </c>
    </row>
    <row r="63" spans="1:10" ht="36.75" customHeight="1" x14ac:dyDescent="0.2">
      <c r="A63" s="125"/>
      <c r="B63" s="130" t="s">
        <v>94</v>
      </c>
      <c r="C63" s="193" t="s">
        <v>95</v>
      </c>
      <c r="D63" s="194"/>
      <c r="E63" s="194"/>
      <c r="F63" s="137" t="s">
        <v>25</v>
      </c>
      <c r="G63" s="138"/>
      <c r="H63" s="138"/>
      <c r="I63" s="138">
        <f>'03 3 Pol'!G122</f>
        <v>0</v>
      </c>
      <c r="J63" s="134" t="str">
        <f>IF(I82=0,"",I63/I82*100)</f>
        <v/>
      </c>
    </row>
    <row r="64" spans="1:10" ht="36.75" customHeight="1" x14ac:dyDescent="0.2">
      <c r="A64" s="125"/>
      <c r="B64" s="130" t="s">
        <v>96</v>
      </c>
      <c r="C64" s="193" t="s">
        <v>97</v>
      </c>
      <c r="D64" s="194"/>
      <c r="E64" s="194"/>
      <c r="F64" s="137" t="s">
        <v>25</v>
      </c>
      <c r="G64" s="138"/>
      <c r="H64" s="138"/>
      <c r="I64" s="138">
        <f>'03 3 Pol'!G133</f>
        <v>0</v>
      </c>
      <c r="J64" s="134" t="str">
        <f>IF(I82=0,"",I64/I82*100)</f>
        <v/>
      </c>
    </row>
    <row r="65" spans="1:10" ht="36.75" customHeight="1" x14ac:dyDescent="0.2">
      <c r="A65" s="125"/>
      <c r="B65" s="130" t="s">
        <v>98</v>
      </c>
      <c r="C65" s="193" t="s">
        <v>99</v>
      </c>
      <c r="D65" s="194"/>
      <c r="E65" s="194"/>
      <c r="F65" s="137" t="s">
        <v>25</v>
      </c>
      <c r="G65" s="138"/>
      <c r="H65" s="138"/>
      <c r="I65" s="138">
        <f>'03 3 Pol'!G140</f>
        <v>0</v>
      </c>
      <c r="J65" s="134" t="str">
        <f>IF(I82=0,"",I65/I82*100)</f>
        <v/>
      </c>
    </row>
    <row r="66" spans="1:10" ht="36.75" customHeight="1" x14ac:dyDescent="0.2">
      <c r="A66" s="125"/>
      <c r="B66" s="130" t="s">
        <v>100</v>
      </c>
      <c r="C66" s="193" t="s">
        <v>101</v>
      </c>
      <c r="D66" s="194"/>
      <c r="E66" s="194"/>
      <c r="F66" s="137" t="s">
        <v>25</v>
      </c>
      <c r="G66" s="138"/>
      <c r="H66" s="138"/>
      <c r="I66" s="138">
        <f>'03 3 Pol'!G155</f>
        <v>0</v>
      </c>
      <c r="J66" s="134" t="str">
        <f>IF(I82=0,"",I66/I82*100)</f>
        <v/>
      </c>
    </row>
    <row r="67" spans="1:10" ht="36.75" customHeight="1" x14ac:dyDescent="0.2">
      <c r="A67" s="125"/>
      <c r="B67" s="130" t="s">
        <v>102</v>
      </c>
      <c r="C67" s="193" t="s">
        <v>103</v>
      </c>
      <c r="D67" s="194"/>
      <c r="E67" s="194"/>
      <c r="F67" s="137" t="s">
        <v>25</v>
      </c>
      <c r="G67" s="138"/>
      <c r="H67" s="138"/>
      <c r="I67" s="138">
        <f>'03 3 Pol'!G181</f>
        <v>0</v>
      </c>
      <c r="J67" s="134" t="str">
        <f>IF(I82=0,"",I67/I82*100)</f>
        <v/>
      </c>
    </row>
    <row r="68" spans="1:10" ht="36.75" customHeight="1" x14ac:dyDescent="0.2">
      <c r="A68" s="125"/>
      <c r="B68" s="130" t="s">
        <v>104</v>
      </c>
      <c r="C68" s="193" t="s">
        <v>105</v>
      </c>
      <c r="D68" s="194"/>
      <c r="E68" s="194"/>
      <c r="F68" s="137" t="s">
        <v>25</v>
      </c>
      <c r="G68" s="138"/>
      <c r="H68" s="138"/>
      <c r="I68" s="138">
        <f>'03 3 Pol'!G189</f>
        <v>0</v>
      </c>
      <c r="J68" s="134" t="str">
        <f>IF(I82=0,"",I68/I82*100)</f>
        <v/>
      </c>
    </row>
    <row r="69" spans="1:10" ht="36.75" customHeight="1" x14ac:dyDescent="0.2">
      <c r="A69" s="125"/>
      <c r="B69" s="130" t="s">
        <v>106</v>
      </c>
      <c r="C69" s="193" t="s">
        <v>107</v>
      </c>
      <c r="D69" s="194"/>
      <c r="E69" s="194"/>
      <c r="F69" s="137" t="s">
        <v>25</v>
      </c>
      <c r="G69" s="138"/>
      <c r="H69" s="138"/>
      <c r="I69" s="138">
        <f>'03 3 Pol'!G206</f>
        <v>0</v>
      </c>
      <c r="J69" s="134" t="str">
        <f>IF(I82=0,"",I69/I82*100)</f>
        <v/>
      </c>
    </row>
    <row r="70" spans="1:10" ht="36.75" customHeight="1" x14ac:dyDescent="0.2">
      <c r="A70" s="125"/>
      <c r="B70" s="130" t="s">
        <v>108</v>
      </c>
      <c r="C70" s="193" t="s">
        <v>109</v>
      </c>
      <c r="D70" s="194"/>
      <c r="E70" s="194"/>
      <c r="F70" s="137" t="s">
        <v>25</v>
      </c>
      <c r="G70" s="138"/>
      <c r="H70" s="138"/>
      <c r="I70" s="138">
        <f>'03 3 Pol'!G209</f>
        <v>0</v>
      </c>
      <c r="J70" s="134" t="str">
        <f>IF(I82=0,"",I70/I82*100)</f>
        <v/>
      </c>
    </row>
    <row r="71" spans="1:10" ht="36.75" customHeight="1" x14ac:dyDescent="0.2">
      <c r="A71" s="125"/>
      <c r="B71" s="130" t="s">
        <v>110</v>
      </c>
      <c r="C71" s="193" t="s">
        <v>111</v>
      </c>
      <c r="D71" s="194"/>
      <c r="E71" s="194"/>
      <c r="F71" s="137" t="s">
        <v>25</v>
      </c>
      <c r="G71" s="138"/>
      <c r="H71" s="138"/>
      <c r="I71" s="138">
        <f>'03 3 Pol'!G225</f>
        <v>0</v>
      </c>
      <c r="J71" s="134" t="str">
        <f>IF(I82=0,"",I71/I82*100)</f>
        <v/>
      </c>
    </row>
    <row r="72" spans="1:10" ht="36.75" customHeight="1" x14ac:dyDescent="0.2">
      <c r="A72" s="125"/>
      <c r="B72" s="130" t="s">
        <v>112</v>
      </c>
      <c r="C72" s="193" t="s">
        <v>113</v>
      </c>
      <c r="D72" s="194"/>
      <c r="E72" s="194"/>
      <c r="F72" s="137" t="s">
        <v>25</v>
      </c>
      <c r="G72" s="138"/>
      <c r="H72" s="138"/>
      <c r="I72" s="138">
        <f>'03 3 Pol'!G232</f>
        <v>0</v>
      </c>
      <c r="J72" s="134" t="str">
        <f>IF(I82=0,"",I72/I82*100)</f>
        <v/>
      </c>
    </row>
    <row r="73" spans="1:10" ht="36.75" customHeight="1" x14ac:dyDescent="0.2">
      <c r="A73" s="125"/>
      <c r="B73" s="130" t="s">
        <v>114</v>
      </c>
      <c r="C73" s="193" t="s">
        <v>115</v>
      </c>
      <c r="D73" s="194"/>
      <c r="E73" s="194"/>
      <c r="F73" s="137" t="s">
        <v>25</v>
      </c>
      <c r="G73" s="138"/>
      <c r="H73" s="138"/>
      <c r="I73" s="138">
        <f>'03 3 Pol'!G237</f>
        <v>0</v>
      </c>
      <c r="J73" s="134" t="str">
        <f>IF(I82=0,"",I73/I82*100)</f>
        <v/>
      </c>
    </row>
    <row r="74" spans="1:10" ht="36.75" customHeight="1" x14ac:dyDescent="0.2">
      <c r="A74" s="125"/>
      <c r="B74" s="130" t="s">
        <v>116</v>
      </c>
      <c r="C74" s="193" t="s">
        <v>117</v>
      </c>
      <c r="D74" s="194"/>
      <c r="E74" s="194"/>
      <c r="F74" s="137" t="s">
        <v>25</v>
      </c>
      <c r="G74" s="138"/>
      <c r="H74" s="138"/>
      <c r="I74" s="138">
        <f>'03 3 Pol'!G257</f>
        <v>0</v>
      </c>
      <c r="J74" s="134" t="str">
        <f>IF(I82=0,"",I74/I82*100)</f>
        <v/>
      </c>
    </row>
    <row r="75" spans="1:10" ht="36.75" customHeight="1" x14ac:dyDescent="0.2">
      <c r="A75" s="125"/>
      <c r="B75" s="130" t="s">
        <v>118</v>
      </c>
      <c r="C75" s="193" t="s">
        <v>119</v>
      </c>
      <c r="D75" s="194"/>
      <c r="E75" s="194"/>
      <c r="F75" s="137" t="s">
        <v>25</v>
      </c>
      <c r="G75" s="138"/>
      <c r="H75" s="138"/>
      <c r="I75" s="138">
        <f>'03 3 Pol'!G265</f>
        <v>0</v>
      </c>
      <c r="J75" s="134" t="str">
        <f>IF(I82=0,"",I75/I82*100)</f>
        <v/>
      </c>
    </row>
    <row r="76" spans="1:10" ht="36.75" customHeight="1" x14ac:dyDescent="0.2">
      <c r="A76" s="125"/>
      <c r="B76" s="130" t="s">
        <v>120</v>
      </c>
      <c r="C76" s="193" t="s">
        <v>121</v>
      </c>
      <c r="D76" s="194"/>
      <c r="E76" s="194"/>
      <c r="F76" s="137" t="s">
        <v>25</v>
      </c>
      <c r="G76" s="138"/>
      <c r="H76" s="138"/>
      <c r="I76" s="138">
        <f>'03 3 Pol'!G280</f>
        <v>0</v>
      </c>
      <c r="J76" s="134" t="str">
        <f>IF(I82=0,"",I76/I82*100)</f>
        <v/>
      </c>
    </row>
    <row r="77" spans="1:10" ht="36.75" customHeight="1" x14ac:dyDescent="0.2">
      <c r="A77" s="125"/>
      <c r="B77" s="130" t="s">
        <v>122</v>
      </c>
      <c r="C77" s="193" t="s">
        <v>123</v>
      </c>
      <c r="D77" s="194"/>
      <c r="E77" s="194"/>
      <c r="F77" s="137" t="s">
        <v>25</v>
      </c>
      <c r="G77" s="138"/>
      <c r="H77" s="138"/>
      <c r="I77" s="138">
        <f>'03 3 Pol'!G287</f>
        <v>0</v>
      </c>
      <c r="J77" s="134" t="str">
        <f>IF(I82=0,"",I77/I82*100)</f>
        <v/>
      </c>
    </row>
    <row r="78" spans="1:10" ht="36.75" customHeight="1" x14ac:dyDescent="0.2">
      <c r="A78" s="125"/>
      <c r="B78" s="130" t="s">
        <v>124</v>
      </c>
      <c r="C78" s="193" t="s">
        <v>125</v>
      </c>
      <c r="D78" s="194"/>
      <c r="E78" s="194"/>
      <c r="F78" s="137" t="s">
        <v>26</v>
      </c>
      <c r="G78" s="138"/>
      <c r="H78" s="138"/>
      <c r="I78" s="138">
        <f>'03 3 Pol'!G302</f>
        <v>0</v>
      </c>
      <c r="J78" s="134" t="str">
        <f>IF(I82=0,"",I78/I82*100)</f>
        <v/>
      </c>
    </row>
    <row r="79" spans="1:10" ht="36.75" customHeight="1" x14ac:dyDescent="0.2">
      <c r="A79" s="125"/>
      <c r="B79" s="130" t="s">
        <v>126</v>
      </c>
      <c r="C79" s="193" t="s">
        <v>127</v>
      </c>
      <c r="D79" s="194"/>
      <c r="E79" s="194"/>
      <c r="F79" s="137" t="s">
        <v>26</v>
      </c>
      <c r="G79" s="138"/>
      <c r="H79" s="138"/>
      <c r="I79" s="138">
        <f>'03 3 Pol'!G351</f>
        <v>0</v>
      </c>
      <c r="J79" s="134" t="str">
        <f>IF(I82=0,"",I79/I82*100)</f>
        <v/>
      </c>
    </row>
    <row r="80" spans="1:10" ht="36.75" customHeight="1" x14ac:dyDescent="0.2">
      <c r="A80" s="125"/>
      <c r="B80" s="130" t="s">
        <v>128</v>
      </c>
      <c r="C80" s="193" t="s">
        <v>129</v>
      </c>
      <c r="D80" s="194"/>
      <c r="E80" s="194"/>
      <c r="F80" s="137" t="s">
        <v>130</v>
      </c>
      <c r="G80" s="138"/>
      <c r="H80" s="138"/>
      <c r="I80" s="138">
        <f>'03 3 Pol'!G363</f>
        <v>0</v>
      </c>
      <c r="J80" s="134" t="str">
        <f>IF(I82=0,"",I80/I82*100)</f>
        <v/>
      </c>
    </row>
    <row r="81" spans="1:10" ht="36.75" customHeight="1" x14ac:dyDescent="0.2">
      <c r="A81" s="125"/>
      <c r="B81" s="130" t="s">
        <v>131</v>
      </c>
      <c r="C81" s="193" t="s">
        <v>27</v>
      </c>
      <c r="D81" s="194"/>
      <c r="E81" s="194"/>
      <c r="F81" s="137" t="s">
        <v>131</v>
      </c>
      <c r="G81" s="138"/>
      <c r="H81" s="138"/>
      <c r="I81" s="138">
        <f>'03 3 Pol'!G378</f>
        <v>0</v>
      </c>
      <c r="J81" s="134" t="str">
        <f>IF(I82=0,"",I81/I82*100)</f>
        <v/>
      </c>
    </row>
    <row r="82" spans="1:10" ht="25.5" customHeight="1" x14ac:dyDescent="0.2">
      <c r="A82" s="126"/>
      <c r="B82" s="131" t="s">
        <v>1</v>
      </c>
      <c r="C82" s="132"/>
      <c r="D82" s="133"/>
      <c r="E82" s="133"/>
      <c r="F82" s="139"/>
      <c r="G82" s="140"/>
      <c r="H82" s="140"/>
      <c r="I82" s="140">
        <f>SUM(I53:I81)</f>
        <v>0</v>
      </c>
      <c r="J82" s="135">
        <f>SUM(J53:J81)</f>
        <v>0</v>
      </c>
    </row>
    <row r="83" spans="1:10" x14ac:dyDescent="0.2">
      <c r="F83" s="89"/>
      <c r="G83" s="89"/>
      <c r="H83" s="89"/>
      <c r="I83" s="89"/>
      <c r="J83" s="136"/>
    </row>
    <row r="84" spans="1:10" x14ac:dyDescent="0.2">
      <c r="F84" s="89"/>
      <c r="G84" s="89"/>
      <c r="H84" s="89"/>
      <c r="I84" s="89"/>
      <c r="J84" s="136"/>
    </row>
    <row r="85" spans="1:10" x14ac:dyDescent="0.2">
      <c r="F85" s="89"/>
      <c r="G85" s="89"/>
      <c r="H85" s="89"/>
      <c r="I85" s="89"/>
      <c r="J85" s="136"/>
    </row>
  </sheetData>
  <sheetProtection algorithmName="SHA-512" hashValue="Sf4O7v2uueznXBOYWbNIEOlelw+0SQz/DccPL3+atAi3UVo0KxgVTGVxas5FGc3jT/XNGSab1yNRsYaI0G25nA==" saltValue="LHvcTt8M7d1q18NiP1Kng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8:E78"/>
    <mergeCell ref="C79:E79"/>
    <mergeCell ref="C80:E80"/>
    <mergeCell ref="C81:E81"/>
    <mergeCell ref="C73:E73"/>
    <mergeCell ref="C74:E74"/>
    <mergeCell ref="C75:E75"/>
    <mergeCell ref="C76:E76"/>
    <mergeCell ref="C77:E7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algorithmName="SHA-512" hashValue="D24jpQKEENEyN8TOQ5gJ7ur5TsffK7flT9DzZpZy/JTLxOO7RF/cDmzy5uXloUcmBM9OuPaBXYVHDEuZIoJcSA==" saltValue="0eopgK9rXPUiwn58Klrnk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2A0A-6779-496A-AA88-95B80AB67D02}">
  <sheetPr>
    <outlinePr summaryBelow="0"/>
  </sheetPr>
  <dimension ref="A1:BH5000"/>
  <sheetViews>
    <sheetView tabSelected="1" workbookViewId="0">
      <pane ySplit="7" topLeftCell="A325" activePane="bottomLeft" state="frozen"/>
      <selection pane="bottomLeft" activeCell="C344" sqref="C344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133</v>
      </c>
      <c r="B1" s="255"/>
      <c r="C1" s="255"/>
      <c r="D1" s="255"/>
      <c r="E1" s="255"/>
      <c r="F1" s="255"/>
      <c r="G1" s="255"/>
      <c r="AG1" t="s">
        <v>134</v>
      </c>
    </row>
    <row r="2" spans="1:60" ht="24.95" customHeight="1" x14ac:dyDescent="0.2">
      <c r="A2" s="50" t="s">
        <v>7</v>
      </c>
      <c r="B2" s="49" t="s">
        <v>49</v>
      </c>
      <c r="C2" s="256" t="s">
        <v>50</v>
      </c>
      <c r="D2" s="257"/>
      <c r="E2" s="257"/>
      <c r="F2" s="257"/>
      <c r="G2" s="258"/>
      <c r="AG2" t="s">
        <v>135</v>
      </c>
    </row>
    <row r="3" spans="1:60" ht="24.95" customHeight="1" x14ac:dyDescent="0.2">
      <c r="A3" s="50" t="s">
        <v>8</v>
      </c>
      <c r="B3" s="49" t="s">
        <v>45</v>
      </c>
      <c r="C3" s="256" t="s">
        <v>44</v>
      </c>
      <c r="D3" s="257"/>
      <c r="E3" s="257"/>
      <c r="F3" s="257"/>
      <c r="G3" s="258"/>
      <c r="AC3" s="123" t="s">
        <v>135</v>
      </c>
      <c r="AG3" t="s">
        <v>136</v>
      </c>
    </row>
    <row r="4" spans="1:60" ht="24.95" customHeight="1" x14ac:dyDescent="0.2">
      <c r="A4" s="142" t="s">
        <v>9</v>
      </c>
      <c r="B4" s="143" t="s">
        <v>43</v>
      </c>
      <c r="C4" s="259" t="s">
        <v>44</v>
      </c>
      <c r="D4" s="260"/>
      <c r="E4" s="260"/>
      <c r="F4" s="260"/>
      <c r="G4" s="261"/>
      <c r="AG4" t="s">
        <v>137</v>
      </c>
    </row>
    <row r="5" spans="1:60" x14ac:dyDescent="0.2">
      <c r="D5" s="10"/>
    </row>
    <row r="6" spans="1:60" ht="38.25" x14ac:dyDescent="0.2">
      <c r="A6" s="145" t="s">
        <v>138</v>
      </c>
      <c r="B6" s="147" t="s">
        <v>139</v>
      </c>
      <c r="C6" s="147" t="s">
        <v>140</v>
      </c>
      <c r="D6" s="146" t="s">
        <v>141</v>
      </c>
      <c r="E6" s="145" t="s">
        <v>142</v>
      </c>
      <c r="F6" s="144" t="s">
        <v>143</v>
      </c>
      <c r="G6" s="145" t="s">
        <v>29</v>
      </c>
      <c r="H6" s="148" t="s">
        <v>30</v>
      </c>
      <c r="I6" s="148" t="s">
        <v>144</v>
      </c>
      <c r="J6" s="148" t="s">
        <v>31</v>
      </c>
      <c r="K6" s="148" t="s">
        <v>145</v>
      </c>
      <c r="L6" s="148" t="s">
        <v>146</v>
      </c>
      <c r="M6" s="148" t="s">
        <v>147</v>
      </c>
      <c r="N6" s="148" t="s">
        <v>148</v>
      </c>
      <c r="O6" s="148" t="s">
        <v>149</v>
      </c>
      <c r="P6" s="148" t="s">
        <v>150</v>
      </c>
      <c r="Q6" s="148" t="s">
        <v>151</v>
      </c>
      <c r="R6" s="148" t="s">
        <v>152</v>
      </c>
      <c r="S6" s="148" t="s">
        <v>153</v>
      </c>
      <c r="T6" s="148" t="s">
        <v>154</v>
      </c>
      <c r="U6" s="148" t="s">
        <v>155</v>
      </c>
      <c r="V6" s="148" t="s">
        <v>156</v>
      </c>
      <c r="W6" s="148" t="s">
        <v>157</v>
      </c>
      <c r="X6" s="148" t="s">
        <v>158</v>
      </c>
      <c r="Y6" s="148" t="s">
        <v>159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3" t="s">
        <v>160</v>
      </c>
      <c r="B8" s="164" t="s">
        <v>75</v>
      </c>
      <c r="C8" s="185" t="s">
        <v>76</v>
      </c>
      <c r="D8" s="165"/>
      <c r="E8" s="166"/>
      <c r="F8" s="167"/>
      <c r="G8" s="167">
        <f>SUMIF(AG9:AG18,"&lt;&gt;NOR",G9:G18)</f>
        <v>0</v>
      </c>
      <c r="H8" s="167"/>
      <c r="I8" s="167">
        <f>SUM(I9:I18)</f>
        <v>0</v>
      </c>
      <c r="J8" s="167"/>
      <c r="K8" s="167">
        <f>SUM(K9:K18)</f>
        <v>0</v>
      </c>
      <c r="L8" s="167"/>
      <c r="M8" s="167">
        <f>SUM(M9:M18)</f>
        <v>0</v>
      </c>
      <c r="N8" s="166"/>
      <c r="O8" s="166">
        <f>SUM(O9:O18)</f>
        <v>0</v>
      </c>
      <c r="P8" s="166"/>
      <c r="Q8" s="166">
        <f>SUM(Q9:Q18)</f>
        <v>0</v>
      </c>
      <c r="R8" s="167"/>
      <c r="S8" s="167"/>
      <c r="T8" s="168"/>
      <c r="U8" s="162"/>
      <c r="V8" s="162">
        <f>SUM(V9:V18)</f>
        <v>11.829999999999998</v>
      </c>
      <c r="W8" s="162"/>
      <c r="X8" s="162"/>
      <c r="Y8" s="162"/>
      <c r="AG8" t="s">
        <v>161</v>
      </c>
    </row>
    <row r="9" spans="1:60" outlineLevel="1" x14ac:dyDescent="0.2">
      <c r="A9" s="170">
        <v>1</v>
      </c>
      <c r="B9" s="171" t="s">
        <v>162</v>
      </c>
      <c r="C9" s="186" t="s">
        <v>163</v>
      </c>
      <c r="D9" s="172" t="s">
        <v>164</v>
      </c>
      <c r="E9" s="173">
        <v>3.33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 t="s">
        <v>165</v>
      </c>
      <c r="S9" s="175" t="s">
        <v>166</v>
      </c>
      <c r="T9" s="176" t="s">
        <v>167</v>
      </c>
      <c r="U9" s="159">
        <v>3.5329999999999999</v>
      </c>
      <c r="V9" s="159">
        <f>ROUND(E9*U9,2)</f>
        <v>11.76</v>
      </c>
      <c r="W9" s="159"/>
      <c r="X9" s="159" t="s">
        <v>168</v>
      </c>
      <c r="Y9" s="159" t="s">
        <v>169</v>
      </c>
      <c r="Z9" s="149"/>
      <c r="AA9" s="149"/>
      <c r="AB9" s="149"/>
      <c r="AC9" s="149"/>
      <c r="AD9" s="149"/>
      <c r="AE9" s="149"/>
      <c r="AF9" s="149"/>
      <c r="AG9" s="149" t="s">
        <v>170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51" t="s">
        <v>171</v>
      </c>
      <c r="D10" s="252"/>
      <c r="E10" s="252"/>
      <c r="F10" s="252"/>
      <c r="G10" s="252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172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187" t="s">
        <v>173</v>
      </c>
      <c r="D11" s="160"/>
      <c r="E11" s="161">
        <v>3.33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174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0">
        <v>2</v>
      </c>
      <c r="B12" s="171" t="s">
        <v>175</v>
      </c>
      <c r="C12" s="186" t="s">
        <v>176</v>
      </c>
      <c r="D12" s="172" t="s">
        <v>164</v>
      </c>
      <c r="E12" s="173">
        <v>3.33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 t="s">
        <v>165</v>
      </c>
      <c r="S12" s="175" t="s">
        <v>166</v>
      </c>
      <c r="T12" s="176" t="s">
        <v>167</v>
      </c>
      <c r="U12" s="159">
        <v>1.0999999999999999E-2</v>
      </c>
      <c r="V12" s="159">
        <f>ROUND(E12*U12,2)</f>
        <v>0.04</v>
      </c>
      <c r="W12" s="159"/>
      <c r="X12" s="159" t="s">
        <v>168</v>
      </c>
      <c r="Y12" s="159" t="s">
        <v>169</v>
      </c>
      <c r="Z12" s="149"/>
      <c r="AA12" s="149"/>
      <c r="AB12" s="149"/>
      <c r="AC12" s="149"/>
      <c r="AD12" s="149"/>
      <c r="AE12" s="149"/>
      <c r="AF12" s="149"/>
      <c r="AG12" s="149" t="s">
        <v>170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 x14ac:dyDescent="0.2">
      <c r="A13" s="156"/>
      <c r="B13" s="157"/>
      <c r="C13" s="251" t="s">
        <v>177</v>
      </c>
      <c r="D13" s="252"/>
      <c r="E13" s="252"/>
      <c r="F13" s="252"/>
      <c r="G13" s="252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172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187" t="s">
        <v>178</v>
      </c>
      <c r="D14" s="160"/>
      <c r="E14" s="161">
        <v>3.33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174</v>
      </c>
      <c r="AH14" s="149">
        <v>5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0">
        <v>3</v>
      </c>
      <c r="B15" s="171" t="s">
        <v>179</v>
      </c>
      <c r="C15" s="186" t="s">
        <v>180</v>
      </c>
      <c r="D15" s="172" t="s">
        <v>164</v>
      </c>
      <c r="E15" s="173">
        <v>3.33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5" t="s">
        <v>165</v>
      </c>
      <c r="S15" s="175" t="s">
        <v>166</v>
      </c>
      <c r="T15" s="176" t="s">
        <v>167</v>
      </c>
      <c r="U15" s="159">
        <v>8.9999999999999993E-3</v>
      </c>
      <c r="V15" s="159">
        <f>ROUND(E15*U15,2)</f>
        <v>0.03</v>
      </c>
      <c r="W15" s="159"/>
      <c r="X15" s="159" t="s">
        <v>168</v>
      </c>
      <c r="Y15" s="159" t="s">
        <v>169</v>
      </c>
      <c r="Z15" s="149"/>
      <c r="AA15" s="149"/>
      <c r="AB15" s="149"/>
      <c r="AC15" s="149"/>
      <c r="AD15" s="149"/>
      <c r="AE15" s="149"/>
      <c r="AF15" s="149"/>
      <c r="AG15" s="149" t="s">
        <v>170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187" t="s">
        <v>178</v>
      </c>
      <c r="D16" s="160"/>
      <c r="E16" s="161">
        <v>3.33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174</v>
      </c>
      <c r="AH16" s="149">
        <v>5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0">
        <v>4</v>
      </c>
      <c r="B17" s="171" t="s">
        <v>181</v>
      </c>
      <c r="C17" s="186" t="s">
        <v>182</v>
      </c>
      <c r="D17" s="172" t="s">
        <v>164</v>
      </c>
      <c r="E17" s="173">
        <v>3.33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 t="s">
        <v>165</v>
      </c>
      <c r="S17" s="175" t="s">
        <v>166</v>
      </c>
      <c r="T17" s="176" t="s">
        <v>167</v>
      </c>
      <c r="U17" s="159">
        <v>0</v>
      </c>
      <c r="V17" s="159">
        <f>ROUND(E17*U17,2)</f>
        <v>0</v>
      </c>
      <c r="W17" s="159"/>
      <c r="X17" s="159" t="s">
        <v>168</v>
      </c>
      <c r="Y17" s="159" t="s">
        <v>169</v>
      </c>
      <c r="Z17" s="149"/>
      <c r="AA17" s="149"/>
      <c r="AB17" s="149"/>
      <c r="AC17" s="149"/>
      <c r="AD17" s="149"/>
      <c r="AE17" s="149"/>
      <c r="AF17" s="149"/>
      <c r="AG17" s="149" t="s">
        <v>170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187" t="s">
        <v>178</v>
      </c>
      <c r="D18" s="160"/>
      <c r="E18" s="161">
        <v>3.33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174</v>
      </c>
      <c r="AH18" s="149">
        <v>5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3" t="s">
        <v>160</v>
      </c>
      <c r="B19" s="164" t="s">
        <v>77</v>
      </c>
      <c r="C19" s="185" t="s">
        <v>78</v>
      </c>
      <c r="D19" s="165"/>
      <c r="E19" s="166"/>
      <c r="F19" s="167"/>
      <c r="G19" s="167">
        <f>SUMIF(AG20:AG25,"&lt;&gt;NOR",G20:G25)</f>
        <v>0</v>
      </c>
      <c r="H19" s="167"/>
      <c r="I19" s="167">
        <f>SUM(I20:I25)</f>
        <v>0</v>
      </c>
      <c r="J19" s="167"/>
      <c r="K19" s="167">
        <f>SUM(K20:K25)</f>
        <v>0</v>
      </c>
      <c r="L19" s="167"/>
      <c r="M19" s="167">
        <f>SUM(M20:M25)</f>
        <v>0</v>
      </c>
      <c r="N19" s="166"/>
      <c r="O19" s="166">
        <f>SUM(O20:O25)</f>
        <v>8.6999999999999993</v>
      </c>
      <c r="P19" s="166"/>
      <c r="Q19" s="166">
        <f>SUM(Q20:Q25)</f>
        <v>0</v>
      </c>
      <c r="R19" s="167"/>
      <c r="S19" s="167"/>
      <c r="T19" s="168"/>
      <c r="U19" s="162"/>
      <c r="V19" s="162">
        <f>SUM(V20:V25)</f>
        <v>26.060000000000002</v>
      </c>
      <c r="W19" s="162"/>
      <c r="X19" s="162"/>
      <c r="Y19" s="162"/>
      <c r="AG19" t="s">
        <v>161</v>
      </c>
    </row>
    <row r="20" spans="1:60" ht="22.5" outlineLevel="1" x14ac:dyDescent="0.2">
      <c r="A20" s="170">
        <v>5</v>
      </c>
      <c r="B20" s="171" t="s">
        <v>183</v>
      </c>
      <c r="C20" s="186" t="s">
        <v>184</v>
      </c>
      <c r="D20" s="172" t="s">
        <v>185</v>
      </c>
      <c r="E20" s="173">
        <v>162.80000000000001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5" t="s">
        <v>165</v>
      </c>
      <c r="S20" s="175" t="s">
        <v>166</v>
      </c>
      <c r="T20" s="176" t="s">
        <v>167</v>
      </c>
      <c r="U20" s="159">
        <v>0.15</v>
      </c>
      <c r="V20" s="159">
        <f>ROUND(E20*U20,2)</f>
        <v>24.42</v>
      </c>
      <c r="W20" s="159"/>
      <c r="X20" s="159" t="s">
        <v>168</v>
      </c>
      <c r="Y20" s="159" t="s">
        <v>169</v>
      </c>
      <c r="Z20" s="149"/>
      <c r="AA20" s="149"/>
      <c r="AB20" s="149"/>
      <c r="AC20" s="149"/>
      <c r="AD20" s="149"/>
      <c r="AE20" s="149"/>
      <c r="AF20" s="149"/>
      <c r="AG20" s="149" t="s">
        <v>170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251" t="s">
        <v>186</v>
      </c>
      <c r="D21" s="252"/>
      <c r="E21" s="252"/>
      <c r="F21" s="252"/>
      <c r="G21" s="252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172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77" t="str">
        <f>C21</f>
        <v>z rostlé horniny tř.1 - 4 pod násypy z hornin soudržných do 92% PS a hornin nesoudržných sypkých relativní ulehlosti I(d) do 0,8</v>
      </c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187" t="s">
        <v>187</v>
      </c>
      <c r="D22" s="160"/>
      <c r="E22" s="161">
        <v>162.80000000000001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174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0">
        <v>6</v>
      </c>
      <c r="B23" s="171" t="s">
        <v>188</v>
      </c>
      <c r="C23" s="186" t="s">
        <v>189</v>
      </c>
      <c r="D23" s="172" t="s">
        <v>164</v>
      </c>
      <c r="E23" s="173">
        <v>3.4465499999999998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2.5249999999999999</v>
      </c>
      <c r="O23" s="173">
        <f>ROUND(E23*N23,2)</f>
        <v>8.6999999999999993</v>
      </c>
      <c r="P23" s="173">
        <v>0</v>
      </c>
      <c r="Q23" s="173">
        <f>ROUND(E23*P23,2)</f>
        <v>0</v>
      </c>
      <c r="R23" s="175" t="s">
        <v>190</v>
      </c>
      <c r="S23" s="175" t="s">
        <v>166</v>
      </c>
      <c r="T23" s="176" t="s">
        <v>167</v>
      </c>
      <c r="U23" s="159">
        <v>0.47699999999999998</v>
      </c>
      <c r="V23" s="159">
        <f>ROUND(E23*U23,2)</f>
        <v>1.64</v>
      </c>
      <c r="W23" s="159"/>
      <c r="X23" s="159" t="s">
        <v>168</v>
      </c>
      <c r="Y23" s="159" t="s">
        <v>169</v>
      </c>
      <c r="Z23" s="149"/>
      <c r="AA23" s="149"/>
      <c r="AB23" s="149"/>
      <c r="AC23" s="149"/>
      <c r="AD23" s="149"/>
      <c r="AE23" s="149"/>
      <c r="AF23" s="149"/>
      <c r="AG23" s="149" t="s">
        <v>170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249" t="s">
        <v>191</v>
      </c>
      <c r="D24" s="250"/>
      <c r="E24" s="250"/>
      <c r="F24" s="250"/>
      <c r="G24" s="250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192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">
      <c r="A25" s="156"/>
      <c r="B25" s="157"/>
      <c r="C25" s="187" t="s">
        <v>193</v>
      </c>
      <c r="D25" s="160"/>
      <c r="E25" s="161">
        <v>3.4465499999999998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174</v>
      </c>
      <c r="AH25" s="149">
        <v>5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63" t="s">
        <v>160</v>
      </c>
      <c r="B26" s="164" t="s">
        <v>43</v>
      </c>
      <c r="C26" s="185" t="s">
        <v>79</v>
      </c>
      <c r="D26" s="165"/>
      <c r="E26" s="166"/>
      <c r="F26" s="167"/>
      <c r="G26" s="167">
        <f>SUMIF(AG27:AG46,"&lt;&gt;NOR",G27:G46)</f>
        <v>0</v>
      </c>
      <c r="H26" s="167"/>
      <c r="I26" s="167">
        <f>SUM(I27:I46)</f>
        <v>0</v>
      </c>
      <c r="J26" s="167"/>
      <c r="K26" s="167">
        <f>SUM(K27:K46)</f>
        <v>0</v>
      </c>
      <c r="L26" s="167"/>
      <c r="M26" s="167">
        <f>SUM(M27:M46)</f>
        <v>0</v>
      </c>
      <c r="N26" s="166"/>
      <c r="O26" s="166">
        <f>SUM(O27:O46)</f>
        <v>9.56</v>
      </c>
      <c r="P26" s="166"/>
      <c r="Q26" s="166">
        <f>SUM(Q27:Q46)</f>
        <v>0</v>
      </c>
      <c r="R26" s="167"/>
      <c r="S26" s="167"/>
      <c r="T26" s="168"/>
      <c r="U26" s="162"/>
      <c r="V26" s="162">
        <f>SUM(V27:V46)</f>
        <v>225.41000000000003</v>
      </c>
      <c r="W26" s="162"/>
      <c r="X26" s="162"/>
      <c r="Y26" s="162"/>
      <c r="AG26" t="s">
        <v>161</v>
      </c>
    </row>
    <row r="27" spans="1:60" ht="22.5" outlineLevel="1" x14ac:dyDescent="0.2">
      <c r="A27" s="170">
        <v>7</v>
      </c>
      <c r="B27" s="171" t="s">
        <v>194</v>
      </c>
      <c r="C27" s="186" t="s">
        <v>195</v>
      </c>
      <c r="D27" s="172" t="s">
        <v>164</v>
      </c>
      <c r="E27" s="173">
        <v>1.6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0.74602000000000002</v>
      </c>
      <c r="O27" s="173">
        <f>ROUND(E27*N27,2)</f>
        <v>1.19</v>
      </c>
      <c r="P27" s="173">
        <v>0</v>
      </c>
      <c r="Q27" s="173">
        <f>ROUND(E27*P27,2)</f>
        <v>0</v>
      </c>
      <c r="R27" s="175" t="s">
        <v>196</v>
      </c>
      <c r="S27" s="175" t="s">
        <v>166</v>
      </c>
      <c r="T27" s="176" t="s">
        <v>167</v>
      </c>
      <c r="U27" s="159">
        <v>6.7830000000000004</v>
      </c>
      <c r="V27" s="159">
        <f>ROUND(E27*U27,2)</f>
        <v>10.85</v>
      </c>
      <c r="W27" s="159"/>
      <c r="X27" s="159" t="s">
        <v>168</v>
      </c>
      <c r="Y27" s="159" t="s">
        <v>169</v>
      </c>
      <c r="Z27" s="149"/>
      <c r="AA27" s="149"/>
      <c r="AB27" s="149"/>
      <c r="AC27" s="149"/>
      <c r="AD27" s="149"/>
      <c r="AE27" s="149"/>
      <c r="AF27" s="149"/>
      <c r="AG27" s="149" t="s">
        <v>170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 x14ac:dyDescent="0.2">
      <c r="A28" s="156"/>
      <c r="B28" s="157"/>
      <c r="C28" s="251" t="s">
        <v>197</v>
      </c>
      <c r="D28" s="252"/>
      <c r="E28" s="252"/>
      <c r="F28" s="252"/>
      <c r="G28" s="252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172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">
      <c r="A29" s="156"/>
      <c r="B29" s="157"/>
      <c r="C29" s="187" t="s">
        <v>198</v>
      </c>
      <c r="D29" s="160"/>
      <c r="E29" s="161">
        <v>1.6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174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70">
        <v>8</v>
      </c>
      <c r="B30" s="171" t="s">
        <v>199</v>
      </c>
      <c r="C30" s="186" t="s">
        <v>200</v>
      </c>
      <c r="D30" s="172" t="s">
        <v>164</v>
      </c>
      <c r="E30" s="173">
        <v>5.0759999999999996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3">
        <v>0.58069999999999999</v>
      </c>
      <c r="O30" s="173">
        <f>ROUND(E30*N30,2)</f>
        <v>2.95</v>
      </c>
      <c r="P30" s="173">
        <v>0</v>
      </c>
      <c r="Q30" s="173">
        <f>ROUND(E30*P30,2)</f>
        <v>0</v>
      </c>
      <c r="R30" s="175" t="s">
        <v>196</v>
      </c>
      <c r="S30" s="175" t="s">
        <v>166</v>
      </c>
      <c r="T30" s="176" t="s">
        <v>167</v>
      </c>
      <c r="U30" s="159">
        <v>6.1074200000000003</v>
      </c>
      <c r="V30" s="159">
        <f>ROUND(E30*U30,2)</f>
        <v>31</v>
      </c>
      <c r="W30" s="159"/>
      <c r="X30" s="159" t="s">
        <v>168</v>
      </c>
      <c r="Y30" s="159" t="s">
        <v>169</v>
      </c>
      <c r="Z30" s="149"/>
      <c r="AA30" s="149"/>
      <c r="AB30" s="149"/>
      <c r="AC30" s="149"/>
      <c r="AD30" s="149"/>
      <c r="AE30" s="149"/>
      <c r="AF30" s="149"/>
      <c r="AG30" s="149" t="s">
        <v>170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2" x14ac:dyDescent="0.2">
      <c r="A31" s="156"/>
      <c r="B31" s="157"/>
      <c r="C31" s="251" t="s">
        <v>197</v>
      </c>
      <c r="D31" s="252"/>
      <c r="E31" s="252"/>
      <c r="F31" s="252"/>
      <c r="G31" s="252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172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187" t="s">
        <v>201</v>
      </c>
      <c r="D32" s="160"/>
      <c r="E32" s="161">
        <v>3.69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174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 x14ac:dyDescent="0.2">
      <c r="A33" s="156"/>
      <c r="B33" s="157"/>
      <c r="C33" s="187" t="s">
        <v>202</v>
      </c>
      <c r="D33" s="160"/>
      <c r="E33" s="161">
        <v>1.3859999999999999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9"/>
      <c r="AA33" s="149"/>
      <c r="AB33" s="149"/>
      <c r="AC33" s="149"/>
      <c r="AD33" s="149"/>
      <c r="AE33" s="149"/>
      <c r="AF33" s="149"/>
      <c r="AG33" s="149" t="s">
        <v>174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70">
        <v>9</v>
      </c>
      <c r="B34" s="171" t="s">
        <v>203</v>
      </c>
      <c r="C34" s="186" t="s">
        <v>204</v>
      </c>
      <c r="D34" s="172" t="s">
        <v>205</v>
      </c>
      <c r="E34" s="173">
        <v>5.0700000000000002E-2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3">
        <v>1.0970899999999999</v>
      </c>
      <c r="O34" s="173">
        <f>ROUND(E34*N34,2)</f>
        <v>0.06</v>
      </c>
      <c r="P34" s="173">
        <v>0</v>
      </c>
      <c r="Q34" s="173">
        <f>ROUND(E34*P34,2)</f>
        <v>0</v>
      </c>
      <c r="R34" s="175" t="s">
        <v>190</v>
      </c>
      <c r="S34" s="175" t="s">
        <v>166</v>
      </c>
      <c r="T34" s="176" t="s">
        <v>167</v>
      </c>
      <c r="U34" s="159">
        <v>16.582999999999998</v>
      </c>
      <c r="V34" s="159">
        <f>ROUND(E34*U34,2)</f>
        <v>0.84</v>
      </c>
      <c r="W34" s="159"/>
      <c r="X34" s="159" t="s">
        <v>168</v>
      </c>
      <c r="Y34" s="159" t="s">
        <v>169</v>
      </c>
      <c r="Z34" s="149"/>
      <c r="AA34" s="149"/>
      <c r="AB34" s="149"/>
      <c r="AC34" s="149"/>
      <c r="AD34" s="149"/>
      <c r="AE34" s="149"/>
      <c r="AF34" s="149"/>
      <c r="AG34" s="149" t="s">
        <v>170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 x14ac:dyDescent="0.2">
      <c r="A35" s="156"/>
      <c r="B35" s="157"/>
      <c r="C35" s="251" t="s">
        <v>206</v>
      </c>
      <c r="D35" s="252"/>
      <c r="E35" s="252"/>
      <c r="F35" s="252"/>
      <c r="G35" s="252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172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 x14ac:dyDescent="0.2">
      <c r="A36" s="156"/>
      <c r="B36" s="157"/>
      <c r="C36" s="187" t="s">
        <v>207</v>
      </c>
      <c r="D36" s="160"/>
      <c r="E36" s="161">
        <v>5.0700000000000002E-2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174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0">
        <v>10</v>
      </c>
      <c r="B37" s="171" t="s">
        <v>208</v>
      </c>
      <c r="C37" s="186" t="s">
        <v>209</v>
      </c>
      <c r="D37" s="172" t="s">
        <v>185</v>
      </c>
      <c r="E37" s="173">
        <v>30.0625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3">
        <v>0.11219</v>
      </c>
      <c r="O37" s="173">
        <f>ROUND(E37*N37,2)</f>
        <v>3.37</v>
      </c>
      <c r="P37" s="173">
        <v>0</v>
      </c>
      <c r="Q37" s="173">
        <f>ROUND(E37*P37,2)</f>
        <v>0</v>
      </c>
      <c r="R37" s="175" t="s">
        <v>190</v>
      </c>
      <c r="S37" s="175" t="s">
        <v>166</v>
      </c>
      <c r="T37" s="176" t="s">
        <v>167</v>
      </c>
      <c r="U37" s="159">
        <v>0.55488999999999999</v>
      </c>
      <c r="V37" s="159">
        <f>ROUND(E37*U37,2)</f>
        <v>16.68</v>
      </c>
      <c r="W37" s="159"/>
      <c r="X37" s="159" t="s">
        <v>168</v>
      </c>
      <c r="Y37" s="159" t="s">
        <v>169</v>
      </c>
      <c r="Z37" s="149"/>
      <c r="AA37" s="149"/>
      <c r="AB37" s="149"/>
      <c r="AC37" s="149"/>
      <c r="AD37" s="149"/>
      <c r="AE37" s="149"/>
      <c r="AF37" s="149"/>
      <c r="AG37" s="149" t="s">
        <v>170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 x14ac:dyDescent="0.2">
      <c r="A38" s="156"/>
      <c r="B38" s="157"/>
      <c r="C38" s="251" t="s">
        <v>210</v>
      </c>
      <c r="D38" s="252"/>
      <c r="E38" s="252"/>
      <c r="F38" s="252"/>
      <c r="G38" s="252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172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2" x14ac:dyDescent="0.2">
      <c r="A39" s="156"/>
      <c r="B39" s="157"/>
      <c r="C39" s="187" t="s">
        <v>211</v>
      </c>
      <c r="D39" s="160"/>
      <c r="E39" s="161">
        <v>30.0625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174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0">
        <v>11</v>
      </c>
      <c r="B40" s="171" t="s">
        <v>212</v>
      </c>
      <c r="C40" s="186" t="s">
        <v>213</v>
      </c>
      <c r="D40" s="172" t="s">
        <v>214</v>
      </c>
      <c r="E40" s="173">
        <v>6.5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3">
        <v>1.0200000000000001E-3</v>
      </c>
      <c r="O40" s="173">
        <f>ROUND(E40*N40,2)</f>
        <v>0.01</v>
      </c>
      <c r="P40" s="173">
        <v>0</v>
      </c>
      <c r="Q40" s="173">
        <f>ROUND(E40*P40,2)</f>
        <v>0</v>
      </c>
      <c r="R40" s="175" t="s">
        <v>190</v>
      </c>
      <c r="S40" s="175" t="s">
        <v>166</v>
      </c>
      <c r="T40" s="176" t="s">
        <v>167</v>
      </c>
      <c r="U40" s="159">
        <v>0.223</v>
      </c>
      <c r="V40" s="159">
        <f>ROUND(E40*U40,2)</f>
        <v>1.45</v>
      </c>
      <c r="W40" s="159"/>
      <c r="X40" s="159" t="s">
        <v>168</v>
      </c>
      <c r="Y40" s="159" t="s">
        <v>169</v>
      </c>
      <c r="Z40" s="149"/>
      <c r="AA40" s="149"/>
      <c r="AB40" s="149"/>
      <c r="AC40" s="149"/>
      <c r="AD40" s="149"/>
      <c r="AE40" s="149"/>
      <c r="AF40" s="149"/>
      <c r="AG40" s="149" t="s">
        <v>170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251" t="s">
        <v>215</v>
      </c>
      <c r="D41" s="252"/>
      <c r="E41" s="252"/>
      <c r="F41" s="252"/>
      <c r="G41" s="252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172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 x14ac:dyDescent="0.2">
      <c r="A42" s="156"/>
      <c r="B42" s="157"/>
      <c r="C42" s="253" t="s">
        <v>216</v>
      </c>
      <c r="D42" s="254"/>
      <c r="E42" s="254"/>
      <c r="F42" s="254"/>
      <c r="G42" s="254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192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187" t="s">
        <v>217</v>
      </c>
      <c r="D43" s="160"/>
      <c r="E43" s="161">
        <v>6.5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174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70">
        <v>12</v>
      </c>
      <c r="B44" s="171" t="s">
        <v>218</v>
      </c>
      <c r="C44" s="186" t="s">
        <v>219</v>
      </c>
      <c r="D44" s="172" t="s">
        <v>185</v>
      </c>
      <c r="E44" s="173">
        <v>162.80000000000001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3">
        <v>1.2149999999999999E-2</v>
      </c>
      <c r="O44" s="173">
        <f>ROUND(E44*N44,2)</f>
        <v>1.98</v>
      </c>
      <c r="P44" s="173">
        <v>0</v>
      </c>
      <c r="Q44" s="173">
        <f>ROUND(E44*P44,2)</f>
        <v>0</v>
      </c>
      <c r="R44" s="175" t="s">
        <v>190</v>
      </c>
      <c r="S44" s="175" t="s">
        <v>166</v>
      </c>
      <c r="T44" s="176" t="s">
        <v>167</v>
      </c>
      <c r="U44" s="159">
        <v>1.0109999999999999</v>
      </c>
      <c r="V44" s="159">
        <f>ROUND(E44*U44,2)</f>
        <v>164.59</v>
      </c>
      <c r="W44" s="159"/>
      <c r="X44" s="159" t="s">
        <v>168</v>
      </c>
      <c r="Y44" s="159" t="s">
        <v>169</v>
      </c>
      <c r="Z44" s="149"/>
      <c r="AA44" s="149"/>
      <c r="AB44" s="149"/>
      <c r="AC44" s="149"/>
      <c r="AD44" s="149"/>
      <c r="AE44" s="149"/>
      <c r="AF44" s="149"/>
      <c r="AG44" s="149" t="s">
        <v>170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2" x14ac:dyDescent="0.2">
      <c r="A45" s="156"/>
      <c r="B45" s="157"/>
      <c r="C45" s="187" t="s">
        <v>220</v>
      </c>
      <c r="D45" s="160"/>
      <c r="E45" s="161"/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174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3" x14ac:dyDescent="0.2">
      <c r="A46" s="156"/>
      <c r="B46" s="157"/>
      <c r="C46" s="187" t="s">
        <v>221</v>
      </c>
      <c r="D46" s="160"/>
      <c r="E46" s="161">
        <v>162.80000000000001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174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">
      <c r="A47" s="163" t="s">
        <v>160</v>
      </c>
      <c r="B47" s="164" t="s">
        <v>80</v>
      </c>
      <c r="C47" s="185" t="s">
        <v>81</v>
      </c>
      <c r="D47" s="165"/>
      <c r="E47" s="166"/>
      <c r="F47" s="167"/>
      <c r="G47" s="167">
        <f>SUMIF(AG48:AG64,"&lt;&gt;NOR",G48:G64)</f>
        <v>0</v>
      </c>
      <c r="H47" s="167"/>
      <c r="I47" s="167">
        <f>SUM(I48:I64)</f>
        <v>0</v>
      </c>
      <c r="J47" s="167"/>
      <c r="K47" s="167">
        <f>SUM(K48:K64)</f>
        <v>0</v>
      </c>
      <c r="L47" s="167"/>
      <c r="M47" s="167">
        <f>SUM(M48:M64)</f>
        <v>0</v>
      </c>
      <c r="N47" s="166"/>
      <c r="O47" s="166">
        <f>SUM(O48:O64)</f>
        <v>1.9500000000000002</v>
      </c>
      <c r="P47" s="166"/>
      <c r="Q47" s="166">
        <f>SUM(Q48:Q64)</f>
        <v>0</v>
      </c>
      <c r="R47" s="167"/>
      <c r="S47" s="167"/>
      <c r="T47" s="168"/>
      <c r="U47" s="162"/>
      <c r="V47" s="162">
        <f>SUM(V48:V64)</f>
        <v>75.75</v>
      </c>
      <c r="W47" s="162"/>
      <c r="X47" s="162"/>
      <c r="Y47" s="162"/>
      <c r="AG47" t="s">
        <v>161</v>
      </c>
    </row>
    <row r="48" spans="1:60" outlineLevel="1" x14ac:dyDescent="0.2">
      <c r="A48" s="170">
        <v>13</v>
      </c>
      <c r="B48" s="171" t="s">
        <v>222</v>
      </c>
      <c r="C48" s="186" t="s">
        <v>223</v>
      </c>
      <c r="D48" s="172" t="s">
        <v>214</v>
      </c>
      <c r="E48" s="173">
        <v>56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1.56E-3</v>
      </c>
      <c r="O48" s="173">
        <f>ROUND(E48*N48,2)</f>
        <v>0.09</v>
      </c>
      <c r="P48" s="173">
        <v>0</v>
      </c>
      <c r="Q48" s="173">
        <f>ROUND(E48*P48,2)</f>
        <v>0</v>
      </c>
      <c r="R48" s="175" t="s">
        <v>196</v>
      </c>
      <c r="S48" s="175" t="s">
        <v>166</v>
      </c>
      <c r="T48" s="176" t="s">
        <v>167</v>
      </c>
      <c r="U48" s="159">
        <v>0.12</v>
      </c>
      <c r="V48" s="159">
        <f>ROUND(E48*U48,2)</f>
        <v>6.72</v>
      </c>
      <c r="W48" s="159"/>
      <c r="X48" s="159" t="s">
        <v>168</v>
      </c>
      <c r="Y48" s="159" t="s">
        <v>169</v>
      </c>
      <c r="Z48" s="149"/>
      <c r="AA48" s="149"/>
      <c r="AB48" s="149"/>
      <c r="AC48" s="149"/>
      <c r="AD48" s="149"/>
      <c r="AE48" s="149"/>
      <c r="AF48" s="149"/>
      <c r="AG48" s="149" t="s">
        <v>170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251" t="s">
        <v>224</v>
      </c>
      <c r="D49" s="252"/>
      <c r="E49" s="252"/>
      <c r="F49" s="252"/>
      <c r="G49" s="252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172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0">
        <v>14</v>
      </c>
      <c r="B50" s="171" t="s">
        <v>225</v>
      </c>
      <c r="C50" s="186" t="s">
        <v>226</v>
      </c>
      <c r="D50" s="172" t="s">
        <v>214</v>
      </c>
      <c r="E50" s="173">
        <v>10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3">
        <v>1.7330000000000002E-2</v>
      </c>
      <c r="O50" s="173">
        <f>ROUND(E50*N50,2)</f>
        <v>0.17</v>
      </c>
      <c r="P50" s="173">
        <v>0</v>
      </c>
      <c r="Q50" s="173">
        <f>ROUND(E50*P50,2)</f>
        <v>0</v>
      </c>
      <c r="R50" s="175" t="s">
        <v>196</v>
      </c>
      <c r="S50" s="175" t="s">
        <v>166</v>
      </c>
      <c r="T50" s="176" t="s">
        <v>167</v>
      </c>
      <c r="U50" s="159">
        <v>0.253</v>
      </c>
      <c r="V50" s="159">
        <f>ROUND(E50*U50,2)</f>
        <v>2.5299999999999998</v>
      </c>
      <c r="W50" s="159"/>
      <c r="X50" s="159" t="s">
        <v>168</v>
      </c>
      <c r="Y50" s="159" t="s">
        <v>169</v>
      </c>
      <c r="Z50" s="149"/>
      <c r="AA50" s="149"/>
      <c r="AB50" s="149"/>
      <c r="AC50" s="149"/>
      <c r="AD50" s="149"/>
      <c r="AE50" s="149"/>
      <c r="AF50" s="149"/>
      <c r="AG50" s="149" t="s">
        <v>170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 x14ac:dyDescent="0.2">
      <c r="A51" s="156"/>
      <c r="B51" s="157"/>
      <c r="C51" s="251" t="s">
        <v>224</v>
      </c>
      <c r="D51" s="252"/>
      <c r="E51" s="252"/>
      <c r="F51" s="252"/>
      <c r="G51" s="252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172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0">
        <v>15</v>
      </c>
      <c r="B52" s="171" t="s">
        <v>227</v>
      </c>
      <c r="C52" s="186" t="s">
        <v>228</v>
      </c>
      <c r="D52" s="172" t="s">
        <v>214</v>
      </c>
      <c r="E52" s="173">
        <v>51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3">
        <v>3.7100000000000002E-3</v>
      </c>
      <c r="O52" s="173">
        <f>ROUND(E52*N52,2)</f>
        <v>0.19</v>
      </c>
      <c r="P52" s="173">
        <v>0</v>
      </c>
      <c r="Q52" s="173">
        <f>ROUND(E52*P52,2)</f>
        <v>0</v>
      </c>
      <c r="R52" s="175" t="s">
        <v>196</v>
      </c>
      <c r="S52" s="175" t="s">
        <v>166</v>
      </c>
      <c r="T52" s="176" t="s">
        <v>167</v>
      </c>
      <c r="U52" s="159">
        <v>0.18</v>
      </c>
      <c r="V52" s="159">
        <f>ROUND(E52*U52,2)</f>
        <v>9.18</v>
      </c>
      <c r="W52" s="159"/>
      <c r="X52" s="159" t="s">
        <v>168</v>
      </c>
      <c r="Y52" s="159" t="s">
        <v>169</v>
      </c>
      <c r="Z52" s="149"/>
      <c r="AA52" s="149"/>
      <c r="AB52" s="149"/>
      <c r="AC52" s="149"/>
      <c r="AD52" s="149"/>
      <c r="AE52" s="149"/>
      <c r="AF52" s="149"/>
      <c r="AG52" s="149" t="s">
        <v>170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187" t="s">
        <v>229</v>
      </c>
      <c r="D53" s="160"/>
      <c r="E53" s="161">
        <v>19.600000000000001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9"/>
      <c r="AA53" s="149"/>
      <c r="AB53" s="149"/>
      <c r="AC53" s="149"/>
      <c r="AD53" s="149"/>
      <c r="AE53" s="149"/>
      <c r="AF53" s="149"/>
      <c r="AG53" s="149" t="s">
        <v>174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3" x14ac:dyDescent="0.2">
      <c r="A54" s="156"/>
      <c r="B54" s="157"/>
      <c r="C54" s="187" t="s">
        <v>230</v>
      </c>
      <c r="D54" s="160"/>
      <c r="E54" s="161">
        <v>11.6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174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3" x14ac:dyDescent="0.2">
      <c r="A55" s="156"/>
      <c r="B55" s="157"/>
      <c r="C55" s="187" t="s">
        <v>231</v>
      </c>
      <c r="D55" s="160"/>
      <c r="E55" s="161">
        <v>9.6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174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3" x14ac:dyDescent="0.2">
      <c r="A56" s="156"/>
      <c r="B56" s="157"/>
      <c r="C56" s="187" t="s">
        <v>232</v>
      </c>
      <c r="D56" s="160"/>
      <c r="E56" s="161">
        <v>10.199999999999999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174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70">
        <v>16</v>
      </c>
      <c r="B57" s="171" t="s">
        <v>233</v>
      </c>
      <c r="C57" s="186" t="s">
        <v>234</v>
      </c>
      <c r="D57" s="172" t="s">
        <v>185</v>
      </c>
      <c r="E57" s="173">
        <v>161.1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3">
        <v>3.5500000000000002E-3</v>
      </c>
      <c r="O57" s="173">
        <f>ROUND(E57*N57,2)</f>
        <v>0.56999999999999995</v>
      </c>
      <c r="P57" s="173">
        <v>0</v>
      </c>
      <c r="Q57" s="173">
        <f>ROUND(E57*P57,2)</f>
        <v>0</v>
      </c>
      <c r="R57" s="175" t="s">
        <v>196</v>
      </c>
      <c r="S57" s="175" t="s">
        <v>166</v>
      </c>
      <c r="T57" s="176" t="s">
        <v>167</v>
      </c>
      <c r="U57" s="159">
        <v>0.17016000000000001</v>
      </c>
      <c r="V57" s="159">
        <f>ROUND(E57*U57,2)</f>
        <v>27.41</v>
      </c>
      <c r="W57" s="159"/>
      <c r="X57" s="159" t="s">
        <v>168</v>
      </c>
      <c r="Y57" s="159" t="s">
        <v>169</v>
      </c>
      <c r="Z57" s="149"/>
      <c r="AA57" s="149"/>
      <c r="AB57" s="149"/>
      <c r="AC57" s="149"/>
      <c r="AD57" s="149"/>
      <c r="AE57" s="149"/>
      <c r="AF57" s="149"/>
      <c r="AG57" s="149" t="s">
        <v>170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87" t="s">
        <v>235</v>
      </c>
      <c r="D58" s="160"/>
      <c r="E58" s="161">
        <v>161.1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174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0">
        <v>17</v>
      </c>
      <c r="B59" s="171" t="s">
        <v>236</v>
      </c>
      <c r="C59" s="186" t="s">
        <v>237</v>
      </c>
      <c r="D59" s="172" t="s">
        <v>185</v>
      </c>
      <c r="E59" s="173">
        <v>67.97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3">
        <v>1.3639999999999999E-2</v>
      </c>
      <c r="O59" s="173">
        <f>ROUND(E59*N59,2)</f>
        <v>0.93</v>
      </c>
      <c r="P59" s="173">
        <v>0</v>
      </c>
      <c r="Q59" s="173">
        <f>ROUND(E59*P59,2)</f>
        <v>0</v>
      </c>
      <c r="R59" s="175" t="s">
        <v>190</v>
      </c>
      <c r="S59" s="175" t="s">
        <v>166</v>
      </c>
      <c r="T59" s="176" t="s">
        <v>167</v>
      </c>
      <c r="U59" s="159">
        <v>0.44</v>
      </c>
      <c r="V59" s="159">
        <f>ROUND(E59*U59,2)</f>
        <v>29.91</v>
      </c>
      <c r="W59" s="159"/>
      <c r="X59" s="159" t="s">
        <v>168</v>
      </c>
      <c r="Y59" s="159" t="s">
        <v>169</v>
      </c>
      <c r="Z59" s="149"/>
      <c r="AA59" s="149"/>
      <c r="AB59" s="149"/>
      <c r="AC59" s="149"/>
      <c r="AD59" s="149"/>
      <c r="AE59" s="149"/>
      <c r="AF59" s="149"/>
      <c r="AG59" s="149" t="s">
        <v>170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251" t="s">
        <v>238</v>
      </c>
      <c r="D60" s="252"/>
      <c r="E60" s="252"/>
      <c r="F60" s="252"/>
      <c r="G60" s="252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172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2" x14ac:dyDescent="0.2">
      <c r="A61" s="156"/>
      <c r="B61" s="157"/>
      <c r="C61" s="187" t="s">
        <v>239</v>
      </c>
      <c r="D61" s="160"/>
      <c r="E61" s="161">
        <v>52.8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174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3" x14ac:dyDescent="0.2">
      <c r="A62" s="156"/>
      <c r="B62" s="157"/>
      <c r="C62" s="187" t="s">
        <v>240</v>
      </c>
      <c r="D62" s="160"/>
      <c r="E62" s="161">
        <v>7.38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174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 x14ac:dyDescent="0.2">
      <c r="A63" s="156"/>
      <c r="B63" s="157"/>
      <c r="C63" s="187" t="s">
        <v>241</v>
      </c>
      <c r="D63" s="160"/>
      <c r="E63" s="161">
        <v>3.28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174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87" t="s">
        <v>242</v>
      </c>
      <c r="D64" s="160"/>
      <c r="E64" s="161">
        <v>4.51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174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x14ac:dyDescent="0.2">
      <c r="A65" s="163" t="s">
        <v>160</v>
      </c>
      <c r="B65" s="164" t="s">
        <v>82</v>
      </c>
      <c r="C65" s="185" t="s">
        <v>83</v>
      </c>
      <c r="D65" s="165"/>
      <c r="E65" s="166"/>
      <c r="F65" s="167"/>
      <c r="G65" s="167">
        <f>SUMIF(AG66:AG82,"&lt;&gt;NOR",G66:G82)</f>
        <v>0</v>
      </c>
      <c r="H65" s="167"/>
      <c r="I65" s="167">
        <f>SUM(I66:I82)</f>
        <v>0</v>
      </c>
      <c r="J65" s="167"/>
      <c r="K65" s="167">
        <f>SUM(K66:K82)</f>
        <v>0</v>
      </c>
      <c r="L65" s="167"/>
      <c r="M65" s="167">
        <f>SUM(M66:M82)</f>
        <v>0</v>
      </c>
      <c r="N65" s="166"/>
      <c r="O65" s="166">
        <f>SUM(O66:O82)</f>
        <v>111.55</v>
      </c>
      <c r="P65" s="166"/>
      <c r="Q65" s="166">
        <f>SUM(Q66:Q82)</f>
        <v>0</v>
      </c>
      <c r="R65" s="167"/>
      <c r="S65" s="167"/>
      <c r="T65" s="168"/>
      <c r="U65" s="162"/>
      <c r="V65" s="162">
        <f>SUM(V66:V82)</f>
        <v>147.68</v>
      </c>
      <c r="W65" s="162"/>
      <c r="X65" s="162"/>
      <c r="Y65" s="162"/>
      <c r="AG65" t="s">
        <v>161</v>
      </c>
    </row>
    <row r="66" spans="1:60" outlineLevel="1" x14ac:dyDescent="0.2">
      <c r="A66" s="170">
        <v>18</v>
      </c>
      <c r="B66" s="171" t="s">
        <v>243</v>
      </c>
      <c r="C66" s="186" t="s">
        <v>244</v>
      </c>
      <c r="D66" s="172" t="s">
        <v>164</v>
      </c>
      <c r="E66" s="173">
        <v>13.023999999999999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3">
        <v>2.5249999999999999</v>
      </c>
      <c r="O66" s="173">
        <f>ROUND(E66*N66,2)</f>
        <v>32.89</v>
      </c>
      <c r="P66" s="173">
        <v>0</v>
      </c>
      <c r="Q66" s="173">
        <f>ROUND(E66*P66,2)</f>
        <v>0</v>
      </c>
      <c r="R66" s="175" t="s">
        <v>190</v>
      </c>
      <c r="S66" s="175" t="s">
        <v>166</v>
      </c>
      <c r="T66" s="176" t="s">
        <v>167</v>
      </c>
      <c r="U66" s="159">
        <v>3.2130000000000001</v>
      </c>
      <c r="V66" s="159">
        <f>ROUND(E66*U66,2)</f>
        <v>41.85</v>
      </c>
      <c r="W66" s="159"/>
      <c r="X66" s="159" t="s">
        <v>168</v>
      </c>
      <c r="Y66" s="159" t="s">
        <v>169</v>
      </c>
      <c r="Z66" s="149"/>
      <c r="AA66" s="149"/>
      <c r="AB66" s="149"/>
      <c r="AC66" s="149"/>
      <c r="AD66" s="149"/>
      <c r="AE66" s="149"/>
      <c r="AF66" s="149"/>
      <c r="AG66" s="149" t="s">
        <v>170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2" x14ac:dyDescent="0.2">
      <c r="A67" s="156"/>
      <c r="B67" s="157"/>
      <c r="C67" s="251" t="s">
        <v>245</v>
      </c>
      <c r="D67" s="252"/>
      <c r="E67" s="252"/>
      <c r="F67" s="252"/>
      <c r="G67" s="252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172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">
      <c r="A68" s="156"/>
      <c r="B68" s="157"/>
      <c r="C68" s="253" t="s">
        <v>246</v>
      </c>
      <c r="D68" s="254"/>
      <c r="E68" s="254"/>
      <c r="F68" s="254"/>
      <c r="G68" s="254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9"/>
      <c r="AA68" s="149"/>
      <c r="AB68" s="149"/>
      <c r="AC68" s="149"/>
      <c r="AD68" s="149"/>
      <c r="AE68" s="149"/>
      <c r="AF68" s="149"/>
      <c r="AG68" s="149" t="s">
        <v>192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2" x14ac:dyDescent="0.2">
      <c r="A69" s="156"/>
      <c r="B69" s="157"/>
      <c r="C69" s="187" t="s">
        <v>247</v>
      </c>
      <c r="D69" s="160"/>
      <c r="E69" s="161">
        <v>13.023999999999999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174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0">
        <v>19</v>
      </c>
      <c r="B70" s="171" t="s">
        <v>248</v>
      </c>
      <c r="C70" s="186" t="s">
        <v>249</v>
      </c>
      <c r="D70" s="172" t="s">
        <v>164</v>
      </c>
      <c r="E70" s="173">
        <v>24.42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2.5249999999999999</v>
      </c>
      <c r="O70" s="173">
        <f>ROUND(E70*N70,2)</f>
        <v>61.66</v>
      </c>
      <c r="P70" s="173">
        <v>0</v>
      </c>
      <c r="Q70" s="173">
        <f>ROUND(E70*P70,2)</f>
        <v>0</v>
      </c>
      <c r="R70" s="175" t="s">
        <v>190</v>
      </c>
      <c r="S70" s="175" t="s">
        <v>166</v>
      </c>
      <c r="T70" s="176" t="s">
        <v>167</v>
      </c>
      <c r="U70" s="159">
        <v>2.3170000000000002</v>
      </c>
      <c r="V70" s="159">
        <f>ROUND(E70*U70,2)</f>
        <v>56.58</v>
      </c>
      <c r="W70" s="159"/>
      <c r="X70" s="159" t="s">
        <v>168</v>
      </c>
      <c r="Y70" s="159" t="s">
        <v>169</v>
      </c>
      <c r="Z70" s="149"/>
      <c r="AA70" s="149"/>
      <c r="AB70" s="149"/>
      <c r="AC70" s="149"/>
      <c r="AD70" s="149"/>
      <c r="AE70" s="149"/>
      <c r="AF70" s="149"/>
      <c r="AG70" s="149" t="s">
        <v>170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2" x14ac:dyDescent="0.2">
      <c r="A71" s="156"/>
      <c r="B71" s="157"/>
      <c r="C71" s="251" t="s">
        <v>245</v>
      </c>
      <c r="D71" s="252"/>
      <c r="E71" s="252"/>
      <c r="F71" s="252"/>
      <c r="G71" s="252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9"/>
      <c r="AA71" s="149"/>
      <c r="AB71" s="149"/>
      <c r="AC71" s="149"/>
      <c r="AD71" s="149"/>
      <c r="AE71" s="149"/>
      <c r="AF71" s="149"/>
      <c r="AG71" s="149" t="s">
        <v>172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253" t="s">
        <v>246</v>
      </c>
      <c r="D72" s="254"/>
      <c r="E72" s="254"/>
      <c r="F72" s="254"/>
      <c r="G72" s="254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192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 x14ac:dyDescent="0.2">
      <c r="A73" s="156"/>
      <c r="B73" s="157"/>
      <c r="C73" s="187" t="s">
        <v>250</v>
      </c>
      <c r="D73" s="160"/>
      <c r="E73" s="161">
        <v>24.42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174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0">
        <v>20</v>
      </c>
      <c r="B74" s="171" t="s">
        <v>251</v>
      </c>
      <c r="C74" s="186" t="s">
        <v>252</v>
      </c>
      <c r="D74" s="172" t="s">
        <v>164</v>
      </c>
      <c r="E74" s="173">
        <v>24.42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5" t="s">
        <v>190</v>
      </c>
      <c r="S74" s="175" t="s">
        <v>166</v>
      </c>
      <c r="T74" s="176" t="s">
        <v>167</v>
      </c>
      <c r="U74" s="159">
        <v>0.20499999999999999</v>
      </c>
      <c r="V74" s="159">
        <f>ROUND(E74*U74,2)</f>
        <v>5.01</v>
      </c>
      <c r="W74" s="159"/>
      <c r="X74" s="159" t="s">
        <v>168</v>
      </c>
      <c r="Y74" s="159" t="s">
        <v>169</v>
      </c>
      <c r="Z74" s="149"/>
      <c r="AA74" s="149"/>
      <c r="AB74" s="149"/>
      <c r="AC74" s="149"/>
      <c r="AD74" s="149"/>
      <c r="AE74" s="149"/>
      <c r="AF74" s="149"/>
      <c r="AG74" s="149" t="s">
        <v>170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2" x14ac:dyDescent="0.2">
      <c r="A75" s="156"/>
      <c r="B75" s="157"/>
      <c r="C75" s="251" t="s">
        <v>253</v>
      </c>
      <c r="D75" s="252"/>
      <c r="E75" s="252"/>
      <c r="F75" s="252"/>
      <c r="G75" s="252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9"/>
      <c r="AA75" s="149"/>
      <c r="AB75" s="149"/>
      <c r="AC75" s="149"/>
      <c r="AD75" s="149"/>
      <c r="AE75" s="149"/>
      <c r="AF75" s="149"/>
      <c r="AG75" s="149" t="s">
        <v>172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187" t="s">
        <v>254</v>
      </c>
      <c r="D76" s="160"/>
      <c r="E76" s="161">
        <v>24.42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174</v>
      </c>
      <c r="AH76" s="149">
        <v>5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70">
        <v>21</v>
      </c>
      <c r="B77" s="171" t="s">
        <v>255</v>
      </c>
      <c r="C77" s="186" t="s">
        <v>256</v>
      </c>
      <c r="D77" s="172" t="s">
        <v>205</v>
      </c>
      <c r="E77" s="173">
        <v>1.9233199999999999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3">
        <v>1.0662499999999999</v>
      </c>
      <c r="O77" s="173">
        <f>ROUND(E77*N77,2)</f>
        <v>2.0499999999999998</v>
      </c>
      <c r="P77" s="173">
        <v>0</v>
      </c>
      <c r="Q77" s="173">
        <f>ROUND(E77*P77,2)</f>
        <v>0</v>
      </c>
      <c r="R77" s="175" t="s">
        <v>190</v>
      </c>
      <c r="S77" s="175" t="s">
        <v>166</v>
      </c>
      <c r="T77" s="176" t="s">
        <v>167</v>
      </c>
      <c r="U77" s="159">
        <v>15.231</v>
      </c>
      <c r="V77" s="159">
        <f>ROUND(E77*U77,2)</f>
        <v>29.29</v>
      </c>
      <c r="W77" s="159"/>
      <c r="X77" s="159" t="s">
        <v>168</v>
      </c>
      <c r="Y77" s="159" t="s">
        <v>169</v>
      </c>
      <c r="Z77" s="149"/>
      <c r="AA77" s="149"/>
      <c r="AB77" s="149"/>
      <c r="AC77" s="149"/>
      <c r="AD77" s="149"/>
      <c r="AE77" s="149"/>
      <c r="AF77" s="149"/>
      <c r="AG77" s="149" t="s">
        <v>170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251" t="s">
        <v>257</v>
      </c>
      <c r="D78" s="252"/>
      <c r="E78" s="252"/>
      <c r="F78" s="252"/>
      <c r="G78" s="252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172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2" x14ac:dyDescent="0.2">
      <c r="A79" s="156"/>
      <c r="B79" s="157"/>
      <c r="C79" s="187" t="s">
        <v>258</v>
      </c>
      <c r="D79" s="160"/>
      <c r="E79" s="161">
        <v>1.9233199999999999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174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0">
        <v>22</v>
      </c>
      <c r="B80" s="171" t="s">
        <v>259</v>
      </c>
      <c r="C80" s="186" t="s">
        <v>260</v>
      </c>
      <c r="D80" s="172" t="s">
        <v>164</v>
      </c>
      <c r="E80" s="173">
        <v>8.14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3">
        <v>1.837</v>
      </c>
      <c r="O80" s="173">
        <f>ROUND(E80*N80,2)</f>
        <v>14.95</v>
      </c>
      <c r="P80" s="173">
        <v>0</v>
      </c>
      <c r="Q80" s="173">
        <f>ROUND(E80*P80,2)</f>
        <v>0</v>
      </c>
      <c r="R80" s="175" t="s">
        <v>190</v>
      </c>
      <c r="S80" s="175" t="s">
        <v>166</v>
      </c>
      <c r="T80" s="176" t="s">
        <v>167</v>
      </c>
      <c r="U80" s="159">
        <v>1.8360000000000001</v>
      </c>
      <c r="V80" s="159">
        <f>ROUND(E80*U80,2)</f>
        <v>14.95</v>
      </c>
      <c r="W80" s="159"/>
      <c r="X80" s="159" t="s">
        <v>168</v>
      </c>
      <c r="Y80" s="159" t="s">
        <v>169</v>
      </c>
      <c r="Z80" s="149"/>
      <c r="AA80" s="149"/>
      <c r="AB80" s="149"/>
      <c r="AC80" s="149"/>
      <c r="AD80" s="149"/>
      <c r="AE80" s="149"/>
      <c r="AF80" s="149"/>
      <c r="AG80" s="149" t="s">
        <v>170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2" x14ac:dyDescent="0.2">
      <c r="A81" s="156"/>
      <c r="B81" s="157"/>
      <c r="C81" s="251" t="s">
        <v>261</v>
      </c>
      <c r="D81" s="252"/>
      <c r="E81" s="252"/>
      <c r="F81" s="252"/>
      <c r="G81" s="252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172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77" t="str">
        <f>C81</f>
        <v>pod mazaniny a dlažby, popř. na plochých střechách, vodorovný nebo ve spádu, s udusáním a urovnáním povrchu,</v>
      </c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87" t="s">
        <v>262</v>
      </c>
      <c r="D82" s="160"/>
      <c r="E82" s="161">
        <v>8.14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174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">
      <c r="A83" s="163" t="s">
        <v>160</v>
      </c>
      <c r="B83" s="164" t="s">
        <v>84</v>
      </c>
      <c r="C83" s="185" t="s">
        <v>85</v>
      </c>
      <c r="D83" s="165"/>
      <c r="E83" s="166"/>
      <c r="F83" s="167"/>
      <c r="G83" s="167">
        <f>SUMIF(AG84:AG84,"&lt;&gt;NOR",G84:G84)</f>
        <v>0</v>
      </c>
      <c r="H83" s="167"/>
      <c r="I83" s="167">
        <f>SUM(I84:I84)</f>
        <v>0</v>
      </c>
      <c r="J83" s="167"/>
      <c r="K83" s="167">
        <f>SUM(K84:K84)</f>
        <v>0</v>
      </c>
      <c r="L83" s="167"/>
      <c r="M83" s="167">
        <f>SUM(M84:M84)</f>
        <v>0</v>
      </c>
      <c r="N83" s="166"/>
      <c r="O83" s="166">
        <f>SUM(O84:O84)</f>
        <v>0.06</v>
      </c>
      <c r="P83" s="166"/>
      <c r="Q83" s="166">
        <f>SUM(Q84:Q84)</f>
        <v>0</v>
      </c>
      <c r="R83" s="167"/>
      <c r="S83" s="167"/>
      <c r="T83" s="168"/>
      <c r="U83" s="162"/>
      <c r="V83" s="162">
        <f>SUM(V84:V84)</f>
        <v>3.72</v>
      </c>
      <c r="W83" s="162"/>
      <c r="X83" s="162"/>
      <c r="Y83" s="162"/>
      <c r="AG83" t="s">
        <v>161</v>
      </c>
    </row>
    <row r="84" spans="1:60" ht="33.75" outlineLevel="1" x14ac:dyDescent="0.2">
      <c r="A84" s="178">
        <v>23</v>
      </c>
      <c r="B84" s="179" t="s">
        <v>263</v>
      </c>
      <c r="C84" s="188" t="s">
        <v>264</v>
      </c>
      <c r="D84" s="180" t="s">
        <v>265</v>
      </c>
      <c r="E84" s="181">
        <v>2</v>
      </c>
      <c r="F84" s="182"/>
      <c r="G84" s="183">
        <f>ROUND(E84*F84,2)</f>
        <v>0</v>
      </c>
      <c r="H84" s="182"/>
      <c r="I84" s="183">
        <f>ROUND(E84*H84,2)</f>
        <v>0</v>
      </c>
      <c r="J84" s="182"/>
      <c r="K84" s="183">
        <f>ROUND(E84*J84,2)</f>
        <v>0</v>
      </c>
      <c r="L84" s="183">
        <v>21</v>
      </c>
      <c r="M84" s="183">
        <f>G84*(1+L84/100)</f>
        <v>0</v>
      </c>
      <c r="N84" s="181">
        <v>3.2169999999999997E-2</v>
      </c>
      <c r="O84" s="181">
        <f>ROUND(E84*N84,2)</f>
        <v>0.06</v>
      </c>
      <c r="P84" s="181">
        <v>0</v>
      </c>
      <c r="Q84" s="181">
        <f>ROUND(E84*P84,2)</f>
        <v>0</v>
      </c>
      <c r="R84" s="183" t="s">
        <v>190</v>
      </c>
      <c r="S84" s="183" t="s">
        <v>166</v>
      </c>
      <c r="T84" s="184" t="s">
        <v>167</v>
      </c>
      <c r="U84" s="159">
        <v>1.86</v>
      </c>
      <c r="V84" s="159">
        <f>ROUND(E84*U84,2)</f>
        <v>3.72</v>
      </c>
      <c r="W84" s="159"/>
      <c r="X84" s="159" t="s">
        <v>168</v>
      </c>
      <c r="Y84" s="159" t="s">
        <v>169</v>
      </c>
      <c r="Z84" s="149"/>
      <c r="AA84" s="149"/>
      <c r="AB84" s="149"/>
      <c r="AC84" s="149"/>
      <c r="AD84" s="149"/>
      <c r="AE84" s="149"/>
      <c r="AF84" s="149"/>
      <c r="AG84" s="149" t="s">
        <v>170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x14ac:dyDescent="0.2">
      <c r="A85" s="163" t="s">
        <v>160</v>
      </c>
      <c r="B85" s="164" t="s">
        <v>86</v>
      </c>
      <c r="C85" s="185" t="s">
        <v>87</v>
      </c>
      <c r="D85" s="165"/>
      <c r="E85" s="166"/>
      <c r="F85" s="167"/>
      <c r="G85" s="167">
        <f>SUMIF(AG86:AG87,"&lt;&gt;NOR",G86:G87)</f>
        <v>0</v>
      </c>
      <c r="H85" s="167"/>
      <c r="I85" s="167">
        <f>SUM(I86:I87)</f>
        <v>0</v>
      </c>
      <c r="J85" s="167"/>
      <c r="K85" s="167">
        <f>SUM(K86:K87)</f>
        <v>0</v>
      </c>
      <c r="L85" s="167"/>
      <c r="M85" s="167">
        <f>SUM(M86:M87)</f>
        <v>0</v>
      </c>
      <c r="N85" s="166"/>
      <c r="O85" s="166">
        <f>SUM(O86:O87)</f>
        <v>0.2</v>
      </c>
      <c r="P85" s="166"/>
      <c r="Q85" s="166">
        <f>SUM(Q86:Q87)</f>
        <v>0</v>
      </c>
      <c r="R85" s="167"/>
      <c r="S85" s="167"/>
      <c r="T85" s="168"/>
      <c r="U85" s="162"/>
      <c r="V85" s="162">
        <f>SUM(V86:V87)</f>
        <v>28.82</v>
      </c>
      <c r="W85" s="162"/>
      <c r="X85" s="162"/>
      <c r="Y85" s="162"/>
      <c r="AG85" t="s">
        <v>161</v>
      </c>
    </row>
    <row r="86" spans="1:60" outlineLevel="1" x14ac:dyDescent="0.2">
      <c r="A86" s="170">
        <v>24</v>
      </c>
      <c r="B86" s="171" t="s">
        <v>266</v>
      </c>
      <c r="C86" s="186" t="s">
        <v>267</v>
      </c>
      <c r="D86" s="172" t="s">
        <v>185</v>
      </c>
      <c r="E86" s="173">
        <v>162.80000000000001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3">
        <v>1.2099999999999999E-3</v>
      </c>
      <c r="O86" s="173">
        <f>ROUND(E86*N86,2)</f>
        <v>0.2</v>
      </c>
      <c r="P86" s="173">
        <v>0</v>
      </c>
      <c r="Q86" s="173">
        <f>ROUND(E86*P86,2)</f>
        <v>0</v>
      </c>
      <c r="R86" s="175" t="s">
        <v>268</v>
      </c>
      <c r="S86" s="175" t="s">
        <v>166</v>
      </c>
      <c r="T86" s="176" t="s">
        <v>167</v>
      </c>
      <c r="U86" s="159">
        <v>0.17699999999999999</v>
      </c>
      <c r="V86" s="159">
        <f>ROUND(E86*U86,2)</f>
        <v>28.82</v>
      </c>
      <c r="W86" s="159"/>
      <c r="X86" s="159" t="s">
        <v>168</v>
      </c>
      <c r="Y86" s="159" t="s">
        <v>169</v>
      </c>
      <c r="Z86" s="149"/>
      <c r="AA86" s="149"/>
      <c r="AB86" s="149"/>
      <c r="AC86" s="149"/>
      <c r="AD86" s="149"/>
      <c r="AE86" s="149"/>
      <c r="AF86" s="149"/>
      <c r="AG86" s="149" t="s">
        <v>170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2" x14ac:dyDescent="0.2">
      <c r="A87" s="156"/>
      <c r="B87" s="157"/>
      <c r="C87" s="187" t="s">
        <v>187</v>
      </c>
      <c r="D87" s="160"/>
      <c r="E87" s="161">
        <v>162.80000000000001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174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x14ac:dyDescent="0.2">
      <c r="A88" s="163" t="s">
        <v>160</v>
      </c>
      <c r="B88" s="164" t="s">
        <v>88</v>
      </c>
      <c r="C88" s="185" t="s">
        <v>89</v>
      </c>
      <c r="D88" s="165"/>
      <c r="E88" s="166"/>
      <c r="F88" s="167"/>
      <c r="G88" s="167">
        <f>SUMIF(AG89:AG90,"&lt;&gt;NOR",G89:G90)</f>
        <v>0</v>
      </c>
      <c r="H88" s="167"/>
      <c r="I88" s="167">
        <f>SUM(I89:I90)</f>
        <v>0</v>
      </c>
      <c r="J88" s="167"/>
      <c r="K88" s="167">
        <f>SUM(K89:K90)</f>
        <v>0</v>
      </c>
      <c r="L88" s="167"/>
      <c r="M88" s="167">
        <f>SUM(M89:M90)</f>
        <v>0</v>
      </c>
      <c r="N88" s="166"/>
      <c r="O88" s="166">
        <f>SUM(O89:O90)</f>
        <v>0.01</v>
      </c>
      <c r="P88" s="166"/>
      <c r="Q88" s="166">
        <f>SUM(Q89:Q90)</f>
        <v>0</v>
      </c>
      <c r="R88" s="167"/>
      <c r="S88" s="167"/>
      <c r="T88" s="168"/>
      <c r="U88" s="162"/>
      <c r="V88" s="162">
        <f>SUM(V89:V90)</f>
        <v>50.47</v>
      </c>
      <c r="W88" s="162"/>
      <c r="X88" s="162"/>
      <c r="Y88" s="162"/>
      <c r="AG88" t="s">
        <v>161</v>
      </c>
    </row>
    <row r="89" spans="1:60" ht="56.25" outlineLevel="1" x14ac:dyDescent="0.2">
      <c r="A89" s="170">
        <v>25</v>
      </c>
      <c r="B89" s="171" t="s">
        <v>269</v>
      </c>
      <c r="C89" s="186" t="s">
        <v>270</v>
      </c>
      <c r="D89" s="172" t="s">
        <v>185</v>
      </c>
      <c r="E89" s="173">
        <v>162.80000000000001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4.0000000000000003E-5</v>
      </c>
      <c r="O89" s="173">
        <f>ROUND(E89*N89,2)</f>
        <v>0.01</v>
      </c>
      <c r="P89" s="173">
        <v>0</v>
      </c>
      <c r="Q89" s="173">
        <f>ROUND(E89*P89,2)</f>
        <v>0</v>
      </c>
      <c r="R89" s="175" t="s">
        <v>190</v>
      </c>
      <c r="S89" s="175" t="s">
        <v>166</v>
      </c>
      <c r="T89" s="176" t="s">
        <v>167</v>
      </c>
      <c r="U89" s="159">
        <v>0.31</v>
      </c>
      <c r="V89" s="159">
        <f>ROUND(E89*U89,2)</f>
        <v>50.47</v>
      </c>
      <c r="W89" s="159"/>
      <c r="X89" s="159" t="s">
        <v>168</v>
      </c>
      <c r="Y89" s="159" t="s">
        <v>169</v>
      </c>
      <c r="Z89" s="149"/>
      <c r="AA89" s="149"/>
      <c r="AB89" s="149"/>
      <c r="AC89" s="149"/>
      <c r="AD89" s="149"/>
      <c r="AE89" s="149"/>
      <c r="AF89" s="149"/>
      <c r="AG89" s="149" t="s">
        <v>170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187" t="s">
        <v>271</v>
      </c>
      <c r="D90" s="160"/>
      <c r="E90" s="161">
        <v>162.80000000000001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174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x14ac:dyDescent="0.2">
      <c r="A91" s="163" t="s">
        <v>160</v>
      </c>
      <c r="B91" s="164" t="s">
        <v>90</v>
      </c>
      <c r="C91" s="185" t="s">
        <v>91</v>
      </c>
      <c r="D91" s="165"/>
      <c r="E91" s="166"/>
      <c r="F91" s="167"/>
      <c r="G91" s="167">
        <f>SUMIF(AG92:AG118,"&lt;&gt;NOR",G92:G118)</f>
        <v>0</v>
      </c>
      <c r="H91" s="167"/>
      <c r="I91" s="167">
        <f>SUM(I92:I118)</f>
        <v>0</v>
      </c>
      <c r="J91" s="167"/>
      <c r="K91" s="167">
        <f>SUM(K92:K118)</f>
        <v>0</v>
      </c>
      <c r="L91" s="167"/>
      <c r="M91" s="167">
        <f>SUM(M92:M118)</f>
        <v>0</v>
      </c>
      <c r="N91" s="166"/>
      <c r="O91" s="166">
        <f>SUM(O92:O118)</f>
        <v>0.01</v>
      </c>
      <c r="P91" s="166"/>
      <c r="Q91" s="166">
        <f>SUM(Q92:Q118)</f>
        <v>127.16</v>
      </c>
      <c r="R91" s="167"/>
      <c r="S91" s="167"/>
      <c r="T91" s="168"/>
      <c r="U91" s="162"/>
      <c r="V91" s="162">
        <f>SUM(V92:V118)</f>
        <v>553.83999999999992</v>
      </c>
      <c r="W91" s="162"/>
      <c r="X91" s="162"/>
      <c r="Y91" s="162"/>
      <c r="AG91" t="s">
        <v>161</v>
      </c>
    </row>
    <row r="92" spans="1:60" ht="22.5" outlineLevel="1" x14ac:dyDescent="0.2">
      <c r="A92" s="170">
        <v>26</v>
      </c>
      <c r="B92" s="171" t="s">
        <v>272</v>
      </c>
      <c r="C92" s="186" t="s">
        <v>273</v>
      </c>
      <c r="D92" s="172" t="s">
        <v>164</v>
      </c>
      <c r="E92" s="173">
        <v>13.023999999999999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0</v>
      </c>
      <c r="O92" s="173">
        <f>ROUND(E92*N92,2)</f>
        <v>0</v>
      </c>
      <c r="P92" s="173">
        <v>2.2000000000000002</v>
      </c>
      <c r="Q92" s="173">
        <f>ROUND(E92*P92,2)</f>
        <v>28.65</v>
      </c>
      <c r="R92" s="175" t="s">
        <v>274</v>
      </c>
      <c r="S92" s="175" t="s">
        <v>166</v>
      </c>
      <c r="T92" s="176" t="s">
        <v>167</v>
      </c>
      <c r="U92" s="159">
        <v>14.85</v>
      </c>
      <c r="V92" s="159">
        <f>ROUND(E92*U92,2)</f>
        <v>193.41</v>
      </c>
      <c r="W92" s="159"/>
      <c r="X92" s="159" t="s">
        <v>168</v>
      </c>
      <c r="Y92" s="159" t="s">
        <v>169</v>
      </c>
      <c r="Z92" s="149"/>
      <c r="AA92" s="149"/>
      <c r="AB92" s="149"/>
      <c r="AC92" s="149"/>
      <c r="AD92" s="149"/>
      <c r="AE92" s="149"/>
      <c r="AF92" s="149"/>
      <c r="AG92" s="149" t="s">
        <v>170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2" x14ac:dyDescent="0.2">
      <c r="A93" s="156"/>
      <c r="B93" s="157"/>
      <c r="C93" s="187" t="s">
        <v>247</v>
      </c>
      <c r="D93" s="160"/>
      <c r="E93" s="161">
        <v>13.023999999999999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174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 x14ac:dyDescent="0.2">
      <c r="A94" s="170">
        <v>27</v>
      </c>
      <c r="B94" s="171" t="s">
        <v>275</v>
      </c>
      <c r="C94" s="186" t="s">
        <v>276</v>
      </c>
      <c r="D94" s="172" t="s">
        <v>164</v>
      </c>
      <c r="E94" s="173">
        <v>16.28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3">
        <v>0</v>
      </c>
      <c r="O94" s="173">
        <f>ROUND(E94*N94,2)</f>
        <v>0</v>
      </c>
      <c r="P94" s="173">
        <v>2.2000000000000002</v>
      </c>
      <c r="Q94" s="173">
        <f>ROUND(E94*P94,2)</f>
        <v>35.82</v>
      </c>
      <c r="R94" s="175" t="s">
        <v>274</v>
      </c>
      <c r="S94" s="175" t="s">
        <v>166</v>
      </c>
      <c r="T94" s="176" t="s">
        <v>167</v>
      </c>
      <c r="U94" s="159">
        <v>7.51</v>
      </c>
      <c r="V94" s="159">
        <f>ROUND(E94*U94,2)</f>
        <v>122.26</v>
      </c>
      <c r="W94" s="159"/>
      <c r="X94" s="159" t="s">
        <v>168</v>
      </c>
      <c r="Y94" s="159" t="s">
        <v>169</v>
      </c>
      <c r="Z94" s="149"/>
      <c r="AA94" s="149"/>
      <c r="AB94" s="149"/>
      <c r="AC94" s="149"/>
      <c r="AD94" s="149"/>
      <c r="AE94" s="149"/>
      <c r="AF94" s="149"/>
      <c r="AG94" s="149" t="s">
        <v>170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 x14ac:dyDescent="0.2">
      <c r="A95" s="156"/>
      <c r="B95" s="157"/>
      <c r="C95" s="187" t="s">
        <v>277</v>
      </c>
      <c r="D95" s="160"/>
      <c r="E95" s="161">
        <v>16.28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174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22.5" outlineLevel="1" x14ac:dyDescent="0.2">
      <c r="A96" s="170">
        <v>28</v>
      </c>
      <c r="B96" s="171" t="s">
        <v>278</v>
      </c>
      <c r="C96" s="186" t="s">
        <v>279</v>
      </c>
      <c r="D96" s="172" t="s">
        <v>164</v>
      </c>
      <c r="E96" s="173">
        <v>16.28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3">
        <v>0</v>
      </c>
      <c r="O96" s="173">
        <f>ROUND(E96*N96,2)</f>
        <v>0</v>
      </c>
      <c r="P96" s="173">
        <v>0</v>
      </c>
      <c r="Q96" s="173">
        <f>ROUND(E96*P96,2)</f>
        <v>0</v>
      </c>
      <c r="R96" s="175" t="s">
        <v>274</v>
      </c>
      <c r="S96" s="175" t="s">
        <v>166</v>
      </c>
      <c r="T96" s="176" t="s">
        <v>167</v>
      </c>
      <c r="U96" s="159">
        <v>4.8280000000000003</v>
      </c>
      <c r="V96" s="159">
        <f>ROUND(E96*U96,2)</f>
        <v>78.599999999999994</v>
      </c>
      <c r="W96" s="159"/>
      <c r="X96" s="159" t="s">
        <v>168</v>
      </c>
      <c r="Y96" s="159" t="s">
        <v>169</v>
      </c>
      <c r="Z96" s="149"/>
      <c r="AA96" s="149"/>
      <c r="AB96" s="149"/>
      <c r="AC96" s="149"/>
      <c r="AD96" s="149"/>
      <c r="AE96" s="149"/>
      <c r="AF96" s="149"/>
      <c r="AG96" s="149" t="s">
        <v>170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2" x14ac:dyDescent="0.2">
      <c r="A97" s="156"/>
      <c r="B97" s="157"/>
      <c r="C97" s="187" t="s">
        <v>280</v>
      </c>
      <c r="D97" s="160"/>
      <c r="E97" s="161">
        <v>16.28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174</v>
      </c>
      <c r="AH97" s="149">
        <v>5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0">
        <v>29</v>
      </c>
      <c r="B98" s="171" t="s">
        <v>281</v>
      </c>
      <c r="C98" s="186" t="s">
        <v>282</v>
      </c>
      <c r="D98" s="172" t="s">
        <v>185</v>
      </c>
      <c r="E98" s="173">
        <v>162.80000000000001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0</v>
      </c>
      <c r="O98" s="173">
        <f>ROUND(E98*N98,2)</f>
        <v>0</v>
      </c>
      <c r="P98" s="173">
        <v>0.02</v>
      </c>
      <c r="Q98" s="173">
        <f>ROUND(E98*P98,2)</f>
        <v>3.26</v>
      </c>
      <c r="R98" s="175" t="s">
        <v>274</v>
      </c>
      <c r="S98" s="175" t="s">
        <v>166</v>
      </c>
      <c r="T98" s="176" t="s">
        <v>167</v>
      </c>
      <c r="U98" s="159">
        <v>0.14699999999999999</v>
      </c>
      <c r="V98" s="159">
        <f>ROUND(E98*U98,2)</f>
        <v>23.93</v>
      </c>
      <c r="W98" s="159"/>
      <c r="X98" s="159" t="s">
        <v>168</v>
      </c>
      <c r="Y98" s="159" t="s">
        <v>169</v>
      </c>
      <c r="Z98" s="149"/>
      <c r="AA98" s="149"/>
      <c r="AB98" s="149"/>
      <c r="AC98" s="149"/>
      <c r="AD98" s="149"/>
      <c r="AE98" s="149"/>
      <c r="AF98" s="149"/>
      <c r="AG98" s="149" t="s">
        <v>170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251" t="s">
        <v>283</v>
      </c>
      <c r="D99" s="252"/>
      <c r="E99" s="252"/>
      <c r="F99" s="252"/>
      <c r="G99" s="252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172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2" x14ac:dyDescent="0.2">
      <c r="A100" s="156"/>
      <c r="B100" s="157"/>
      <c r="C100" s="187" t="s">
        <v>187</v>
      </c>
      <c r="D100" s="160"/>
      <c r="E100" s="161">
        <v>162.80000000000001</v>
      </c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9"/>
      <c r="AA100" s="149"/>
      <c r="AB100" s="149"/>
      <c r="AC100" s="149"/>
      <c r="AD100" s="149"/>
      <c r="AE100" s="149"/>
      <c r="AF100" s="149"/>
      <c r="AG100" s="149" t="s">
        <v>174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70">
        <v>30</v>
      </c>
      <c r="B101" s="171" t="s">
        <v>284</v>
      </c>
      <c r="C101" s="186" t="s">
        <v>285</v>
      </c>
      <c r="D101" s="172" t="s">
        <v>164</v>
      </c>
      <c r="E101" s="173">
        <v>32.56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0</v>
      </c>
      <c r="O101" s="173">
        <f>ROUND(E101*N101,2)</f>
        <v>0</v>
      </c>
      <c r="P101" s="173">
        <v>1.4</v>
      </c>
      <c r="Q101" s="173">
        <f>ROUND(E101*P101,2)</f>
        <v>45.58</v>
      </c>
      <c r="R101" s="175" t="s">
        <v>274</v>
      </c>
      <c r="S101" s="175" t="s">
        <v>166</v>
      </c>
      <c r="T101" s="176" t="s">
        <v>167</v>
      </c>
      <c r="U101" s="159">
        <v>1.0509999999999999</v>
      </c>
      <c r="V101" s="159">
        <f>ROUND(E101*U101,2)</f>
        <v>34.22</v>
      </c>
      <c r="W101" s="159"/>
      <c r="X101" s="159" t="s">
        <v>168</v>
      </c>
      <c r="Y101" s="159" t="s">
        <v>169</v>
      </c>
      <c r="Z101" s="149"/>
      <c r="AA101" s="149"/>
      <c r="AB101" s="149"/>
      <c r="AC101" s="149"/>
      <c r="AD101" s="149"/>
      <c r="AE101" s="149"/>
      <c r="AF101" s="149"/>
      <c r="AG101" s="149" t="s">
        <v>170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2" x14ac:dyDescent="0.2">
      <c r="A102" s="156"/>
      <c r="B102" s="157"/>
      <c r="C102" s="187" t="s">
        <v>286</v>
      </c>
      <c r="D102" s="160"/>
      <c r="E102" s="161">
        <v>32.56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9"/>
      <c r="AA102" s="149"/>
      <c r="AB102" s="149"/>
      <c r="AC102" s="149"/>
      <c r="AD102" s="149"/>
      <c r="AE102" s="149"/>
      <c r="AF102" s="149"/>
      <c r="AG102" s="149" t="s">
        <v>174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2.5" outlineLevel="1" x14ac:dyDescent="0.2">
      <c r="A103" s="170">
        <v>31</v>
      </c>
      <c r="B103" s="171" t="s">
        <v>287</v>
      </c>
      <c r="C103" s="186" t="s">
        <v>288</v>
      </c>
      <c r="D103" s="172" t="s">
        <v>185</v>
      </c>
      <c r="E103" s="173">
        <v>1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3">
        <v>0</v>
      </c>
      <c r="O103" s="173">
        <f>ROUND(E103*N103,2)</f>
        <v>0</v>
      </c>
      <c r="P103" s="173">
        <v>5.5E-2</v>
      </c>
      <c r="Q103" s="173">
        <f>ROUND(E103*P103,2)</f>
        <v>0.06</v>
      </c>
      <c r="R103" s="175" t="s">
        <v>274</v>
      </c>
      <c r="S103" s="175" t="s">
        <v>166</v>
      </c>
      <c r="T103" s="176" t="s">
        <v>167</v>
      </c>
      <c r="U103" s="159">
        <v>0.43</v>
      </c>
      <c r="V103" s="159">
        <f>ROUND(E103*U103,2)</f>
        <v>0.43</v>
      </c>
      <c r="W103" s="159"/>
      <c r="X103" s="159" t="s">
        <v>168</v>
      </c>
      <c r="Y103" s="159" t="s">
        <v>169</v>
      </c>
      <c r="Z103" s="149"/>
      <c r="AA103" s="149"/>
      <c r="AB103" s="149"/>
      <c r="AC103" s="149"/>
      <c r="AD103" s="149"/>
      <c r="AE103" s="149"/>
      <c r="AF103" s="149"/>
      <c r="AG103" s="149" t="s">
        <v>170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2" x14ac:dyDescent="0.2">
      <c r="A104" s="156"/>
      <c r="B104" s="157"/>
      <c r="C104" s="251" t="s">
        <v>289</v>
      </c>
      <c r="D104" s="252"/>
      <c r="E104" s="252"/>
      <c r="F104" s="252"/>
      <c r="G104" s="252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9"/>
      <c r="AA104" s="149"/>
      <c r="AB104" s="149"/>
      <c r="AC104" s="149"/>
      <c r="AD104" s="149"/>
      <c r="AE104" s="149"/>
      <c r="AF104" s="149"/>
      <c r="AG104" s="149" t="s">
        <v>172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77" t="str">
        <f>C104</f>
        <v>bez odstupu, po hrubém vybourání otvorů v jakémkoliv zdivu cihelném, včetně pomocného lešení o výšce podlahy do 1900 mm a pro zatížení do 1,5 kPa  (150 kg/m2),</v>
      </c>
      <c r="BB104" s="149"/>
      <c r="BC104" s="149"/>
      <c r="BD104" s="149"/>
      <c r="BE104" s="149"/>
      <c r="BF104" s="149"/>
      <c r="BG104" s="149"/>
      <c r="BH104" s="149"/>
    </row>
    <row r="105" spans="1:60" outlineLevel="2" x14ac:dyDescent="0.2">
      <c r="A105" s="156"/>
      <c r="B105" s="157"/>
      <c r="C105" s="187" t="s">
        <v>290</v>
      </c>
      <c r="D105" s="160"/>
      <c r="E105" s="161">
        <v>1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174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0">
        <v>32</v>
      </c>
      <c r="B106" s="171" t="s">
        <v>291</v>
      </c>
      <c r="C106" s="186" t="s">
        <v>292</v>
      </c>
      <c r="D106" s="172" t="s">
        <v>265</v>
      </c>
      <c r="E106" s="173">
        <v>4</v>
      </c>
      <c r="F106" s="174"/>
      <c r="G106" s="175">
        <f>ROUND(E106*F106,2)</f>
        <v>0</v>
      </c>
      <c r="H106" s="174"/>
      <c r="I106" s="175">
        <f>ROUND(E106*H106,2)</f>
        <v>0</v>
      </c>
      <c r="J106" s="174"/>
      <c r="K106" s="175">
        <f>ROUND(E106*J106,2)</f>
        <v>0</v>
      </c>
      <c r="L106" s="175">
        <v>21</v>
      </c>
      <c r="M106" s="175">
        <f>G106*(1+L106/100)</f>
        <v>0</v>
      </c>
      <c r="N106" s="173">
        <v>0</v>
      </c>
      <c r="O106" s="173">
        <f>ROUND(E106*N106,2)</f>
        <v>0</v>
      </c>
      <c r="P106" s="173">
        <v>0</v>
      </c>
      <c r="Q106" s="173">
        <f>ROUND(E106*P106,2)</f>
        <v>0</v>
      </c>
      <c r="R106" s="175" t="s">
        <v>274</v>
      </c>
      <c r="S106" s="175" t="s">
        <v>166</v>
      </c>
      <c r="T106" s="176" t="s">
        <v>167</v>
      </c>
      <c r="U106" s="159">
        <v>0.05</v>
      </c>
      <c r="V106" s="159">
        <f>ROUND(E106*U106,2)</f>
        <v>0.2</v>
      </c>
      <c r="W106" s="159"/>
      <c r="X106" s="159" t="s">
        <v>168</v>
      </c>
      <c r="Y106" s="159" t="s">
        <v>169</v>
      </c>
      <c r="Z106" s="149"/>
      <c r="AA106" s="149"/>
      <c r="AB106" s="149"/>
      <c r="AC106" s="149"/>
      <c r="AD106" s="149"/>
      <c r="AE106" s="149"/>
      <c r="AF106" s="149"/>
      <c r="AG106" s="149" t="s">
        <v>170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2" x14ac:dyDescent="0.2">
      <c r="A107" s="156"/>
      <c r="B107" s="157"/>
      <c r="C107" s="251" t="s">
        <v>293</v>
      </c>
      <c r="D107" s="252"/>
      <c r="E107" s="252"/>
      <c r="F107" s="252"/>
      <c r="G107" s="252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9"/>
      <c r="AA107" s="149"/>
      <c r="AB107" s="149"/>
      <c r="AC107" s="149"/>
      <c r="AD107" s="149"/>
      <c r="AE107" s="149"/>
      <c r="AF107" s="149"/>
      <c r="AG107" s="149" t="s">
        <v>172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2" x14ac:dyDescent="0.2">
      <c r="A108" s="156"/>
      <c r="B108" s="157"/>
      <c r="C108" s="187" t="s">
        <v>294</v>
      </c>
      <c r="D108" s="160"/>
      <c r="E108" s="161">
        <v>4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174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33.75" outlineLevel="1" x14ac:dyDescent="0.2">
      <c r="A109" s="170">
        <v>33</v>
      </c>
      <c r="B109" s="171" t="s">
        <v>295</v>
      </c>
      <c r="C109" s="186" t="s">
        <v>296</v>
      </c>
      <c r="D109" s="172" t="s">
        <v>185</v>
      </c>
      <c r="E109" s="173">
        <v>7.2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1.17E-3</v>
      </c>
      <c r="O109" s="173">
        <f>ROUND(E109*N109,2)</f>
        <v>0.01</v>
      </c>
      <c r="P109" s="173">
        <v>7.5999999999999998E-2</v>
      </c>
      <c r="Q109" s="173">
        <f>ROUND(E109*P109,2)</f>
        <v>0.55000000000000004</v>
      </c>
      <c r="R109" s="175" t="s">
        <v>274</v>
      </c>
      <c r="S109" s="175" t="s">
        <v>166</v>
      </c>
      <c r="T109" s="176" t="s">
        <v>167</v>
      </c>
      <c r="U109" s="159">
        <v>0.94</v>
      </c>
      <c r="V109" s="159">
        <f>ROUND(E109*U109,2)</f>
        <v>6.77</v>
      </c>
      <c r="W109" s="159"/>
      <c r="X109" s="159" t="s">
        <v>168</v>
      </c>
      <c r="Y109" s="159" t="s">
        <v>169</v>
      </c>
      <c r="Z109" s="149"/>
      <c r="AA109" s="149"/>
      <c r="AB109" s="149"/>
      <c r="AC109" s="149"/>
      <c r="AD109" s="149"/>
      <c r="AE109" s="149"/>
      <c r="AF109" s="149"/>
      <c r="AG109" s="149" t="s">
        <v>170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2" x14ac:dyDescent="0.2">
      <c r="A110" s="156"/>
      <c r="B110" s="157"/>
      <c r="C110" s="187" t="s">
        <v>297</v>
      </c>
      <c r="D110" s="160"/>
      <c r="E110" s="161">
        <v>7.2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174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1" x14ac:dyDescent="0.2">
      <c r="A111" s="170">
        <v>34</v>
      </c>
      <c r="B111" s="171" t="s">
        <v>298</v>
      </c>
      <c r="C111" s="186" t="s">
        <v>299</v>
      </c>
      <c r="D111" s="172" t="s">
        <v>164</v>
      </c>
      <c r="E111" s="173">
        <v>0.4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3">
        <v>1.82E-3</v>
      </c>
      <c r="O111" s="173">
        <f>ROUND(E111*N111,2)</f>
        <v>0</v>
      </c>
      <c r="P111" s="173">
        <v>1.8</v>
      </c>
      <c r="Q111" s="173">
        <f>ROUND(E111*P111,2)</f>
        <v>0.72</v>
      </c>
      <c r="R111" s="175" t="s">
        <v>274</v>
      </c>
      <c r="S111" s="175" t="s">
        <v>166</v>
      </c>
      <c r="T111" s="176" t="s">
        <v>167</v>
      </c>
      <c r="U111" s="159">
        <v>3.1960000000000002</v>
      </c>
      <c r="V111" s="159">
        <f>ROUND(E111*U111,2)</f>
        <v>1.28</v>
      </c>
      <c r="W111" s="159"/>
      <c r="X111" s="159" t="s">
        <v>168</v>
      </c>
      <c r="Y111" s="159" t="s">
        <v>169</v>
      </c>
      <c r="Z111" s="149"/>
      <c r="AA111" s="149"/>
      <c r="AB111" s="149"/>
      <c r="AC111" s="149"/>
      <c r="AD111" s="149"/>
      <c r="AE111" s="149"/>
      <c r="AF111" s="149"/>
      <c r="AG111" s="149" t="s">
        <v>170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2" x14ac:dyDescent="0.2">
      <c r="A112" s="156"/>
      <c r="B112" s="157"/>
      <c r="C112" s="251" t="s">
        <v>300</v>
      </c>
      <c r="D112" s="252"/>
      <c r="E112" s="252"/>
      <c r="F112" s="252"/>
      <c r="G112" s="252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9"/>
      <c r="AA112" s="149"/>
      <c r="AB112" s="149"/>
      <c r="AC112" s="149"/>
      <c r="AD112" s="149"/>
      <c r="AE112" s="149"/>
      <c r="AF112" s="149"/>
      <c r="AG112" s="149" t="s">
        <v>172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2" x14ac:dyDescent="0.2">
      <c r="A113" s="156"/>
      <c r="B113" s="157"/>
      <c r="C113" s="253" t="s">
        <v>301</v>
      </c>
      <c r="D113" s="254"/>
      <c r="E113" s="254"/>
      <c r="F113" s="254"/>
      <c r="G113" s="254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9"/>
      <c r="AA113" s="149"/>
      <c r="AB113" s="149"/>
      <c r="AC113" s="149"/>
      <c r="AD113" s="149"/>
      <c r="AE113" s="149"/>
      <c r="AF113" s="149"/>
      <c r="AG113" s="149" t="s">
        <v>192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2" x14ac:dyDescent="0.2">
      <c r="A114" s="156"/>
      <c r="B114" s="157"/>
      <c r="C114" s="187" t="s">
        <v>302</v>
      </c>
      <c r="D114" s="160"/>
      <c r="E114" s="161">
        <v>0.4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174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22.5" outlineLevel="1" x14ac:dyDescent="0.2">
      <c r="A115" s="170">
        <v>35</v>
      </c>
      <c r="B115" s="171" t="s">
        <v>303</v>
      </c>
      <c r="C115" s="186" t="s">
        <v>304</v>
      </c>
      <c r="D115" s="172" t="s">
        <v>185</v>
      </c>
      <c r="E115" s="173">
        <v>161.1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3">
        <v>0</v>
      </c>
      <c r="O115" s="173">
        <f>ROUND(E115*N115,2)</f>
        <v>0</v>
      </c>
      <c r="P115" s="173">
        <v>4.0000000000000001E-3</v>
      </c>
      <c r="Q115" s="173">
        <f>ROUND(E115*P115,2)</f>
        <v>0.64</v>
      </c>
      <c r="R115" s="175" t="s">
        <v>274</v>
      </c>
      <c r="S115" s="175" t="s">
        <v>166</v>
      </c>
      <c r="T115" s="176" t="s">
        <v>167</v>
      </c>
      <c r="U115" s="159">
        <v>0.03</v>
      </c>
      <c r="V115" s="159">
        <f>ROUND(E115*U115,2)</f>
        <v>4.83</v>
      </c>
      <c r="W115" s="159"/>
      <c r="X115" s="159" t="s">
        <v>168</v>
      </c>
      <c r="Y115" s="159" t="s">
        <v>169</v>
      </c>
      <c r="Z115" s="149"/>
      <c r="AA115" s="149"/>
      <c r="AB115" s="149"/>
      <c r="AC115" s="149"/>
      <c r="AD115" s="149"/>
      <c r="AE115" s="149"/>
      <c r="AF115" s="149"/>
      <c r="AG115" s="149" t="s">
        <v>170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2" x14ac:dyDescent="0.2">
      <c r="A116" s="156"/>
      <c r="B116" s="157"/>
      <c r="C116" s="187" t="s">
        <v>305</v>
      </c>
      <c r="D116" s="160"/>
      <c r="E116" s="161">
        <v>161.1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174</v>
      </c>
      <c r="AH116" s="149">
        <v>5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70">
        <v>36</v>
      </c>
      <c r="B117" s="171" t="s">
        <v>306</v>
      </c>
      <c r="C117" s="186" t="s">
        <v>307</v>
      </c>
      <c r="D117" s="172" t="s">
        <v>185</v>
      </c>
      <c r="E117" s="173">
        <v>162.80000000000001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3">
        <v>0</v>
      </c>
      <c r="O117" s="173">
        <f>ROUND(E117*N117,2)</f>
        <v>0</v>
      </c>
      <c r="P117" s="173">
        <v>7.2999999999999995E-2</v>
      </c>
      <c r="Q117" s="173">
        <f>ROUND(E117*P117,2)</f>
        <v>11.88</v>
      </c>
      <c r="R117" s="175" t="s">
        <v>274</v>
      </c>
      <c r="S117" s="175" t="s">
        <v>166</v>
      </c>
      <c r="T117" s="176" t="s">
        <v>167</v>
      </c>
      <c r="U117" s="159">
        <v>0.54</v>
      </c>
      <c r="V117" s="159">
        <f>ROUND(E117*U117,2)</f>
        <v>87.91</v>
      </c>
      <c r="W117" s="159"/>
      <c r="X117" s="159" t="s">
        <v>168</v>
      </c>
      <c r="Y117" s="159" t="s">
        <v>169</v>
      </c>
      <c r="Z117" s="149"/>
      <c r="AA117" s="149"/>
      <c r="AB117" s="149"/>
      <c r="AC117" s="149"/>
      <c r="AD117" s="149"/>
      <c r="AE117" s="149"/>
      <c r="AF117" s="149"/>
      <c r="AG117" s="149" t="s">
        <v>170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2" x14ac:dyDescent="0.2">
      <c r="A118" s="156"/>
      <c r="B118" s="157"/>
      <c r="C118" s="187" t="s">
        <v>187</v>
      </c>
      <c r="D118" s="160"/>
      <c r="E118" s="161">
        <v>162.80000000000001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174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x14ac:dyDescent="0.2">
      <c r="A119" s="163" t="s">
        <v>160</v>
      </c>
      <c r="B119" s="164" t="s">
        <v>92</v>
      </c>
      <c r="C119" s="185" t="s">
        <v>93</v>
      </c>
      <c r="D119" s="165"/>
      <c r="E119" s="166"/>
      <c r="F119" s="167"/>
      <c r="G119" s="167">
        <f>SUMIF(AG120:AG121,"&lt;&gt;NOR",G120:G121)</f>
        <v>0</v>
      </c>
      <c r="H119" s="167"/>
      <c r="I119" s="167">
        <f>SUM(I120:I121)</f>
        <v>0</v>
      </c>
      <c r="J119" s="167"/>
      <c r="K119" s="167">
        <f>SUM(K120:K121)</f>
        <v>0</v>
      </c>
      <c r="L119" s="167"/>
      <c r="M119" s="167">
        <f>SUM(M120:M121)</f>
        <v>0</v>
      </c>
      <c r="N119" s="166"/>
      <c r="O119" s="166">
        <f>SUM(O120:O121)</f>
        <v>0</v>
      </c>
      <c r="P119" s="166"/>
      <c r="Q119" s="166">
        <f>SUM(Q120:Q121)</f>
        <v>0</v>
      </c>
      <c r="R119" s="167"/>
      <c r="S119" s="167"/>
      <c r="T119" s="168"/>
      <c r="U119" s="162"/>
      <c r="V119" s="162">
        <f>SUM(V120:V121)</f>
        <v>249.54</v>
      </c>
      <c r="W119" s="162"/>
      <c r="X119" s="162"/>
      <c r="Y119" s="162"/>
      <c r="AG119" t="s">
        <v>161</v>
      </c>
    </row>
    <row r="120" spans="1:60" ht="22.5" outlineLevel="1" x14ac:dyDescent="0.2">
      <c r="A120" s="170">
        <v>37</v>
      </c>
      <c r="B120" s="171" t="s">
        <v>308</v>
      </c>
      <c r="C120" s="186" t="s">
        <v>309</v>
      </c>
      <c r="D120" s="172" t="s">
        <v>205</v>
      </c>
      <c r="E120" s="173">
        <v>132.03269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3">
        <v>0</v>
      </c>
      <c r="O120" s="173">
        <f>ROUND(E120*N120,2)</f>
        <v>0</v>
      </c>
      <c r="P120" s="173">
        <v>0</v>
      </c>
      <c r="Q120" s="173">
        <f>ROUND(E120*P120,2)</f>
        <v>0</v>
      </c>
      <c r="R120" s="175" t="s">
        <v>196</v>
      </c>
      <c r="S120" s="175" t="s">
        <v>166</v>
      </c>
      <c r="T120" s="176" t="s">
        <v>167</v>
      </c>
      <c r="U120" s="159">
        <v>1.89</v>
      </c>
      <c r="V120" s="159">
        <f>ROUND(E120*U120,2)</f>
        <v>249.54</v>
      </c>
      <c r="W120" s="159"/>
      <c r="X120" s="159" t="s">
        <v>310</v>
      </c>
      <c r="Y120" s="159" t="s">
        <v>169</v>
      </c>
      <c r="Z120" s="149"/>
      <c r="AA120" s="149"/>
      <c r="AB120" s="149"/>
      <c r="AC120" s="149"/>
      <c r="AD120" s="149"/>
      <c r="AE120" s="149"/>
      <c r="AF120" s="149"/>
      <c r="AG120" s="149" t="s">
        <v>311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2" x14ac:dyDescent="0.2">
      <c r="A121" s="156"/>
      <c r="B121" s="157"/>
      <c r="C121" s="251" t="s">
        <v>312</v>
      </c>
      <c r="D121" s="252"/>
      <c r="E121" s="252"/>
      <c r="F121" s="252"/>
      <c r="G121" s="252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9"/>
      <c r="AA121" s="149"/>
      <c r="AB121" s="149"/>
      <c r="AC121" s="149"/>
      <c r="AD121" s="149"/>
      <c r="AE121" s="149"/>
      <c r="AF121" s="149"/>
      <c r="AG121" s="149" t="s">
        <v>172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x14ac:dyDescent="0.2">
      <c r="A122" s="163" t="s">
        <v>160</v>
      </c>
      <c r="B122" s="164" t="s">
        <v>94</v>
      </c>
      <c r="C122" s="185" t="s">
        <v>95</v>
      </c>
      <c r="D122" s="165"/>
      <c r="E122" s="166"/>
      <c r="F122" s="167"/>
      <c r="G122" s="167">
        <f>SUMIF(AG123:AG132,"&lt;&gt;NOR",G123:G132)</f>
        <v>0</v>
      </c>
      <c r="H122" s="167"/>
      <c r="I122" s="167">
        <f>SUM(I123:I132)</f>
        <v>0</v>
      </c>
      <c r="J122" s="167"/>
      <c r="K122" s="167">
        <f>SUM(K123:K132)</f>
        <v>0</v>
      </c>
      <c r="L122" s="167"/>
      <c r="M122" s="167">
        <f>SUM(M123:M132)</f>
        <v>0</v>
      </c>
      <c r="N122" s="166"/>
      <c r="O122" s="166">
        <f>SUM(O123:O132)</f>
        <v>1.87</v>
      </c>
      <c r="P122" s="166"/>
      <c r="Q122" s="166">
        <f>SUM(Q123:Q132)</f>
        <v>0</v>
      </c>
      <c r="R122" s="167"/>
      <c r="S122" s="167"/>
      <c r="T122" s="168"/>
      <c r="U122" s="162"/>
      <c r="V122" s="162">
        <f>SUM(V123:V132)</f>
        <v>82.27000000000001</v>
      </c>
      <c r="W122" s="162"/>
      <c r="X122" s="162"/>
      <c r="Y122" s="162"/>
      <c r="AG122" t="s">
        <v>161</v>
      </c>
    </row>
    <row r="123" spans="1:60" ht="22.5" outlineLevel="1" x14ac:dyDescent="0.2">
      <c r="A123" s="170">
        <v>38</v>
      </c>
      <c r="B123" s="171" t="s">
        <v>313</v>
      </c>
      <c r="C123" s="186" t="s">
        <v>314</v>
      </c>
      <c r="D123" s="172" t="s">
        <v>185</v>
      </c>
      <c r="E123" s="173">
        <v>162.80000000000001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3">
        <v>3.3E-4</v>
      </c>
      <c r="O123" s="173">
        <f>ROUND(E123*N123,2)</f>
        <v>0.05</v>
      </c>
      <c r="P123" s="173">
        <v>0</v>
      </c>
      <c r="Q123" s="173">
        <f>ROUND(E123*P123,2)</f>
        <v>0</v>
      </c>
      <c r="R123" s="175" t="s">
        <v>315</v>
      </c>
      <c r="S123" s="175" t="s">
        <v>166</v>
      </c>
      <c r="T123" s="176" t="s">
        <v>167</v>
      </c>
      <c r="U123" s="159">
        <v>2.75E-2</v>
      </c>
      <c r="V123" s="159">
        <f>ROUND(E123*U123,2)</f>
        <v>4.4800000000000004</v>
      </c>
      <c r="W123" s="159"/>
      <c r="X123" s="159" t="s">
        <v>168</v>
      </c>
      <c r="Y123" s="159" t="s">
        <v>169</v>
      </c>
      <c r="Z123" s="149"/>
      <c r="AA123" s="149"/>
      <c r="AB123" s="149"/>
      <c r="AC123" s="149"/>
      <c r="AD123" s="149"/>
      <c r="AE123" s="149"/>
      <c r="AF123" s="149"/>
      <c r="AG123" s="149" t="s">
        <v>170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2" x14ac:dyDescent="0.2">
      <c r="A124" s="156"/>
      <c r="B124" s="157"/>
      <c r="C124" s="187" t="s">
        <v>187</v>
      </c>
      <c r="D124" s="160"/>
      <c r="E124" s="161">
        <v>162.80000000000001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9"/>
      <c r="AA124" s="149"/>
      <c r="AB124" s="149"/>
      <c r="AC124" s="149"/>
      <c r="AD124" s="149"/>
      <c r="AE124" s="149"/>
      <c r="AF124" s="149"/>
      <c r="AG124" s="149" t="s">
        <v>174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22.5" outlineLevel="1" x14ac:dyDescent="0.2">
      <c r="A125" s="170">
        <v>39</v>
      </c>
      <c r="B125" s="171" t="s">
        <v>316</v>
      </c>
      <c r="C125" s="186" t="s">
        <v>317</v>
      </c>
      <c r="D125" s="172" t="s">
        <v>185</v>
      </c>
      <c r="E125" s="173">
        <v>162.80000000000001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3">
        <v>8.1999999999999998E-4</v>
      </c>
      <c r="O125" s="173">
        <f>ROUND(E125*N125,2)</f>
        <v>0.13</v>
      </c>
      <c r="P125" s="173">
        <v>0</v>
      </c>
      <c r="Q125" s="173">
        <f>ROUND(E125*P125,2)</f>
        <v>0</v>
      </c>
      <c r="R125" s="175" t="s">
        <v>315</v>
      </c>
      <c r="S125" s="175" t="s">
        <v>166</v>
      </c>
      <c r="T125" s="176" t="s">
        <v>167</v>
      </c>
      <c r="U125" s="159">
        <v>0.45982000000000001</v>
      </c>
      <c r="V125" s="159">
        <f>ROUND(E125*U125,2)</f>
        <v>74.86</v>
      </c>
      <c r="W125" s="159"/>
      <c r="X125" s="159" t="s">
        <v>168</v>
      </c>
      <c r="Y125" s="159" t="s">
        <v>169</v>
      </c>
      <c r="Z125" s="149"/>
      <c r="AA125" s="149"/>
      <c r="AB125" s="149"/>
      <c r="AC125" s="149"/>
      <c r="AD125" s="149"/>
      <c r="AE125" s="149"/>
      <c r="AF125" s="149"/>
      <c r="AG125" s="149" t="s">
        <v>170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2" x14ac:dyDescent="0.2">
      <c r="A126" s="156"/>
      <c r="B126" s="157"/>
      <c r="C126" s="187" t="s">
        <v>318</v>
      </c>
      <c r="D126" s="160"/>
      <c r="E126" s="161">
        <v>162.80000000000001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9"/>
      <c r="AA126" s="149"/>
      <c r="AB126" s="149"/>
      <c r="AC126" s="149"/>
      <c r="AD126" s="149"/>
      <c r="AE126" s="149"/>
      <c r="AF126" s="149"/>
      <c r="AG126" s="149" t="s">
        <v>174</v>
      </c>
      <c r="AH126" s="149">
        <v>5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22.5" outlineLevel="1" x14ac:dyDescent="0.2">
      <c r="A127" s="170">
        <v>40</v>
      </c>
      <c r="B127" s="171" t="s">
        <v>319</v>
      </c>
      <c r="C127" s="186" t="s">
        <v>320</v>
      </c>
      <c r="D127" s="172" t="s">
        <v>185</v>
      </c>
      <c r="E127" s="173">
        <v>179.08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3">
        <v>4.8999999999999998E-3</v>
      </c>
      <c r="O127" s="173">
        <f>ROUND(E127*N127,2)</f>
        <v>0.88</v>
      </c>
      <c r="P127" s="173">
        <v>0</v>
      </c>
      <c r="Q127" s="173">
        <f>ROUND(E127*P127,2)</f>
        <v>0</v>
      </c>
      <c r="R127" s="175" t="s">
        <v>321</v>
      </c>
      <c r="S127" s="175" t="s">
        <v>166</v>
      </c>
      <c r="T127" s="176" t="s">
        <v>167</v>
      </c>
      <c r="U127" s="159">
        <v>0</v>
      </c>
      <c r="V127" s="159">
        <f>ROUND(E127*U127,2)</f>
        <v>0</v>
      </c>
      <c r="W127" s="159"/>
      <c r="X127" s="159" t="s">
        <v>322</v>
      </c>
      <c r="Y127" s="159" t="s">
        <v>169</v>
      </c>
      <c r="Z127" s="149"/>
      <c r="AA127" s="149"/>
      <c r="AB127" s="149"/>
      <c r="AC127" s="149"/>
      <c r="AD127" s="149"/>
      <c r="AE127" s="149"/>
      <c r="AF127" s="149"/>
      <c r="AG127" s="149" t="s">
        <v>323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2" x14ac:dyDescent="0.2">
      <c r="A128" s="156"/>
      <c r="B128" s="157"/>
      <c r="C128" s="187" t="s">
        <v>324</v>
      </c>
      <c r="D128" s="160"/>
      <c r="E128" s="161">
        <v>179.08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9"/>
      <c r="AA128" s="149"/>
      <c r="AB128" s="149"/>
      <c r="AC128" s="149"/>
      <c r="AD128" s="149"/>
      <c r="AE128" s="149"/>
      <c r="AF128" s="149"/>
      <c r="AG128" s="149" t="s">
        <v>174</v>
      </c>
      <c r="AH128" s="149">
        <v>5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33.75" outlineLevel="1" x14ac:dyDescent="0.2">
      <c r="A129" s="170">
        <v>41</v>
      </c>
      <c r="B129" s="171" t="s">
        <v>325</v>
      </c>
      <c r="C129" s="186" t="s">
        <v>326</v>
      </c>
      <c r="D129" s="172" t="s">
        <v>185</v>
      </c>
      <c r="E129" s="173">
        <v>179.08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3">
        <v>4.4999999999999997E-3</v>
      </c>
      <c r="O129" s="173">
        <f>ROUND(E129*N129,2)</f>
        <v>0.81</v>
      </c>
      <c r="P129" s="173">
        <v>0</v>
      </c>
      <c r="Q129" s="173">
        <f>ROUND(E129*P129,2)</f>
        <v>0</v>
      </c>
      <c r="R129" s="175" t="s">
        <v>321</v>
      </c>
      <c r="S129" s="175" t="s">
        <v>166</v>
      </c>
      <c r="T129" s="176" t="s">
        <v>167</v>
      </c>
      <c r="U129" s="159">
        <v>0</v>
      </c>
      <c r="V129" s="159">
        <f>ROUND(E129*U129,2)</f>
        <v>0</v>
      </c>
      <c r="W129" s="159"/>
      <c r="X129" s="159" t="s">
        <v>322</v>
      </c>
      <c r="Y129" s="159" t="s">
        <v>169</v>
      </c>
      <c r="Z129" s="149"/>
      <c r="AA129" s="149"/>
      <c r="AB129" s="149"/>
      <c r="AC129" s="149"/>
      <c r="AD129" s="149"/>
      <c r="AE129" s="149"/>
      <c r="AF129" s="149"/>
      <c r="AG129" s="149" t="s">
        <v>323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2" x14ac:dyDescent="0.2">
      <c r="A130" s="156"/>
      <c r="B130" s="157"/>
      <c r="C130" s="187" t="s">
        <v>324</v>
      </c>
      <c r="D130" s="160"/>
      <c r="E130" s="161">
        <v>179.08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174</v>
      </c>
      <c r="AH130" s="149">
        <v>5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70">
        <v>42</v>
      </c>
      <c r="B131" s="171" t="s">
        <v>327</v>
      </c>
      <c r="C131" s="186" t="s">
        <v>328</v>
      </c>
      <c r="D131" s="172" t="s">
        <v>205</v>
      </c>
      <c r="E131" s="173">
        <v>1.8705700000000001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3">
        <v>0</v>
      </c>
      <c r="O131" s="173">
        <f>ROUND(E131*N131,2)</f>
        <v>0</v>
      </c>
      <c r="P131" s="173">
        <v>0</v>
      </c>
      <c r="Q131" s="173">
        <f>ROUND(E131*P131,2)</f>
        <v>0</v>
      </c>
      <c r="R131" s="175" t="s">
        <v>315</v>
      </c>
      <c r="S131" s="175" t="s">
        <v>166</v>
      </c>
      <c r="T131" s="176" t="s">
        <v>167</v>
      </c>
      <c r="U131" s="159">
        <v>1.5669999999999999</v>
      </c>
      <c r="V131" s="159">
        <f>ROUND(E131*U131,2)</f>
        <v>2.93</v>
      </c>
      <c r="W131" s="159"/>
      <c r="X131" s="159" t="s">
        <v>310</v>
      </c>
      <c r="Y131" s="159" t="s">
        <v>169</v>
      </c>
      <c r="Z131" s="149"/>
      <c r="AA131" s="149"/>
      <c r="AB131" s="149"/>
      <c r="AC131" s="149"/>
      <c r="AD131" s="149"/>
      <c r="AE131" s="149"/>
      <c r="AF131" s="149"/>
      <c r="AG131" s="149" t="s">
        <v>311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2" x14ac:dyDescent="0.2">
      <c r="A132" s="156"/>
      <c r="B132" s="157"/>
      <c r="C132" s="251" t="s">
        <v>329</v>
      </c>
      <c r="D132" s="252"/>
      <c r="E132" s="252"/>
      <c r="F132" s="252"/>
      <c r="G132" s="252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172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x14ac:dyDescent="0.2">
      <c r="A133" s="163" t="s">
        <v>160</v>
      </c>
      <c r="B133" s="164" t="s">
        <v>96</v>
      </c>
      <c r="C133" s="185" t="s">
        <v>97</v>
      </c>
      <c r="D133" s="165"/>
      <c r="E133" s="166"/>
      <c r="F133" s="167"/>
      <c r="G133" s="167">
        <f>SUMIF(AG134:AG139,"&lt;&gt;NOR",G134:G139)</f>
        <v>0</v>
      </c>
      <c r="H133" s="167"/>
      <c r="I133" s="167">
        <f>SUM(I134:I139)</f>
        <v>0</v>
      </c>
      <c r="J133" s="167"/>
      <c r="K133" s="167">
        <f>SUM(K134:K139)</f>
        <v>0</v>
      </c>
      <c r="L133" s="167"/>
      <c r="M133" s="167">
        <f>SUM(M134:M139)</f>
        <v>0</v>
      </c>
      <c r="N133" s="166"/>
      <c r="O133" s="166">
        <f>SUM(O134:O139)</f>
        <v>0.6</v>
      </c>
      <c r="P133" s="166"/>
      <c r="Q133" s="166">
        <f>SUM(Q134:Q139)</f>
        <v>0</v>
      </c>
      <c r="R133" s="167"/>
      <c r="S133" s="167"/>
      <c r="T133" s="168"/>
      <c r="U133" s="162"/>
      <c r="V133" s="162">
        <f>SUM(V134:V139)</f>
        <v>14.059999999999999</v>
      </c>
      <c r="W133" s="162"/>
      <c r="X133" s="162"/>
      <c r="Y133" s="162"/>
      <c r="AG133" t="s">
        <v>161</v>
      </c>
    </row>
    <row r="134" spans="1:60" outlineLevel="1" x14ac:dyDescent="0.2">
      <c r="A134" s="170">
        <v>43</v>
      </c>
      <c r="B134" s="171" t="s">
        <v>330</v>
      </c>
      <c r="C134" s="186" t="s">
        <v>331</v>
      </c>
      <c r="D134" s="172" t="s">
        <v>185</v>
      </c>
      <c r="E134" s="173">
        <v>162.80000000000001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0</v>
      </c>
      <c r="O134" s="173">
        <f>ROUND(E134*N134,2)</f>
        <v>0</v>
      </c>
      <c r="P134" s="173">
        <v>0</v>
      </c>
      <c r="Q134" s="173">
        <f>ROUND(E134*P134,2)</f>
        <v>0</v>
      </c>
      <c r="R134" s="175" t="s">
        <v>332</v>
      </c>
      <c r="S134" s="175" t="s">
        <v>166</v>
      </c>
      <c r="T134" s="176" t="s">
        <v>167</v>
      </c>
      <c r="U134" s="159">
        <v>0.08</v>
      </c>
      <c r="V134" s="159">
        <f>ROUND(E134*U134,2)</f>
        <v>13.02</v>
      </c>
      <c r="W134" s="159"/>
      <c r="X134" s="159" t="s">
        <v>168</v>
      </c>
      <c r="Y134" s="159" t="s">
        <v>169</v>
      </c>
      <c r="Z134" s="149"/>
      <c r="AA134" s="149"/>
      <c r="AB134" s="149"/>
      <c r="AC134" s="149"/>
      <c r="AD134" s="149"/>
      <c r="AE134" s="149"/>
      <c r="AF134" s="149"/>
      <c r="AG134" s="149" t="s">
        <v>170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2" x14ac:dyDescent="0.2">
      <c r="A135" s="156"/>
      <c r="B135" s="157"/>
      <c r="C135" s="187" t="s">
        <v>187</v>
      </c>
      <c r="D135" s="160"/>
      <c r="E135" s="161">
        <v>162.80000000000001</v>
      </c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9"/>
      <c r="AA135" s="149"/>
      <c r="AB135" s="149"/>
      <c r="AC135" s="149"/>
      <c r="AD135" s="149"/>
      <c r="AE135" s="149"/>
      <c r="AF135" s="149"/>
      <c r="AG135" s="149" t="s">
        <v>174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t="33.75" outlineLevel="1" x14ac:dyDescent="0.2">
      <c r="A136" s="170">
        <v>44</v>
      </c>
      <c r="B136" s="171" t="s">
        <v>333</v>
      </c>
      <c r="C136" s="186" t="s">
        <v>334</v>
      </c>
      <c r="D136" s="172" t="s">
        <v>185</v>
      </c>
      <c r="E136" s="173">
        <v>170.94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3.5000000000000001E-3</v>
      </c>
      <c r="O136" s="173">
        <f>ROUND(E136*N136,2)</f>
        <v>0.6</v>
      </c>
      <c r="P136" s="173">
        <v>0</v>
      </c>
      <c r="Q136" s="173">
        <f>ROUND(E136*P136,2)</f>
        <v>0</v>
      </c>
      <c r="R136" s="175" t="s">
        <v>321</v>
      </c>
      <c r="S136" s="175" t="s">
        <v>166</v>
      </c>
      <c r="T136" s="176" t="s">
        <v>167</v>
      </c>
      <c r="U136" s="159">
        <v>0</v>
      </c>
      <c r="V136" s="159">
        <f>ROUND(E136*U136,2)</f>
        <v>0</v>
      </c>
      <c r="W136" s="159"/>
      <c r="X136" s="159" t="s">
        <v>322</v>
      </c>
      <c r="Y136" s="159" t="s">
        <v>169</v>
      </c>
      <c r="Z136" s="149"/>
      <c r="AA136" s="149"/>
      <c r="AB136" s="149"/>
      <c r="AC136" s="149"/>
      <c r="AD136" s="149"/>
      <c r="AE136" s="149"/>
      <c r="AF136" s="149"/>
      <c r="AG136" s="149" t="s">
        <v>323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2" x14ac:dyDescent="0.2">
      <c r="A137" s="156"/>
      <c r="B137" s="157"/>
      <c r="C137" s="187" t="s">
        <v>335</v>
      </c>
      <c r="D137" s="160"/>
      <c r="E137" s="161">
        <v>170.94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9"/>
      <c r="AA137" s="149"/>
      <c r="AB137" s="149"/>
      <c r="AC137" s="149"/>
      <c r="AD137" s="149"/>
      <c r="AE137" s="149"/>
      <c r="AF137" s="149"/>
      <c r="AG137" s="149" t="s">
        <v>174</v>
      </c>
      <c r="AH137" s="149">
        <v>5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0">
        <v>45</v>
      </c>
      <c r="B138" s="171" t="s">
        <v>336</v>
      </c>
      <c r="C138" s="186" t="s">
        <v>337</v>
      </c>
      <c r="D138" s="172" t="s">
        <v>205</v>
      </c>
      <c r="E138" s="173">
        <v>0.59828999999999999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0</v>
      </c>
      <c r="O138" s="173">
        <f>ROUND(E138*N138,2)</f>
        <v>0</v>
      </c>
      <c r="P138" s="173">
        <v>0</v>
      </c>
      <c r="Q138" s="173">
        <f>ROUND(E138*P138,2)</f>
        <v>0</v>
      </c>
      <c r="R138" s="175" t="s">
        <v>332</v>
      </c>
      <c r="S138" s="175" t="s">
        <v>166</v>
      </c>
      <c r="T138" s="176" t="s">
        <v>167</v>
      </c>
      <c r="U138" s="159">
        <v>1.74</v>
      </c>
      <c r="V138" s="159">
        <f>ROUND(E138*U138,2)</f>
        <v>1.04</v>
      </c>
      <c r="W138" s="159"/>
      <c r="X138" s="159" t="s">
        <v>310</v>
      </c>
      <c r="Y138" s="159" t="s">
        <v>169</v>
      </c>
      <c r="Z138" s="149"/>
      <c r="AA138" s="149"/>
      <c r="AB138" s="149"/>
      <c r="AC138" s="149"/>
      <c r="AD138" s="149"/>
      <c r="AE138" s="149"/>
      <c r="AF138" s="149"/>
      <c r="AG138" s="149" t="s">
        <v>311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2" x14ac:dyDescent="0.2">
      <c r="A139" s="156"/>
      <c r="B139" s="157"/>
      <c r="C139" s="251" t="s">
        <v>338</v>
      </c>
      <c r="D139" s="252"/>
      <c r="E139" s="252"/>
      <c r="F139" s="252"/>
      <c r="G139" s="252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9"/>
      <c r="AA139" s="149"/>
      <c r="AB139" s="149"/>
      <c r="AC139" s="149"/>
      <c r="AD139" s="149"/>
      <c r="AE139" s="149"/>
      <c r="AF139" s="149"/>
      <c r="AG139" s="149" t="s">
        <v>172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x14ac:dyDescent="0.2">
      <c r="A140" s="163" t="s">
        <v>160</v>
      </c>
      <c r="B140" s="164" t="s">
        <v>98</v>
      </c>
      <c r="C140" s="185" t="s">
        <v>99</v>
      </c>
      <c r="D140" s="165"/>
      <c r="E140" s="166"/>
      <c r="F140" s="167"/>
      <c r="G140" s="167">
        <f>SUMIF(AG141:AG154,"&lt;&gt;NOR",G141:G154)</f>
        <v>0</v>
      </c>
      <c r="H140" s="167"/>
      <c r="I140" s="167">
        <f>SUM(I141:I154)</f>
        <v>0</v>
      </c>
      <c r="J140" s="167"/>
      <c r="K140" s="167">
        <f>SUM(K141:K154)</f>
        <v>0</v>
      </c>
      <c r="L140" s="167"/>
      <c r="M140" s="167">
        <f>SUM(M141:M154)</f>
        <v>0</v>
      </c>
      <c r="N140" s="166"/>
      <c r="O140" s="166">
        <f>SUM(O141:O154)</f>
        <v>0</v>
      </c>
      <c r="P140" s="166"/>
      <c r="Q140" s="166">
        <f>SUM(Q141:Q154)</f>
        <v>0</v>
      </c>
      <c r="R140" s="167"/>
      <c r="S140" s="167"/>
      <c r="T140" s="168"/>
      <c r="U140" s="162"/>
      <c r="V140" s="162">
        <f>SUM(V141:V154)</f>
        <v>4.919999999999999</v>
      </c>
      <c r="W140" s="162"/>
      <c r="X140" s="162"/>
      <c r="Y140" s="162"/>
      <c r="AG140" t="s">
        <v>161</v>
      </c>
    </row>
    <row r="141" spans="1:60" outlineLevel="1" x14ac:dyDescent="0.2">
      <c r="A141" s="170">
        <v>46</v>
      </c>
      <c r="B141" s="171" t="s">
        <v>339</v>
      </c>
      <c r="C141" s="186" t="s">
        <v>340</v>
      </c>
      <c r="D141" s="172" t="s">
        <v>265</v>
      </c>
      <c r="E141" s="173">
        <v>2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3">
        <v>2.2000000000000001E-4</v>
      </c>
      <c r="O141" s="173">
        <f>ROUND(E141*N141,2)</f>
        <v>0</v>
      </c>
      <c r="P141" s="173">
        <v>0</v>
      </c>
      <c r="Q141" s="173">
        <f>ROUND(E141*P141,2)</f>
        <v>0</v>
      </c>
      <c r="R141" s="175" t="s">
        <v>341</v>
      </c>
      <c r="S141" s="175" t="s">
        <v>166</v>
      </c>
      <c r="T141" s="176" t="s">
        <v>167</v>
      </c>
      <c r="U141" s="159">
        <v>0.47499999999999998</v>
      </c>
      <c r="V141" s="159">
        <f>ROUND(E141*U141,2)</f>
        <v>0.95</v>
      </c>
      <c r="W141" s="159"/>
      <c r="X141" s="159" t="s">
        <v>168</v>
      </c>
      <c r="Y141" s="159" t="s">
        <v>169</v>
      </c>
      <c r="Z141" s="149"/>
      <c r="AA141" s="149"/>
      <c r="AB141" s="149"/>
      <c r="AC141" s="149"/>
      <c r="AD141" s="149"/>
      <c r="AE141" s="149"/>
      <c r="AF141" s="149"/>
      <c r="AG141" s="149" t="s">
        <v>170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2" x14ac:dyDescent="0.2">
      <c r="A142" s="156"/>
      <c r="B142" s="157"/>
      <c r="C142" s="249" t="s">
        <v>342</v>
      </c>
      <c r="D142" s="250"/>
      <c r="E142" s="250"/>
      <c r="F142" s="250"/>
      <c r="G142" s="250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9"/>
      <c r="AA142" s="149"/>
      <c r="AB142" s="149"/>
      <c r="AC142" s="149"/>
      <c r="AD142" s="149"/>
      <c r="AE142" s="149"/>
      <c r="AF142" s="149"/>
      <c r="AG142" s="149" t="s">
        <v>192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2" x14ac:dyDescent="0.2">
      <c r="A143" s="156"/>
      <c r="B143" s="157"/>
      <c r="C143" s="187" t="s">
        <v>77</v>
      </c>
      <c r="D143" s="160"/>
      <c r="E143" s="161">
        <v>2</v>
      </c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9"/>
      <c r="AA143" s="149"/>
      <c r="AB143" s="149"/>
      <c r="AC143" s="149"/>
      <c r="AD143" s="149"/>
      <c r="AE143" s="149"/>
      <c r="AF143" s="149"/>
      <c r="AG143" s="149" t="s">
        <v>174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0">
        <v>47</v>
      </c>
      <c r="B144" s="171" t="s">
        <v>343</v>
      </c>
      <c r="C144" s="186" t="s">
        <v>344</v>
      </c>
      <c r="D144" s="172" t="s">
        <v>214</v>
      </c>
      <c r="E144" s="173">
        <v>2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3">
        <v>0</v>
      </c>
      <c r="O144" s="173">
        <f>ROUND(E144*N144,2)</f>
        <v>0</v>
      </c>
      <c r="P144" s="173">
        <v>2.0999999999999999E-3</v>
      </c>
      <c r="Q144" s="173">
        <f>ROUND(E144*P144,2)</f>
        <v>0</v>
      </c>
      <c r="R144" s="175" t="s">
        <v>341</v>
      </c>
      <c r="S144" s="175" t="s">
        <v>166</v>
      </c>
      <c r="T144" s="176" t="s">
        <v>167</v>
      </c>
      <c r="U144" s="159">
        <v>3.1E-2</v>
      </c>
      <c r="V144" s="159">
        <f>ROUND(E144*U144,2)</f>
        <v>0.06</v>
      </c>
      <c r="W144" s="159"/>
      <c r="X144" s="159" t="s">
        <v>168</v>
      </c>
      <c r="Y144" s="159" t="s">
        <v>169</v>
      </c>
      <c r="Z144" s="149"/>
      <c r="AA144" s="149"/>
      <c r="AB144" s="149"/>
      <c r="AC144" s="149"/>
      <c r="AD144" s="149"/>
      <c r="AE144" s="149"/>
      <c r="AF144" s="149"/>
      <c r="AG144" s="149" t="s">
        <v>170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2" x14ac:dyDescent="0.2">
      <c r="A145" s="156"/>
      <c r="B145" s="157"/>
      <c r="C145" s="251" t="s">
        <v>345</v>
      </c>
      <c r="D145" s="252"/>
      <c r="E145" s="252"/>
      <c r="F145" s="252"/>
      <c r="G145" s="252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9"/>
      <c r="AA145" s="149"/>
      <c r="AB145" s="149"/>
      <c r="AC145" s="149"/>
      <c r="AD145" s="149"/>
      <c r="AE145" s="149"/>
      <c r="AF145" s="149"/>
      <c r="AG145" s="149" t="s">
        <v>172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0">
        <v>48</v>
      </c>
      <c r="B146" s="171" t="s">
        <v>346</v>
      </c>
      <c r="C146" s="186" t="s">
        <v>347</v>
      </c>
      <c r="D146" s="172" t="s">
        <v>214</v>
      </c>
      <c r="E146" s="173">
        <v>10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3">
        <v>4.6999999999999999E-4</v>
      </c>
      <c r="O146" s="173">
        <f>ROUND(E146*N146,2)</f>
        <v>0</v>
      </c>
      <c r="P146" s="173">
        <v>0</v>
      </c>
      <c r="Q146" s="173">
        <f>ROUND(E146*P146,2)</f>
        <v>0</v>
      </c>
      <c r="R146" s="175" t="s">
        <v>341</v>
      </c>
      <c r="S146" s="175" t="s">
        <v>166</v>
      </c>
      <c r="T146" s="176" t="s">
        <v>167</v>
      </c>
      <c r="U146" s="159">
        <v>0.35899999999999999</v>
      </c>
      <c r="V146" s="159">
        <f>ROUND(E146*U146,2)</f>
        <v>3.59</v>
      </c>
      <c r="W146" s="159"/>
      <c r="X146" s="159" t="s">
        <v>168</v>
      </c>
      <c r="Y146" s="159" t="s">
        <v>169</v>
      </c>
      <c r="Z146" s="149"/>
      <c r="AA146" s="149"/>
      <c r="AB146" s="149"/>
      <c r="AC146" s="149"/>
      <c r="AD146" s="149"/>
      <c r="AE146" s="149"/>
      <c r="AF146" s="149"/>
      <c r="AG146" s="149" t="s">
        <v>170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2" x14ac:dyDescent="0.2">
      <c r="A147" s="156"/>
      <c r="B147" s="157"/>
      <c r="C147" s="251" t="s">
        <v>348</v>
      </c>
      <c r="D147" s="252"/>
      <c r="E147" s="252"/>
      <c r="F147" s="252"/>
      <c r="G147" s="252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9"/>
      <c r="AA147" s="149"/>
      <c r="AB147" s="149"/>
      <c r="AC147" s="149"/>
      <c r="AD147" s="149"/>
      <c r="AE147" s="149"/>
      <c r="AF147" s="149"/>
      <c r="AG147" s="149" t="s">
        <v>172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2" x14ac:dyDescent="0.2">
      <c r="A148" s="156"/>
      <c r="B148" s="157"/>
      <c r="C148" s="253" t="s">
        <v>349</v>
      </c>
      <c r="D148" s="254"/>
      <c r="E148" s="254"/>
      <c r="F148" s="254"/>
      <c r="G148" s="254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9"/>
      <c r="AA148" s="149"/>
      <c r="AB148" s="149"/>
      <c r="AC148" s="149"/>
      <c r="AD148" s="149"/>
      <c r="AE148" s="149"/>
      <c r="AF148" s="149"/>
      <c r="AG148" s="149" t="s">
        <v>192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2" x14ac:dyDescent="0.2">
      <c r="A149" s="156"/>
      <c r="B149" s="157"/>
      <c r="C149" s="187" t="s">
        <v>350</v>
      </c>
      <c r="D149" s="160"/>
      <c r="E149" s="161">
        <v>3</v>
      </c>
      <c r="F149" s="159"/>
      <c r="G149" s="159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9"/>
      <c r="AA149" s="149"/>
      <c r="AB149" s="149"/>
      <c r="AC149" s="149"/>
      <c r="AD149" s="149"/>
      <c r="AE149" s="149"/>
      <c r="AF149" s="149"/>
      <c r="AG149" s="149" t="s">
        <v>174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3" x14ac:dyDescent="0.2">
      <c r="A150" s="156"/>
      <c r="B150" s="157"/>
      <c r="C150" s="187" t="s">
        <v>351</v>
      </c>
      <c r="D150" s="160"/>
      <c r="E150" s="161">
        <v>7</v>
      </c>
      <c r="F150" s="159"/>
      <c r="G150" s="159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9"/>
      <c r="AA150" s="149"/>
      <c r="AB150" s="149"/>
      <c r="AC150" s="149"/>
      <c r="AD150" s="149"/>
      <c r="AE150" s="149"/>
      <c r="AF150" s="149"/>
      <c r="AG150" s="149" t="s">
        <v>174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70">
        <v>49</v>
      </c>
      <c r="B151" s="171" t="s">
        <v>352</v>
      </c>
      <c r="C151" s="186" t="s">
        <v>353</v>
      </c>
      <c r="D151" s="172" t="s">
        <v>265</v>
      </c>
      <c r="E151" s="173">
        <v>2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3">
        <v>0</v>
      </c>
      <c r="O151" s="173">
        <f>ROUND(E151*N151,2)</f>
        <v>0</v>
      </c>
      <c r="P151" s="173">
        <v>0</v>
      </c>
      <c r="Q151" s="173">
        <f>ROUND(E151*P151,2)</f>
        <v>0</v>
      </c>
      <c r="R151" s="175" t="s">
        <v>341</v>
      </c>
      <c r="S151" s="175" t="s">
        <v>166</v>
      </c>
      <c r="T151" s="176" t="s">
        <v>167</v>
      </c>
      <c r="U151" s="159">
        <v>0.157</v>
      </c>
      <c r="V151" s="159">
        <f>ROUND(E151*U151,2)</f>
        <v>0.31</v>
      </c>
      <c r="W151" s="159"/>
      <c r="X151" s="159" t="s">
        <v>168</v>
      </c>
      <c r="Y151" s="159" t="s">
        <v>169</v>
      </c>
      <c r="Z151" s="149"/>
      <c r="AA151" s="149"/>
      <c r="AB151" s="149"/>
      <c r="AC151" s="149"/>
      <c r="AD151" s="149"/>
      <c r="AE151" s="149"/>
      <c r="AF151" s="149"/>
      <c r="AG151" s="149" t="s">
        <v>170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2" x14ac:dyDescent="0.2">
      <c r="A152" s="156"/>
      <c r="B152" s="157"/>
      <c r="C152" s="251" t="s">
        <v>354</v>
      </c>
      <c r="D152" s="252"/>
      <c r="E152" s="252"/>
      <c r="F152" s="252"/>
      <c r="G152" s="252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9"/>
      <c r="AA152" s="149"/>
      <c r="AB152" s="149"/>
      <c r="AC152" s="149"/>
      <c r="AD152" s="149"/>
      <c r="AE152" s="149"/>
      <c r="AF152" s="149"/>
      <c r="AG152" s="149" t="s">
        <v>172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70">
        <v>50</v>
      </c>
      <c r="B153" s="171" t="s">
        <v>355</v>
      </c>
      <c r="C153" s="186" t="s">
        <v>356</v>
      </c>
      <c r="D153" s="172" t="s">
        <v>205</v>
      </c>
      <c r="E153" s="173">
        <v>5.1399999999999996E-3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3">
        <v>0</v>
      </c>
      <c r="O153" s="173">
        <f>ROUND(E153*N153,2)</f>
        <v>0</v>
      </c>
      <c r="P153" s="173">
        <v>0</v>
      </c>
      <c r="Q153" s="173">
        <f>ROUND(E153*P153,2)</f>
        <v>0</v>
      </c>
      <c r="R153" s="175" t="s">
        <v>341</v>
      </c>
      <c r="S153" s="175" t="s">
        <v>166</v>
      </c>
      <c r="T153" s="176" t="s">
        <v>167</v>
      </c>
      <c r="U153" s="159">
        <v>1.5229999999999999</v>
      </c>
      <c r="V153" s="159">
        <f>ROUND(E153*U153,2)</f>
        <v>0.01</v>
      </c>
      <c r="W153" s="159"/>
      <c r="X153" s="159" t="s">
        <v>310</v>
      </c>
      <c r="Y153" s="159" t="s">
        <v>169</v>
      </c>
      <c r="Z153" s="149"/>
      <c r="AA153" s="149"/>
      <c r="AB153" s="149"/>
      <c r="AC153" s="149"/>
      <c r="AD153" s="149"/>
      <c r="AE153" s="149"/>
      <c r="AF153" s="149"/>
      <c r="AG153" s="149" t="s">
        <v>311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2" x14ac:dyDescent="0.2">
      <c r="A154" s="156"/>
      <c r="B154" s="157"/>
      <c r="C154" s="251" t="s">
        <v>357</v>
      </c>
      <c r="D154" s="252"/>
      <c r="E154" s="252"/>
      <c r="F154" s="252"/>
      <c r="G154" s="252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9"/>
      <c r="AA154" s="149"/>
      <c r="AB154" s="149"/>
      <c r="AC154" s="149"/>
      <c r="AD154" s="149"/>
      <c r="AE154" s="149"/>
      <c r="AF154" s="149"/>
      <c r="AG154" s="149" t="s">
        <v>172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x14ac:dyDescent="0.2">
      <c r="A155" s="163" t="s">
        <v>160</v>
      </c>
      <c r="B155" s="164" t="s">
        <v>100</v>
      </c>
      <c r="C155" s="185" t="s">
        <v>101</v>
      </c>
      <c r="D155" s="165"/>
      <c r="E155" s="166"/>
      <c r="F155" s="167"/>
      <c r="G155" s="167">
        <f>SUMIF(AG156:AG180,"&lt;&gt;NOR",G156:G180)</f>
        <v>0</v>
      </c>
      <c r="H155" s="167"/>
      <c r="I155" s="167">
        <f>SUM(I156:I180)</f>
        <v>0</v>
      </c>
      <c r="J155" s="167"/>
      <c r="K155" s="167">
        <f>SUM(K156:K180)</f>
        <v>0</v>
      </c>
      <c r="L155" s="167"/>
      <c r="M155" s="167">
        <f>SUM(M156:M180)</f>
        <v>0</v>
      </c>
      <c r="N155" s="166"/>
      <c r="O155" s="166">
        <f>SUM(O156:O180)</f>
        <v>0.08</v>
      </c>
      <c r="P155" s="166"/>
      <c r="Q155" s="166">
        <f>SUM(Q156:Q180)</f>
        <v>0</v>
      </c>
      <c r="R155" s="167"/>
      <c r="S155" s="167"/>
      <c r="T155" s="168"/>
      <c r="U155" s="162"/>
      <c r="V155" s="162">
        <f>SUM(V156:V180)</f>
        <v>27.779999999999998</v>
      </c>
      <c r="W155" s="162"/>
      <c r="X155" s="162"/>
      <c r="Y155" s="162"/>
      <c r="AG155" t="s">
        <v>161</v>
      </c>
    </row>
    <row r="156" spans="1:60" outlineLevel="1" x14ac:dyDescent="0.2">
      <c r="A156" s="178">
        <v>51</v>
      </c>
      <c r="B156" s="179" t="s">
        <v>358</v>
      </c>
      <c r="C156" s="188" t="s">
        <v>359</v>
      </c>
      <c r="D156" s="180" t="s">
        <v>214</v>
      </c>
      <c r="E156" s="181">
        <v>2</v>
      </c>
      <c r="F156" s="182"/>
      <c r="G156" s="183">
        <f>ROUND(E156*F156,2)</f>
        <v>0</v>
      </c>
      <c r="H156" s="182"/>
      <c r="I156" s="183">
        <f>ROUND(E156*H156,2)</f>
        <v>0</v>
      </c>
      <c r="J156" s="182"/>
      <c r="K156" s="183">
        <f>ROUND(E156*J156,2)</f>
        <v>0</v>
      </c>
      <c r="L156" s="183">
        <v>21</v>
      </c>
      <c r="M156" s="183">
        <f>G156*(1+L156/100)</f>
        <v>0</v>
      </c>
      <c r="N156" s="181">
        <v>0</v>
      </c>
      <c r="O156" s="181">
        <f>ROUND(E156*N156,2)</f>
        <v>0</v>
      </c>
      <c r="P156" s="181">
        <v>2.7999999999999998E-4</v>
      </c>
      <c r="Q156" s="181">
        <f>ROUND(E156*P156,2)</f>
        <v>0</v>
      </c>
      <c r="R156" s="183" t="s">
        <v>341</v>
      </c>
      <c r="S156" s="183" t="s">
        <v>166</v>
      </c>
      <c r="T156" s="184" t="s">
        <v>167</v>
      </c>
      <c r="U156" s="159">
        <v>5.1999999999999998E-2</v>
      </c>
      <c r="V156" s="159">
        <f>ROUND(E156*U156,2)</f>
        <v>0.1</v>
      </c>
      <c r="W156" s="159"/>
      <c r="X156" s="159" t="s">
        <v>168</v>
      </c>
      <c r="Y156" s="159" t="s">
        <v>169</v>
      </c>
      <c r="Z156" s="149"/>
      <c r="AA156" s="149"/>
      <c r="AB156" s="149"/>
      <c r="AC156" s="149"/>
      <c r="AD156" s="149"/>
      <c r="AE156" s="149"/>
      <c r="AF156" s="149"/>
      <c r="AG156" s="149" t="s">
        <v>170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22.5" outlineLevel="1" x14ac:dyDescent="0.2">
      <c r="A157" s="178">
        <v>52</v>
      </c>
      <c r="B157" s="179" t="s">
        <v>360</v>
      </c>
      <c r="C157" s="188" t="s">
        <v>361</v>
      </c>
      <c r="D157" s="180" t="s">
        <v>265</v>
      </c>
      <c r="E157" s="181">
        <v>2</v>
      </c>
      <c r="F157" s="182"/>
      <c r="G157" s="183">
        <f>ROUND(E157*F157,2)</f>
        <v>0</v>
      </c>
      <c r="H157" s="182"/>
      <c r="I157" s="183">
        <f>ROUND(E157*H157,2)</f>
        <v>0</v>
      </c>
      <c r="J157" s="182"/>
      <c r="K157" s="183">
        <f>ROUND(E157*J157,2)</f>
        <v>0</v>
      </c>
      <c r="L157" s="183">
        <v>21</v>
      </c>
      <c r="M157" s="183">
        <f>G157*(1+L157/100)</f>
        <v>0</v>
      </c>
      <c r="N157" s="181">
        <v>2.0000000000000002E-5</v>
      </c>
      <c r="O157" s="181">
        <f>ROUND(E157*N157,2)</f>
        <v>0</v>
      </c>
      <c r="P157" s="181">
        <v>0</v>
      </c>
      <c r="Q157" s="181">
        <f>ROUND(E157*P157,2)</f>
        <v>0</v>
      </c>
      <c r="R157" s="183" t="s">
        <v>341</v>
      </c>
      <c r="S157" s="183" t="s">
        <v>166</v>
      </c>
      <c r="T157" s="184" t="s">
        <v>167</v>
      </c>
      <c r="U157" s="159">
        <v>0.24267</v>
      </c>
      <c r="V157" s="159">
        <f>ROUND(E157*U157,2)</f>
        <v>0.49</v>
      </c>
      <c r="W157" s="159"/>
      <c r="X157" s="159" t="s">
        <v>168</v>
      </c>
      <c r="Y157" s="159" t="s">
        <v>169</v>
      </c>
      <c r="Z157" s="149"/>
      <c r="AA157" s="149"/>
      <c r="AB157" s="149"/>
      <c r="AC157" s="149"/>
      <c r="AD157" s="149"/>
      <c r="AE157" s="149"/>
      <c r="AF157" s="149"/>
      <c r="AG157" s="149" t="s">
        <v>170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2.5" outlineLevel="1" x14ac:dyDescent="0.2">
      <c r="A158" s="178">
        <v>53</v>
      </c>
      <c r="B158" s="179" t="s">
        <v>362</v>
      </c>
      <c r="C158" s="188" t="s">
        <v>363</v>
      </c>
      <c r="D158" s="180" t="s">
        <v>265</v>
      </c>
      <c r="E158" s="181">
        <v>2</v>
      </c>
      <c r="F158" s="182"/>
      <c r="G158" s="183">
        <f>ROUND(E158*F158,2)</f>
        <v>0</v>
      </c>
      <c r="H158" s="182"/>
      <c r="I158" s="183">
        <f>ROUND(E158*H158,2)</f>
        <v>0</v>
      </c>
      <c r="J158" s="182"/>
      <c r="K158" s="183">
        <f>ROUND(E158*J158,2)</f>
        <v>0</v>
      </c>
      <c r="L158" s="183">
        <v>21</v>
      </c>
      <c r="M158" s="183">
        <f>G158*(1+L158/100)</f>
        <v>0</v>
      </c>
      <c r="N158" s="181">
        <v>0</v>
      </c>
      <c r="O158" s="181">
        <f>ROUND(E158*N158,2)</f>
        <v>0</v>
      </c>
      <c r="P158" s="181">
        <v>0</v>
      </c>
      <c r="Q158" s="181">
        <f>ROUND(E158*P158,2)</f>
        <v>0</v>
      </c>
      <c r="R158" s="183" t="s">
        <v>341</v>
      </c>
      <c r="S158" s="183" t="s">
        <v>166</v>
      </c>
      <c r="T158" s="184" t="s">
        <v>167</v>
      </c>
      <c r="U158" s="159">
        <v>0.02</v>
      </c>
      <c r="V158" s="159">
        <f>ROUND(E158*U158,2)</f>
        <v>0.04</v>
      </c>
      <c r="W158" s="159"/>
      <c r="X158" s="159" t="s">
        <v>168</v>
      </c>
      <c r="Y158" s="159" t="s">
        <v>169</v>
      </c>
      <c r="Z158" s="149"/>
      <c r="AA158" s="149"/>
      <c r="AB158" s="149"/>
      <c r="AC158" s="149"/>
      <c r="AD158" s="149"/>
      <c r="AE158" s="149"/>
      <c r="AF158" s="149"/>
      <c r="AG158" s="149" t="s">
        <v>170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70">
        <v>54</v>
      </c>
      <c r="B159" s="171" t="s">
        <v>364</v>
      </c>
      <c r="C159" s="186" t="s">
        <v>365</v>
      </c>
      <c r="D159" s="172" t="s">
        <v>214</v>
      </c>
      <c r="E159" s="173">
        <v>19.5</v>
      </c>
      <c r="F159" s="174"/>
      <c r="G159" s="175">
        <f>ROUND(E159*F159,2)</f>
        <v>0</v>
      </c>
      <c r="H159" s="174"/>
      <c r="I159" s="175">
        <f>ROUND(E159*H159,2)</f>
        <v>0</v>
      </c>
      <c r="J159" s="174"/>
      <c r="K159" s="175">
        <f>ROUND(E159*J159,2)</f>
        <v>0</v>
      </c>
      <c r="L159" s="175">
        <v>21</v>
      </c>
      <c r="M159" s="175">
        <f>G159*(1+L159/100)</f>
        <v>0</v>
      </c>
      <c r="N159" s="173">
        <v>3.9899999999999996E-3</v>
      </c>
      <c r="O159" s="173">
        <f>ROUND(E159*N159,2)</f>
        <v>0.08</v>
      </c>
      <c r="P159" s="173">
        <v>0</v>
      </c>
      <c r="Q159" s="173">
        <f>ROUND(E159*P159,2)</f>
        <v>0</v>
      </c>
      <c r="R159" s="175" t="s">
        <v>341</v>
      </c>
      <c r="S159" s="175" t="s">
        <v>166</v>
      </c>
      <c r="T159" s="176" t="s">
        <v>167</v>
      </c>
      <c r="U159" s="159">
        <v>0.54290000000000005</v>
      </c>
      <c r="V159" s="159">
        <f>ROUND(E159*U159,2)</f>
        <v>10.59</v>
      </c>
      <c r="W159" s="159"/>
      <c r="X159" s="159" t="s">
        <v>168</v>
      </c>
      <c r="Y159" s="159" t="s">
        <v>169</v>
      </c>
      <c r="Z159" s="149"/>
      <c r="AA159" s="149"/>
      <c r="AB159" s="149"/>
      <c r="AC159" s="149"/>
      <c r="AD159" s="149"/>
      <c r="AE159" s="149"/>
      <c r="AF159" s="149"/>
      <c r="AG159" s="149" t="s">
        <v>170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2" x14ac:dyDescent="0.2">
      <c r="A160" s="156"/>
      <c r="B160" s="157"/>
      <c r="C160" s="251" t="s">
        <v>366</v>
      </c>
      <c r="D160" s="252"/>
      <c r="E160" s="252"/>
      <c r="F160" s="252"/>
      <c r="G160" s="252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9"/>
      <c r="AA160" s="149"/>
      <c r="AB160" s="149"/>
      <c r="AC160" s="149"/>
      <c r="AD160" s="149"/>
      <c r="AE160" s="149"/>
      <c r="AF160" s="149"/>
      <c r="AG160" s="149" t="s">
        <v>172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2" x14ac:dyDescent="0.2">
      <c r="A161" s="156"/>
      <c r="B161" s="157"/>
      <c r="C161" s="253" t="s">
        <v>367</v>
      </c>
      <c r="D161" s="254"/>
      <c r="E161" s="254"/>
      <c r="F161" s="254"/>
      <c r="G161" s="254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9"/>
      <c r="AA161" s="149"/>
      <c r="AB161" s="149"/>
      <c r="AC161" s="149"/>
      <c r="AD161" s="149"/>
      <c r="AE161" s="149"/>
      <c r="AF161" s="149"/>
      <c r="AG161" s="149" t="s">
        <v>192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3" x14ac:dyDescent="0.2">
      <c r="A162" s="156"/>
      <c r="B162" s="157"/>
      <c r="C162" s="253" t="s">
        <v>342</v>
      </c>
      <c r="D162" s="254"/>
      <c r="E162" s="254"/>
      <c r="F162" s="254"/>
      <c r="G162" s="254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9"/>
      <c r="AA162" s="149"/>
      <c r="AB162" s="149"/>
      <c r="AC162" s="149"/>
      <c r="AD162" s="149"/>
      <c r="AE162" s="149"/>
      <c r="AF162" s="149"/>
      <c r="AG162" s="149" t="s">
        <v>192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2" x14ac:dyDescent="0.2">
      <c r="A163" s="156"/>
      <c r="B163" s="157"/>
      <c r="C163" s="187" t="s">
        <v>368</v>
      </c>
      <c r="D163" s="160"/>
      <c r="E163" s="161">
        <v>6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9"/>
      <c r="AA163" s="149"/>
      <c r="AB163" s="149"/>
      <c r="AC163" s="149"/>
      <c r="AD163" s="149"/>
      <c r="AE163" s="149"/>
      <c r="AF163" s="149"/>
      <c r="AG163" s="149" t="s">
        <v>174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3" x14ac:dyDescent="0.2">
      <c r="A164" s="156"/>
      <c r="B164" s="157"/>
      <c r="C164" s="187" t="s">
        <v>369</v>
      </c>
      <c r="D164" s="160"/>
      <c r="E164" s="161">
        <v>13.5</v>
      </c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9"/>
      <c r="AA164" s="149"/>
      <c r="AB164" s="149"/>
      <c r="AC164" s="149"/>
      <c r="AD164" s="149"/>
      <c r="AE164" s="149"/>
      <c r="AF164" s="149"/>
      <c r="AG164" s="149" t="s">
        <v>174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78">
        <v>55</v>
      </c>
      <c r="B165" s="179" t="s">
        <v>370</v>
      </c>
      <c r="C165" s="188" t="s">
        <v>371</v>
      </c>
      <c r="D165" s="180" t="s">
        <v>372</v>
      </c>
      <c r="E165" s="181">
        <v>2</v>
      </c>
      <c r="F165" s="182"/>
      <c r="G165" s="183">
        <f>ROUND(E165*F165,2)</f>
        <v>0</v>
      </c>
      <c r="H165" s="182"/>
      <c r="I165" s="183">
        <f>ROUND(E165*H165,2)</f>
        <v>0</v>
      </c>
      <c r="J165" s="182"/>
      <c r="K165" s="183">
        <f>ROUND(E165*J165,2)</f>
        <v>0</v>
      </c>
      <c r="L165" s="183">
        <v>21</v>
      </c>
      <c r="M165" s="183">
        <f>G165*(1+L165/100)</f>
        <v>0</v>
      </c>
      <c r="N165" s="181">
        <v>0</v>
      </c>
      <c r="O165" s="181">
        <f>ROUND(E165*N165,2)</f>
        <v>0</v>
      </c>
      <c r="P165" s="181">
        <v>0</v>
      </c>
      <c r="Q165" s="181">
        <f>ROUND(E165*P165,2)</f>
        <v>0</v>
      </c>
      <c r="R165" s="183" t="s">
        <v>341</v>
      </c>
      <c r="S165" s="183" t="s">
        <v>166</v>
      </c>
      <c r="T165" s="184" t="s">
        <v>167</v>
      </c>
      <c r="U165" s="159">
        <v>0.65566000000000002</v>
      </c>
      <c r="V165" s="159">
        <f>ROUND(E165*U165,2)</f>
        <v>1.31</v>
      </c>
      <c r="W165" s="159"/>
      <c r="X165" s="159" t="s">
        <v>168</v>
      </c>
      <c r="Y165" s="159" t="s">
        <v>169</v>
      </c>
      <c r="Z165" s="149"/>
      <c r="AA165" s="149"/>
      <c r="AB165" s="149"/>
      <c r="AC165" s="149"/>
      <c r="AD165" s="149"/>
      <c r="AE165" s="149"/>
      <c r="AF165" s="149"/>
      <c r="AG165" s="149" t="s">
        <v>170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ht="22.5" outlineLevel="1" x14ac:dyDescent="0.2">
      <c r="A166" s="170">
        <v>56</v>
      </c>
      <c r="B166" s="171" t="s">
        <v>373</v>
      </c>
      <c r="C166" s="186" t="s">
        <v>374</v>
      </c>
      <c r="D166" s="172" t="s">
        <v>214</v>
      </c>
      <c r="E166" s="173">
        <v>19.5</v>
      </c>
      <c r="F166" s="174"/>
      <c r="G166" s="175">
        <f>ROUND(E166*F166,2)</f>
        <v>0</v>
      </c>
      <c r="H166" s="174"/>
      <c r="I166" s="175">
        <f>ROUND(E166*H166,2)</f>
        <v>0</v>
      </c>
      <c r="J166" s="174"/>
      <c r="K166" s="175">
        <f>ROUND(E166*J166,2)</f>
        <v>0</v>
      </c>
      <c r="L166" s="175">
        <v>21</v>
      </c>
      <c r="M166" s="175">
        <f>G166*(1+L166/100)</f>
        <v>0</v>
      </c>
      <c r="N166" s="173">
        <v>2.0000000000000002E-5</v>
      </c>
      <c r="O166" s="173">
        <f>ROUND(E166*N166,2)</f>
        <v>0</v>
      </c>
      <c r="P166" s="173">
        <v>0</v>
      </c>
      <c r="Q166" s="173">
        <f>ROUND(E166*P166,2)</f>
        <v>0</v>
      </c>
      <c r="R166" s="175" t="s">
        <v>341</v>
      </c>
      <c r="S166" s="175" t="s">
        <v>166</v>
      </c>
      <c r="T166" s="176" t="s">
        <v>167</v>
      </c>
      <c r="U166" s="159">
        <v>0.129</v>
      </c>
      <c r="V166" s="159">
        <f>ROUND(E166*U166,2)</f>
        <v>2.52</v>
      </c>
      <c r="W166" s="159"/>
      <c r="X166" s="159" t="s">
        <v>168</v>
      </c>
      <c r="Y166" s="159" t="s">
        <v>169</v>
      </c>
      <c r="Z166" s="149"/>
      <c r="AA166" s="149"/>
      <c r="AB166" s="149"/>
      <c r="AC166" s="149"/>
      <c r="AD166" s="149"/>
      <c r="AE166" s="149"/>
      <c r="AF166" s="149"/>
      <c r="AG166" s="149" t="s">
        <v>170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2" x14ac:dyDescent="0.2">
      <c r="A167" s="156"/>
      <c r="B167" s="157"/>
      <c r="C167" s="249" t="s">
        <v>375</v>
      </c>
      <c r="D167" s="250"/>
      <c r="E167" s="250"/>
      <c r="F167" s="250"/>
      <c r="G167" s="250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59"/>
      <c r="Z167" s="149"/>
      <c r="AA167" s="149"/>
      <c r="AB167" s="149"/>
      <c r="AC167" s="149"/>
      <c r="AD167" s="149"/>
      <c r="AE167" s="149"/>
      <c r="AF167" s="149"/>
      <c r="AG167" s="149" t="s">
        <v>192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ht="22.5" outlineLevel="1" x14ac:dyDescent="0.2">
      <c r="A168" s="170">
        <v>57</v>
      </c>
      <c r="B168" s="171" t="s">
        <v>376</v>
      </c>
      <c r="C168" s="186" t="s">
        <v>377</v>
      </c>
      <c r="D168" s="172" t="s">
        <v>214</v>
      </c>
      <c r="E168" s="173">
        <v>51</v>
      </c>
      <c r="F168" s="174"/>
      <c r="G168" s="175">
        <f>ROUND(E168*F168,2)</f>
        <v>0</v>
      </c>
      <c r="H168" s="174"/>
      <c r="I168" s="175">
        <f>ROUND(E168*H168,2)</f>
        <v>0</v>
      </c>
      <c r="J168" s="174"/>
      <c r="K168" s="175">
        <f>ROUND(E168*J168,2)</f>
        <v>0</v>
      </c>
      <c r="L168" s="175">
        <v>21</v>
      </c>
      <c r="M168" s="175">
        <f>G168*(1+L168/100)</f>
        <v>0</v>
      </c>
      <c r="N168" s="173">
        <v>6.9999999999999994E-5</v>
      </c>
      <c r="O168" s="173">
        <f>ROUND(E168*N168,2)</f>
        <v>0</v>
      </c>
      <c r="P168" s="173">
        <v>0</v>
      </c>
      <c r="Q168" s="173">
        <f>ROUND(E168*P168,2)</f>
        <v>0</v>
      </c>
      <c r="R168" s="175" t="s">
        <v>341</v>
      </c>
      <c r="S168" s="175" t="s">
        <v>166</v>
      </c>
      <c r="T168" s="176" t="s">
        <v>167</v>
      </c>
      <c r="U168" s="159">
        <v>0.14199999999999999</v>
      </c>
      <c r="V168" s="159">
        <f>ROUND(E168*U168,2)</f>
        <v>7.24</v>
      </c>
      <c r="W168" s="159"/>
      <c r="X168" s="159" t="s">
        <v>168</v>
      </c>
      <c r="Y168" s="159" t="s">
        <v>169</v>
      </c>
      <c r="Z168" s="149"/>
      <c r="AA168" s="149"/>
      <c r="AB168" s="149"/>
      <c r="AC168" s="149"/>
      <c r="AD168" s="149"/>
      <c r="AE168" s="149"/>
      <c r="AF168" s="149"/>
      <c r="AG168" s="149" t="s">
        <v>170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2" x14ac:dyDescent="0.2">
      <c r="A169" s="156"/>
      <c r="B169" s="157"/>
      <c r="C169" s="249" t="s">
        <v>375</v>
      </c>
      <c r="D169" s="250"/>
      <c r="E169" s="250"/>
      <c r="F169" s="250"/>
      <c r="G169" s="250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9"/>
      <c r="AA169" s="149"/>
      <c r="AB169" s="149"/>
      <c r="AC169" s="149"/>
      <c r="AD169" s="149"/>
      <c r="AE169" s="149"/>
      <c r="AF169" s="149"/>
      <c r="AG169" s="149" t="s">
        <v>192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2" x14ac:dyDescent="0.2">
      <c r="A170" s="156"/>
      <c r="B170" s="157"/>
      <c r="C170" s="187" t="s">
        <v>378</v>
      </c>
      <c r="D170" s="160"/>
      <c r="E170" s="161">
        <v>51</v>
      </c>
      <c r="F170" s="159"/>
      <c r="G170" s="159"/>
      <c r="H170" s="159"/>
      <c r="I170" s="159"/>
      <c r="J170" s="159"/>
      <c r="K170" s="159"/>
      <c r="L170" s="159"/>
      <c r="M170" s="159"/>
      <c r="N170" s="158"/>
      <c r="O170" s="158"/>
      <c r="P170" s="158"/>
      <c r="Q170" s="158"/>
      <c r="R170" s="159"/>
      <c r="S170" s="159"/>
      <c r="T170" s="159"/>
      <c r="U170" s="159"/>
      <c r="V170" s="159"/>
      <c r="W170" s="159"/>
      <c r="X170" s="159"/>
      <c r="Y170" s="159"/>
      <c r="Z170" s="149"/>
      <c r="AA170" s="149"/>
      <c r="AB170" s="149"/>
      <c r="AC170" s="149"/>
      <c r="AD170" s="149"/>
      <c r="AE170" s="149"/>
      <c r="AF170" s="149"/>
      <c r="AG170" s="149" t="s">
        <v>174</v>
      </c>
      <c r="AH170" s="149">
        <v>5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78">
        <v>58</v>
      </c>
      <c r="B171" s="179" t="s">
        <v>379</v>
      </c>
      <c r="C171" s="188" t="s">
        <v>380</v>
      </c>
      <c r="D171" s="180" t="s">
        <v>265</v>
      </c>
      <c r="E171" s="181">
        <v>4</v>
      </c>
      <c r="F171" s="182"/>
      <c r="G171" s="183">
        <f>ROUND(E171*F171,2)</f>
        <v>0</v>
      </c>
      <c r="H171" s="182"/>
      <c r="I171" s="183">
        <f>ROUND(E171*H171,2)</f>
        <v>0</v>
      </c>
      <c r="J171" s="182"/>
      <c r="K171" s="183">
        <f>ROUND(E171*J171,2)</f>
        <v>0</v>
      </c>
      <c r="L171" s="183">
        <v>21</v>
      </c>
      <c r="M171" s="183">
        <f>G171*(1+L171/100)</f>
        <v>0</v>
      </c>
      <c r="N171" s="181">
        <v>0</v>
      </c>
      <c r="O171" s="181">
        <f>ROUND(E171*N171,2)</f>
        <v>0</v>
      </c>
      <c r="P171" s="181">
        <v>0</v>
      </c>
      <c r="Q171" s="181">
        <f>ROUND(E171*P171,2)</f>
        <v>0</v>
      </c>
      <c r="R171" s="183" t="s">
        <v>341</v>
      </c>
      <c r="S171" s="183" t="s">
        <v>166</v>
      </c>
      <c r="T171" s="184" t="s">
        <v>167</v>
      </c>
      <c r="U171" s="159">
        <v>0.42499999999999999</v>
      </c>
      <c r="V171" s="159">
        <f>ROUND(E171*U171,2)</f>
        <v>1.7</v>
      </c>
      <c r="W171" s="159"/>
      <c r="X171" s="159" t="s">
        <v>168</v>
      </c>
      <c r="Y171" s="159" t="s">
        <v>169</v>
      </c>
      <c r="Z171" s="149"/>
      <c r="AA171" s="149"/>
      <c r="AB171" s="149"/>
      <c r="AC171" s="149"/>
      <c r="AD171" s="149"/>
      <c r="AE171" s="149"/>
      <c r="AF171" s="149"/>
      <c r="AG171" s="149" t="s">
        <v>170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70">
        <v>59</v>
      </c>
      <c r="B172" s="171" t="s">
        <v>381</v>
      </c>
      <c r="C172" s="186" t="s">
        <v>382</v>
      </c>
      <c r="D172" s="172" t="s">
        <v>265</v>
      </c>
      <c r="E172" s="173">
        <v>4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3">
        <v>0</v>
      </c>
      <c r="O172" s="173">
        <f>ROUND(E172*N172,2)</f>
        <v>0</v>
      </c>
      <c r="P172" s="173">
        <v>0</v>
      </c>
      <c r="Q172" s="173">
        <f>ROUND(E172*P172,2)</f>
        <v>0</v>
      </c>
      <c r="R172" s="175" t="s">
        <v>341</v>
      </c>
      <c r="S172" s="175" t="s">
        <v>166</v>
      </c>
      <c r="T172" s="176" t="s">
        <v>167</v>
      </c>
      <c r="U172" s="159">
        <v>0.16500000000000001</v>
      </c>
      <c r="V172" s="159">
        <f>ROUND(E172*U172,2)</f>
        <v>0.66</v>
      </c>
      <c r="W172" s="159"/>
      <c r="X172" s="159" t="s">
        <v>168</v>
      </c>
      <c r="Y172" s="159" t="s">
        <v>169</v>
      </c>
      <c r="Z172" s="149"/>
      <c r="AA172" s="149"/>
      <c r="AB172" s="149"/>
      <c r="AC172" s="149"/>
      <c r="AD172" s="149"/>
      <c r="AE172" s="149"/>
      <c r="AF172" s="149"/>
      <c r="AG172" s="149" t="s">
        <v>170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2" x14ac:dyDescent="0.2">
      <c r="A173" s="156"/>
      <c r="B173" s="157"/>
      <c r="C173" s="251" t="s">
        <v>383</v>
      </c>
      <c r="D173" s="252"/>
      <c r="E173" s="252"/>
      <c r="F173" s="252"/>
      <c r="G173" s="252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9"/>
      <c r="AA173" s="149"/>
      <c r="AB173" s="149"/>
      <c r="AC173" s="149"/>
      <c r="AD173" s="149"/>
      <c r="AE173" s="149"/>
      <c r="AF173" s="149"/>
      <c r="AG173" s="149" t="s">
        <v>172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78">
        <v>60</v>
      </c>
      <c r="B174" s="179" t="s">
        <v>384</v>
      </c>
      <c r="C174" s="188" t="s">
        <v>385</v>
      </c>
      <c r="D174" s="180" t="s">
        <v>265</v>
      </c>
      <c r="E174" s="181">
        <v>6</v>
      </c>
      <c r="F174" s="182"/>
      <c r="G174" s="183">
        <f>ROUND(E174*F174,2)</f>
        <v>0</v>
      </c>
      <c r="H174" s="182"/>
      <c r="I174" s="183">
        <f>ROUND(E174*H174,2)</f>
        <v>0</v>
      </c>
      <c r="J174" s="182"/>
      <c r="K174" s="183">
        <f>ROUND(E174*J174,2)</f>
        <v>0</v>
      </c>
      <c r="L174" s="183">
        <v>21</v>
      </c>
      <c r="M174" s="183">
        <f>G174*(1+L174/100)</f>
        <v>0</v>
      </c>
      <c r="N174" s="181">
        <v>2.0000000000000001E-4</v>
      </c>
      <c r="O174" s="181">
        <f>ROUND(E174*N174,2)</f>
        <v>0</v>
      </c>
      <c r="P174" s="181">
        <v>0</v>
      </c>
      <c r="Q174" s="181">
        <f>ROUND(E174*P174,2)</f>
        <v>0</v>
      </c>
      <c r="R174" s="183" t="s">
        <v>341</v>
      </c>
      <c r="S174" s="183" t="s">
        <v>166</v>
      </c>
      <c r="T174" s="184" t="s">
        <v>167</v>
      </c>
      <c r="U174" s="159">
        <v>0.20699999999999999</v>
      </c>
      <c r="V174" s="159">
        <f>ROUND(E174*U174,2)</f>
        <v>1.24</v>
      </c>
      <c r="W174" s="159"/>
      <c r="X174" s="159" t="s">
        <v>168</v>
      </c>
      <c r="Y174" s="159" t="s">
        <v>169</v>
      </c>
      <c r="Z174" s="149"/>
      <c r="AA174" s="149"/>
      <c r="AB174" s="149"/>
      <c r="AC174" s="149"/>
      <c r="AD174" s="149"/>
      <c r="AE174" s="149"/>
      <c r="AF174" s="149"/>
      <c r="AG174" s="149" t="s">
        <v>170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70">
        <v>61</v>
      </c>
      <c r="B175" s="171" t="s">
        <v>386</v>
      </c>
      <c r="C175" s="186" t="s">
        <v>387</v>
      </c>
      <c r="D175" s="172" t="s">
        <v>214</v>
      </c>
      <c r="E175" s="173">
        <v>19.5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21</v>
      </c>
      <c r="M175" s="175">
        <f>G175*(1+L175/100)</f>
        <v>0</v>
      </c>
      <c r="N175" s="173">
        <v>0</v>
      </c>
      <c r="O175" s="173">
        <f>ROUND(E175*N175,2)</f>
        <v>0</v>
      </c>
      <c r="P175" s="173">
        <v>0</v>
      </c>
      <c r="Q175" s="173">
        <f>ROUND(E175*P175,2)</f>
        <v>0</v>
      </c>
      <c r="R175" s="175" t="s">
        <v>341</v>
      </c>
      <c r="S175" s="175" t="s">
        <v>166</v>
      </c>
      <c r="T175" s="176" t="s">
        <v>167</v>
      </c>
      <c r="U175" s="159">
        <v>2.9000000000000001E-2</v>
      </c>
      <c r="V175" s="159">
        <f>ROUND(E175*U175,2)</f>
        <v>0.56999999999999995</v>
      </c>
      <c r="W175" s="159"/>
      <c r="X175" s="159" t="s">
        <v>168</v>
      </c>
      <c r="Y175" s="159" t="s">
        <v>169</v>
      </c>
      <c r="Z175" s="149"/>
      <c r="AA175" s="149"/>
      <c r="AB175" s="149"/>
      <c r="AC175" s="149"/>
      <c r="AD175" s="149"/>
      <c r="AE175" s="149"/>
      <c r="AF175" s="149"/>
      <c r="AG175" s="149" t="s">
        <v>170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2" x14ac:dyDescent="0.2">
      <c r="A176" s="156"/>
      <c r="B176" s="157"/>
      <c r="C176" s="249" t="s">
        <v>388</v>
      </c>
      <c r="D176" s="250"/>
      <c r="E176" s="250"/>
      <c r="F176" s="250"/>
      <c r="G176" s="250"/>
      <c r="H176" s="159"/>
      <c r="I176" s="159"/>
      <c r="J176" s="159"/>
      <c r="K176" s="159"/>
      <c r="L176" s="159"/>
      <c r="M176" s="159"/>
      <c r="N176" s="158"/>
      <c r="O176" s="158"/>
      <c r="P176" s="158"/>
      <c r="Q176" s="158"/>
      <c r="R176" s="159"/>
      <c r="S176" s="159"/>
      <c r="T176" s="159"/>
      <c r="U176" s="159"/>
      <c r="V176" s="159"/>
      <c r="W176" s="159"/>
      <c r="X176" s="159"/>
      <c r="Y176" s="159"/>
      <c r="Z176" s="149"/>
      <c r="AA176" s="149"/>
      <c r="AB176" s="149"/>
      <c r="AC176" s="149"/>
      <c r="AD176" s="149"/>
      <c r="AE176" s="149"/>
      <c r="AF176" s="149"/>
      <c r="AG176" s="149" t="s">
        <v>192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70">
        <v>62</v>
      </c>
      <c r="B177" s="171" t="s">
        <v>389</v>
      </c>
      <c r="C177" s="186" t="s">
        <v>390</v>
      </c>
      <c r="D177" s="172" t="s">
        <v>214</v>
      </c>
      <c r="E177" s="173">
        <v>19.5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3">
        <v>1.0000000000000001E-5</v>
      </c>
      <c r="O177" s="173">
        <f>ROUND(E177*N177,2)</f>
        <v>0</v>
      </c>
      <c r="P177" s="173">
        <v>0</v>
      </c>
      <c r="Q177" s="173">
        <f>ROUND(E177*P177,2)</f>
        <v>0</v>
      </c>
      <c r="R177" s="175" t="s">
        <v>341</v>
      </c>
      <c r="S177" s="175" t="s">
        <v>166</v>
      </c>
      <c r="T177" s="176" t="s">
        <v>167</v>
      </c>
      <c r="U177" s="159">
        <v>6.2E-2</v>
      </c>
      <c r="V177" s="159">
        <f>ROUND(E177*U177,2)</f>
        <v>1.21</v>
      </c>
      <c r="W177" s="159"/>
      <c r="X177" s="159" t="s">
        <v>168</v>
      </c>
      <c r="Y177" s="159" t="s">
        <v>169</v>
      </c>
      <c r="Z177" s="149"/>
      <c r="AA177" s="149"/>
      <c r="AB177" s="149"/>
      <c r="AC177" s="149"/>
      <c r="AD177" s="149"/>
      <c r="AE177" s="149"/>
      <c r="AF177" s="149"/>
      <c r="AG177" s="149" t="s">
        <v>170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2" x14ac:dyDescent="0.2">
      <c r="A178" s="156"/>
      <c r="B178" s="157"/>
      <c r="C178" s="249" t="s">
        <v>391</v>
      </c>
      <c r="D178" s="250"/>
      <c r="E178" s="250"/>
      <c r="F178" s="250"/>
      <c r="G178" s="250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59"/>
      <c r="Z178" s="149"/>
      <c r="AA178" s="149"/>
      <c r="AB178" s="149"/>
      <c r="AC178" s="149"/>
      <c r="AD178" s="149"/>
      <c r="AE178" s="149"/>
      <c r="AF178" s="149"/>
      <c r="AG178" s="149" t="s">
        <v>192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70">
        <v>63</v>
      </c>
      <c r="B179" s="171" t="s">
        <v>392</v>
      </c>
      <c r="C179" s="186" t="s">
        <v>393</v>
      </c>
      <c r="D179" s="172" t="s">
        <v>205</v>
      </c>
      <c r="E179" s="173">
        <v>8.3199999999999996E-2</v>
      </c>
      <c r="F179" s="174"/>
      <c r="G179" s="175">
        <f>ROUND(E179*F179,2)</f>
        <v>0</v>
      </c>
      <c r="H179" s="174"/>
      <c r="I179" s="175">
        <f>ROUND(E179*H179,2)</f>
        <v>0</v>
      </c>
      <c r="J179" s="174"/>
      <c r="K179" s="175">
        <f>ROUND(E179*J179,2)</f>
        <v>0</v>
      </c>
      <c r="L179" s="175">
        <v>21</v>
      </c>
      <c r="M179" s="175">
        <f>G179*(1+L179/100)</f>
        <v>0</v>
      </c>
      <c r="N179" s="173">
        <v>0</v>
      </c>
      <c r="O179" s="173">
        <f>ROUND(E179*N179,2)</f>
        <v>0</v>
      </c>
      <c r="P179" s="173">
        <v>0</v>
      </c>
      <c r="Q179" s="173">
        <f>ROUND(E179*P179,2)</f>
        <v>0</v>
      </c>
      <c r="R179" s="175" t="s">
        <v>341</v>
      </c>
      <c r="S179" s="175" t="s">
        <v>166</v>
      </c>
      <c r="T179" s="176" t="s">
        <v>167</v>
      </c>
      <c r="U179" s="159">
        <v>1.3740000000000001</v>
      </c>
      <c r="V179" s="159">
        <f>ROUND(E179*U179,2)</f>
        <v>0.11</v>
      </c>
      <c r="W179" s="159"/>
      <c r="X179" s="159" t="s">
        <v>310</v>
      </c>
      <c r="Y179" s="159" t="s">
        <v>169</v>
      </c>
      <c r="Z179" s="149"/>
      <c r="AA179" s="149"/>
      <c r="AB179" s="149"/>
      <c r="AC179" s="149"/>
      <c r="AD179" s="149"/>
      <c r="AE179" s="149"/>
      <c r="AF179" s="149"/>
      <c r="AG179" s="149" t="s">
        <v>311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2" x14ac:dyDescent="0.2">
      <c r="A180" s="156"/>
      <c r="B180" s="157"/>
      <c r="C180" s="251" t="s">
        <v>394</v>
      </c>
      <c r="D180" s="252"/>
      <c r="E180" s="252"/>
      <c r="F180" s="252"/>
      <c r="G180" s="252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9"/>
      <c r="AA180" s="149"/>
      <c r="AB180" s="149"/>
      <c r="AC180" s="149"/>
      <c r="AD180" s="149"/>
      <c r="AE180" s="149"/>
      <c r="AF180" s="149"/>
      <c r="AG180" s="149" t="s">
        <v>172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x14ac:dyDescent="0.2">
      <c r="A181" s="163" t="s">
        <v>160</v>
      </c>
      <c r="B181" s="164" t="s">
        <v>102</v>
      </c>
      <c r="C181" s="185" t="s">
        <v>103</v>
      </c>
      <c r="D181" s="165"/>
      <c r="E181" s="166"/>
      <c r="F181" s="167"/>
      <c r="G181" s="167">
        <f>SUMIF(AG182:AG188,"&lt;&gt;NOR",G182:G188)</f>
        <v>0</v>
      </c>
      <c r="H181" s="167"/>
      <c r="I181" s="167">
        <f>SUM(I182:I188)</f>
        <v>0</v>
      </c>
      <c r="J181" s="167"/>
      <c r="K181" s="167">
        <f>SUM(K182:K188)</f>
        <v>0</v>
      </c>
      <c r="L181" s="167"/>
      <c r="M181" s="167">
        <f>SUM(M182:M188)</f>
        <v>0</v>
      </c>
      <c r="N181" s="166"/>
      <c r="O181" s="166">
        <f>SUM(O182:O188)</f>
        <v>0.05</v>
      </c>
      <c r="P181" s="166"/>
      <c r="Q181" s="166">
        <f>SUM(Q182:Q188)</f>
        <v>0</v>
      </c>
      <c r="R181" s="167"/>
      <c r="S181" s="167"/>
      <c r="T181" s="168"/>
      <c r="U181" s="162"/>
      <c r="V181" s="162">
        <f>SUM(V182:V188)</f>
        <v>4.7299999999999995</v>
      </c>
      <c r="W181" s="162"/>
      <c r="X181" s="162"/>
      <c r="Y181" s="162"/>
      <c r="AG181" t="s">
        <v>161</v>
      </c>
    </row>
    <row r="182" spans="1:60" outlineLevel="1" x14ac:dyDescent="0.2">
      <c r="A182" s="178">
        <v>64</v>
      </c>
      <c r="B182" s="179" t="s">
        <v>395</v>
      </c>
      <c r="C182" s="188" t="s">
        <v>396</v>
      </c>
      <c r="D182" s="180" t="s">
        <v>372</v>
      </c>
      <c r="E182" s="181">
        <v>2</v>
      </c>
      <c r="F182" s="182"/>
      <c r="G182" s="183">
        <f>ROUND(E182*F182,2)</f>
        <v>0</v>
      </c>
      <c r="H182" s="182"/>
      <c r="I182" s="183">
        <f>ROUND(E182*H182,2)</f>
        <v>0</v>
      </c>
      <c r="J182" s="182"/>
      <c r="K182" s="183">
        <f>ROUND(E182*J182,2)</f>
        <v>0</v>
      </c>
      <c r="L182" s="183">
        <v>21</v>
      </c>
      <c r="M182" s="183">
        <f>G182*(1+L182/100)</f>
        <v>0</v>
      </c>
      <c r="N182" s="181">
        <v>1.7010000000000001E-2</v>
      </c>
      <c r="O182" s="181">
        <f>ROUND(E182*N182,2)</f>
        <v>0.03</v>
      </c>
      <c r="P182" s="181">
        <v>0</v>
      </c>
      <c r="Q182" s="181">
        <f>ROUND(E182*P182,2)</f>
        <v>0</v>
      </c>
      <c r="R182" s="183" t="s">
        <v>341</v>
      </c>
      <c r="S182" s="183" t="s">
        <v>166</v>
      </c>
      <c r="T182" s="184" t="s">
        <v>167</v>
      </c>
      <c r="U182" s="159">
        <v>1.1890000000000001</v>
      </c>
      <c r="V182" s="159">
        <f>ROUND(E182*U182,2)</f>
        <v>2.38</v>
      </c>
      <c r="W182" s="159"/>
      <c r="X182" s="159" t="s">
        <v>168</v>
      </c>
      <c r="Y182" s="159" t="s">
        <v>169</v>
      </c>
      <c r="Z182" s="149"/>
      <c r="AA182" s="149"/>
      <c r="AB182" s="149"/>
      <c r="AC182" s="149"/>
      <c r="AD182" s="149"/>
      <c r="AE182" s="149"/>
      <c r="AF182" s="149"/>
      <c r="AG182" s="149" t="s">
        <v>170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78">
        <v>65</v>
      </c>
      <c r="B183" s="179" t="s">
        <v>397</v>
      </c>
      <c r="C183" s="188" t="s">
        <v>398</v>
      </c>
      <c r="D183" s="180" t="s">
        <v>372</v>
      </c>
      <c r="E183" s="181">
        <v>2</v>
      </c>
      <c r="F183" s="182"/>
      <c r="G183" s="183">
        <f>ROUND(E183*F183,2)</f>
        <v>0</v>
      </c>
      <c r="H183" s="182"/>
      <c r="I183" s="183">
        <f>ROUND(E183*H183,2)</f>
        <v>0</v>
      </c>
      <c r="J183" s="182"/>
      <c r="K183" s="183">
        <f>ROUND(E183*J183,2)</f>
        <v>0</v>
      </c>
      <c r="L183" s="183">
        <v>21</v>
      </c>
      <c r="M183" s="183">
        <f>G183*(1+L183/100)</f>
        <v>0</v>
      </c>
      <c r="N183" s="181">
        <v>1.0370000000000001E-2</v>
      </c>
      <c r="O183" s="181">
        <f>ROUND(E183*N183,2)</f>
        <v>0.02</v>
      </c>
      <c r="P183" s="181">
        <v>0</v>
      </c>
      <c r="Q183" s="181">
        <f>ROUND(E183*P183,2)</f>
        <v>0</v>
      </c>
      <c r="R183" s="183" t="s">
        <v>341</v>
      </c>
      <c r="S183" s="183" t="s">
        <v>166</v>
      </c>
      <c r="T183" s="184" t="s">
        <v>167</v>
      </c>
      <c r="U183" s="159">
        <v>0.27500000000000002</v>
      </c>
      <c r="V183" s="159">
        <f>ROUND(E183*U183,2)</f>
        <v>0.55000000000000004</v>
      </c>
      <c r="W183" s="159"/>
      <c r="X183" s="159" t="s">
        <v>168</v>
      </c>
      <c r="Y183" s="159" t="s">
        <v>169</v>
      </c>
      <c r="Z183" s="149"/>
      <c r="AA183" s="149"/>
      <c r="AB183" s="149"/>
      <c r="AC183" s="149"/>
      <c r="AD183" s="149"/>
      <c r="AE183" s="149"/>
      <c r="AF183" s="149"/>
      <c r="AG183" s="149" t="s">
        <v>170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ht="22.5" outlineLevel="1" x14ac:dyDescent="0.2">
      <c r="A184" s="170">
        <v>66</v>
      </c>
      <c r="B184" s="171" t="s">
        <v>399</v>
      </c>
      <c r="C184" s="186" t="s">
        <v>400</v>
      </c>
      <c r="D184" s="172" t="s">
        <v>265</v>
      </c>
      <c r="E184" s="173">
        <v>2</v>
      </c>
      <c r="F184" s="174"/>
      <c r="G184" s="175">
        <f>ROUND(E184*F184,2)</f>
        <v>0</v>
      </c>
      <c r="H184" s="174"/>
      <c r="I184" s="175">
        <f>ROUND(E184*H184,2)</f>
        <v>0</v>
      </c>
      <c r="J184" s="174"/>
      <c r="K184" s="175">
        <f>ROUND(E184*J184,2)</f>
        <v>0</v>
      </c>
      <c r="L184" s="175">
        <v>21</v>
      </c>
      <c r="M184" s="175">
        <f>G184*(1+L184/100)</f>
        <v>0</v>
      </c>
      <c r="N184" s="173">
        <v>8.4999999999999995E-4</v>
      </c>
      <c r="O184" s="173">
        <f>ROUND(E184*N184,2)</f>
        <v>0</v>
      </c>
      <c r="P184" s="173">
        <v>0</v>
      </c>
      <c r="Q184" s="173">
        <f>ROUND(E184*P184,2)</f>
        <v>0</v>
      </c>
      <c r="R184" s="175" t="s">
        <v>341</v>
      </c>
      <c r="S184" s="175" t="s">
        <v>166</v>
      </c>
      <c r="T184" s="176" t="s">
        <v>167</v>
      </c>
      <c r="U184" s="159">
        <v>0.48499999999999999</v>
      </c>
      <c r="V184" s="159">
        <f>ROUND(E184*U184,2)</f>
        <v>0.97</v>
      </c>
      <c r="W184" s="159"/>
      <c r="X184" s="159" t="s">
        <v>168</v>
      </c>
      <c r="Y184" s="159" t="s">
        <v>169</v>
      </c>
      <c r="Z184" s="149"/>
      <c r="AA184" s="149"/>
      <c r="AB184" s="149"/>
      <c r="AC184" s="149"/>
      <c r="AD184" s="149"/>
      <c r="AE184" s="149"/>
      <c r="AF184" s="149"/>
      <c r="AG184" s="149" t="s">
        <v>170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2" x14ac:dyDescent="0.2">
      <c r="A185" s="156"/>
      <c r="B185" s="157"/>
      <c r="C185" s="187" t="s">
        <v>401</v>
      </c>
      <c r="D185" s="160"/>
      <c r="E185" s="161">
        <v>2</v>
      </c>
      <c r="F185" s="159"/>
      <c r="G185" s="159"/>
      <c r="H185" s="159"/>
      <c r="I185" s="159"/>
      <c r="J185" s="159"/>
      <c r="K185" s="159"/>
      <c r="L185" s="159"/>
      <c r="M185" s="159"/>
      <c r="N185" s="158"/>
      <c r="O185" s="158"/>
      <c r="P185" s="158"/>
      <c r="Q185" s="158"/>
      <c r="R185" s="159"/>
      <c r="S185" s="159"/>
      <c r="T185" s="159"/>
      <c r="U185" s="159"/>
      <c r="V185" s="159"/>
      <c r="W185" s="159"/>
      <c r="X185" s="159"/>
      <c r="Y185" s="159"/>
      <c r="Z185" s="149"/>
      <c r="AA185" s="149"/>
      <c r="AB185" s="149"/>
      <c r="AC185" s="149"/>
      <c r="AD185" s="149"/>
      <c r="AE185" s="149"/>
      <c r="AF185" s="149"/>
      <c r="AG185" s="149" t="s">
        <v>174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78">
        <v>67</v>
      </c>
      <c r="B186" s="179" t="s">
        <v>402</v>
      </c>
      <c r="C186" s="188" t="s">
        <v>403</v>
      </c>
      <c r="D186" s="180" t="s">
        <v>265</v>
      </c>
      <c r="E186" s="181">
        <v>2</v>
      </c>
      <c r="F186" s="182"/>
      <c r="G186" s="183">
        <f>ROUND(E186*F186,2)</f>
        <v>0</v>
      </c>
      <c r="H186" s="182"/>
      <c r="I186" s="183">
        <f>ROUND(E186*H186,2)</f>
        <v>0</v>
      </c>
      <c r="J186" s="182"/>
      <c r="K186" s="183">
        <f>ROUND(E186*J186,2)</f>
        <v>0</v>
      </c>
      <c r="L186" s="183">
        <v>21</v>
      </c>
      <c r="M186" s="183">
        <f>G186*(1+L186/100)</f>
        <v>0</v>
      </c>
      <c r="N186" s="181">
        <v>8.0000000000000004E-4</v>
      </c>
      <c r="O186" s="181">
        <f>ROUND(E186*N186,2)</f>
        <v>0</v>
      </c>
      <c r="P186" s="181">
        <v>0</v>
      </c>
      <c r="Q186" s="181">
        <f>ROUND(E186*P186,2)</f>
        <v>0</v>
      </c>
      <c r="R186" s="183" t="s">
        <v>341</v>
      </c>
      <c r="S186" s="183" t="s">
        <v>166</v>
      </c>
      <c r="T186" s="184" t="s">
        <v>167</v>
      </c>
      <c r="U186" s="159">
        <v>0.37</v>
      </c>
      <c r="V186" s="159">
        <f>ROUND(E186*U186,2)</f>
        <v>0.74</v>
      </c>
      <c r="W186" s="159"/>
      <c r="X186" s="159" t="s">
        <v>168</v>
      </c>
      <c r="Y186" s="159" t="s">
        <v>169</v>
      </c>
      <c r="Z186" s="149"/>
      <c r="AA186" s="149"/>
      <c r="AB186" s="149"/>
      <c r="AC186" s="149"/>
      <c r="AD186" s="149"/>
      <c r="AE186" s="149"/>
      <c r="AF186" s="149"/>
      <c r="AG186" s="149" t="s">
        <v>170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70">
        <v>68</v>
      </c>
      <c r="B187" s="171" t="s">
        <v>404</v>
      </c>
      <c r="C187" s="186" t="s">
        <v>405</v>
      </c>
      <c r="D187" s="172" t="s">
        <v>205</v>
      </c>
      <c r="E187" s="173">
        <v>5.806E-2</v>
      </c>
      <c r="F187" s="174"/>
      <c r="G187" s="175">
        <f>ROUND(E187*F187,2)</f>
        <v>0</v>
      </c>
      <c r="H187" s="174"/>
      <c r="I187" s="175">
        <f>ROUND(E187*H187,2)</f>
        <v>0</v>
      </c>
      <c r="J187" s="174"/>
      <c r="K187" s="175">
        <f>ROUND(E187*J187,2)</f>
        <v>0</v>
      </c>
      <c r="L187" s="175">
        <v>21</v>
      </c>
      <c r="M187" s="175">
        <f>G187*(1+L187/100)</f>
        <v>0</v>
      </c>
      <c r="N187" s="173">
        <v>0</v>
      </c>
      <c r="O187" s="173">
        <f>ROUND(E187*N187,2)</f>
        <v>0</v>
      </c>
      <c r="P187" s="173">
        <v>0</v>
      </c>
      <c r="Q187" s="173">
        <f>ROUND(E187*P187,2)</f>
        <v>0</v>
      </c>
      <c r="R187" s="175" t="s">
        <v>341</v>
      </c>
      <c r="S187" s="175" t="s">
        <v>166</v>
      </c>
      <c r="T187" s="176" t="s">
        <v>167</v>
      </c>
      <c r="U187" s="159">
        <v>1.573</v>
      </c>
      <c r="V187" s="159">
        <f>ROUND(E187*U187,2)</f>
        <v>0.09</v>
      </c>
      <c r="W187" s="159"/>
      <c r="X187" s="159" t="s">
        <v>310</v>
      </c>
      <c r="Y187" s="159" t="s">
        <v>169</v>
      </c>
      <c r="Z187" s="149"/>
      <c r="AA187" s="149"/>
      <c r="AB187" s="149"/>
      <c r="AC187" s="149"/>
      <c r="AD187" s="149"/>
      <c r="AE187" s="149"/>
      <c r="AF187" s="149"/>
      <c r="AG187" s="149" t="s">
        <v>311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2" x14ac:dyDescent="0.2">
      <c r="A188" s="156"/>
      <c r="B188" s="157"/>
      <c r="C188" s="251" t="s">
        <v>394</v>
      </c>
      <c r="D188" s="252"/>
      <c r="E188" s="252"/>
      <c r="F188" s="252"/>
      <c r="G188" s="252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9"/>
      <c r="AA188" s="149"/>
      <c r="AB188" s="149"/>
      <c r="AC188" s="149"/>
      <c r="AD188" s="149"/>
      <c r="AE188" s="149"/>
      <c r="AF188" s="149"/>
      <c r="AG188" s="149" t="s">
        <v>172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x14ac:dyDescent="0.2">
      <c r="A189" s="163" t="s">
        <v>160</v>
      </c>
      <c r="B189" s="164" t="s">
        <v>104</v>
      </c>
      <c r="C189" s="185" t="s">
        <v>105</v>
      </c>
      <c r="D189" s="165"/>
      <c r="E189" s="166"/>
      <c r="F189" s="167"/>
      <c r="G189" s="167">
        <f>SUMIF(AG190:AG205,"&lt;&gt;NOR",G190:G205)</f>
        <v>0</v>
      </c>
      <c r="H189" s="167"/>
      <c r="I189" s="167">
        <f>SUM(I190:I205)</f>
        <v>0</v>
      </c>
      <c r="J189" s="167"/>
      <c r="K189" s="167">
        <f>SUM(K190:K205)</f>
        <v>0</v>
      </c>
      <c r="L189" s="167"/>
      <c r="M189" s="167">
        <f>SUM(M190:M205)</f>
        <v>0</v>
      </c>
      <c r="N189" s="166"/>
      <c r="O189" s="166">
        <f>SUM(O190:O205)</f>
        <v>0.04</v>
      </c>
      <c r="P189" s="166"/>
      <c r="Q189" s="166">
        <f>SUM(Q190:Q205)</f>
        <v>0.41</v>
      </c>
      <c r="R189" s="167"/>
      <c r="S189" s="167"/>
      <c r="T189" s="168"/>
      <c r="U189" s="162"/>
      <c r="V189" s="162">
        <f>SUM(V190:V205)</f>
        <v>21.89</v>
      </c>
      <c r="W189" s="162"/>
      <c r="X189" s="162"/>
      <c r="Y189" s="162"/>
      <c r="AG189" t="s">
        <v>161</v>
      </c>
    </row>
    <row r="190" spans="1:60" outlineLevel="1" x14ac:dyDescent="0.2">
      <c r="A190" s="170">
        <v>69</v>
      </c>
      <c r="B190" s="171" t="s">
        <v>406</v>
      </c>
      <c r="C190" s="186" t="s">
        <v>407</v>
      </c>
      <c r="D190" s="172" t="s">
        <v>214</v>
      </c>
      <c r="E190" s="173">
        <v>48</v>
      </c>
      <c r="F190" s="174"/>
      <c r="G190" s="175">
        <f>ROUND(E190*F190,2)</f>
        <v>0</v>
      </c>
      <c r="H190" s="174"/>
      <c r="I190" s="175">
        <f>ROUND(E190*H190,2)</f>
        <v>0</v>
      </c>
      <c r="J190" s="174"/>
      <c r="K190" s="175">
        <f>ROUND(E190*J190,2)</f>
        <v>0</v>
      </c>
      <c r="L190" s="175">
        <v>21</v>
      </c>
      <c r="M190" s="175">
        <f>G190*(1+L190/100)</f>
        <v>0</v>
      </c>
      <c r="N190" s="173">
        <v>9.0000000000000006E-5</v>
      </c>
      <c r="O190" s="173">
        <f>ROUND(E190*N190,2)</f>
        <v>0</v>
      </c>
      <c r="P190" s="173">
        <v>8.5800000000000008E-3</v>
      </c>
      <c r="Q190" s="173">
        <f>ROUND(E190*P190,2)</f>
        <v>0.41</v>
      </c>
      <c r="R190" s="175" t="s">
        <v>408</v>
      </c>
      <c r="S190" s="175" t="s">
        <v>166</v>
      </c>
      <c r="T190" s="176" t="s">
        <v>167</v>
      </c>
      <c r="U190" s="159">
        <v>0.10299999999999999</v>
      </c>
      <c r="V190" s="159">
        <f>ROUND(E190*U190,2)</f>
        <v>4.9400000000000004</v>
      </c>
      <c r="W190" s="159"/>
      <c r="X190" s="159" t="s">
        <v>168</v>
      </c>
      <c r="Y190" s="159" t="s">
        <v>169</v>
      </c>
      <c r="Z190" s="149"/>
      <c r="AA190" s="149"/>
      <c r="AB190" s="149"/>
      <c r="AC190" s="149"/>
      <c r="AD190" s="149"/>
      <c r="AE190" s="149"/>
      <c r="AF190" s="149"/>
      <c r="AG190" s="149" t="s">
        <v>170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2" x14ac:dyDescent="0.2">
      <c r="A191" s="156"/>
      <c r="B191" s="157"/>
      <c r="C191" s="187" t="s">
        <v>409</v>
      </c>
      <c r="D191" s="160"/>
      <c r="E191" s="161">
        <v>36</v>
      </c>
      <c r="F191" s="159"/>
      <c r="G191" s="159"/>
      <c r="H191" s="159"/>
      <c r="I191" s="159"/>
      <c r="J191" s="159"/>
      <c r="K191" s="159"/>
      <c r="L191" s="159"/>
      <c r="M191" s="159"/>
      <c r="N191" s="158"/>
      <c r="O191" s="158"/>
      <c r="P191" s="158"/>
      <c r="Q191" s="158"/>
      <c r="R191" s="159"/>
      <c r="S191" s="159"/>
      <c r="T191" s="159"/>
      <c r="U191" s="159"/>
      <c r="V191" s="159"/>
      <c r="W191" s="159"/>
      <c r="X191" s="159"/>
      <c r="Y191" s="159"/>
      <c r="Z191" s="149"/>
      <c r="AA191" s="149"/>
      <c r="AB191" s="149"/>
      <c r="AC191" s="149"/>
      <c r="AD191" s="149"/>
      <c r="AE191" s="149"/>
      <c r="AF191" s="149"/>
      <c r="AG191" s="149" t="s">
        <v>174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3" x14ac:dyDescent="0.2">
      <c r="A192" s="156"/>
      <c r="B192" s="157"/>
      <c r="C192" s="187" t="s">
        <v>410</v>
      </c>
      <c r="D192" s="160"/>
      <c r="E192" s="161">
        <v>12</v>
      </c>
      <c r="F192" s="159"/>
      <c r="G192" s="159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9"/>
      <c r="AA192" s="149"/>
      <c r="AB192" s="149"/>
      <c r="AC192" s="149"/>
      <c r="AD192" s="149"/>
      <c r="AE192" s="149"/>
      <c r="AF192" s="149"/>
      <c r="AG192" s="149" t="s">
        <v>174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70">
        <v>70</v>
      </c>
      <c r="B193" s="171" t="s">
        <v>411</v>
      </c>
      <c r="C193" s="186" t="s">
        <v>412</v>
      </c>
      <c r="D193" s="172" t="s">
        <v>214</v>
      </c>
      <c r="E193" s="173">
        <v>51</v>
      </c>
      <c r="F193" s="174"/>
      <c r="G193" s="175">
        <f>ROUND(E193*F193,2)</f>
        <v>0</v>
      </c>
      <c r="H193" s="174"/>
      <c r="I193" s="175">
        <f>ROUND(E193*H193,2)</f>
        <v>0</v>
      </c>
      <c r="J193" s="174"/>
      <c r="K193" s="175">
        <f>ROUND(E193*J193,2)</f>
        <v>0</v>
      </c>
      <c r="L193" s="175">
        <v>21</v>
      </c>
      <c r="M193" s="175">
        <f>G193*(1+L193/100)</f>
        <v>0</v>
      </c>
      <c r="N193" s="173">
        <v>5.9999999999999995E-4</v>
      </c>
      <c r="O193" s="173">
        <f>ROUND(E193*N193,2)</f>
        <v>0.03</v>
      </c>
      <c r="P193" s="173">
        <v>0</v>
      </c>
      <c r="Q193" s="173">
        <f>ROUND(E193*P193,2)</f>
        <v>0</v>
      </c>
      <c r="R193" s="175" t="s">
        <v>408</v>
      </c>
      <c r="S193" s="175" t="s">
        <v>166</v>
      </c>
      <c r="T193" s="176" t="s">
        <v>167</v>
      </c>
      <c r="U193" s="159">
        <v>0.158</v>
      </c>
      <c r="V193" s="159">
        <f>ROUND(E193*U193,2)</f>
        <v>8.06</v>
      </c>
      <c r="W193" s="159"/>
      <c r="X193" s="159" t="s">
        <v>168</v>
      </c>
      <c r="Y193" s="159" t="s">
        <v>169</v>
      </c>
      <c r="Z193" s="149"/>
      <c r="AA193" s="149"/>
      <c r="AB193" s="149"/>
      <c r="AC193" s="149"/>
      <c r="AD193" s="149"/>
      <c r="AE193" s="149"/>
      <c r="AF193" s="149"/>
      <c r="AG193" s="149" t="s">
        <v>170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2" x14ac:dyDescent="0.2">
      <c r="A194" s="156"/>
      <c r="B194" s="157"/>
      <c r="C194" s="249" t="s">
        <v>349</v>
      </c>
      <c r="D194" s="250"/>
      <c r="E194" s="250"/>
      <c r="F194" s="250"/>
      <c r="G194" s="250"/>
      <c r="H194" s="159"/>
      <c r="I194" s="159"/>
      <c r="J194" s="159"/>
      <c r="K194" s="159"/>
      <c r="L194" s="159"/>
      <c r="M194" s="159"/>
      <c r="N194" s="158"/>
      <c r="O194" s="158"/>
      <c r="P194" s="158"/>
      <c r="Q194" s="158"/>
      <c r="R194" s="159"/>
      <c r="S194" s="159"/>
      <c r="T194" s="159"/>
      <c r="U194" s="159"/>
      <c r="V194" s="159"/>
      <c r="W194" s="159"/>
      <c r="X194" s="159"/>
      <c r="Y194" s="159"/>
      <c r="Z194" s="149"/>
      <c r="AA194" s="149"/>
      <c r="AB194" s="149"/>
      <c r="AC194" s="149"/>
      <c r="AD194" s="149"/>
      <c r="AE194" s="149"/>
      <c r="AF194" s="149"/>
      <c r="AG194" s="149" t="s">
        <v>192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2" x14ac:dyDescent="0.2">
      <c r="A195" s="156"/>
      <c r="B195" s="157"/>
      <c r="C195" s="187" t="s">
        <v>413</v>
      </c>
      <c r="D195" s="160"/>
      <c r="E195" s="161">
        <v>51</v>
      </c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9"/>
      <c r="AA195" s="149"/>
      <c r="AB195" s="149"/>
      <c r="AC195" s="149"/>
      <c r="AD195" s="149"/>
      <c r="AE195" s="149"/>
      <c r="AF195" s="149"/>
      <c r="AG195" s="149" t="s">
        <v>174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22.5" outlineLevel="1" x14ac:dyDescent="0.2">
      <c r="A196" s="178">
        <v>71</v>
      </c>
      <c r="B196" s="179" t="s">
        <v>414</v>
      </c>
      <c r="C196" s="188" t="s">
        <v>415</v>
      </c>
      <c r="D196" s="180" t="s">
        <v>265</v>
      </c>
      <c r="E196" s="181">
        <v>8</v>
      </c>
      <c r="F196" s="182"/>
      <c r="G196" s="183">
        <f>ROUND(E196*F196,2)</f>
        <v>0</v>
      </c>
      <c r="H196" s="182"/>
      <c r="I196" s="183">
        <f>ROUND(E196*H196,2)</f>
        <v>0</v>
      </c>
      <c r="J196" s="182"/>
      <c r="K196" s="183">
        <f>ROUND(E196*J196,2)</f>
        <v>0</v>
      </c>
      <c r="L196" s="183">
        <v>21</v>
      </c>
      <c r="M196" s="183">
        <f>G196*(1+L196/100)</f>
        <v>0</v>
      </c>
      <c r="N196" s="181">
        <v>0</v>
      </c>
      <c r="O196" s="181">
        <f>ROUND(E196*N196,2)</f>
        <v>0</v>
      </c>
      <c r="P196" s="181">
        <v>0</v>
      </c>
      <c r="Q196" s="181">
        <f>ROUND(E196*P196,2)</f>
        <v>0</v>
      </c>
      <c r="R196" s="183" t="s">
        <v>408</v>
      </c>
      <c r="S196" s="183" t="s">
        <v>166</v>
      </c>
      <c r="T196" s="184" t="s">
        <v>167</v>
      </c>
      <c r="U196" s="159">
        <v>6.5000000000000002E-2</v>
      </c>
      <c r="V196" s="159">
        <f>ROUND(E196*U196,2)</f>
        <v>0.52</v>
      </c>
      <c r="W196" s="159"/>
      <c r="X196" s="159" t="s">
        <v>168</v>
      </c>
      <c r="Y196" s="159" t="s">
        <v>169</v>
      </c>
      <c r="Z196" s="149"/>
      <c r="AA196" s="149"/>
      <c r="AB196" s="149"/>
      <c r="AC196" s="149"/>
      <c r="AD196" s="149"/>
      <c r="AE196" s="149"/>
      <c r="AF196" s="149"/>
      <c r="AG196" s="149" t="s">
        <v>170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ht="22.5" outlineLevel="1" x14ac:dyDescent="0.2">
      <c r="A197" s="178">
        <v>72</v>
      </c>
      <c r="B197" s="179" t="s">
        <v>416</v>
      </c>
      <c r="C197" s="188" t="s">
        <v>417</v>
      </c>
      <c r="D197" s="180" t="s">
        <v>265</v>
      </c>
      <c r="E197" s="181">
        <v>4</v>
      </c>
      <c r="F197" s="182"/>
      <c r="G197" s="183">
        <f>ROUND(E197*F197,2)</f>
        <v>0</v>
      </c>
      <c r="H197" s="182"/>
      <c r="I197" s="183">
        <f>ROUND(E197*H197,2)</f>
        <v>0</v>
      </c>
      <c r="J197" s="182"/>
      <c r="K197" s="183">
        <f>ROUND(E197*J197,2)</f>
        <v>0</v>
      </c>
      <c r="L197" s="183">
        <v>21</v>
      </c>
      <c r="M197" s="183">
        <f>G197*(1+L197/100)</f>
        <v>0</v>
      </c>
      <c r="N197" s="181">
        <v>0</v>
      </c>
      <c r="O197" s="181">
        <f>ROUND(E197*N197,2)</f>
        <v>0</v>
      </c>
      <c r="P197" s="181">
        <v>0</v>
      </c>
      <c r="Q197" s="181">
        <f>ROUND(E197*P197,2)</f>
        <v>0</v>
      </c>
      <c r="R197" s="183" t="s">
        <v>408</v>
      </c>
      <c r="S197" s="183" t="s">
        <v>166</v>
      </c>
      <c r="T197" s="184" t="s">
        <v>167</v>
      </c>
      <c r="U197" s="159">
        <v>0.45</v>
      </c>
      <c r="V197" s="159">
        <f>ROUND(E197*U197,2)</f>
        <v>1.8</v>
      </c>
      <c r="W197" s="159"/>
      <c r="X197" s="159" t="s">
        <v>168</v>
      </c>
      <c r="Y197" s="159" t="s">
        <v>169</v>
      </c>
      <c r="Z197" s="149"/>
      <c r="AA197" s="149"/>
      <c r="AB197" s="149"/>
      <c r="AC197" s="149"/>
      <c r="AD197" s="149"/>
      <c r="AE197" s="149"/>
      <c r="AF197" s="149"/>
      <c r="AG197" s="149" t="s">
        <v>170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t="22.5" outlineLevel="1" x14ac:dyDescent="0.2">
      <c r="A198" s="178">
        <v>73</v>
      </c>
      <c r="B198" s="179" t="s">
        <v>418</v>
      </c>
      <c r="C198" s="188" t="s">
        <v>419</v>
      </c>
      <c r="D198" s="180" t="s">
        <v>265</v>
      </c>
      <c r="E198" s="181">
        <v>8</v>
      </c>
      <c r="F198" s="182"/>
      <c r="G198" s="183">
        <f>ROUND(E198*F198,2)</f>
        <v>0</v>
      </c>
      <c r="H198" s="182"/>
      <c r="I198" s="183">
        <f>ROUND(E198*H198,2)</f>
        <v>0</v>
      </c>
      <c r="J198" s="182"/>
      <c r="K198" s="183">
        <f>ROUND(E198*J198,2)</f>
        <v>0</v>
      </c>
      <c r="L198" s="183">
        <v>21</v>
      </c>
      <c r="M198" s="183">
        <f>G198*(1+L198/100)</f>
        <v>0</v>
      </c>
      <c r="N198" s="181">
        <v>2.9999999999999997E-4</v>
      </c>
      <c r="O198" s="181">
        <f>ROUND(E198*N198,2)</f>
        <v>0</v>
      </c>
      <c r="P198" s="181">
        <v>0</v>
      </c>
      <c r="Q198" s="181">
        <f>ROUND(E198*P198,2)</f>
        <v>0</v>
      </c>
      <c r="R198" s="183" t="s">
        <v>408</v>
      </c>
      <c r="S198" s="183" t="s">
        <v>166</v>
      </c>
      <c r="T198" s="184" t="s">
        <v>167</v>
      </c>
      <c r="U198" s="159">
        <v>0.26</v>
      </c>
      <c r="V198" s="159">
        <f>ROUND(E198*U198,2)</f>
        <v>2.08</v>
      </c>
      <c r="W198" s="159"/>
      <c r="X198" s="159" t="s">
        <v>168</v>
      </c>
      <c r="Y198" s="159" t="s">
        <v>169</v>
      </c>
      <c r="Z198" s="149"/>
      <c r="AA198" s="149"/>
      <c r="AB198" s="149"/>
      <c r="AC198" s="149"/>
      <c r="AD198" s="149"/>
      <c r="AE198" s="149"/>
      <c r="AF198" s="149"/>
      <c r="AG198" s="149" t="s">
        <v>170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22.5" outlineLevel="1" x14ac:dyDescent="0.2">
      <c r="A199" s="178">
        <v>74</v>
      </c>
      <c r="B199" s="179" t="s">
        <v>420</v>
      </c>
      <c r="C199" s="188" t="s">
        <v>421</v>
      </c>
      <c r="D199" s="180" t="s">
        <v>265</v>
      </c>
      <c r="E199" s="181">
        <v>8</v>
      </c>
      <c r="F199" s="182"/>
      <c r="G199" s="183">
        <f>ROUND(E199*F199,2)</f>
        <v>0</v>
      </c>
      <c r="H199" s="182"/>
      <c r="I199" s="183">
        <f>ROUND(E199*H199,2)</f>
        <v>0</v>
      </c>
      <c r="J199" s="182"/>
      <c r="K199" s="183">
        <f>ROUND(E199*J199,2)</f>
        <v>0</v>
      </c>
      <c r="L199" s="183">
        <v>21</v>
      </c>
      <c r="M199" s="183">
        <f>G199*(1+L199/100)</f>
        <v>0</v>
      </c>
      <c r="N199" s="181">
        <v>4.0999999999999999E-4</v>
      </c>
      <c r="O199" s="181">
        <f>ROUND(E199*N199,2)</f>
        <v>0</v>
      </c>
      <c r="P199" s="181">
        <v>0</v>
      </c>
      <c r="Q199" s="181">
        <f>ROUND(E199*P199,2)</f>
        <v>0</v>
      </c>
      <c r="R199" s="183" t="s">
        <v>408</v>
      </c>
      <c r="S199" s="183" t="s">
        <v>166</v>
      </c>
      <c r="T199" s="184" t="s">
        <v>167</v>
      </c>
      <c r="U199" s="159">
        <v>0.26</v>
      </c>
      <c r="V199" s="159">
        <f>ROUND(E199*U199,2)</f>
        <v>2.08</v>
      </c>
      <c r="W199" s="159"/>
      <c r="X199" s="159" t="s">
        <v>168</v>
      </c>
      <c r="Y199" s="159" t="s">
        <v>169</v>
      </c>
      <c r="Z199" s="149"/>
      <c r="AA199" s="149"/>
      <c r="AB199" s="149"/>
      <c r="AC199" s="149"/>
      <c r="AD199" s="149"/>
      <c r="AE199" s="149"/>
      <c r="AF199" s="149"/>
      <c r="AG199" s="149" t="s">
        <v>170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70">
        <v>75</v>
      </c>
      <c r="B200" s="171" t="s">
        <v>422</v>
      </c>
      <c r="C200" s="186" t="s">
        <v>423</v>
      </c>
      <c r="D200" s="172" t="s">
        <v>214</v>
      </c>
      <c r="E200" s="173">
        <v>51</v>
      </c>
      <c r="F200" s="174"/>
      <c r="G200" s="175">
        <f>ROUND(E200*F200,2)</f>
        <v>0</v>
      </c>
      <c r="H200" s="174"/>
      <c r="I200" s="175">
        <f>ROUND(E200*H200,2)</f>
        <v>0</v>
      </c>
      <c r="J200" s="174"/>
      <c r="K200" s="175">
        <f>ROUND(E200*J200,2)</f>
        <v>0</v>
      </c>
      <c r="L200" s="175">
        <v>21</v>
      </c>
      <c r="M200" s="175">
        <f>G200*(1+L200/100)</f>
        <v>0</v>
      </c>
      <c r="N200" s="173">
        <v>0</v>
      </c>
      <c r="O200" s="173">
        <f>ROUND(E200*N200,2)</f>
        <v>0</v>
      </c>
      <c r="P200" s="173">
        <v>0</v>
      </c>
      <c r="Q200" s="173">
        <f>ROUND(E200*P200,2)</f>
        <v>0</v>
      </c>
      <c r="R200" s="175" t="s">
        <v>408</v>
      </c>
      <c r="S200" s="175" t="s">
        <v>166</v>
      </c>
      <c r="T200" s="176" t="s">
        <v>167</v>
      </c>
      <c r="U200" s="159">
        <v>1.7999999999999999E-2</v>
      </c>
      <c r="V200" s="159">
        <f>ROUND(E200*U200,2)</f>
        <v>0.92</v>
      </c>
      <c r="W200" s="159"/>
      <c r="X200" s="159" t="s">
        <v>168</v>
      </c>
      <c r="Y200" s="159" t="s">
        <v>169</v>
      </c>
      <c r="Z200" s="149"/>
      <c r="AA200" s="149"/>
      <c r="AB200" s="149"/>
      <c r="AC200" s="149"/>
      <c r="AD200" s="149"/>
      <c r="AE200" s="149"/>
      <c r="AF200" s="149"/>
      <c r="AG200" s="149" t="s">
        <v>170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2" x14ac:dyDescent="0.2">
      <c r="A201" s="156"/>
      <c r="B201" s="157"/>
      <c r="C201" s="249" t="s">
        <v>388</v>
      </c>
      <c r="D201" s="250"/>
      <c r="E201" s="250"/>
      <c r="F201" s="250"/>
      <c r="G201" s="250"/>
      <c r="H201" s="159"/>
      <c r="I201" s="159"/>
      <c r="J201" s="159"/>
      <c r="K201" s="159"/>
      <c r="L201" s="159"/>
      <c r="M201" s="159"/>
      <c r="N201" s="158"/>
      <c r="O201" s="158"/>
      <c r="P201" s="158"/>
      <c r="Q201" s="158"/>
      <c r="R201" s="159"/>
      <c r="S201" s="159"/>
      <c r="T201" s="159"/>
      <c r="U201" s="159"/>
      <c r="V201" s="159"/>
      <c r="W201" s="159"/>
      <c r="X201" s="159"/>
      <c r="Y201" s="159"/>
      <c r="Z201" s="149"/>
      <c r="AA201" s="149"/>
      <c r="AB201" s="149"/>
      <c r="AC201" s="149"/>
      <c r="AD201" s="149"/>
      <c r="AE201" s="149"/>
      <c r="AF201" s="149"/>
      <c r="AG201" s="149" t="s">
        <v>192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2" x14ac:dyDescent="0.2">
      <c r="A202" s="156"/>
      <c r="B202" s="157"/>
      <c r="C202" s="187" t="s">
        <v>378</v>
      </c>
      <c r="D202" s="160"/>
      <c r="E202" s="161">
        <v>51</v>
      </c>
      <c r="F202" s="159"/>
      <c r="G202" s="1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9"/>
      <c r="AA202" s="149"/>
      <c r="AB202" s="149"/>
      <c r="AC202" s="149"/>
      <c r="AD202" s="149"/>
      <c r="AE202" s="149"/>
      <c r="AF202" s="149"/>
      <c r="AG202" s="149" t="s">
        <v>174</v>
      </c>
      <c r="AH202" s="149">
        <v>5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70">
        <v>76</v>
      </c>
      <c r="B203" s="171" t="s">
        <v>424</v>
      </c>
      <c r="C203" s="186" t="s">
        <v>425</v>
      </c>
      <c r="D203" s="172" t="s">
        <v>265</v>
      </c>
      <c r="E203" s="173">
        <v>4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3">
        <v>1.8799999999999999E-3</v>
      </c>
      <c r="O203" s="173">
        <f>ROUND(E203*N203,2)</f>
        <v>0.01</v>
      </c>
      <c r="P203" s="173">
        <v>0</v>
      </c>
      <c r="Q203" s="173">
        <f>ROUND(E203*P203,2)</f>
        <v>0</v>
      </c>
      <c r="R203" s="175" t="s">
        <v>408</v>
      </c>
      <c r="S203" s="175" t="s">
        <v>166</v>
      </c>
      <c r="T203" s="176" t="s">
        <v>167</v>
      </c>
      <c r="U203" s="159">
        <v>0.33</v>
      </c>
      <c r="V203" s="159">
        <f>ROUND(E203*U203,2)</f>
        <v>1.32</v>
      </c>
      <c r="W203" s="159"/>
      <c r="X203" s="159" t="s">
        <v>168</v>
      </c>
      <c r="Y203" s="159" t="s">
        <v>169</v>
      </c>
      <c r="Z203" s="149"/>
      <c r="AA203" s="149"/>
      <c r="AB203" s="149"/>
      <c r="AC203" s="149"/>
      <c r="AD203" s="149"/>
      <c r="AE203" s="149"/>
      <c r="AF203" s="149"/>
      <c r="AG203" s="149" t="s">
        <v>170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2" x14ac:dyDescent="0.2">
      <c r="A204" s="156"/>
      <c r="B204" s="157"/>
      <c r="C204" s="187" t="s">
        <v>426</v>
      </c>
      <c r="D204" s="160"/>
      <c r="E204" s="161">
        <v>4</v>
      </c>
      <c r="F204" s="159"/>
      <c r="G204" s="159"/>
      <c r="H204" s="159"/>
      <c r="I204" s="159"/>
      <c r="J204" s="159"/>
      <c r="K204" s="159"/>
      <c r="L204" s="159"/>
      <c r="M204" s="159"/>
      <c r="N204" s="158"/>
      <c r="O204" s="158"/>
      <c r="P204" s="158"/>
      <c r="Q204" s="158"/>
      <c r="R204" s="159"/>
      <c r="S204" s="159"/>
      <c r="T204" s="159"/>
      <c r="U204" s="159"/>
      <c r="V204" s="159"/>
      <c r="W204" s="159"/>
      <c r="X204" s="159"/>
      <c r="Y204" s="159"/>
      <c r="Z204" s="149"/>
      <c r="AA204" s="149"/>
      <c r="AB204" s="149"/>
      <c r="AC204" s="149"/>
      <c r="AD204" s="149"/>
      <c r="AE204" s="149"/>
      <c r="AF204" s="149"/>
      <c r="AG204" s="149" t="s">
        <v>174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78">
        <v>77</v>
      </c>
      <c r="B205" s="179" t="s">
        <v>427</v>
      </c>
      <c r="C205" s="188" t="s">
        <v>428</v>
      </c>
      <c r="D205" s="180" t="s">
        <v>205</v>
      </c>
      <c r="E205" s="181">
        <v>4.8120000000000003E-2</v>
      </c>
      <c r="F205" s="182"/>
      <c r="G205" s="183">
        <f>ROUND(E205*F205,2)</f>
        <v>0</v>
      </c>
      <c r="H205" s="182"/>
      <c r="I205" s="183">
        <f>ROUND(E205*H205,2)</f>
        <v>0</v>
      </c>
      <c r="J205" s="182"/>
      <c r="K205" s="183">
        <f>ROUND(E205*J205,2)</f>
        <v>0</v>
      </c>
      <c r="L205" s="183">
        <v>21</v>
      </c>
      <c r="M205" s="183">
        <f>G205*(1+L205/100)</f>
        <v>0</v>
      </c>
      <c r="N205" s="181">
        <v>0</v>
      </c>
      <c r="O205" s="181">
        <f>ROUND(E205*N205,2)</f>
        <v>0</v>
      </c>
      <c r="P205" s="181">
        <v>0</v>
      </c>
      <c r="Q205" s="181">
        <f>ROUND(E205*P205,2)</f>
        <v>0</v>
      </c>
      <c r="R205" s="183" t="s">
        <v>408</v>
      </c>
      <c r="S205" s="183" t="s">
        <v>166</v>
      </c>
      <c r="T205" s="184" t="s">
        <v>167</v>
      </c>
      <c r="U205" s="159">
        <v>3.5630000000000002</v>
      </c>
      <c r="V205" s="159">
        <f>ROUND(E205*U205,2)</f>
        <v>0.17</v>
      </c>
      <c r="W205" s="159"/>
      <c r="X205" s="159" t="s">
        <v>310</v>
      </c>
      <c r="Y205" s="159" t="s">
        <v>169</v>
      </c>
      <c r="Z205" s="149"/>
      <c r="AA205" s="149"/>
      <c r="AB205" s="149"/>
      <c r="AC205" s="149"/>
      <c r="AD205" s="149"/>
      <c r="AE205" s="149"/>
      <c r="AF205" s="149"/>
      <c r="AG205" s="149" t="s">
        <v>311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x14ac:dyDescent="0.2">
      <c r="A206" s="163" t="s">
        <v>160</v>
      </c>
      <c r="B206" s="164" t="s">
        <v>106</v>
      </c>
      <c r="C206" s="185" t="s">
        <v>107</v>
      </c>
      <c r="D206" s="165"/>
      <c r="E206" s="166"/>
      <c r="F206" s="167"/>
      <c r="G206" s="167">
        <f>SUMIF(AG207:AG208,"&lt;&gt;NOR",G207:G208)</f>
        <v>0</v>
      </c>
      <c r="H206" s="167"/>
      <c r="I206" s="167">
        <f>SUM(I207:I208)</f>
        <v>0</v>
      </c>
      <c r="J206" s="167"/>
      <c r="K206" s="167">
        <f>SUM(K207:K208)</f>
        <v>0</v>
      </c>
      <c r="L206" s="167"/>
      <c r="M206" s="167">
        <f>SUM(M207:M208)</f>
        <v>0</v>
      </c>
      <c r="N206" s="166"/>
      <c r="O206" s="166">
        <f>SUM(O207:O208)</f>
        <v>0</v>
      </c>
      <c r="P206" s="166"/>
      <c r="Q206" s="166">
        <f>SUM(Q207:Q208)</f>
        <v>0</v>
      </c>
      <c r="R206" s="167"/>
      <c r="S206" s="167"/>
      <c r="T206" s="168"/>
      <c r="U206" s="162"/>
      <c r="V206" s="162">
        <f>SUM(V207:V208)</f>
        <v>1.0900000000000001</v>
      </c>
      <c r="W206" s="162"/>
      <c r="X206" s="162"/>
      <c r="Y206" s="162"/>
      <c r="AG206" t="s">
        <v>161</v>
      </c>
    </row>
    <row r="207" spans="1:60" outlineLevel="1" x14ac:dyDescent="0.2">
      <c r="A207" s="178">
        <v>78</v>
      </c>
      <c r="B207" s="179" t="s">
        <v>429</v>
      </c>
      <c r="C207" s="188" t="s">
        <v>430</v>
      </c>
      <c r="D207" s="180" t="s">
        <v>265</v>
      </c>
      <c r="E207" s="181">
        <v>4</v>
      </c>
      <c r="F207" s="182"/>
      <c r="G207" s="183">
        <f>ROUND(E207*F207,2)</f>
        <v>0</v>
      </c>
      <c r="H207" s="182"/>
      <c r="I207" s="183">
        <f>ROUND(E207*H207,2)</f>
        <v>0</v>
      </c>
      <c r="J207" s="182"/>
      <c r="K207" s="183">
        <f>ROUND(E207*J207,2)</f>
        <v>0</v>
      </c>
      <c r="L207" s="183">
        <v>21</v>
      </c>
      <c r="M207" s="183">
        <f>G207*(1+L207/100)</f>
        <v>0</v>
      </c>
      <c r="N207" s="181">
        <v>6.8000000000000005E-4</v>
      </c>
      <c r="O207" s="181">
        <f>ROUND(E207*N207,2)</f>
        <v>0</v>
      </c>
      <c r="P207" s="181">
        <v>0</v>
      </c>
      <c r="Q207" s="181">
        <f>ROUND(E207*P207,2)</f>
        <v>0</v>
      </c>
      <c r="R207" s="183" t="s">
        <v>408</v>
      </c>
      <c r="S207" s="183" t="s">
        <v>166</v>
      </c>
      <c r="T207" s="184" t="s">
        <v>167</v>
      </c>
      <c r="U207" s="159">
        <v>0.26900000000000002</v>
      </c>
      <c r="V207" s="159">
        <f>ROUND(E207*U207,2)</f>
        <v>1.08</v>
      </c>
      <c r="W207" s="159"/>
      <c r="X207" s="159" t="s">
        <v>168</v>
      </c>
      <c r="Y207" s="159" t="s">
        <v>169</v>
      </c>
      <c r="Z207" s="149"/>
      <c r="AA207" s="149"/>
      <c r="AB207" s="149"/>
      <c r="AC207" s="149"/>
      <c r="AD207" s="149"/>
      <c r="AE207" s="149"/>
      <c r="AF207" s="149"/>
      <c r="AG207" s="149" t="s">
        <v>170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78">
        <v>79</v>
      </c>
      <c r="B208" s="179" t="s">
        <v>431</v>
      </c>
      <c r="C208" s="188" t="s">
        <v>432</v>
      </c>
      <c r="D208" s="180" t="s">
        <v>205</v>
      </c>
      <c r="E208" s="181">
        <v>2.7200000000000002E-3</v>
      </c>
      <c r="F208" s="182"/>
      <c r="G208" s="183">
        <f>ROUND(E208*F208,2)</f>
        <v>0</v>
      </c>
      <c r="H208" s="182"/>
      <c r="I208" s="183">
        <f>ROUND(E208*H208,2)</f>
        <v>0</v>
      </c>
      <c r="J208" s="182"/>
      <c r="K208" s="183">
        <f>ROUND(E208*J208,2)</f>
        <v>0</v>
      </c>
      <c r="L208" s="183">
        <v>21</v>
      </c>
      <c r="M208" s="183">
        <f>G208*(1+L208/100)</f>
        <v>0</v>
      </c>
      <c r="N208" s="181">
        <v>0</v>
      </c>
      <c r="O208" s="181">
        <f>ROUND(E208*N208,2)</f>
        <v>0</v>
      </c>
      <c r="P208" s="181">
        <v>0</v>
      </c>
      <c r="Q208" s="181">
        <f>ROUND(E208*P208,2)</f>
        <v>0</v>
      </c>
      <c r="R208" s="183" t="s">
        <v>408</v>
      </c>
      <c r="S208" s="183" t="s">
        <v>166</v>
      </c>
      <c r="T208" s="184" t="s">
        <v>167</v>
      </c>
      <c r="U208" s="159">
        <v>2.5750000000000002</v>
      </c>
      <c r="V208" s="159">
        <f>ROUND(E208*U208,2)</f>
        <v>0.01</v>
      </c>
      <c r="W208" s="159"/>
      <c r="X208" s="159" t="s">
        <v>310</v>
      </c>
      <c r="Y208" s="159" t="s">
        <v>169</v>
      </c>
      <c r="Z208" s="149"/>
      <c r="AA208" s="149"/>
      <c r="AB208" s="149"/>
      <c r="AC208" s="149"/>
      <c r="AD208" s="149"/>
      <c r="AE208" s="149"/>
      <c r="AF208" s="149"/>
      <c r="AG208" s="149" t="s">
        <v>311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x14ac:dyDescent="0.2">
      <c r="A209" s="163" t="s">
        <v>160</v>
      </c>
      <c r="B209" s="164" t="s">
        <v>108</v>
      </c>
      <c r="C209" s="185" t="s">
        <v>109</v>
      </c>
      <c r="D209" s="165"/>
      <c r="E209" s="166"/>
      <c r="F209" s="167"/>
      <c r="G209" s="167">
        <f>SUMIF(AG210:AG224,"&lt;&gt;NOR",G210:G224)</f>
        <v>0</v>
      </c>
      <c r="H209" s="167"/>
      <c r="I209" s="167">
        <f>SUM(I210:I224)</f>
        <v>0</v>
      </c>
      <c r="J209" s="167"/>
      <c r="K209" s="167">
        <f>SUM(K210:K224)</f>
        <v>0</v>
      </c>
      <c r="L209" s="167"/>
      <c r="M209" s="167">
        <f>SUM(M210:M224)</f>
        <v>0</v>
      </c>
      <c r="N209" s="166"/>
      <c r="O209" s="166">
        <f>SUM(O210:O224)</f>
        <v>0</v>
      </c>
      <c r="P209" s="166"/>
      <c r="Q209" s="166">
        <f>SUM(Q210:Q224)</f>
        <v>1.41</v>
      </c>
      <c r="R209" s="167"/>
      <c r="S209" s="167"/>
      <c r="T209" s="168"/>
      <c r="U209" s="162"/>
      <c r="V209" s="162">
        <f>SUM(V210:V224)</f>
        <v>26.67</v>
      </c>
      <c r="W209" s="162"/>
      <c r="X209" s="162"/>
      <c r="Y209" s="162"/>
      <c r="AG209" t="s">
        <v>161</v>
      </c>
    </row>
    <row r="210" spans="1:60" ht="22.5" outlineLevel="1" x14ac:dyDescent="0.2">
      <c r="A210" s="178">
        <v>80</v>
      </c>
      <c r="B210" s="179" t="s">
        <v>433</v>
      </c>
      <c r="C210" s="188" t="s">
        <v>434</v>
      </c>
      <c r="D210" s="180" t="s">
        <v>265</v>
      </c>
      <c r="E210" s="181">
        <v>7</v>
      </c>
      <c r="F210" s="182"/>
      <c r="G210" s="183">
        <f>ROUND(E210*F210,2)</f>
        <v>0</v>
      </c>
      <c r="H210" s="182"/>
      <c r="I210" s="183">
        <f>ROUND(E210*H210,2)</f>
        <v>0</v>
      </c>
      <c r="J210" s="182"/>
      <c r="K210" s="183">
        <f>ROUND(E210*J210,2)</f>
        <v>0</v>
      </c>
      <c r="L210" s="183">
        <v>21</v>
      </c>
      <c r="M210" s="183">
        <f>G210*(1+L210/100)</f>
        <v>0</v>
      </c>
      <c r="N210" s="181">
        <v>0</v>
      </c>
      <c r="O210" s="181">
        <f>ROUND(E210*N210,2)</f>
        <v>0</v>
      </c>
      <c r="P210" s="181">
        <v>0</v>
      </c>
      <c r="Q210" s="181">
        <f>ROUND(E210*P210,2)</f>
        <v>0</v>
      </c>
      <c r="R210" s="183" t="s">
        <v>408</v>
      </c>
      <c r="S210" s="183" t="s">
        <v>166</v>
      </c>
      <c r="T210" s="184" t="s">
        <v>167</v>
      </c>
      <c r="U210" s="159">
        <v>0.26800000000000002</v>
      </c>
      <c r="V210" s="159">
        <f>ROUND(E210*U210,2)</f>
        <v>1.88</v>
      </c>
      <c r="W210" s="159"/>
      <c r="X210" s="159" t="s">
        <v>168</v>
      </c>
      <c r="Y210" s="159" t="s">
        <v>169</v>
      </c>
      <c r="Z210" s="149"/>
      <c r="AA210" s="149"/>
      <c r="AB210" s="149"/>
      <c r="AC210" s="149"/>
      <c r="AD210" s="149"/>
      <c r="AE210" s="149"/>
      <c r="AF210" s="149"/>
      <c r="AG210" s="149" t="s">
        <v>170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70">
        <v>81</v>
      </c>
      <c r="B211" s="171" t="s">
        <v>435</v>
      </c>
      <c r="C211" s="186" t="s">
        <v>436</v>
      </c>
      <c r="D211" s="172" t="s">
        <v>185</v>
      </c>
      <c r="E211" s="173">
        <v>59.23</v>
      </c>
      <c r="F211" s="174"/>
      <c r="G211" s="175">
        <f>ROUND(E211*F211,2)</f>
        <v>0</v>
      </c>
      <c r="H211" s="174"/>
      <c r="I211" s="175">
        <f>ROUND(E211*H211,2)</f>
        <v>0</v>
      </c>
      <c r="J211" s="174"/>
      <c r="K211" s="175">
        <f>ROUND(E211*J211,2)</f>
        <v>0</v>
      </c>
      <c r="L211" s="175">
        <v>21</v>
      </c>
      <c r="M211" s="175">
        <f>G211*(1+L211/100)</f>
        <v>0</v>
      </c>
      <c r="N211" s="173">
        <v>0</v>
      </c>
      <c r="O211" s="173">
        <f>ROUND(E211*N211,2)</f>
        <v>0</v>
      </c>
      <c r="P211" s="173">
        <v>2.3800000000000002E-2</v>
      </c>
      <c r="Q211" s="173">
        <f>ROUND(E211*P211,2)</f>
        <v>1.41</v>
      </c>
      <c r="R211" s="175" t="s">
        <v>408</v>
      </c>
      <c r="S211" s="175" t="s">
        <v>166</v>
      </c>
      <c r="T211" s="176" t="s">
        <v>167</v>
      </c>
      <c r="U211" s="159">
        <v>8.2000000000000003E-2</v>
      </c>
      <c r="V211" s="159">
        <f>ROUND(E211*U211,2)</f>
        <v>4.8600000000000003</v>
      </c>
      <c r="W211" s="159"/>
      <c r="X211" s="159" t="s">
        <v>168</v>
      </c>
      <c r="Y211" s="159" t="s">
        <v>169</v>
      </c>
      <c r="Z211" s="149"/>
      <c r="AA211" s="149"/>
      <c r="AB211" s="149"/>
      <c r="AC211" s="149"/>
      <c r="AD211" s="149"/>
      <c r="AE211" s="149"/>
      <c r="AF211" s="149"/>
      <c r="AG211" s="149" t="s">
        <v>170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2" x14ac:dyDescent="0.2">
      <c r="A212" s="156"/>
      <c r="B212" s="157"/>
      <c r="C212" s="187" t="s">
        <v>437</v>
      </c>
      <c r="D212" s="160"/>
      <c r="E212" s="161">
        <v>3.43</v>
      </c>
      <c r="F212" s="159"/>
      <c r="G212" s="159"/>
      <c r="H212" s="159"/>
      <c r="I212" s="159"/>
      <c r="J212" s="159"/>
      <c r="K212" s="159"/>
      <c r="L212" s="159"/>
      <c r="M212" s="159"/>
      <c r="N212" s="158"/>
      <c r="O212" s="158"/>
      <c r="P212" s="158"/>
      <c r="Q212" s="158"/>
      <c r="R212" s="159"/>
      <c r="S212" s="159"/>
      <c r="T212" s="159"/>
      <c r="U212" s="159"/>
      <c r="V212" s="159"/>
      <c r="W212" s="159"/>
      <c r="X212" s="159"/>
      <c r="Y212" s="159"/>
      <c r="Z212" s="149"/>
      <c r="AA212" s="149"/>
      <c r="AB212" s="149"/>
      <c r="AC212" s="149"/>
      <c r="AD212" s="149"/>
      <c r="AE212" s="149"/>
      <c r="AF212" s="149"/>
      <c r="AG212" s="149" t="s">
        <v>174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3" x14ac:dyDescent="0.2">
      <c r="A213" s="156"/>
      <c r="B213" s="157"/>
      <c r="C213" s="187" t="s">
        <v>438</v>
      </c>
      <c r="D213" s="160"/>
      <c r="E213" s="161">
        <v>55.8</v>
      </c>
      <c r="F213" s="159"/>
      <c r="G213" s="159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59"/>
      <c r="Z213" s="149"/>
      <c r="AA213" s="149"/>
      <c r="AB213" s="149"/>
      <c r="AC213" s="149"/>
      <c r="AD213" s="149"/>
      <c r="AE213" s="149"/>
      <c r="AF213" s="149"/>
      <c r="AG213" s="149" t="s">
        <v>174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78">
        <v>82</v>
      </c>
      <c r="B214" s="179" t="s">
        <v>439</v>
      </c>
      <c r="C214" s="188" t="s">
        <v>440</v>
      </c>
      <c r="D214" s="180" t="s">
        <v>265</v>
      </c>
      <c r="E214" s="181">
        <v>7</v>
      </c>
      <c r="F214" s="182"/>
      <c r="G214" s="183">
        <f>ROUND(E214*F214,2)</f>
        <v>0</v>
      </c>
      <c r="H214" s="182"/>
      <c r="I214" s="183">
        <f>ROUND(E214*H214,2)</f>
        <v>0</v>
      </c>
      <c r="J214" s="182"/>
      <c r="K214" s="183">
        <f>ROUND(E214*J214,2)</f>
        <v>0</v>
      </c>
      <c r="L214" s="183">
        <v>21</v>
      </c>
      <c r="M214" s="183">
        <f>G214*(1+L214/100)</f>
        <v>0</v>
      </c>
      <c r="N214" s="181">
        <v>6.9999999999999994E-5</v>
      </c>
      <c r="O214" s="181">
        <f>ROUND(E214*N214,2)</f>
        <v>0</v>
      </c>
      <c r="P214" s="181">
        <v>0</v>
      </c>
      <c r="Q214" s="181">
        <f>ROUND(E214*P214,2)</f>
        <v>0</v>
      </c>
      <c r="R214" s="183" t="s">
        <v>408</v>
      </c>
      <c r="S214" s="183" t="s">
        <v>166</v>
      </c>
      <c r="T214" s="184" t="s">
        <v>167</v>
      </c>
      <c r="U214" s="159">
        <v>0.25800000000000001</v>
      </c>
      <c r="V214" s="159">
        <f>ROUND(E214*U214,2)</f>
        <v>1.81</v>
      </c>
      <c r="W214" s="159"/>
      <c r="X214" s="159" t="s">
        <v>168</v>
      </c>
      <c r="Y214" s="159" t="s">
        <v>169</v>
      </c>
      <c r="Z214" s="149"/>
      <c r="AA214" s="149"/>
      <c r="AB214" s="149"/>
      <c r="AC214" s="149"/>
      <c r="AD214" s="149"/>
      <c r="AE214" s="149"/>
      <c r="AF214" s="149"/>
      <c r="AG214" s="149" t="s">
        <v>170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78">
        <v>83</v>
      </c>
      <c r="B215" s="179" t="s">
        <v>441</v>
      </c>
      <c r="C215" s="188" t="s">
        <v>442</v>
      </c>
      <c r="D215" s="180" t="s">
        <v>265</v>
      </c>
      <c r="E215" s="181">
        <v>7</v>
      </c>
      <c r="F215" s="182"/>
      <c r="G215" s="183">
        <f>ROUND(E215*F215,2)</f>
        <v>0</v>
      </c>
      <c r="H215" s="182"/>
      <c r="I215" s="183">
        <f>ROUND(E215*H215,2)</f>
        <v>0</v>
      </c>
      <c r="J215" s="182"/>
      <c r="K215" s="183">
        <f>ROUND(E215*J215,2)</f>
        <v>0</v>
      </c>
      <c r="L215" s="183">
        <v>21</v>
      </c>
      <c r="M215" s="183">
        <f>G215*(1+L215/100)</f>
        <v>0</v>
      </c>
      <c r="N215" s="181">
        <v>6.0000000000000002E-5</v>
      </c>
      <c r="O215" s="181">
        <f>ROUND(E215*N215,2)</f>
        <v>0</v>
      </c>
      <c r="P215" s="181">
        <v>0</v>
      </c>
      <c r="Q215" s="181">
        <f>ROUND(E215*P215,2)</f>
        <v>0</v>
      </c>
      <c r="R215" s="183" t="s">
        <v>408</v>
      </c>
      <c r="S215" s="183" t="s">
        <v>166</v>
      </c>
      <c r="T215" s="184" t="s">
        <v>167</v>
      </c>
      <c r="U215" s="159">
        <v>0.22700000000000001</v>
      </c>
      <c r="V215" s="159">
        <f>ROUND(E215*U215,2)</f>
        <v>1.59</v>
      </c>
      <c r="W215" s="159"/>
      <c r="X215" s="159" t="s">
        <v>168</v>
      </c>
      <c r="Y215" s="159" t="s">
        <v>169</v>
      </c>
      <c r="Z215" s="149"/>
      <c r="AA215" s="149"/>
      <c r="AB215" s="149"/>
      <c r="AC215" s="149"/>
      <c r="AD215" s="149"/>
      <c r="AE215" s="149"/>
      <c r="AF215" s="149"/>
      <c r="AG215" s="149" t="s">
        <v>170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78">
        <v>84</v>
      </c>
      <c r="B216" s="179" t="s">
        <v>443</v>
      </c>
      <c r="C216" s="188" t="s">
        <v>444</v>
      </c>
      <c r="D216" s="180" t="s">
        <v>265</v>
      </c>
      <c r="E216" s="181">
        <v>7</v>
      </c>
      <c r="F216" s="182"/>
      <c r="G216" s="183">
        <f>ROUND(E216*F216,2)</f>
        <v>0</v>
      </c>
      <c r="H216" s="182"/>
      <c r="I216" s="183">
        <f>ROUND(E216*H216,2)</f>
        <v>0</v>
      </c>
      <c r="J216" s="182"/>
      <c r="K216" s="183">
        <f>ROUND(E216*J216,2)</f>
        <v>0</v>
      </c>
      <c r="L216" s="183">
        <v>21</v>
      </c>
      <c r="M216" s="183">
        <f>G216*(1+L216/100)</f>
        <v>0</v>
      </c>
      <c r="N216" s="181">
        <v>1.0000000000000001E-5</v>
      </c>
      <c r="O216" s="181">
        <f>ROUND(E216*N216,2)</f>
        <v>0</v>
      </c>
      <c r="P216" s="181">
        <v>0</v>
      </c>
      <c r="Q216" s="181">
        <f>ROUND(E216*P216,2)</f>
        <v>0</v>
      </c>
      <c r="R216" s="183" t="s">
        <v>408</v>
      </c>
      <c r="S216" s="183" t="s">
        <v>166</v>
      </c>
      <c r="T216" s="184" t="s">
        <v>167</v>
      </c>
      <c r="U216" s="159">
        <v>0.34</v>
      </c>
      <c r="V216" s="159">
        <f>ROUND(E216*U216,2)</f>
        <v>2.38</v>
      </c>
      <c r="W216" s="159"/>
      <c r="X216" s="159" t="s">
        <v>168</v>
      </c>
      <c r="Y216" s="159" t="s">
        <v>169</v>
      </c>
      <c r="Z216" s="149"/>
      <c r="AA216" s="149"/>
      <c r="AB216" s="149"/>
      <c r="AC216" s="149"/>
      <c r="AD216" s="149"/>
      <c r="AE216" s="149"/>
      <c r="AF216" s="149"/>
      <c r="AG216" s="149" t="s">
        <v>170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78">
        <v>85</v>
      </c>
      <c r="B217" s="179" t="s">
        <v>445</v>
      </c>
      <c r="C217" s="188" t="s">
        <v>446</v>
      </c>
      <c r="D217" s="180" t="s">
        <v>265</v>
      </c>
      <c r="E217" s="181">
        <v>7</v>
      </c>
      <c r="F217" s="182"/>
      <c r="G217" s="183">
        <f>ROUND(E217*F217,2)</f>
        <v>0</v>
      </c>
      <c r="H217" s="182"/>
      <c r="I217" s="183">
        <f>ROUND(E217*H217,2)</f>
        <v>0</v>
      </c>
      <c r="J217" s="182"/>
      <c r="K217" s="183">
        <f>ROUND(E217*J217,2)</f>
        <v>0</v>
      </c>
      <c r="L217" s="183">
        <v>21</v>
      </c>
      <c r="M217" s="183">
        <f>G217*(1+L217/100)</f>
        <v>0</v>
      </c>
      <c r="N217" s="181">
        <v>0</v>
      </c>
      <c r="O217" s="181">
        <f>ROUND(E217*N217,2)</f>
        <v>0</v>
      </c>
      <c r="P217" s="181">
        <v>0</v>
      </c>
      <c r="Q217" s="181">
        <f>ROUND(E217*P217,2)</f>
        <v>0</v>
      </c>
      <c r="R217" s="183" t="s">
        <v>408</v>
      </c>
      <c r="S217" s="183" t="s">
        <v>166</v>
      </c>
      <c r="T217" s="184" t="s">
        <v>167</v>
      </c>
      <c r="U217" s="159">
        <v>0.1</v>
      </c>
      <c r="V217" s="159">
        <f>ROUND(E217*U217,2)</f>
        <v>0.7</v>
      </c>
      <c r="W217" s="159"/>
      <c r="X217" s="159" t="s">
        <v>168</v>
      </c>
      <c r="Y217" s="159" t="s">
        <v>169</v>
      </c>
      <c r="Z217" s="149"/>
      <c r="AA217" s="149"/>
      <c r="AB217" s="149"/>
      <c r="AC217" s="149"/>
      <c r="AD217" s="149"/>
      <c r="AE217" s="149"/>
      <c r="AF217" s="149"/>
      <c r="AG217" s="149" t="s">
        <v>170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70">
        <v>86</v>
      </c>
      <c r="B218" s="171" t="s">
        <v>447</v>
      </c>
      <c r="C218" s="186" t="s">
        <v>448</v>
      </c>
      <c r="D218" s="172" t="s">
        <v>185</v>
      </c>
      <c r="E218" s="173">
        <v>59.23</v>
      </c>
      <c r="F218" s="174"/>
      <c r="G218" s="175">
        <f>ROUND(E218*F218,2)</f>
        <v>0</v>
      </c>
      <c r="H218" s="174"/>
      <c r="I218" s="175">
        <f>ROUND(E218*H218,2)</f>
        <v>0</v>
      </c>
      <c r="J218" s="174"/>
      <c r="K218" s="175">
        <f>ROUND(E218*J218,2)</f>
        <v>0</v>
      </c>
      <c r="L218" s="175">
        <v>21</v>
      </c>
      <c r="M218" s="175">
        <f>G218*(1+L218/100)</f>
        <v>0</v>
      </c>
      <c r="N218" s="173">
        <v>0</v>
      </c>
      <c r="O218" s="173">
        <f>ROUND(E218*N218,2)</f>
        <v>0</v>
      </c>
      <c r="P218" s="173">
        <v>0</v>
      </c>
      <c r="Q218" s="173">
        <f>ROUND(E218*P218,2)</f>
        <v>0</v>
      </c>
      <c r="R218" s="175" t="s">
        <v>408</v>
      </c>
      <c r="S218" s="175" t="s">
        <v>166</v>
      </c>
      <c r="T218" s="176" t="s">
        <v>167</v>
      </c>
      <c r="U218" s="159">
        <v>0.13400000000000001</v>
      </c>
      <c r="V218" s="159">
        <f>ROUND(E218*U218,2)</f>
        <v>7.94</v>
      </c>
      <c r="W218" s="159"/>
      <c r="X218" s="159" t="s">
        <v>168</v>
      </c>
      <c r="Y218" s="159" t="s">
        <v>169</v>
      </c>
      <c r="Z218" s="149"/>
      <c r="AA218" s="149"/>
      <c r="AB218" s="149"/>
      <c r="AC218" s="149"/>
      <c r="AD218" s="149"/>
      <c r="AE218" s="149"/>
      <c r="AF218" s="149"/>
      <c r="AG218" s="149" t="s">
        <v>170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2" x14ac:dyDescent="0.2">
      <c r="A219" s="156"/>
      <c r="B219" s="157"/>
      <c r="C219" s="187" t="s">
        <v>449</v>
      </c>
      <c r="D219" s="160"/>
      <c r="E219" s="161">
        <v>59.23</v>
      </c>
      <c r="F219" s="159"/>
      <c r="G219" s="159"/>
      <c r="H219" s="159"/>
      <c r="I219" s="159"/>
      <c r="J219" s="159"/>
      <c r="K219" s="159"/>
      <c r="L219" s="159"/>
      <c r="M219" s="159"/>
      <c r="N219" s="158"/>
      <c r="O219" s="158"/>
      <c r="P219" s="158"/>
      <c r="Q219" s="158"/>
      <c r="R219" s="159"/>
      <c r="S219" s="159"/>
      <c r="T219" s="159"/>
      <c r="U219" s="159"/>
      <c r="V219" s="159"/>
      <c r="W219" s="159"/>
      <c r="X219" s="159"/>
      <c r="Y219" s="159"/>
      <c r="Z219" s="149"/>
      <c r="AA219" s="149"/>
      <c r="AB219" s="149"/>
      <c r="AC219" s="149"/>
      <c r="AD219" s="149"/>
      <c r="AE219" s="149"/>
      <c r="AF219" s="149"/>
      <c r="AG219" s="149" t="s">
        <v>174</v>
      </c>
      <c r="AH219" s="149">
        <v>5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ht="22.5" outlineLevel="1" x14ac:dyDescent="0.2">
      <c r="A220" s="170">
        <v>87</v>
      </c>
      <c r="B220" s="171" t="s">
        <v>450</v>
      </c>
      <c r="C220" s="186" t="s">
        <v>451</v>
      </c>
      <c r="D220" s="172" t="s">
        <v>185</v>
      </c>
      <c r="E220" s="173">
        <v>59.23</v>
      </c>
      <c r="F220" s="174"/>
      <c r="G220" s="175">
        <f>ROUND(E220*F220,2)</f>
        <v>0</v>
      </c>
      <c r="H220" s="174"/>
      <c r="I220" s="175">
        <f>ROUND(E220*H220,2)</f>
        <v>0</v>
      </c>
      <c r="J220" s="174"/>
      <c r="K220" s="175">
        <f>ROUND(E220*J220,2)</f>
        <v>0</v>
      </c>
      <c r="L220" s="175">
        <v>21</v>
      </c>
      <c r="M220" s="175">
        <f>G220*(1+L220/100)</f>
        <v>0</v>
      </c>
      <c r="N220" s="173">
        <v>0</v>
      </c>
      <c r="O220" s="173">
        <f>ROUND(E220*N220,2)</f>
        <v>0</v>
      </c>
      <c r="P220" s="173">
        <v>0</v>
      </c>
      <c r="Q220" s="173">
        <f>ROUND(E220*P220,2)</f>
        <v>0</v>
      </c>
      <c r="R220" s="175" t="s">
        <v>408</v>
      </c>
      <c r="S220" s="175" t="s">
        <v>166</v>
      </c>
      <c r="T220" s="176" t="s">
        <v>167</v>
      </c>
      <c r="U220" s="159">
        <v>3.1E-2</v>
      </c>
      <c r="V220" s="159">
        <f>ROUND(E220*U220,2)</f>
        <v>1.84</v>
      </c>
      <c r="W220" s="159"/>
      <c r="X220" s="159" t="s">
        <v>168</v>
      </c>
      <c r="Y220" s="159" t="s">
        <v>169</v>
      </c>
      <c r="Z220" s="149"/>
      <c r="AA220" s="149"/>
      <c r="AB220" s="149"/>
      <c r="AC220" s="149"/>
      <c r="AD220" s="149"/>
      <c r="AE220" s="149"/>
      <c r="AF220" s="149"/>
      <c r="AG220" s="149" t="s">
        <v>170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2" x14ac:dyDescent="0.2">
      <c r="A221" s="156"/>
      <c r="B221" s="157"/>
      <c r="C221" s="187" t="s">
        <v>449</v>
      </c>
      <c r="D221" s="160"/>
      <c r="E221" s="161">
        <v>59.23</v>
      </c>
      <c r="F221" s="159"/>
      <c r="G221" s="159"/>
      <c r="H221" s="159"/>
      <c r="I221" s="159"/>
      <c r="J221" s="159"/>
      <c r="K221" s="159"/>
      <c r="L221" s="159"/>
      <c r="M221" s="159"/>
      <c r="N221" s="158"/>
      <c r="O221" s="158"/>
      <c r="P221" s="158"/>
      <c r="Q221" s="158"/>
      <c r="R221" s="159"/>
      <c r="S221" s="159"/>
      <c r="T221" s="159"/>
      <c r="U221" s="159"/>
      <c r="V221" s="159"/>
      <c r="W221" s="159"/>
      <c r="X221" s="159"/>
      <c r="Y221" s="159"/>
      <c r="Z221" s="149"/>
      <c r="AA221" s="149"/>
      <c r="AB221" s="149"/>
      <c r="AC221" s="149"/>
      <c r="AD221" s="149"/>
      <c r="AE221" s="149"/>
      <c r="AF221" s="149"/>
      <c r="AG221" s="149" t="s">
        <v>174</v>
      </c>
      <c r="AH221" s="149">
        <v>5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70">
        <v>88</v>
      </c>
      <c r="B222" s="171" t="s">
        <v>452</v>
      </c>
      <c r="C222" s="186" t="s">
        <v>453</v>
      </c>
      <c r="D222" s="172" t="s">
        <v>185</v>
      </c>
      <c r="E222" s="173">
        <v>59.23</v>
      </c>
      <c r="F222" s="174"/>
      <c r="G222" s="175">
        <f>ROUND(E222*F222,2)</f>
        <v>0</v>
      </c>
      <c r="H222" s="174"/>
      <c r="I222" s="175">
        <f>ROUND(E222*H222,2)</f>
        <v>0</v>
      </c>
      <c r="J222" s="174"/>
      <c r="K222" s="175">
        <f>ROUND(E222*J222,2)</f>
        <v>0</v>
      </c>
      <c r="L222" s="175">
        <v>21</v>
      </c>
      <c r="M222" s="175">
        <f>G222*(1+L222/100)</f>
        <v>0</v>
      </c>
      <c r="N222" s="173">
        <v>0</v>
      </c>
      <c r="O222" s="173">
        <f>ROUND(E222*N222,2)</f>
        <v>0</v>
      </c>
      <c r="P222" s="173">
        <v>0</v>
      </c>
      <c r="Q222" s="173">
        <f>ROUND(E222*P222,2)</f>
        <v>0</v>
      </c>
      <c r="R222" s="175" t="s">
        <v>408</v>
      </c>
      <c r="S222" s="175" t="s">
        <v>166</v>
      </c>
      <c r="T222" s="176" t="s">
        <v>167</v>
      </c>
      <c r="U222" s="159">
        <v>6.2E-2</v>
      </c>
      <c r="V222" s="159">
        <f>ROUND(E222*U222,2)</f>
        <v>3.67</v>
      </c>
      <c r="W222" s="159"/>
      <c r="X222" s="159" t="s">
        <v>168</v>
      </c>
      <c r="Y222" s="159" t="s">
        <v>169</v>
      </c>
      <c r="Z222" s="149"/>
      <c r="AA222" s="149"/>
      <c r="AB222" s="149"/>
      <c r="AC222" s="149"/>
      <c r="AD222" s="149"/>
      <c r="AE222" s="149"/>
      <c r="AF222" s="149"/>
      <c r="AG222" s="149" t="s">
        <v>170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2" x14ac:dyDescent="0.2">
      <c r="A223" s="156"/>
      <c r="B223" s="157"/>
      <c r="C223" s="187" t="s">
        <v>449</v>
      </c>
      <c r="D223" s="160"/>
      <c r="E223" s="161">
        <v>59.23</v>
      </c>
      <c r="F223" s="159"/>
      <c r="G223" s="159"/>
      <c r="H223" s="159"/>
      <c r="I223" s="159"/>
      <c r="J223" s="159"/>
      <c r="K223" s="159"/>
      <c r="L223" s="159"/>
      <c r="M223" s="159"/>
      <c r="N223" s="158"/>
      <c r="O223" s="158"/>
      <c r="P223" s="158"/>
      <c r="Q223" s="158"/>
      <c r="R223" s="159"/>
      <c r="S223" s="159"/>
      <c r="T223" s="159"/>
      <c r="U223" s="159"/>
      <c r="V223" s="159"/>
      <c r="W223" s="159"/>
      <c r="X223" s="159"/>
      <c r="Y223" s="159"/>
      <c r="Z223" s="149"/>
      <c r="AA223" s="149"/>
      <c r="AB223" s="149"/>
      <c r="AC223" s="149"/>
      <c r="AD223" s="149"/>
      <c r="AE223" s="149"/>
      <c r="AF223" s="149"/>
      <c r="AG223" s="149" t="s">
        <v>174</v>
      </c>
      <c r="AH223" s="149">
        <v>5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78">
        <v>89</v>
      </c>
      <c r="B224" s="179" t="s">
        <v>454</v>
      </c>
      <c r="C224" s="188" t="s">
        <v>455</v>
      </c>
      <c r="D224" s="180" t="s">
        <v>205</v>
      </c>
      <c r="E224" s="181">
        <v>9.7999999999999997E-4</v>
      </c>
      <c r="F224" s="182"/>
      <c r="G224" s="183">
        <f>ROUND(E224*F224,2)</f>
        <v>0</v>
      </c>
      <c r="H224" s="182"/>
      <c r="I224" s="183">
        <f>ROUND(E224*H224,2)</f>
        <v>0</v>
      </c>
      <c r="J224" s="182"/>
      <c r="K224" s="183">
        <f>ROUND(E224*J224,2)</f>
        <v>0</v>
      </c>
      <c r="L224" s="183">
        <v>21</v>
      </c>
      <c r="M224" s="183">
        <f>G224*(1+L224/100)</f>
        <v>0</v>
      </c>
      <c r="N224" s="181">
        <v>0</v>
      </c>
      <c r="O224" s="181">
        <f>ROUND(E224*N224,2)</f>
        <v>0</v>
      </c>
      <c r="P224" s="181">
        <v>0</v>
      </c>
      <c r="Q224" s="181">
        <f>ROUND(E224*P224,2)</f>
        <v>0</v>
      </c>
      <c r="R224" s="183" t="s">
        <v>408</v>
      </c>
      <c r="S224" s="183" t="s">
        <v>166</v>
      </c>
      <c r="T224" s="184" t="s">
        <v>167</v>
      </c>
      <c r="U224" s="159">
        <v>3.0750000000000002</v>
      </c>
      <c r="V224" s="159">
        <f>ROUND(E224*U224,2)</f>
        <v>0</v>
      </c>
      <c r="W224" s="159"/>
      <c r="X224" s="159" t="s">
        <v>310</v>
      </c>
      <c r="Y224" s="159" t="s">
        <v>169</v>
      </c>
      <c r="Z224" s="149"/>
      <c r="AA224" s="149"/>
      <c r="AB224" s="149"/>
      <c r="AC224" s="149"/>
      <c r="AD224" s="149"/>
      <c r="AE224" s="149"/>
      <c r="AF224" s="149"/>
      <c r="AG224" s="149" t="s">
        <v>311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x14ac:dyDescent="0.2">
      <c r="A225" s="163" t="s">
        <v>160</v>
      </c>
      <c r="B225" s="164" t="s">
        <v>110</v>
      </c>
      <c r="C225" s="185" t="s">
        <v>111</v>
      </c>
      <c r="D225" s="165"/>
      <c r="E225" s="166"/>
      <c r="F225" s="167"/>
      <c r="G225" s="167">
        <f>SUMIF(AG226:AG231,"&lt;&gt;NOR",G226:G231)</f>
        <v>0</v>
      </c>
      <c r="H225" s="167"/>
      <c r="I225" s="167">
        <f>SUM(I226:I231)</f>
        <v>0</v>
      </c>
      <c r="J225" s="167"/>
      <c r="K225" s="167">
        <f>SUM(K226:K231)</f>
        <v>0</v>
      </c>
      <c r="L225" s="167"/>
      <c r="M225" s="167">
        <f>SUM(M226:M231)</f>
        <v>0</v>
      </c>
      <c r="N225" s="166"/>
      <c r="O225" s="166">
        <f>SUM(O226:O231)</f>
        <v>0.05</v>
      </c>
      <c r="P225" s="166"/>
      <c r="Q225" s="166">
        <f>SUM(Q226:Q231)</f>
        <v>0</v>
      </c>
      <c r="R225" s="167"/>
      <c r="S225" s="167"/>
      <c r="T225" s="168"/>
      <c r="U225" s="162"/>
      <c r="V225" s="162">
        <f>SUM(V226:V231)</f>
        <v>4.6700000000000008</v>
      </c>
      <c r="W225" s="162"/>
      <c r="X225" s="162"/>
      <c r="Y225" s="162"/>
      <c r="AG225" t="s">
        <v>161</v>
      </c>
    </row>
    <row r="226" spans="1:60" ht="22.5" outlineLevel="1" x14ac:dyDescent="0.2">
      <c r="A226" s="178">
        <v>90</v>
      </c>
      <c r="B226" s="179" t="s">
        <v>456</v>
      </c>
      <c r="C226" s="188" t="s">
        <v>457</v>
      </c>
      <c r="D226" s="180" t="s">
        <v>265</v>
      </c>
      <c r="E226" s="181">
        <v>2</v>
      </c>
      <c r="F226" s="182"/>
      <c r="G226" s="183">
        <f>ROUND(E226*F226,2)</f>
        <v>0</v>
      </c>
      <c r="H226" s="182"/>
      <c r="I226" s="183">
        <f>ROUND(E226*H226,2)</f>
        <v>0</v>
      </c>
      <c r="J226" s="182"/>
      <c r="K226" s="183">
        <f>ROUND(E226*J226,2)</f>
        <v>0</v>
      </c>
      <c r="L226" s="183">
        <v>21</v>
      </c>
      <c r="M226" s="183">
        <f>G226*(1+L226/100)</f>
        <v>0</v>
      </c>
      <c r="N226" s="181">
        <v>0</v>
      </c>
      <c r="O226" s="181">
        <f>ROUND(E226*N226,2)</f>
        <v>0</v>
      </c>
      <c r="P226" s="181">
        <v>0</v>
      </c>
      <c r="Q226" s="181">
        <f>ROUND(E226*P226,2)</f>
        <v>0</v>
      </c>
      <c r="R226" s="183" t="s">
        <v>458</v>
      </c>
      <c r="S226" s="183" t="s">
        <v>166</v>
      </c>
      <c r="T226" s="184" t="s">
        <v>167</v>
      </c>
      <c r="U226" s="159">
        <v>1.5</v>
      </c>
      <c r="V226" s="159">
        <f>ROUND(E226*U226,2)</f>
        <v>3</v>
      </c>
      <c r="W226" s="159"/>
      <c r="X226" s="159" t="s">
        <v>168</v>
      </c>
      <c r="Y226" s="159" t="s">
        <v>169</v>
      </c>
      <c r="Z226" s="149"/>
      <c r="AA226" s="149"/>
      <c r="AB226" s="149"/>
      <c r="AC226" s="149"/>
      <c r="AD226" s="149"/>
      <c r="AE226" s="149"/>
      <c r="AF226" s="149"/>
      <c r="AG226" s="149" t="s">
        <v>170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78">
        <v>91</v>
      </c>
      <c r="B227" s="179" t="s">
        <v>459</v>
      </c>
      <c r="C227" s="188" t="s">
        <v>460</v>
      </c>
      <c r="D227" s="180" t="s">
        <v>265</v>
      </c>
      <c r="E227" s="181">
        <v>2</v>
      </c>
      <c r="F227" s="182"/>
      <c r="G227" s="183">
        <f>ROUND(E227*F227,2)</f>
        <v>0</v>
      </c>
      <c r="H227" s="182"/>
      <c r="I227" s="183">
        <f>ROUND(E227*H227,2)</f>
        <v>0</v>
      </c>
      <c r="J227" s="182"/>
      <c r="K227" s="183">
        <f>ROUND(E227*J227,2)</f>
        <v>0</v>
      </c>
      <c r="L227" s="183">
        <v>21</v>
      </c>
      <c r="M227" s="183">
        <f>G227*(1+L227/100)</f>
        <v>0</v>
      </c>
      <c r="N227" s="181">
        <v>0</v>
      </c>
      <c r="O227" s="181">
        <f>ROUND(E227*N227,2)</f>
        <v>0</v>
      </c>
      <c r="P227" s="181">
        <v>0</v>
      </c>
      <c r="Q227" s="181">
        <f>ROUND(E227*P227,2)</f>
        <v>0</v>
      </c>
      <c r="R227" s="183" t="s">
        <v>458</v>
      </c>
      <c r="S227" s="183" t="s">
        <v>166</v>
      </c>
      <c r="T227" s="184" t="s">
        <v>167</v>
      </c>
      <c r="U227" s="159">
        <v>0.78</v>
      </c>
      <c r="V227" s="159">
        <f>ROUND(E227*U227,2)</f>
        <v>1.56</v>
      </c>
      <c r="W227" s="159"/>
      <c r="X227" s="159" t="s">
        <v>168</v>
      </c>
      <c r="Y227" s="159" t="s">
        <v>169</v>
      </c>
      <c r="Z227" s="149"/>
      <c r="AA227" s="149"/>
      <c r="AB227" s="149"/>
      <c r="AC227" s="149"/>
      <c r="AD227" s="149"/>
      <c r="AE227" s="149"/>
      <c r="AF227" s="149"/>
      <c r="AG227" s="149" t="s">
        <v>170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78">
        <v>92</v>
      </c>
      <c r="B228" s="179" t="s">
        <v>461</v>
      </c>
      <c r="C228" s="188" t="s">
        <v>462</v>
      </c>
      <c r="D228" s="180" t="s">
        <v>265</v>
      </c>
      <c r="E228" s="181">
        <v>2</v>
      </c>
      <c r="F228" s="182"/>
      <c r="G228" s="183">
        <f>ROUND(E228*F228,2)</f>
        <v>0</v>
      </c>
      <c r="H228" s="182"/>
      <c r="I228" s="183">
        <f>ROUND(E228*H228,2)</f>
        <v>0</v>
      </c>
      <c r="J228" s="182"/>
      <c r="K228" s="183">
        <f>ROUND(E228*J228,2)</f>
        <v>0</v>
      </c>
      <c r="L228" s="183">
        <v>21</v>
      </c>
      <c r="M228" s="183">
        <f>G228*(1+L228/100)</f>
        <v>0</v>
      </c>
      <c r="N228" s="181">
        <v>7.5000000000000002E-4</v>
      </c>
      <c r="O228" s="181">
        <f>ROUND(E228*N228,2)</f>
        <v>0</v>
      </c>
      <c r="P228" s="181">
        <v>0</v>
      </c>
      <c r="Q228" s="181">
        <f>ROUND(E228*P228,2)</f>
        <v>0</v>
      </c>
      <c r="R228" s="183" t="s">
        <v>321</v>
      </c>
      <c r="S228" s="183" t="s">
        <v>166</v>
      </c>
      <c r="T228" s="184" t="s">
        <v>167</v>
      </c>
      <c r="U228" s="159">
        <v>0</v>
      </c>
      <c r="V228" s="159">
        <f>ROUND(E228*U228,2)</f>
        <v>0</v>
      </c>
      <c r="W228" s="159"/>
      <c r="X228" s="159" t="s">
        <v>322</v>
      </c>
      <c r="Y228" s="159" t="s">
        <v>169</v>
      </c>
      <c r="Z228" s="149"/>
      <c r="AA228" s="149"/>
      <c r="AB228" s="149"/>
      <c r="AC228" s="149"/>
      <c r="AD228" s="149"/>
      <c r="AE228" s="149"/>
      <c r="AF228" s="149"/>
      <c r="AG228" s="149" t="s">
        <v>323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ht="45" outlineLevel="1" x14ac:dyDescent="0.2">
      <c r="A229" s="178">
        <v>93</v>
      </c>
      <c r="B229" s="179" t="s">
        <v>463</v>
      </c>
      <c r="C229" s="188" t="s">
        <v>464</v>
      </c>
      <c r="D229" s="180" t="s">
        <v>265</v>
      </c>
      <c r="E229" s="181">
        <v>2</v>
      </c>
      <c r="F229" s="182"/>
      <c r="G229" s="183">
        <f>ROUND(E229*F229,2)</f>
        <v>0</v>
      </c>
      <c r="H229" s="182"/>
      <c r="I229" s="183">
        <f>ROUND(E229*H229,2)</f>
        <v>0</v>
      </c>
      <c r="J229" s="182"/>
      <c r="K229" s="183">
        <f>ROUND(E229*J229,2)</f>
        <v>0</v>
      </c>
      <c r="L229" s="183">
        <v>21</v>
      </c>
      <c r="M229" s="183">
        <f>G229*(1+L229/100)</f>
        <v>0</v>
      </c>
      <c r="N229" s="181">
        <v>2.3E-2</v>
      </c>
      <c r="O229" s="181">
        <f>ROUND(E229*N229,2)</f>
        <v>0.05</v>
      </c>
      <c r="P229" s="181">
        <v>0</v>
      </c>
      <c r="Q229" s="181">
        <f>ROUND(E229*P229,2)</f>
        <v>0</v>
      </c>
      <c r="R229" s="183" t="s">
        <v>321</v>
      </c>
      <c r="S229" s="183" t="s">
        <v>166</v>
      </c>
      <c r="T229" s="184" t="s">
        <v>167</v>
      </c>
      <c r="U229" s="159">
        <v>0</v>
      </c>
      <c r="V229" s="159">
        <f>ROUND(E229*U229,2)</f>
        <v>0</v>
      </c>
      <c r="W229" s="159"/>
      <c r="X229" s="159" t="s">
        <v>322</v>
      </c>
      <c r="Y229" s="159" t="s">
        <v>169</v>
      </c>
      <c r="Z229" s="149"/>
      <c r="AA229" s="149"/>
      <c r="AB229" s="149"/>
      <c r="AC229" s="149"/>
      <c r="AD229" s="149"/>
      <c r="AE229" s="149"/>
      <c r="AF229" s="149"/>
      <c r="AG229" s="149" t="s">
        <v>323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70">
        <v>94</v>
      </c>
      <c r="B230" s="171" t="s">
        <v>465</v>
      </c>
      <c r="C230" s="186" t="s">
        <v>466</v>
      </c>
      <c r="D230" s="172" t="s">
        <v>205</v>
      </c>
      <c r="E230" s="173">
        <v>4.7500000000000001E-2</v>
      </c>
      <c r="F230" s="174"/>
      <c r="G230" s="175">
        <f>ROUND(E230*F230,2)</f>
        <v>0</v>
      </c>
      <c r="H230" s="174"/>
      <c r="I230" s="175">
        <f>ROUND(E230*H230,2)</f>
        <v>0</v>
      </c>
      <c r="J230" s="174"/>
      <c r="K230" s="175">
        <f>ROUND(E230*J230,2)</f>
        <v>0</v>
      </c>
      <c r="L230" s="175">
        <v>21</v>
      </c>
      <c r="M230" s="175">
        <f>G230*(1+L230/100)</f>
        <v>0</v>
      </c>
      <c r="N230" s="173">
        <v>0</v>
      </c>
      <c r="O230" s="173">
        <f>ROUND(E230*N230,2)</f>
        <v>0</v>
      </c>
      <c r="P230" s="173">
        <v>0</v>
      </c>
      <c r="Q230" s="173">
        <f>ROUND(E230*P230,2)</f>
        <v>0</v>
      </c>
      <c r="R230" s="175" t="s">
        <v>458</v>
      </c>
      <c r="S230" s="175" t="s">
        <v>166</v>
      </c>
      <c r="T230" s="176" t="s">
        <v>167</v>
      </c>
      <c r="U230" s="159">
        <v>2.4209999999999998</v>
      </c>
      <c r="V230" s="159">
        <f>ROUND(E230*U230,2)</f>
        <v>0.11</v>
      </c>
      <c r="W230" s="159"/>
      <c r="X230" s="159" t="s">
        <v>310</v>
      </c>
      <c r="Y230" s="159" t="s">
        <v>169</v>
      </c>
      <c r="Z230" s="149"/>
      <c r="AA230" s="149"/>
      <c r="AB230" s="149"/>
      <c r="AC230" s="149"/>
      <c r="AD230" s="149"/>
      <c r="AE230" s="149"/>
      <c r="AF230" s="149"/>
      <c r="AG230" s="149" t="s">
        <v>311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2" x14ac:dyDescent="0.2">
      <c r="A231" s="156"/>
      <c r="B231" s="157"/>
      <c r="C231" s="251" t="s">
        <v>338</v>
      </c>
      <c r="D231" s="252"/>
      <c r="E231" s="252"/>
      <c r="F231" s="252"/>
      <c r="G231" s="252"/>
      <c r="H231" s="159"/>
      <c r="I231" s="159"/>
      <c r="J231" s="159"/>
      <c r="K231" s="159"/>
      <c r="L231" s="159"/>
      <c r="M231" s="159"/>
      <c r="N231" s="158"/>
      <c r="O231" s="158"/>
      <c r="P231" s="158"/>
      <c r="Q231" s="158"/>
      <c r="R231" s="159"/>
      <c r="S231" s="159"/>
      <c r="T231" s="159"/>
      <c r="U231" s="159"/>
      <c r="V231" s="159"/>
      <c r="W231" s="159"/>
      <c r="X231" s="159"/>
      <c r="Y231" s="159"/>
      <c r="Z231" s="149"/>
      <c r="AA231" s="149"/>
      <c r="AB231" s="149"/>
      <c r="AC231" s="149"/>
      <c r="AD231" s="149"/>
      <c r="AE231" s="149"/>
      <c r="AF231" s="149"/>
      <c r="AG231" s="149" t="s">
        <v>172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x14ac:dyDescent="0.2">
      <c r="A232" s="163" t="s">
        <v>160</v>
      </c>
      <c r="B232" s="164" t="s">
        <v>112</v>
      </c>
      <c r="C232" s="185" t="s">
        <v>113</v>
      </c>
      <c r="D232" s="165"/>
      <c r="E232" s="166"/>
      <c r="F232" s="167"/>
      <c r="G232" s="167">
        <f>SUMIF(AG233:AG236,"&lt;&gt;NOR",G233:G236)</f>
        <v>0</v>
      </c>
      <c r="H232" s="167"/>
      <c r="I232" s="167">
        <f>SUM(I233:I236)</f>
        <v>0</v>
      </c>
      <c r="J232" s="167"/>
      <c r="K232" s="167">
        <f>SUM(K233:K236)</f>
        <v>0</v>
      </c>
      <c r="L232" s="167"/>
      <c r="M232" s="167">
        <f>SUM(M233:M236)</f>
        <v>0</v>
      </c>
      <c r="N232" s="166"/>
      <c r="O232" s="166">
        <f>SUM(O233:O236)</f>
        <v>0</v>
      </c>
      <c r="P232" s="166"/>
      <c r="Q232" s="166">
        <f>SUM(Q233:Q236)</f>
        <v>2.4699999999999998</v>
      </c>
      <c r="R232" s="167"/>
      <c r="S232" s="167"/>
      <c r="T232" s="168"/>
      <c r="U232" s="162"/>
      <c r="V232" s="162">
        <f>SUM(V233:V236)</f>
        <v>111.68</v>
      </c>
      <c r="W232" s="162"/>
      <c r="X232" s="162"/>
      <c r="Y232" s="162"/>
      <c r="AG232" t="s">
        <v>161</v>
      </c>
    </row>
    <row r="233" spans="1:60" outlineLevel="1" x14ac:dyDescent="0.2">
      <c r="A233" s="170">
        <v>95</v>
      </c>
      <c r="B233" s="171" t="s">
        <v>467</v>
      </c>
      <c r="C233" s="186" t="s">
        <v>468</v>
      </c>
      <c r="D233" s="172" t="s">
        <v>185</v>
      </c>
      <c r="E233" s="173">
        <v>162.80000000000001</v>
      </c>
      <c r="F233" s="174"/>
      <c r="G233" s="175">
        <f>ROUND(E233*F233,2)</f>
        <v>0</v>
      </c>
      <c r="H233" s="174"/>
      <c r="I233" s="175">
        <f>ROUND(E233*H233,2)</f>
        <v>0</v>
      </c>
      <c r="J233" s="174"/>
      <c r="K233" s="175">
        <f>ROUND(E233*J233,2)</f>
        <v>0</v>
      </c>
      <c r="L233" s="175">
        <v>21</v>
      </c>
      <c r="M233" s="175">
        <f>G233*(1+L233/100)</f>
        <v>0</v>
      </c>
      <c r="N233" s="173">
        <v>0</v>
      </c>
      <c r="O233" s="173">
        <f>ROUND(E233*N233,2)</f>
        <v>0</v>
      </c>
      <c r="P233" s="173">
        <v>1.0200000000000001E-2</v>
      </c>
      <c r="Q233" s="173">
        <f>ROUND(E233*P233,2)</f>
        <v>1.66</v>
      </c>
      <c r="R233" s="175" t="s">
        <v>469</v>
      </c>
      <c r="S233" s="175" t="s">
        <v>166</v>
      </c>
      <c r="T233" s="176" t="s">
        <v>167</v>
      </c>
      <c r="U233" s="159">
        <v>0.17599999999999999</v>
      </c>
      <c r="V233" s="159">
        <f>ROUND(E233*U233,2)</f>
        <v>28.65</v>
      </c>
      <c r="W233" s="159"/>
      <c r="X233" s="159" t="s">
        <v>168</v>
      </c>
      <c r="Y233" s="159" t="s">
        <v>169</v>
      </c>
      <c r="Z233" s="149"/>
      <c r="AA233" s="149"/>
      <c r="AB233" s="149"/>
      <c r="AC233" s="149"/>
      <c r="AD233" s="149"/>
      <c r="AE233" s="149"/>
      <c r="AF233" s="149"/>
      <c r="AG233" s="149" t="s">
        <v>170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2" x14ac:dyDescent="0.2">
      <c r="A234" s="156"/>
      <c r="B234" s="157"/>
      <c r="C234" s="187" t="s">
        <v>187</v>
      </c>
      <c r="D234" s="160"/>
      <c r="E234" s="161">
        <v>162.80000000000001</v>
      </c>
      <c r="F234" s="159"/>
      <c r="G234" s="159"/>
      <c r="H234" s="159"/>
      <c r="I234" s="159"/>
      <c r="J234" s="159"/>
      <c r="K234" s="159"/>
      <c r="L234" s="159"/>
      <c r="M234" s="159"/>
      <c r="N234" s="158"/>
      <c r="O234" s="158"/>
      <c r="P234" s="158"/>
      <c r="Q234" s="158"/>
      <c r="R234" s="159"/>
      <c r="S234" s="159"/>
      <c r="T234" s="159"/>
      <c r="U234" s="159"/>
      <c r="V234" s="159"/>
      <c r="W234" s="159"/>
      <c r="X234" s="159"/>
      <c r="Y234" s="159"/>
      <c r="Z234" s="149"/>
      <c r="AA234" s="149"/>
      <c r="AB234" s="149"/>
      <c r="AC234" s="149"/>
      <c r="AD234" s="149"/>
      <c r="AE234" s="149"/>
      <c r="AF234" s="149"/>
      <c r="AG234" s="149" t="s">
        <v>174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70">
        <v>96</v>
      </c>
      <c r="B235" s="171" t="s">
        <v>470</v>
      </c>
      <c r="C235" s="186" t="s">
        <v>471</v>
      </c>
      <c r="D235" s="172" t="s">
        <v>185</v>
      </c>
      <c r="E235" s="173">
        <v>162.80000000000001</v>
      </c>
      <c r="F235" s="174"/>
      <c r="G235" s="175">
        <f>ROUND(E235*F235,2)</f>
        <v>0</v>
      </c>
      <c r="H235" s="174"/>
      <c r="I235" s="175">
        <f>ROUND(E235*H235,2)</f>
        <v>0</v>
      </c>
      <c r="J235" s="174"/>
      <c r="K235" s="175">
        <f>ROUND(E235*J235,2)</f>
        <v>0</v>
      </c>
      <c r="L235" s="175">
        <v>21</v>
      </c>
      <c r="M235" s="175">
        <f>G235*(1+L235/100)</f>
        <v>0</v>
      </c>
      <c r="N235" s="173">
        <v>0</v>
      </c>
      <c r="O235" s="173">
        <f>ROUND(E235*N235,2)</f>
        <v>0</v>
      </c>
      <c r="P235" s="173">
        <v>5.0000000000000001E-3</v>
      </c>
      <c r="Q235" s="173">
        <f>ROUND(E235*P235,2)</f>
        <v>0.81</v>
      </c>
      <c r="R235" s="175" t="s">
        <v>469</v>
      </c>
      <c r="S235" s="175" t="s">
        <v>166</v>
      </c>
      <c r="T235" s="176" t="s">
        <v>167</v>
      </c>
      <c r="U235" s="159">
        <v>0.51</v>
      </c>
      <c r="V235" s="159">
        <f>ROUND(E235*U235,2)</f>
        <v>83.03</v>
      </c>
      <c r="W235" s="159"/>
      <c r="X235" s="159" t="s">
        <v>168</v>
      </c>
      <c r="Y235" s="159" t="s">
        <v>169</v>
      </c>
      <c r="Z235" s="149"/>
      <c r="AA235" s="149"/>
      <c r="AB235" s="149"/>
      <c r="AC235" s="149"/>
      <c r="AD235" s="149"/>
      <c r="AE235" s="149"/>
      <c r="AF235" s="149"/>
      <c r="AG235" s="149" t="s">
        <v>170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2" x14ac:dyDescent="0.2">
      <c r="A236" s="156"/>
      <c r="B236" s="157"/>
      <c r="C236" s="187" t="s">
        <v>187</v>
      </c>
      <c r="D236" s="160"/>
      <c r="E236" s="161">
        <v>162.80000000000001</v>
      </c>
      <c r="F236" s="159"/>
      <c r="G236" s="159"/>
      <c r="H236" s="159"/>
      <c r="I236" s="159"/>
      <c r="J236" s="159"/>
      <c r="K236" s="159"/>
      <c r="L236" s="159"/>
      <c r="M236" s="159"/>
      <c r="N236" s="158"/>
      <c r="O236" s="158"/>
      <c r="P236" s="158"/>
      <c r="Q236" s="158"/>
      <c r="R236" s="159"/>
      <c r="S236" s="159"/>
      <c r="T236" s="159"/>
      <c r="U236" s="159"/>
      <c r="V236" s="159"/>
      <c r="W236" s="159"/>
      <c r="X236" s="159"/>
      <c r="Y236" s="159"/>
      <c r="Z236" s="149"/>
      <c r="AA236" s="149"/>
      <c r="AB236" s="149"/>
      <c r="AC236" s="149"/>
      <c r="AD236" s="149"/>
      <c r="AE236" s="149"/>
      <c r="AF236" s="149"/>
      <c r="AG236" s="149" t="s">
        <v>174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x14ac:dyDescent="0.2">
      <c r="A237" s="163" t="s">
        <v>160</v>
      </c>
      <c r="B237" s="164" t="s">
        <v>114</v>
      </c>
      <c r="C237" s="185" t="s">
        <v>115</v>
      </c>
      <c r="D237" s="165"/>
      <c r="E237" s="166"/>
      <c r="F237" s="167"/>
      <c r="G237" s="167">
        <f>SUMIF(AG238:AG256,"&lt;&gt;NOR",G238:G256)</f>
        <v>0</v>
      </c>
      <c r="H237" s="167"/>
      <c r="I237" s="167">
        <f>SUM(I238:I256)</f>
        <v>0</v>
      </c>
      <c r="J237" s="167"/>
      <c r="K237" s="167">
        <f>SUM(K238:K256)</f>
        <v>0</v>
      </c>
      <c r="L237" s="167"/>
      <c r="M237" s="167">
        <f>SUM(M238:M256)</f>
        <v>0</v>
      </c>
      <c r="N237" s="166"/>
      <c r="O237" s="166">
        <f>SUM(O238:O256)</f>
        <v>1.65</v>
      </c>
      <c r="P237" s="166"/>
      <c r="Q237" s="166">
        <f>SUM(Q238:Q256)</f>
        <v>0</v>
      </c>
      <c r="R237" s="167"/>
      <c r="S237" s="167"/>
      <c r="T237" s="168"/>
      <c r="U237" s="162"/>
      <c r="V237" s="162">
        <f>SUM(V238:V256)</f>
        <v>161.64000000000001</v>
      </c>
      <c r="W237" s="162"/>
      <c r="X237" s="162"/>
      <c r="Y237" s="162"/>
      <c r="AG237" t="s">
        <v>161</v>
      </c>
    </row>
    <row r="238" spans="1:60" outlineLevel="1" x14ac:dyDescent="0.2">
      <c r="A238" s="170">
        <v>97</v>
      </c>
      <c r="B238" s="171" t="s">
        <v>472</v>
      </c>
      <c r="C238" s="186" t="s">
        <v>473</v>
      </c>
      <c r="D238" s="172" t="s">
        <v>185</v>
      </c>
      <c r="E238" s="173">
        <v>162.80000000000001</v>
      </c>
      <c r="F238" s="174"/>
      <c r="G238" s="175">
        <f>ROUND(E238*F238,2)</f>
        <v>0</v>
      </c>
      <c r="H238" s="174"/>
      <c r="I238" s="175">
        <f>ROUND(E238*H238,2)</f>
        <v>0</v>
      </c>
      <c r="J238" s="174"/>
      <c r="K238" s="175">
        <f>ROUND(E238*J238,2)</f>
        <v>0</v>
      </c>
      <c r="L238" s="175">
        <v>21</v>
      </c>
      <c r="M238" s="175">
        <f>G238*(1+L238/100)</f>
        <v>0</v>
      </c>
      <c r="N238" s="173">
        <v>0</v>
      </c>
      <c r="O238" s="173">
        <f>ROUND(E238*N238,2)</f>
        <v>0</v>
      </c>
      <c r="P238" s="173">
        <v>0</v>
      </c>
      <c r="Q238" s="173">
        <f>ROUND(E238*P238,2)</f>
        <v>0</v>
      </c>
      <c r="R238" s="175" t="s">
        <v>474</v>
      </c>
      <c r="S238" s="175" t="s">
        <v>166</v>
      </c>
      <c r="T238" s="176" t="s">
        <v>167</v>
      </c>
      <c r="U238" s="159">
        <v>0.02</v>
      </c>
      <c r="V238" s="159">
        <f>ROUND(E238*U238,2)</f>
        <v>3.26</v>
      </c>
      <c r="W238" s="159"/>
      <c r="X238" s="159" t="s">
        <v>168</v>
      </c>
      <c r="Y238" s="159" t="s">
        <v>169</v>
      </c>
      <c r="Z238" s="149"/>
      <c r="AA238" s="149"/>
      <c r="AB238" s="149"/>
      <c r="AC238" s="149"/>
      <c r="AD238" s="149"/>
      <c r="AE238" s="149"/>
      <c r="AF238" s="149"/>
      <c r="AG238" s="149" t="s">
        <v>170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2" x14ac:dyDescent="0.2">
      <c r="A239" s="156"/>
      <c r="B239" s="157"/>
      <c r="C239" s="251" t="s">
        <v>475</v>
      </c>
      <c r="D239" s="252"/>
      <c r="E239" s="252"/>
      <c r="F239" s="252"/>
      <c r="G239" s="252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9"/>
      <c r="AA239" s="149"/>
      <c r="AB239" s="149"/>
      <c r="AC239" s="149"/>
      <c r="AD239" s="149"/>
      <c r="AE239" s="149"/>
      <c r="AF239" s="149"/>
      <c r="AG239" s="149" t="s">
        <v>172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2" x14ac:dyDescent="0.2">
      <c r="A240" s="156"/>
      <c r="B240" s="157"/>
      <c r="C240" s="187" t="s">
        <v>476</v>
      </c>
      <c r="D240" s="160"/>
      <c r="E240" s="161">
        <v>81.400000000000006</v>
      </c>
      <c r="F240" s="159"/>
      <c r="G240" s="159"/>
      <c r="H240" s="159"/>
      <c r="I240" s="159"/>
      <c r="J240" s="159"/>
      <c r="K240" s="159"/>
      <c r="L240" s="159"/>
      <c r="M240" s="159"/>
      <c r="N240" s="158"/>
      <c r="O240" s="158"/>
      <c r="P240" s="158"/>
      <c r="Q240" s="158"/>
      <c r="R240" s="159"/>
      <c r="S240" s="159"/>
      <c r="T240" s="159"/>
      <c r="U240" s="159"/>
      <c r="V240" s="159"/>
      <c r="W240" s="159"/>
      <c r="X240" s="159"/>
      <c r="Y240" s="159"/>
      <c r="Z240" s="149"/>
      <c r="AA240" s="149"/>
      <c r="AB240" s="149"/>
      <c r="AC240" s="149"/>
      <c r="AD240" s="149"/>
      <c r="AE240" s="149"/>
      <c r="AF240" s="149"/>
      <c r="AG240" s="149" t="s">
        <v>174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3" x14ac:dyDescent="0.2">
      <c r="A241" s="156"/>
      <c r="B241" s="157"/>
      <c r="C241" s="187" t="s">
        <v>477</v>
      </c>
      <c r="D241" s="160"/>
      <c r="E241" s="161">
        <v>81.400000000000006</v>
      </c>
      <c r="F241" s="159"/>
      <c r="G241" s="159"/>
      <c r="H241" s="159"/>
      <c r="I241" s="159"/>
      <c r="J241" s="159"/>
      <c r="K241" s="159"/>
      <c r="L241" s="159"/>
      <c r="M241" s="159"/>
      <c r="N241" s="158"/>
      <c r="O241" s="158"/>
      <c r="P241" s="158"/>
      <c r="Q241" s="158"/>
      <c r="R241" s="159"/>
      <c r="S241" s="159"/>
      <c r="T241" s="159"/>
      <c r="U241" s="159"/>
      <c r="V241" s="159"/>
      <c r="W241" s="159"/>
      <c r="X241" s="159"/>
      <c r="Y241" s="159"/>
      <c r="Z241" s="149"/>
      <c r="AA241" s="149"/>
      <c r="AB241" s="149"/>
      <c r="AC241" s="149"/>
      <c r="AD241" s="149"/>
      <c r="AE241" s="149"/>
      <c r="AF241" s="149"/>
      <c r="AG241" s="149" t="s">
        <v>174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70">
        <v>98</v>
      </c>
      <c r="B242" s="171" t="s">
        <v>478</v>
      </c>
      <c r="C242" s="186" t="s">
        <v>479</v>
      </c>
      <c r="D242" s="172" t="s">
        <v>185</v>
      </c>
      <c r="E242" s="173">
        <v>162.80000000000001</v>
      </c>
      <c r="F242" s="174"/>
      <c r="G242" s="175">
        <f>ROUND(E242*F242,2)</f>
        <v>0</v>
      </c>
      <c r="H242" s="174"/>
      <c r="I242" s="175">
        <f>ROUND(E242*H242,2)</f>
        <v>0</v>
      </c>
      <c r="J242" s="174"/>
      <c r="K242" s="175">
        <f>ROUND(E242*J242,2)</f>
        <v>0</v>
      </c>
      <c r="L242" s="175">
        <v>21</v>
      </c>
      <c r="M242" s="175">
        <f>G242*(1+L242/100)</f>
        <v>0</v>
      </c>
      <c r="N242" s="173">
        <v>0</v>
      </c>
      <c r="O242" s="173">
        <f>ROUND(E242*N242,2)</f>
        <v>0</v>
      </c>
      <c r="P242" s="173">
        <v>0</v>
      </c>
      <c r="Q242" s="173">
        <f>ROUND(E242*P242,2)</f>
        <v>0</v>
      </c>
      <c r="R242" s="175" t="s">
        <v>474</v>
      </c>
      <c r="S242" s="175" t="s">
        <v>166</v>
      </c>
      <c r="T242" s="176" t="s">
        <v>167</v>
      </c>
      <c r="U242" s="159">
        <v>0.05</v>
      </c>
      <c r="V242" s="159">
        <f>ROUND(E242*U242,2)</f>
        <v>8.14</v>
      </c>
      <c r="W242" s="159"/>
      <c r="X242" s="159" t="s">
        <v>168</v>
      </c>
      <c r="Y242" s="159" t="s">
        <v>169</v>
      </c>
      <c r="Z242" s="149"/>
      <c r="AA242" s="149"/>
      <c r="AB242" s="149"/>
      <c r="AC242" s="149"/>
      <c r="AD242" s="149"/>
      <c r="AE242" s="149"/>
      <c r="AF242" s="149"/>
      <c r="AG242" s="149" t="s">
        <v>170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2" x14ac:dyDescent="0.2">
      <c r="A243" s="156"/>
      <c r="B243" s="157"/>
      <c r="C243" s="251" t="s">
        <v>475</v>
      </c>
      <c r="D243" s="252"/>
      <c r="E243" s="252"/>
      <c r="F243" s="252"/>
      <c r="G243" s="252"/>
      <c r="H243" s="159"/>
      <c r="I243" s="159"/>
      <c r="J243" s="159"/>
      <c r="K243" s="159"/>
      <c r="L243" s="159"/>
      <c r="M243" s="159"/>
      <c r="N243" s="158"/>
      <c r="O243" s="158"/>
      <c r="P243" s="158"/>
      <c r="Q243" s="158"/>
      <c r="R243" s="159"/>
      <c r="S243" s="159"/>
      <c r="T243" s="159"/>
      <c r="U243" s="159"/>
      <c r="V243" s="159"/>
      <c r="W243" s="159"/>
      <c r="X243" s="159"/>
      <c r="Y243" s="159"/>
      <c r="Z243" s="149"/>
      <c r="AA243" s="149"/>
      <c r="AB243" s="149"/>
      <c r="AC243" s="149"/>
      <c r="AD243" s="149"/>
      <c r="AE243" s="149"/>
      <c r="AF243" s="149"/>
      <c r="AG243" s="149" t="s">
        <v>172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2" x14ac:dyDescent="0.2">
      <c r="A244" s="156"/>
      <c r="B244" s="157"/>
      <c r="C244" s="187" t="s">
        <v>480</v>
      </c>
      <c r="D244" s="160"/>
      <c r="E244" s="161">
        <v>162.80000000000001</v>
      </c>
      <c r="F244" s="159"/>
      <c r="G244" s="159"/>
      <c r="H244" s="159"/>
      <c r="I244" s="159"/>
      <c r="J244" s="159"/>
      <c r="K244" s="159"/>
      <c r="L244" s="159"/>
      <c r="M244" s="159"/>
      <c r="N244" s="158"/>
      <c r="O244" s="158"/>
      <c r="P244" s="158"/>
      <c r="Q244" s="158"/>
      <c r="R244" s="159"/>
      <c r="S244" s="159"/>
      <c r="T244" s="159"/>
      <c r="U244" s="159"/>
      <c r="V244" s="159"/>
      <c r="W244" s="159"/>
      <c r="X244" s="159"/>
      <c r="Y244" s="159"/>
      <c r="Z244" s="149"/>
      <c r="AA244" s="149"/>
      <c r="AB244" s="149"/>
      <c r="AC244" s="149"/>
      <c r="AD244" s="149"/>
      <c r="AE244" s="149"/>
      <c r="AF244" s="149"/>
      <c r="AG244" s="149" t="s">
        <v>174</v>
      </c>
      <c r="AH244" s="149">
        <v>5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ht="22.5" outlineLevel="1" x14ac:dyDescent="0.2">
      <c r="A245" s="170">
        <v>99</v>
      </c>
      <c r="B245" s="171" t="s">
        <v>481</v>
      </c>
      <c r="C245" s="186" t="s">
        <v>482</v>
      </c>
      <c r="D245" s="172" t="s">
        <v>214</v>
      </c>
      <c r="E245" s="173">
        <v>72.2</v>
      </c>
      <c r="F245" s="174"/>
      <c r="G245" s="175">
        <f>ROUND(E245*F245,2)</f>
        <v>0</v>
      </c>
      <c r="H245" s="174"/>
      <c r="I245" s="175">
        <f>ROUND(E245*H245,2)</f>
        <v>0</v>
      </c>
      <c r="J245" s="174"/>
      <c r="K245" s="175">
        <f>ROUND(E245*J245,2)</f>
        <v>0</v>
      </c>
      <c r="L245" s="175">
        <v>21</v>
      </c>
      <c r="M245" s="175">
        <f>G245*(1+L245/100)</f>
        <v>0</v>
      </c>
      <c r="N245" s="173">
        <v>8.0000000000000007E-5</v>
      </c>
      <c r="O245" s="173">
        <f>ROUND(E245*N245,2)</f>
        <v>0.01</v>
      </c>
      <c r="P245" s="173">
        <v>0</v>
      </c>
      <c r="Q245" s="173">
        <f>ROUND(E245*P245,2)</f>
        <v>0</v>
      </c>
      <c r="R245" s="175" t="s">
        <v>474</v>
      </c>
      <c r="S245" s="175" t="s">
        <v>166</v>
      </c>
      <c r="T245" s="176" t="s">
        <v>167</v>
      </c>
      <c r="U245" s="159">
        <v>0.13719999999999999</v>
      </c>
      <c r="V245" s="159">
        <f>ROUND(E245*U245,2)</f>
        <v>9.91</v>
      </c>
      <c r="W245" s="159"/>
      <c r="X245" s="159" t="s">
        <v>168</v>
      </c>
      <c r="Y245" s="159" t="s">
        <v>169</v>
      </c>
      <c r="Z245" s="149"/>
      <c r="AA245" s="149"/>
      <c r="AB245" s="149"/>
      <c r="AC245" s="149"/>
      <c r="AD245" s="149"/>
      <c r="AE245" s="149"/>
      <c r="AF245" s="149"/>
      <c r="AG245" s="149" t="s">
        <v>170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2" x14ac:dyDescent="0.2">
      <c r="A246" s="156"/>
      <c r="B246" s="157"/>
      <c r="C246" s="187" t="s">
        <v>483</v>
      </c>
      <c r="D246" s="160"/>
      <c r="E246" s="161">
        <v>72.2</v>
      </c>
      <c r="F246" s="159"/>
      <c r="G246" s="159"/>
      <c r="H246" s="159"/>
      <c r="I246" s="159"/>
      <c r="J246" s="159"/>
      <c r="K246" s="159"/>
      <c r="L246" s="159"/>
      <c r="M246" s="159"/>
      <c r="N246" s="158"/>
      <c r="O246" s="158"/>
      <c r="P246" s="158"/>
      <c r="Q246" s="158"/>
      <c r="R246" s="159"/>
      <c r="S246" s="159"/>
      <c r="T246" s="159"/>
      <c r="U246" s="159"/>
      <c r="V246" s="159"/>
      <c r="W246" s="159"/>
      <c r="X246" s="159"/>
      <c r="Y246" s="159"/>
      <c r="Z246" s="149"/>
      <c r="AA246" s="149"/>
      <c r="AB246" s="149"/>
      <c r="AC246" s="149"/>
      <c r="AD246" s="149"/>
      <c r="AE246" s="149"/>
      <c r="AF246" s="149"/>
      <c r="AG246" s="149" t="s">
        <v>174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0">
        <v>100</v>
      </c>
      <c r="B247" s="171" t="s">
        <v>484</v>
      </c>
      <c r="C247" s="186" t="s">
        <v>485</v>
      </c>
      <c r="D247" s="172" t="s">
        <v>185</v>
      </c>
      <c r="E247" s="173">
        <v>162.80000000000001</v>
      </c>
      <c r="F247" s="174"/>
      <c r="G247" s="175">
        <f>ROUND(E247*F247,2)</f>
        <v>0</v>
      </c>
      <c r="H247" s="174"/>
      <c r="I247" s="175">
        <f>ROUND(E247*H247,2)</f>
        <v>0</v>
      </c>
      <c r="J247" s="174"/>
      <c r="K247" s="175">
        <f>ROUND(E247*J247,2)</f>
        <v>0</v>
      </c>
      <c r="L247" s="175">
        <v>21</v>
      </c>
      <c r="M247" s="175">
        <f>G247*(1+L247/100)</f>
        <v>0</v>
      </c>
      <c r="N247" s="173">
        <v>4.0699999999999998E-3</v>
      </c>
      <c r="O247" s="173">
        <f>ROUND(E247*N247,2)</f>
        <v>0.66</v>
      </c>
      <c r="P247" s="173">
        <v>0</v>
      </c>
      <c r="Q247" s="173">
        <f>ROUND(E247*P247,2)</f>
        <v>0</v>
      </c>
      <c r="R247" s="175" t="s">
        <v>474</v>
      </c>
      <c r="S247" s="175" t="s">
        <v>166</v>
      </c>
      <c r="T247" s="176" t="s">
        <v>167</v>
      </c>
      <c r="U247" s="159">
        <v>0.45</v>
      </c>
      <c r="V247" s="159">
        <f>ROUND(E247*U247,2)</f>
        <v>73.260000000000005</v>
      </c>
      <c r="W247" s="159"/>
      <c r="X247" s="159" t="s">
        <v>168</v>
      </c>
      <c r="Y247" s="159" t="s">
        <v>169</v>
      </c>
      <c r="Z247" s="149"/>
      <c r="AA247" s="149"/>
      <c r="AB247" s="149"/>
      <c r="AC247" s="149"/>
      <c r="AD247" s="149"/>
      <c r="AE247" s="149"/>
      <c r="AF247" s="149"/>
      <c r="AG247" s="149" t="s">
        <v>170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2" x14ac:dyDescent="0.2">
      <c r="A248" s="156"/>
      <c r="B248" s="157"/>
      <c r="C248" s="187" t="s">
        <v>486</v>
      </c>
      <c r="D248" s="160"/>
      <c r="E248" s="161">
        <v>162.80000000000001</v>
      </c>
      <c r="F248" s="159"/>
      <c r="G248" s="159"/>
      <c r="H248" s="159"/>
      <c r="I248" s="159"/>
      <c r="J248" s="159"/>
      <c r="K248" s="159"/>
      <c r="L248" s="159"/>
      <c r="M248" s="159"/>
      <c r="N248" s="158"/>
      <c r="O248" s="158"/>
      <c r="P248" s="158"/>
      <c r="Q248" s="158"/>
      <c r="R248" s="159"/>
      <c r="S248" s="159"/>
      <c r="T248" s="159"/>
      <c r="U248" s="159"/>
      <c r="V248" s="159"/>
      <c r="W248" s="159"/>
      <c r="X248" s="159"/>
      <c r="Y248" s="159"/>
      <c r="Z248" s="149"/>
      <c r="AA248" s="149"/>
      <c r="AB248" s="149"/>
      <c r="AC248" s="149"/>
      <c r="AD248" s="149"/>
      <c r="AE248" s="149"/>
      <c r="AF248" s="149"/>
      <c r="AG248" s="149" t="s">
        <v>174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70">
        <v>101</v>
      </c>
      <c r="B249" s="171" t="s">
        <v>487</v>
      </c>
      <c r="C249" s="186" t="s">
        <v>705</v>
      </c>
      <c r="D249" s="172" t="s">
        <v>185</v>
      </c>
      <c r="E249" s="173">
        <v>1.44</v>
      </c>
      <c r="F249" s="174"/>
      <c r="G249" s="175">
        <f>ROUND(E249*F249,2)</f>
        <v>0</v>
      </c>
      <c r="H249" s="174"/>
      <c r="I249" s="175">
        <f>ROUND(E249*H249,2)</f>
        <v>0</v>
      </c>
      <c r="J249" s="174"/>
      <c r="K249" s="175">
        <f>ROUND(E249*J249,2)</f>
        <v>0</v>
      </c>
      <c r="L249" s="175">
        <v>21</v>
      </c>
      <c r="M249" s="175">
        <f>G249*(1+L249/100)</f>
        <v>0</v>
      </c>
      <c r="N249" s="173">
        <v>5.0000000000000001E-3</v>
      </c>
      <c r="O249" s="173">
        <f>ROUND(E249*N249,2)</f>
        <v>0.01</v>
      </c>
      <c r="P249" s="173">
        <v>0</v>
      </c>
      <c r="Q249" s="173">
        <f>ROUND(E249*P249,2)</f>
        <v>0</v>
      </c>
      <c r="R249" s="175" t="s">
        <v>474</v>
      </c>
      <c r="S249" s="175" t="s">
        <v>166</v>
      </c>
      <c r="T249" s="176" t="s">
        <v>167</v>
      </c>
      <c r="U249" s="159">
        <v>0.1</v>
      </c>
      <c r="V249" s="159">
        <f>ROUND(E249*U249,2)</f>
        <v>0.14000000000000001</v>
      </c>
      <c r="W249" s="159"/>
      <c r="X249" s="159" t="s">
        <v>168</v>
      </c>
      <c r="Y249" s="159" t="s">
        <v>169</v>
      </c>
      <c r="Z249" s="149"/>
      <c r="AA249" s="149"/>
      <c r="AB249" s="149"/>
      <c r="AC249" s="149"/>
      <c r="AD249" s="149"/>
      <c r="AE249" s="149"/>
      <c r="AF249" s="149"/>
      <c r="AG249" s="149" t="s">
        <v>170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2" x14ac:dyDescent="0.2">
      <c r="A250" s="156"/>
      <c r="B250" s="157"/>
      <c r="C250" s="187" t="s">
        <v>488</v>
      </c>
      <c r="D250" s="160"/>
      <c r="E250" s="161">
        <v>0.48</v>
      </c>
      <c r="F250" s="159"/>
      <c r="G250" s="159"/>
      <c r="H250" s="159"/>
      <c r="I250" s="159"/>
      <c r="J250" s="159"/>
      <c r="K250" s="159"/>
      <c r="L250" s="159"/>
      <c r="M250" s="159"/>
      <c r="N250" s="158"/>
      <c r="O250" s="158"/>
      <c r="P250" s="158"/>
      <c r="Q250" s="158"/>
      <c r="R250" s="159"/>
      <c r="S250" s="159"/>
      <c r="T250" s="159"/>
      <c r="U250" s="159"/>
      <c r="V250" s="159"/>
      <c r="W250" s="159"/>
      <c r="X250" s="159"/>
      <c r="Y250" s="159"/>
      <c r="Z250" s="149"/>
      <c r="AA250" s="149"/>
      <c r="AB250" s="149"/>
      <c r="AC250" s="149"/>
      <c r="AD250" s="149"/>
      <c r="AE250" s="149"/>
      <c r="AF250" s="149"/>
      <c r="AG250" s="149" t="s">
        <v>174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3" x14ac:dyDescent="0.2">
      <c r="A251" s="156"/>
      <c r="B251" s="157"/>
      <c r="C251" s="187" t="s">
        <v>489</v>
      </c>
      <c r="D251" s="160"/>
      <c r="E251" s="161">
        <v>0.96</v>
      </c>
      <c r="F251" s="159"/>
      <c r="G251" s="159"/>
      <c r="H251" s="159"/>
      <c r="I251" s="159"/>
      <c r="J251" s="159"/>
      <c r="K251" s="159"/>
      <c r="L251" s="159"/>
      <c r="M251" s="159"/>
      <c r="N251" s="158"/>
      <c r="O251" s="158"/>
      <c r="P251" s="158"/>
      <c r="Q251" s="158"/>
      <c r="R251" s="159"/>
      <c r="S251" s="159"/>
      <c r="T251" s="159"/>
      <c r="U251" s="159"/>
      <c r="V251" s="159"/>
      <c r="W251" s="159"/>
      <c r="X251" s="159"/>
      <c r="Y251" s="159"/>
      <c r="Z251" s="149"/>
      <c r="AA251" s="149"/>
      <c r="AB251" s="149"/>
      <c r="AC251" s="149"/>
      <c r="AD251" s="149"/>
      <c r="AE251" s="149"/>
      <c r="AF251" s="149"/>
      <c r="AG251" s="149" t="s">
        <v>174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70">
        <v>102</v>
      </c>
      <c r="B252" s="171" t="s">
        <v>490</v>
      </c>
      <c r="C252" s="186" t="s">
        <v>491</v>
      </c>
      <c r="D252" s="172" t="s">
        <v>185</v>
      </c>
      <c r="E252" s="173">
        <v>162.80000000000001</v>
      </c>
      <c r="F252" s="174"/>
      <c r="G252" s="175">
        <f>ROUND(E252*F252,2)</f>
        <v>0</v>
      </c>
      <c r="H252" s="174"/>
      <c r="I252" s="175">
        <f>ROUND(E252*H252,2)</f>
        <v>0</v>
      </c>
      <c r="J252" s="174"/>
      <c r="K252" s="175">
        <f>ROUND(E252*J252,2)</f>
        <v>0</v>
      </c>
      <c r="L252" s="175">
        <v>21</v>
      </c>
      <c r="M252" s="175">
        <f>G252*(1+L252/100)</f>
        <v>0</v>
      </c>
      <c r="N252" s="173">
        <v>5.9300000000000004E-3</v>
      </c>
      <c r="O252" s="173">
        <f>ROUND(E252*N252,2)</f>
        <v>0.97</v>
      </c>
      <c r="P252" s="173">
        <v>0</v>
      </c>
      <c r="Q252" s="173">
        <f>ROUND(E252*P252,2)</f>
        <v>0</v>
      </c>
      <c r="R252" s="175" t="s">
        <v>492</v>
      </c>
      <c r="S252" s="175" t="s">
        <v>166</v>
      </c>
      <c r="T252" s="176" t="s">
        <v>167</v>
      </c>
      <c r="U252" s="159">
        <v>0.4</v>
      </c>
      <c r="V252" s="159">
        <f>ROUND(E252*U252,2)</f>
        <v>65.12</v>
      </c>
      <c r="W252" s="159"/>
      <c r="X252" s="159" t="s">
        <v>168</v>
      </c>
      <c r="Y252" s="159" t="s">
        <v>169</v>
      </c>
      <c r="Z252" s="149"/>
      <c r="AA252" s="149"/>
      <c r="AB252" s="149"/>
      <c r="AC252" s="149"/>
      <c r="AD252" s="149"/>
      <c r="AE252" s="149"/>
      <c r="AF252" s="149"/>
      <c r="AG252" s="149" t="s">
        <v>170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2" x14ac:dyDescent="0.2">
      <c r="A253" s="156"/>
      <c r="B253" s="157"/>
      <c r="C253" s="251" t="s">
        <v>493</v>
      </c>
      <c r="D253" s="252"/>
      <c r="E253" s="252"/>
      <c r="F253" s="252"/>
      <c r="G253" s="252"/>
      <c r="H253" s="159"/>
      <c r="I253" s="159"/>
      <c r="J253" s="159"/>
      <c r="K253" s="159"/>
      <c r="L253" s="159"/>
      <c r="M253" s="159"/>
      <c r="N253" s="158"/>
      <c r="O253" s="158"/>
      <c r="P253" s="158"/>
      <c r="Q253" s="158"/>
      <c r="R253" s="159"/>
      <c r="S253" s="159"/>
      <c r="T253" s="159"/>
      <c r="U253" s="159"/>
      <c r="V253" s="159"/>
      <c r="W253" s="159"/>
      <c r="X253" s="159"/>
      <c r="Y253" s="159"/>
      <c r="Z253" s="149"/>
      <c r="AA253" s="149"/>
      <c r="AB253" s="149"/>
      <c r="AC253" s="149"/>
      <c r="AD253" s="149"/>
      <c r="AE253" s="149"/>
      <c r="AF253" s="149"/>
      <c r="AG253" s="149" t="s">
        <v>172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2" x14ac:dyDescent="0.2">
      <c r="A254" s="156"/>
      <c r="B254" s="157"/>
      <c r="C254" s="187" t="s">
        <v>486</v>
      </c>
      <c r="D254" s="160"/>
      <c r="E254" s="161">
        <v>162.80000000000001</v>
      </c>
      <c r="F254" s="159"/>
      <c r="G254" s="159"/>
      <c r="H254" s="159"/>
      <c r="I254" s="159"/>
      <c r="J254" s="159"/>
      <c r="K254" s="159"/>
      <c r="L254" s="159"/>
      <c r="M254" s="159"/>
      <c r="N254" s="158"/>
      <c r="O254" s="158"/>
      <c r="P254" s="158"/>
      <c r="Q254" s="158"/>
      <c r="R254" s="159"/>
      <c r="S254" s="159"/>
      <c r="T254" s="159"/>
      <c r="U254" s="159"/>
      <c r="V254" s="159"/>
      <c r="W254" s="159"/>
      <c r="X254" s="159"/>
      <c r="Y254" s="159"/>
      <c r="Z254" s="149"/>
      <c r="AA254" s="149"/>
      <c r="AB254" s="149"/>
      <c r="AC254" s="149"/>
      <c r="AD254" s="149"/>
      <c r="AE254" s="149"/>
      <c r="AF254" s="149"/>
      <c r="AG254" s="149" t="s">
        <v>174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70">
        <v>103</v>
      </c>
      <c r="B255" s="171" t="s">
        <v>494</v>
      </c>
      <c r="C255" s="186" t="s">
        <v>495</v>
      </c>
      <c r="D255" s="172" t="s">
        <v>205</v>
      </c>
      <c r="E255" s="173">
        <v>1.6409800000000001</v>
      </c>
      <c r="F255" s="174"/>
      <c r="G255" s="175">
        <f>ROUND(E255*F255,2)</f>
        <v>0</v>
      </c>
      <c r="H255" s="174"/>
      <c r="I255" s="175">
        <f>ROUND(E255*H255,2)</f>
        <v>0</v>
      </c>
      <c r="J255" s="174"/>
      <c r="K255" s="175">
        <f>ROUND(E255*J255,2)</f>
        <v>0</v>
      </c>
      <c r="L255" s="175">
        <v>21</v>
      </c>
      <c r="M255" s="175">
        <f>G255*(1+L255/100)</f>
        <v>0</v>
      </c>
      <c r="N255" s="173">
        <v>0</v>
      </c>
      <c r="O255" s="173">
        <f>ROUND(E255*N255,2)</f>
        <v>0</v>
      </c>
      <c r="P255" s="173">
        <v>0</v>
      </c>
      <c r="Q255" s="173">
        <f>ROUND(E255*P255,2)</f>
        <v>0</v>
      </c>
      <c r="R255" s="175" t="s">
        <v>474</v>
      </c>
      <c r="S255" s="175" t="s">
        <v>166</v>
      </c>
      <c r="T255" s="176" t="s">
        <v>167</v>
      </c>
      <c r="U255" s="159">
        <v>1.1020000000000001</v>
      </c>
      <c r="V255" s="159">
        <f>ROUND(E255*U255,2)</f>
        <v>1.81</v>
      </c>
      <c r="W255" s="159"/>
      <c r="X255" s="159" t="s">
        <v>310</v>
      </c>
      <c r="Y255" s="159" t="s">
        <v>169</v>
      </c>
      <c r="Z255" s="149"/>
      <c r="AA255" s="149"/>
      <c r="AB255" s="149"/>
      <c r="AC255" s="149"/>
      <c r="AD255" s="149"/>
      <c r="AE255" s="149"/>
      <c r="AF255" s="149"/>
      <c r="AG255" s="149" t="s">
        <v>311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2" x14ac:dyDescent="0.2">
      <c r="A256" s="156"/>
      <c r="B256" s="157"/>
      <c r="C256" s="251" t="s">
        <v>394</v>
      </c>
      <c r="D256" s="252"/>
      <c r="E256" s="252"/>
      <c r="F256" s="252"/>
      <c r="G256" s="252"/>
      <c r="H256" s="159"/>
      <c r="I256" s="159"/>
      <c r="J256" s="159"/>
      <c r="K256" s="159"/>
      <c r="L256" s="159"/>
      <c r="M256" s="159"/>
      <c r="N256" s="158"/>
      <c r="O256" s="158"/>
      <c r="P256" s="158"/>
      <c r="Q256" s="158"/>
      <c r="R256" s="159"/>
      <c r="S256" s="159"/>
      <c r="T256" s="159"/>
      <c r="U256" s="159"/>
      <c r="V256" s="159"/>
      <c r="W256" s="159"/>
      <c r="X256" s="159"/>
      <c r="Y256" s="159"/>
      <c r="Z256" s="149"/>
      <c r="AA256" s="149"/>
      <c r="AB256" s="149"/>
      <c r="AC256" s="149"/>
      <c r="AD256" s="149"/>
      <c r="AE256" s="149"/>
      <c r="AF256" s="149"/>
      <c r="AG256" s="149" t="s">
        <v>172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x14ac:dyDescent="0.2">
      <c r="A257" s="163" t="s">
        <v>160</v>
      </c>
      <c r="B257" s="164" t="s">
        <v>116</v>
      </c>
      <c r="C257" s="185" t="s">
        <v>117</v>
      </c>
      <c r="D257" s="165"/>
      <c r="E257" s="166"/>
      <c r="F257" s="167"/>
      <c r="G257" s="167">
        <f>SUMIF(AG258:AG264,"&lt;&gt;NOR",G258:G264)</f>
        <v>0</v>
      </c>
      <c r="H257" s="167"/>
      <c r="I257" s="167">
        <f>SUM(I258:I264)</f>
        <v>0</v>
      </c>
      <c r="J257" s="167"/>
      <c r="K257" s="167">
        <f>SUM(K258:K264)</f>
        <v>0</v>
      </c>
      <c r="L257" s="167"/>
      <c r="M257" s="167">
        <f>SUM(M258:M264)</f>
        <v>0</v>
      </c>
      <c r="N257" s="166"/>
      <c r="O257" s="166">
        <f>SUM(O258:O264)</f>
        <v>2.0700000000000003</v>
      </c>
      <c r="P257" s="166"/>
      <c r="Q257" s="166">
        <f>SUM(Q258:Q264)</f>
        <v>0</v>
      </c>
      <c r="R257" s="167"/>
      <c r="S257" s="167"/>
      <c r="T257" s="168"/>
      <c r="U257" s="162"/>
      <c r="V257" s="162">
        <f>SUM(V258:V264)</f>
        <v>77.66</v>
      </c>
      <c r="W257" s="162"/>
      <c r="X257" s="162"/>
      <c r="Y257" s="162"/>
      <c r="AG257" t="s">
        <v>161</v>
      </c>
    </row>
    <row r="258" spans="1:60" outlineLevel="1" x14ac:dyDescent="0.2">
      <c r="A258" s="170">
        <v>104</v>
      </c>
      <c r="B258" s="171" t="s">
        <v>496</v>
      </c>
      <c r="C258" s="186" t="s">
        <v>497</v>
      </c>
      <c r="D258" s="172" t="s">
        <v>185</v>
      </c>
      <c r="E258" s="173">
        <v>162.80000000000001</v>
      </c>
      <c r="F258" s="174"/>
      <c r="G258" s="175">
        <f>ROUND(E258*F258,2)</f>
        <v>0</v>
      </c>
      <c r="H258" s="174"/>
      <c r="I258" s="175">
        <f>ROUND(E258*H258,2)</f>
        <v>0</v>
      </c>
      <c r="J258" s="174"/>
      <c r="K258" s="175">
        <f>ROUND(E258*J258,2)</f>
        <v>0</v>
      </c>
      <c r="L258" s="175">
        <v>21</v>
      </c>
      <c r="M258" s="175">
        <f>G258*(1+L258/100)</f>
        <v>0</v>
      </c>
      <c r="N258" s="173">
        <v>9.7099999999999999E-3</v>
      </c>
      <c r="O258" s="173">
        <f>ROUND(E258*N258,2)</f>
        <v>1.58</v>
      </c>
      <c r="P258" s="173">
        <v>0</v>
      </c>
      <c r="Q258" s="173">
        <f>ROUND(E258*P258,2)</f>
        <v>0</v>
      </c>
      <c r="R258" s="175" t="s">
        <v>492</v>
      </c>
      <c r="S258" s="175" t="s">
        <v>166</v>
      </c>
      <c r="T258" s="176" t="s">
        <v>167</v>
      </c>
      <c r="U258" s="159">
        <v>0.44</v>
      </c>
      <c r="V258" s="159">
        <f>ROUND(E258*U258,2)</f>
        <v>71.63</v>
      </c>
      <c r="W258" s="159"/>
      <c r="X258" s="159" t="s">
        <v>168</v>
      </c>
      <c r="Y258" s="159" t="s">
        <v>169</v>
      </c>
      <c r="Z258" s="149"/>
      <c r="AA258" s="149"/>
      <c r="AB258" s="149"/>
      <c r="AC258" s="149"/>
      <c r="AD258" s="149"/>
      <c r="AE258" s="149"/>
      <c r="AF258" s="149"/>
      <c r="AG258" s="149" t="s">
        <v>170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2" x14ac:dyDescent="0.2">
      <c r="A259" s="156"/>
      <c r="B259" s="157"/>
      <c r="C259" s="251" t="s">
        <v>493</v>
      </c>
      <c r="D259" s="252"/>
      <c r="E259" s="252"/>
      <c r="F259" s="252"/>
      <c r="G259" s="252"/>
      <c r="H259" s="159"/>
      <c r="I259" s="159"/>
      <c r="J259" s="159"/>
      <c r="K259" s="159"/>
      <c r="L259" s="159"/>
      <c r="M259" s="159"/>
      <c r="N259" s="158"/>
      <c r="O259" s="158"/>
      <c r="P259" s="158"/>
      <c r="Q259" s="158"/>
      <c r="R259" s="159"/>
      <c r="S259" s="159"/>
      <c r="T259" s="159"/>
      <c r="U259" s="159"/>
      <c r="V259" s="159"/>
      <c r="W259" s="159"/>
      <c r="X259" s="159"/>
      <c r="Y259" s="159"/>
      <c r="Z259" s="149"/>
      <c r="AA259" s="149"/>
      <c r="AB259" s="149"/>
      <c r="AC259" s="149"/>
      <c r="AD259" s="149"/>
      <c r="AE259" s="149"/>
      <c r="AF259" s="149"/>
      <c r="AG259" s="149" t="s">
        <v>172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2" x14ac:dyDescent="0.2">
      <c r="A260" s="156"/>
      <c r="B260" s="157"/>
      <c r="C260" s="187" t="s">
        <v>187</v>
      </c>
      <c r="D260" s="160"/>
      <c r="E260" s="161">
        <v>162.80000000000001</v>
      </c>
      <c r="F260" s="159"/>
      <c r="G260" s="159"/>
      <c r="H260" s="159"/>
      <c r="I260" s="159"/>
      <c r="J260" s="159"/>
      <c r="K260" s="159"/>
      <c r="L260" s="159"/>
      <c r="M260" s="159"/>
      <c r="N260" s="158"/>
      <c r="O260" s="158"/>
      <c r="P260" s="158"/>
      <c r="Q260" s="158"/>
      <c r="R260" s="159"/>
      <c r="S260" s="159"/>
      <c r="T260" s="159"/>
      <c r="U260" s="159"/>
      <c r="V260" s="159"/>
      <c r="W260" s="159"/>
      <c r="X260" s="159"/>
      <c r="Y260" s="159"/>
      <c r="Z260" s="149"/>
      <c r="AA260" s="149"/>
      <c r="AB260" s="149"/>
      <c r="AC260" s="149"/>
      <c r="AD260" s="149"/>
      <c r="AE260" s="149"/>
      <c r="AF260" s="149"/>
      <c r="AG260" s="149" t="s">
        <v>174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ht="33.75" outlineLevel="1" x14ac:dyDescent="0.2">
      <c r="A261" s="170">
        <v>105</v>
      </c>
      <c r="B261" s="171" t="s">
        <v>498</v>
      </c>
      <c r="C261" s="186" t="s">
        <v>499</v>
      </c>
      <c r="D261" s="172" t="s">
        <v>185</v>
      </c>
      <c r="E261" s="173">
        <v>162.80000000000001</v>
      </c>
      <c r="F261" s="174"/>
      <c r="G261" s="175">
        <f>ROUND(E261*F261,2)</f>
        <v>0</v>
      </c>
      <c r="H261" s="174"/>
      <c r="I261" s="175">
        <f>ROUND(E261*H261,2)</f>
        <v>0</v>
      </c>
      <c r="J261" s="174"/>
      <c r="K261" s="175">
        <f>ROUND(E261*J261,2)</f>
        <v>0</v>
      </c>
      <c r="L261" s="175">
        <v>21</v>
      </c>
      <c r="M261" s="175">
        <f>G261*(1+L261/100)</f>
        <v>0</v>
      </c>
      <c r="N261" s="173">
        <v>3.0000000000000001E-3</v>
      </c>
      <c r="O261" s="173">
        <f>ROUND(E261*N261,2)</f>
        <v>0.49</v>
      </c>
      <c r="P261" s="173">
        <v>0</v>
      </c>
      <c r="Q261" s="173">
        <f>ROUND(E261*P261,2)</f>
        <v>0</v>
      </c>
      <c r="R261" s="175" t="s">
        <v>492</v>
      </c>
      <c r="S261" s="175" t="s">
        <v>166</v>
      </c>
      <c r="T261" s="176" t="s">
        <v>167</v>
      </c>
      <c r="U261" s="159">
        <v>1.7999999999999999E-2</v>
      </c>
      <c r="V261" s="159">
        <f>ROUND(E261*U261,2)</f>
        <v>2.93</v>
      </c>
      <c r="W261" s="159"/>
      <c r="X261" s="159" t="s">
        <v>168</v>
      </c>
      <c r="Y261" s="159" t="s">
        <v>169</v>
      </c>
      <c r="Z261" s="149"/>
      <c r="AA261" s="149"/>
      <c r="AB261" s="149"/>
      <c r="AC261" s="149"/>
      <c r="AD261" s="149"/>
      <c r="AE261" s="149"/>
      <c r="AF261" s="149"/>
      <c r="AG261" s="149" t="s">
        <v>170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2" x14ac:dyDescent="0.2">
      <c r="A262" s="156"/>
      <c r="B262" s="157"/>
      <c r="C262" s="187" t="s">
        <v>500</v>
      </c>
      <c r="D262" s="160"/>
      <c r="E262" s="161">
        <v>162.80000000000001</v>
      </c>
      <c r="F262" s="159"/>
      <c r="G262" s="159"/>
      <c r="H262" s="159"/>
      <c r="I262" s="159"/>
      <c r="J262" s="159"/>
      <c r="K262" s="159"/>
      <c r="L262" s="159"/>
      <c r="M262" s="159"/>
      <c r="N262" s="158"/>
      <c r="O262" s="158"/>
      <c r="P262" s="158"/>
      <c r="Q262" s="158"/>
      <c r="R262" s="159"/>
      <c r="S262" s="159"/>
      <c r="T262" s="159"/>
      <c r="U262" s="159"/>
      <c r="V262" s="159"/>
      <c r="W262" s="159"/>
      <c r="X262" s="159"/>
      <c r="Y262" s="159"/>
      <c r="Z262" s="149"/>
      <c r="AA262" s="149"/>
      <c r="AB262" s="149"/>
      <c r="AC262" s="149"/>
      <c r="AD262" s="149"/>
      <c r="AE262" s="149"/>
      <c r="AF262" s="149"/>
      <c r="AG262" s="149" t="s">
        <v>174</v>
      </c>
      <c r="AH262" s="149">
        <v>5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70">
        <v>106</v>
      </c>
      <c r="B263" s="171" t="s">
        <v>501</v>
      </c>
      <c r="C263" s="186" t="s">
        <v>502</v>
      </c>
      <c r="D263" s="172" t="s">
        <v>205</v>
      </c>
      <c r="E263" s="173">
        <v>2.0691899999999999</v>
      </c>
      <c r="F263" s="174"/>
      <c r="G263" s="175">
        <f>ROUND(E263*F263,2)</f>
        <v>0</v>
      </c>
      <c r="H263" s="174"/>
      <c r="I263" s="175">
        <f>ROUND(E263*H263,2)</f>
        <v>0</v>
      </c>
      <c r="J263" s="174"/>
      <c r="K263" s="175">
        <f>ROUND(E263*J263,2)</f>
        <v>0</v>
      </c>
      <c r="L263" s="175">
        <v>21</v>
      </c>
      <c r="M263" s="175">
        <f>G263*(1+L263/100)</f>
        <v>0</v>
      </c>
      <c r="N263" s="173">
        <v>0</v>
      </c>
      <c r="O263" s="173">
        <f>ROUND(E263*N263,2)</f>
        <v>0</v>
      </c>
      <c r="P263" s="173">
        <v>0</v>
      </c>
      <c r="Q263" s="173">
        <f>ROUND(E263*P263,2)</f>
        <v>0</v>
      </c>
      <c r="R263" s="175" t="s">
        <v>492</v>
      </c>
      <c r="S263" s="175" t="s">
        <v>166</v>
      </c>
      <c r="T263" s="176" t="s">
        <v>167</v>
      </c>
      <c r="U263" s="159">
        <v>1.4990000000000001</v>
      </c>
      <c r="V263" s="159">
        <f>ROUND(E263*U263,2)</f>
        <v>3.1</v>
      </c>
      <c r="W263" s="159"/>
      <c r="X263" s="159" t="s">
        <v>310</v>
      </c>
      <c r="Y263" s="159" t="s">
        <v>169</v>
      </c>
      <c r="Z263" s="149"/>
      <c r="AA263" s="149"/>
      <c r="AB263" s="149"/>
      <c r="AC263" s="149"/>
      <c r="AD263" s="149"/>
      <c r="AE263" s="149"/>
      <c r="AF263" s="149"/>
      <c r="AG263" s="149" t="s">
        <v>311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2" x14ac:dyDescent="0.2">
      <c r="A264" s="156"/>
      <c r="B264" s="157"/>
      <c r="C264" s="251" t="s">
        <v>338</v>
      </c>
      <c r="D264" s="252"/>
      <c r="E264" s="252"/>
      <c r="F264" s="252"/>
      <c r="G264" s="252"/>
      <c r="H264" s="159"/>
      <c r="I264" s="159"/>
      <c r="J264" s="159"/>
      <c r="K264" s="159"/>
      <c r="L264" s="159"/>
      <c r="M264" s="159"/>
      <c r="N264" s="158"/>
      <c r="O264" s="158"/>
      <c r="P264" s="158"/>
      <c r="Q264" s="158"/>
      <c r="R264" s="159"/>
      <c r="S264" s="159"/>
      <c r="T264" s="159"/>
      <c r="U264" s="159"/>
      <c r="V264" s="159"/>
      <c r="W264" s="159"/>
      <c r="X264" s="159"/>
      <c r="Y264" s="159"/>
      <c r="Z264" s="149"/>
      <c r="AA264" s="149"/>
      <c r="AB264" s="149"/>
      <c r="AC264" s="149"/>
      <c r="AD264" s="149"/>
      <c r="AE264" s="149"/>
      <c r="AF264" s="149"/>
      <c r="AG264" s="149" t="s">
        <v>172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x14ac:dyDescent="0.2">
      <c r="A265" s="163" t="s">
        <v>160</v>
      </c>
      <c r="B265" s="164" t="s">
        <v>118</v>
      </c>
      <c r="C265" s="185" t="s">
        <v>119</v>
      </c>
      <c r="D265" s="165"/>
      <c r="E265" s="166"/>
      <c r="F265" s="167"/>
      <c r="G265" s="167">
        <f>SUMIF(AG266:AG279,"&lt;&gt;NOR",G266:G279)</f>
        <v>0</v>
      </c>
      <c r="H265" s="167"/>
      <c r="I265" s="167">
        <f>SUM(I266:I279)</f>
        <v>0</v>
      </c>
      <c r="J265" s="167"/>
      <c r="K265" s="167">
        <f>SUM(K266:K279)</f>
        <v>0</v>
      </c>
      <c r="L265" s="167"/>
      <c r="M265" s="167">
        <f>SUM(M266:M279)</f>
        <v>0</v>
      </c>
      <c r="N265" s="166"/>
      <c r="O265" s="166">
        <f>SUM(O266:O279)</f>
        <v>0.1</v>
      </c>
      <c r="P265" s="166"/>
      <c r="Q265" s="166">
        <f>SUM(Q266:Q279)</f>
        <v>0</v>
      </c>
      <c r="R265" s="167"/>
      <c r="S265" s="167"/>
      <c r="T265" s="168"/>
      <c r="U265" s="162"/>
      <c r="V265" s="162">
        <f>SUM(V266:V279)</f>
        <v>11.15</v>
      </c>
      <c r="W265" s="162"/>
      <c r="X265" s="162"/>
      <c r="Y265" s="162"/>
      <c r="AG265" t="s">
        <v>161</v>
      </c>
    </row>
    <row r="266" spans="1:60" outlineLevel="1" x14ac:dyDescent="0.2">
      <c r="A266" s="170">
        <v>107</v>
      </c>
      <c r="B266" s="171" t="s">
        <v>503</v>
      </c>
      <c r="C266" s="186" t="s">
        <v>504</v>
      </c>
      <c r="D266" s="172" t="s">
        <v>185</v>
      </c>
      <c r="E266" s="173">
        <v>5.4</v>
      </c>
      <c r="F266" s="174"/>
      <c r="G266" s="175">
        <f>ROUND(E266*F266,2)</f>
        <v>0</v>
      </c>
      <c r="H266" s="174"/>
      <c r="I266" s="175">
        <f>ROUND(E266*H266,2)</f>
        <v>0</v>
      </c>
      <c r="J266" s="174"/>
      <c r="K266" s="175">
        <f>ROUND(E266*J266,2)</f>
        <v>0</v>
      </c>
      <c r="L266" s="175">
        <v>21</v>
      </c>
      <c r="M266" s="175">
        <f>G266*(1+L266/100)</f>
        <v>0</v>
      </c>
      <c r="N266" s="173">
        <v>2.1000000000000001E-4</v>
      </c>
      <c r="O266" s="173">
        <f>ROUND(E266*N266,2)</f>
        <v>0</v>
      </c>
      <c r="P266" s="173">
        <v>0</v>
      </c>
      <c r="Q266" s="173">
        <f>ROUND(E266*P266,2)</f>
        <v>0</v>
      </c>
      <c r="R266" s="175" t="s">
        <v>505</v>
      </c>
      <c r="S266" s="175" t="s">
        <v>166</v>
      </c>
      <c r="T266" s="176" t="s">
        <v>167</v>
      </c>
      <c r="U266" s="159">
        <v>0.05</v>
      </c>
      <c r="V266" s="159">
        <f>ROUND(E266*U266,2)</f>
        <v>0.27</v>
      </c>
      <c r="W266" s="159"/>
      <c r="X266" s="159" t="s">
        <v>168</v>
      </c>
      <c r="Y266" s="159" t="s">
        <v>169</v>
      </c>
      <c r="Z266" s="149"/>
      <c r="AA266" s="149"/>
      <c r="AB266" s="149"/>
      <c r="AC266" s="149"/>
      <c r="AD266" s="149"/>
      <c r="AE266" s="149"/>
      <c r="AF266" s="149"/>
      <c r="AG266" s="149" t="s">
        <v>170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2" x14ac:dyDescent="0.2">
      <c r="A267" s="156"/>
      <c r="B267" s="157"/>
      <c r="C267" s="249" t="s">
        <v>506</v>
      </c>
      <c r="D267" s="250"/>
      <c r="E267" s="250"/>
      <c r="F267" s="250"/>
      <c r="G267" s="250"/>
      <c r="H267" s="159"/>
      <c r="I267" s="159"/>
      <c r="J267" s="159"/>
      <c r="K267" s="159"/>
      <c r="L267" s="159"/>
      <c r="M267" s="159"/>
      <c r="N267" s="158"/>
      <c r="O267" s="158"/>
      <c r="P267" s="158"/>
      <c r="Q267" s="158"/>
      <c r="R267" s="159"/>
      <c r="S267" s="159"/>
      <c r="T267" s="159"/>
      <c r="U267" s="159"/>
      <c r="V267" s="159"/>
      <c r="W267" s="159"/>
      <c r="X267" s="159"/>
      <c r="Y267" s="159"/>
      <c r="Z267" s="149"/>
      <c r="AA267" s="149"/>
      <c r="AB267" s="149"/>
      <c r="AC267" s="149"/>
      <c r="AD267" s="149"/>
      <c r="AE267" s="149"/>
      <c r="AF267" s="149"/>
      <c r="AG267" s="149" t="s">
        <v>192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2" x14ac:dyDescent="0.2">
      <c r="A268" s="156"/>
      <c r="B268" s="157"/>
      <c r="C268" s="187" t="s">
        <v>507</v>
      </c>
      <c r="D268" s="160"/>
      <c r="E268" s="161">
        <v>5.4</v>
      </c>
      <c r="F268" s="159"/>
      <c r="G268" s="159"/>
      <c r="H268" s="159"/>
      <c r="I268" s="159"/>
      <c r="J268" s="159"/>
      <c r="K268" s="159"/>
      <c r="L268" s="159"/>
      <c r="M268" s="159"/>
      <c r="N268" s="158"/>
      <c r="O268" s="158"/>
      <c r="P268" s="158"/>
      <c r="Q268" s="158"/>
      <c r="R268" s="159"/>
      <c r="S268" s="159"/>
      <c r="T268" s="159"/>
      <c r="U268" s="159"/>
      <c r="V268" s="159"/>
      <c r="W268" s="159"/>
      <c r="X268" s="159"/>
      <c r="Y268" s="159"/>
      <c r="Z268" s="149"/>
      <c r="AA268" s="149"/>
      <c r="AB268" s="149"/>
      <c r="AC268" s="149"/>
      <c r="AD268" s="149"/>
      <c r="AE268" s="149"/>
      <c r="AF268" s="149"/>
      <c r="AG268" s="149" t="s">
        <v>174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ht="22.5" outlineLevel="1" x14ac:dyDescent="0.2">
      <c r="A269" s="170">
        <v>108</v>
      </c>
      <c r="B269" s="171" t="s">
        <v>508</v>
      </c>
      <c r="C269" s="186" t="s">
        <v>509</v>
      </c>
      <c r="D269" s="172" t="s">
        <v>185</v>
      </c>
      <c r="E269" s="173">
        <v>5.4</v>
      </c>
      <c r="F269" s="174"/>
      <c r="G269" s="175">
        <f>ROUND(E269*F269,2)</f>
        <v>0</v>
      </c>
      <c r="H269" s="174"/>
      <c r="I269" s="175">
        <f>ROUND(E269*H269,2)</f>
        <v>0</v>
      </c>
      <c r="J269" s="174"/>
      <c r="K269" s="175">
        <f>ROUND(E269*J269,2)</f>
        <v>0</v>
      </c>
      <c r="L269" s="175">
        <v>21</v>
      </c>
      <c r="M269" s="175">
        <f>G269*(1+L269/100)</f>
        <v>0</v>
      </c>
      <c r="N269" s="173">
        <v>4.9100000000000003E-3</v>
      </c>
      <c r="O269" s="173">
        <f>ROUND(E269*N269,2)</f>
        <v>0.03</v>
      </c>
      <c r="P269" s="173">
        <v>0</v>
      </c>
      <c r="Q269" s="173">
        <f>ROUND(E269*P269,2)</f>
        <v>0</v>
      </c>
      <c r="R269" s="175" t="s">
        <v>505</v>
      </c>
      <c r="S269" s="175" t="s">
        <v>166</v>
      </c>
      <c r="T269" s="176" t="s">
        <v>167</v>
      </c>
      <c r="U269" s="159">
        <v>1.0165</v>
      </c>
      <c r="V269" s="159">
        <f>ROUND(E269*U269,2)</f>
        <v>5.49</v>
      </c>
      <c r="W269" s="159"/>
      <c r="X269" s="159" t="s">
        <v>168</v>
      </c>
      <c r="Y269" s="159" t="s">
        <v>169</v>
      </c>
      <c r="Z269" s="149"/>
      <c r="AA269" s="149"/>
      <c r="AB269" s="149"/>
      <c r="AC269" s="149"/>
      <c r="AD269" s="149"/>
      <c r="AE269" s="149"/>
      <c r="AF269" s="149"/>
      <c r="AG269" s="149" t="s">
        <v>170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2" x14ac:dyDescent="0.2">
      <c r="A270" s="156"/>
      <c r="B270" s="157"/>
      <c r="C270" s="187" t="s">
        <v>510</v>
      </c>
      <c r="D270" s="160"/>
      <c r="E270" s="161">
        <v>5.4</v>
      </c>
      <c r="F270" s="159"/>
      <c r="G270" s="159"/>
      <c r="H270" s="159"/>
      <c r="I270" s="159"/>
      <c r="J270" s="159"/>
      <c r="K270" s="159"/>
      <c r="L270" s="159"/>
      <c r="M270" s="159"/>
      <c r="N270" s="158"/>
      <c r="O270" s="158"/>
      <c r="P270" s="158"/>
      <c r="Q270" s="158"/>
      <c r="R270" s="159"/>
      <c r="S270" s="159"/>
      <c r="T270" s="159"/>
      <c r="U270" s="159"/>
      <c r="V270" s="159"/>
      <c r="W270" s="159"/>
      <c r="X270" s="159"/>
      <c r="Y270" s="159"/>
      <c r="Z270" s="149"/>
      <c r="AA270" s="149"/>
      <c r="AB270" s="149"/>
      <c r="AC270" s="149"/>
      <c r="AD270" s="149"/>
      <c r="AE270" s="149"/>
      <c r="AF270" s="149"/>
      <c r="AG270" s="149" t="s">
        <v>174</v>
      </c>
      <c r="AH270" s="149">
        <v>5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ht="22.5" outlineLevel="1" x14ac:dyDescent="0.2">
      <c r="A271" s="170">
        <v>109</v>
      </c>
      <c r="B271" s="171" t="s">
        <v>511</v>
      </c>
      <c r="C271" s="186" t="s">
        <v>512</v>
      </c>
      <c r="D271" s="172" t="s">
        <v>185</v>
      </c>
      <c r="E271" s="173">
        <v>5.4</v>
      </c>
      <c r="F271" s="174"/>
      <c r="G271" s="175">
        <f>ROUND(E271*F271,2)</f>
        <v>0</v>
      </c>
      <c r="H271" s="174"/>
      <c r="I271" s="175">
        <f>ROUND(E271*H271,2)</f>
        <v>0</v>
      </c>
      <c r="J271" s="174"/>
      <c r="K271" s="175">
        <f>ROUND(E271*J271,2)</f>
        <v>0</v>
      </c>
      <c r="L271" s="175">
        <v>21</v>
      </c>
      <c r="M271" s="175">
        <f>G271*(1+L271/100)</f>
        <v>0</v>
      </c>
      <c r="N271" s="173">
        <v>8.9999999999999998E-4</v>
      </c>
      <c r="O271" s="173">
        <f>ROUND(E271*N271,2)</f>
        <v>0</v>
      </c>
      <c r="P271" s="173">
        <v>0</v>
      </c>
      <c r="Q271" s="173">
        <f>ROUND(E271*P271,2)</f>
        <v>0</v>
      </c>
      <c r="R271" s="175" t="s">
        <v>505</v>
      </c>
      <c r="S271" s="175" t="s">
        <v>166</v>
      </c>
      <c r="T271" s="176" t="s">
        <v>167</v>
      </c>
      <c r="U271" s="159">
        <v>0</v>
      </c>
      <c r="V271" s="159">
        <f>ROUND(E271*U271,2)</f>
        <v>0</v>
      </c>
      <c r="W271" s="159"/>
      <c r="X271" s="159" t="s">
        <v>168</v>
      </c>
      <c r="Y271" s="159" t="s">
        <v>169</v>
      </c>
      <c r="Z271" s="149"/>
      <c r="AA271" s="149"/>
      <c r="AB271" s="149"/>
      <c r="AC271" s="149"/>
      <c r="AD271" s="149"/>
      <c r="AE271" s="149"/>
      <c r="AF271" s="149"/>
      <c r="AG271" s="149" t="s">
        <v>170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2" x14ac:dyDescent="0.2">
      <c r="A272" s="156"/>
      <c r="B272" s="157"/>
      <c r="C272" s="187" t="s">
        <v>510</v>
      </c>
      <c r="D272" s="160"/>
      <c r="E272" s="161">
        <v>5.4</v>
      </c>
      <c r="F272" s="159"/>
      <c r="G272" s="159"/>
      <c r="H272" s="159"/>
      <c r="I272" s="159"/>
      <c r="J272" s="159"/>
      <c r="K272" s="159"/>
      <c r="L272" s="159"/>
      <c r="M272" s="159"/>
      <c r="N272" s="158"/>
      <c r="O272" s="158"/>
      <c r="P272" s="158"/>
      <c r="Q272" s="158"/>
      <c r="R272" s="159"/>
      <c r="S272" s="159"/>
      <c r="T272" s="159"/>
      <c r="U272" s="159"/>
      <c r="V272" s="159"/>
      <c r="W272" s="159"/>
      <c r="X272" s="159"/>
      <c r="Y272" s="159"/>
      <c r="Z272" s="149"/>
      <c r="AA272" s="149"/>
      <c r="AB272" s="149"/>
      <c r="AC272" s="149"/>
      <c r="AD272" s="149"/>
      <c r="AE272" s="149"/>
      <c r="AF272" s="149"/>
      <c r="AG272" s="149" t="s">
        <v>174</v>
      </c>
      <c r="AH272" s="149">
        <v>5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ht="22.5" outlineLevel="1" x14ac:dyDescent="0.2">
      <c r="A273" s="170">
        <v>110</v>
      </c>
      <c r="B273" s="171" t="s">
        <v>513</v>
      </c>
      <c r="C273" s="186" t="s">
        <v>514</v>
      </c>
      <c r="D273" s="172" t="s">
        <v>185</v>
      </c>
      <c r="E273" s="173">
        <v>5.4</v>
      </c>
      <c r="F273" s="174"/>
      <c r="G273" s="175">
        <f>ROUND(E273*F273,2)</f>
        <v>0</v>
      </c>
      <c r="H273" s="174"/>
      <c r="I273" s="175">
        <f>ROUND(E273*H273,2)</f>
        <v>0</v>
      </c>
      <c r="J273" s="174"/>
      <c r="K273" s="175">
        <f>ROUND(E273*J273,2)</f>
        <v>0</v>
      </c>
      <c r="L273" s="175">
        <v>21</v>
      </c>
      <c r="M273" s="175">
        <f>G273*(1+L273/100)</f>
        <v>0</v>
      </c>
      <c r="N273" s="173">
        <v>0</v>
      </c>
      <c r="O273" s="173">
        <f>ROUND(E273*N273,2)</f>
        <v>0</v>
      </c>
      <c r="P273" s="173">
        <v>0</v>
      </c>
      <c r="Q273" s="173">
        <f>ROUND(E273*P273,2)</f>
        <v>0</v>
      </c>
      <c r="R273" s="175" t="s">
        <v>505</v>
      </c>
      <c r="S273" s="175" t="s">
        <v>166</v>
      </c>
      <c r="T273" s="176" t="s">
        <v>167</v>
      </c>
      <c r="U273" s="159">
        <v>0.13</v>
      </c>
      <c r="V273" s="159">
        <f>ROUND(E273*U273,2)</f>
        <v>0.7</v>
      </c>
      <c r="W273" s="159"/>
      <c r="X273" s="159" t="s">
        <v>168</v>
      </c>
      <c r="Y273" s="159" t="s">
        <v>169</v>
      </c>
      <c r="Z273" s="149"/>
      <c r="AA273" s="149"/>
      <c r="AB273" s="149"/>
      <c r="AC273" s="149"/>
      <c r="AD273" s="149"/>
      <c r="AE273" s="149"/>
      <c r="AF273" s="149"/>
      <c r="AG273" s="149" t="s">
        <v>170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2" x14ac:dyDescent="0.2">
      <c r="A274" s="156"/>
      <c r="B274" s="157"/>
      <c r="C274" s="187" t="s">
        <v>510</v>
      </c>
      <c r="D274" s="160"/>
      <c r="E274" s="161">
        <v>5.4</v>
      </c>
      <c r="F274" s="159"/>
      <c r="G274" s="159"/>
      <c r="H274" s="159"/>
      <c r="I274" s="159"/>
      <c r="J274" s="159"/>
      <c r="K274" s="159"/>
      <c r="L274" s="159"/>
      <c r="M274" s="159"/>
      <c r="N274" s="158"/>
      <c r="O274" s="158"/>
      <c r="P274" s="158"/>
      <c r="Q274" s="158"/>
      <c r="R274" s="159"/>
      <c r="S274" s="159"/>
      <c r="T274" s="159"/>
      <c r="U274" s="159"/>
      <c r="V274" s="159"/>
      <c r="W274" s="159"/>
      <c r="X274" s="159"/>
      <c r="Y274" s="159"/>
      <c r="Z274" s="149"/>
      <c r="AA274" s="149"/>
      <c r="AB274" s="149"/>
      <c r="AC274" s="149"/>
      <c r="AD274" s="149"/>
      <c r="AE274" s="149"/>
      <c r="AF274" s="149"/>
      <c r="AG274" s="149" t="s">
        <v>174</v>
      </c>
      <c r="AH274" s="149">
        <v>5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70">
        <v>111</v>
      </c>
      <c r="B275" s="171" t="s">
        <v>515</v>
      </c>
      <c r="C275" s="186" t="s">
        <v>516</v>
      </c>
      <c r="D275" s="172" t="s">
        <v>214</v>
      </c>
      <c r="E275" s="173">
        <v>38</v>
      </c>
      <c r="F275" s="174"/>
      <c r="G275" s="175">
        <f>ROUND(E275*F275,2)</f>
        <v>0</v>
      </c>
      <c r="H275" s="174"/>
      <c r="I275" s="175">
        <f>ROUND(E275*H275,2)</f>
        <v>0</v>
      </c>
      <c r="J275" s="174"/>
      <c r="K275" s="175">
        <f>ROUND(E275*J275,2)</f>
        <v>0</v>
      </c>
      <c r="L275" s="175">
        <v>21</v>
      </c>
      <c r="M275" s="175">
        <f>G275*(1+L275/100)</f>
        <v>0</v>
      </c>
      <c r="N275" s="173">
        <v>1.2999999999999999E-4</v>
      </c>
      <c r="O275" s="173">
        <f>ROUND(E275*N275,2)</f>
        <v>0</v>
      </c>
      <c r="P275" s="173">
        <v>0</v>
      </c>
      <c r="Q275" s="173">
        <f>ROUND(E275*P275,2)</f>
        <v>0</v>
      </c>
      <c r="R275" s="175" t="s">
        <v>505</v>
      </c>
      <c r="S275" s="175" t="s">
        <v>166</v>
      </c>
      <c r="T275" s="176" t="s">
        <v>167</v>
      </c>
      <c r="U275" s="159">
        <v>0.12</v>
      </c>
      <c r="V275" s="159">
        <f>ROUND(E275*U275,2)</f>
        <v>4.5599999999999996</v>
      </c>
      <c r="W275" s="159"/>
      <c r="X275" s="159" t="s">
        <v>168</v>
      </c>
      <c r="Y275" s="159" t="s">
        <v>169</v>
      </c>
      <c r="Z275" s="149"/>
      <c r="AA275" s="149"/>
      <c r="AB275" s="149"/>
      <c r="AC275" s="149"/>
      <c r="AD275" s="149"/>
      <c r="AE275" s="149"/>
      <c r="AF275" s="149"/>
      <c r="AG275" s="149" t="s">
        <v>170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2" x14ac:dyDescent="0.2">
      <c r="A276" s="156"/>
      <c r="B276" s="157"/>
      <c r="C276" s="187" t="s">
        <v>517</v>
      </c>
      <c r="D276" s="160"/>
      <c r="E276" s="161">
        <v>38</v>
      </c>
      <c r="F276" s="159"/>
      <c r="G276" s="159"/>
      <c r="H276" s="159"/>
      <c r="I276" s="159"/>
      <c r="J276" s="159"/>
      <c r="K276" s="159"/>
      <c r="L276" s="159"/>
      <c r="M276" s="159"/>
      <c r="N276" s="158"/>
      <c r="O276" s="158"/>
      <c r="P276" s="158"/>
      <c r="Q276" s="158"/>
      <c r="R276" s="159"/>
      <c r="S276" s="159"/>
      <c r="T276" s="159"/>
      <c r="U276" s="159"/>
      <c r="V276" s="159"/>
      <c r="W276" s="159"/>
      <c r="X276" s="159"/>
      <c r="Y276" s="159"/>
      <c r="Z276" s="149"/>
      <c r="AA276" s="149"/>
      <c r="AB276" s="149"/>
      <c r="AC276" s="149"/>
      <c r="AD276" s="149"/>
      <c r="AE276" s="149"/>
      <c r="AF276" s="149"/>
      <c r="AG276" s="149" t="s">
        <v>174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ht="22.5" outlineLevel="1" x14ac:dyDescent="0.2">
      <c r="A277" s="170">
        <v>112</v>
      </c>
      <c r="B277" s="171" t="s">
        <v>518</v>
      </c>
      <c r="C277" s="186" t="s">
        <v>519</v>
      </c>
      <c r="D277" s="172" t="s">
        <v>185</v>
      </c>
      <c r="E277" s="173">
        <v>5.28</v>
      </c>
      <c r="F277" s="174"/>
      <c r="G277" s="175">
        <f>ROUND(E277*F277,2)</f>
        <v>0</v>
      </c>
      <c r="H277" s="174"/>
      <c r="I277" s="175">
        <f>ROUND(E277*H277,2)</f>
        <v>0</v>
      </c>
      <c r="J277" s="174"/>
      <c r="K277" s="175">
        <f>ROUND(E277*J277,2)</f>
        <v>0</v>
      </c>
      <c r="L277" s="175">
        <v>21</v>
      </c>
      <c r="M277" s="175">
        <f>G277*(1+L277/100)</f>
        <v>0</v>
      </c>
      <c r="N277" s="173">
        <v>1.26E-2</v>
      </c>
      <c r="O277" s="173">
        <f>ROUND(E277*N277,2)</f>
        <v>7.0000000000000007E-2</v>
      </c>
      <c r="P277" s="173">
        <v>0</v>
      </c>
      <c r="Q277" s="173">
        <f>ROUND(E277*P277,2)</f>
        <v>0</v>
      </c>
      <c r="R277" s="175" t="s">
        <v>321</v>
      </c>
      <c r="S277" s="175" t="s">
        <v>166</v>
      </c>
      <c r="T277" s="176" t="s">
        <v>167</v>
      </c>
      <c r="U277" s="159">
        <v>0</v>
      </c>
      <c r="V277" s="159">
        <f>ROUND(E277*U277,2)</f>
        <v>0</v>
      </c>
      <c r="W277" s="159"/>
      <c r="X277" s="159" t="s">
        <v>322</v>
      </c>
      <c r="Y277" s="159" t="s">
        <v>169</v>
      </c>
      <c r="Z277" s="149"/>
      <c r="AA277" s="149"/>
      <c r="AB277" s="149"/>
      <c r="AC277" s="149"/>
      <c r="AD277" s="149"/>
      <c r="AE277" s="149"/>
      <c r="AF277" s="149"/>
      <c r="AG277" s="149" t="s">
        <v>323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2" x14ac:dyDescent="0.2">
      <c r="A278" s="156"/>
      <c r="B278" s="157"/>
      <c r="C278" s="187" t="s">
        <v>520</v>
      </c>
      <c r="D278" s="160"/>
      <c r="E278" s="161">
        <v>5.28</v>
      </c>
      <c r="F278" s="159"/>
      <c r="G278" s="159"/>
      <c r="H278" s="159"/>
      <c r="I278" s="159"/>
      <c r="J278" s="159"/>
      <c r="K278" s="159"/>
      <c r="L278" s="159"/>
      <c r="M278" s="159"/>
      <c r="N278" s="158"/>
      <c r="O278" s="158"/>
      <c r="P278" s="158"/>
      <c r="Q278" s="158"/>
      <c r="R278" s="159"/>
      <c r="S278" s="159"/>
      <c r="T278" s="159"/>
      <c r="U278" s="159"/>
      <c r="V278" s="159"/>
      <c r="W278" s="159"/>
      <c r="X278" s="159"/>
      <c r="Y278" s="159"/>
      <c r="Z278" s="149"/>
      <c r="AA278" s="149"/>
      <c r="AB278" s="149"/>
      <c r="AC278" s="149"/>
      <c r="AD278" s="149"/>
      <c r="AE278" s="149"/>
      <c r="AF278" s="149"/>
      <c r="AG278" s="149" t="s">
        <v>174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78">
        <v>113</v>
      </c>
      <c r="B279" s="179" t="s">
        <v>521</v>
      </c>
      <c r="C279" s="188" t="s">
        <v>522</v>
      </c>
      <c r="D279" s="180" t="s">
        <v>205</v>
      </c>
      <c r="E279" s="181">
        <v>0.10398</v>
      </c>
      <c r="F279" s="182"/>
      <c r="G279" s="183">
        <f>ROUND(E279*F279,2)</f>
        <v>0</v>
      </c>
      <c r="H279" s="182"/>
      <c r="I279" s="183">
        <f>ROUND(E279*H279,2)</f>
        <v>0</v>
      </c>
      <c r="J279" s="182"/>
      <c r="K279" s="183">
        <f>ROUND(E279*J279,2)</f>
        <v>0</v>
      </c>
      <c r="L279" s="183">
        <v>21</v>
      </c>
      <c r="M279" s="183">
        <f>G279*(1+L279/100)</f>
        <v>0</v>
      </c>
      <c r="N279" s="181">
        <v>0</v>
      </c>
      <c r="O279" s="181">
        <f>ROUND(E279*N279,2)</f>
        <v>0</v>
      </c>
      <c r="P279" s="181">
        <v>0</v>
      </c>
      <c r="Q279" s="181">
        <f>ROUND(E279*P279,2)</f>
        <v>0</v>
      </c>
      <c r="R279" s="183" t="s">
        <v>505</v>
      </c>
      <c r="S279" s="183" t="s">
        <v>166</v>
      </c>
      <c r="T279" s="184" t="s">
        <v>167</v>
      </c>
      <c r="U279" s="159">
        <v>1.2649999999999999</v>
      </c>
      <c r="V279" s="159">
        <f>ROUND(E279*U279,2)</f>
        <v>0.13</v>
      </c>
      <c r="W279" s="159"/>
      <c r="X279" s="159" t="s">
        <v>310</v>
      </c>
      <c r="Y279" s="159" t="s">
        <v>169</v>
      </c>
      <c r="Z279" s="149"/>
      <c r="AA279" s="149"/>
      <c r="AB279" s="149"/>
      <c r="AC279" s="149"/>
      <c r="AD279" s="149"/>
      <c r="AE279" s="149"/>
      <c r="AF279" s="149"/>
      <c r="AG279" s="149" t="s">
        <v>311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x14ac:dyDescent="0.2">
      <c r="A280" s="163" t="s">
        <v>160</v>
      </c>
      <c r="B280" s="164" t="s">
        <v>120</v>
      </c>
      <c r="C280" s="185" t="s">
        <v>121</v>
      </c>
      <c r="D280" s="165"/>
      <c r="E280" s="166"/>
      <c r="F280" s="167"/>
      <c r="G280" s="167">
        <f>SUMIF(AG281:AG286,"&lt;&gt;NOR",G281:G286)</f>
        <v>0</v>
      </c>
      <c r="H280" s="167"/>
      <c r="I280" s="167">
        <f>SUM(I281:I286)</f>
        <v>0</v>
      </c>
      <c r="J280" s="167"/>
      <c r="K280" s="167">
        <f>SUM(K281:K286)</f>
        <v>0</v>
      </c>
      <c r="L280" s="167"/>
      <c r="M280" s="167">
        <f>SUM(M281:M286)</f>
        <v>0</v>
      </c>
      <c r="N280" s="166"/>
      <c r="O280" s="166">
        <f>SUM(O281:O286)</f>
        <v>0.05</v>
      </c>
      <c r="P280" s="166"/>
      <c r="Q280" s="166">
        <f>SUM(Q281:Q286)</f>
        <v>0</v>
      </c>
      <c r="R280" s="167"/>
      <c r="S280" s="167"/>
      <c r="T280" s="168"/>
      <c r="U280" s="162"/>
      <c r="V280" s="162">
        <f>SUM(V281:V286)</f>
        <v>27.28</v>
      </c>
      <c r="W280" s="162"/>
      <c r="X280" s="162"/>
      <c r="Y280" s="162"/>
      <c r="AG280" t="s">
        <v>161</v>
      </c>
    </row>
    <row r="281" spans="1:60" ht="22.5" outlineLevel="1" x14ac:dyDescent="0.2">
      <c r="A281" s="170">
        <v>114</v>
      </c>
      <c r="B281" s="171" t="s">
        <v>523</v>
      </c>
      <c r="C281" s="186" t="s">
        <v>524</v>
      </c>
      <c r="D281" s="172" t="s">
        <v>185</v>
      </c>
      <c r="E281" s="173">
        <v>107.87</v>
      </c>
      <c r="F281" s="174"/>
      <c r="G281" s="175">
        <f>ROUND(E281*F281,2)</f>
        <v>0</v>
      </c>
      <c r="H281" s="174"/>
      <c r="I281" s="175">
        <f>ROUND(E281*H281,2)</f>
        <v>0</v>
      </c>
      <c r="J281" s="174"/>
      <c r="K281" s="175">
        <f>ROUND(E281*J281,2)</f>
        <v>0</v>
      </c>
      <c r="L281" s="175">
        <v>21</v>
      </c>
      <c r="M281" s="175">
        <f>G281*(1+L281/100)</f>
        <v>0</v>
      </c>
      <c r="N281" s="173">
        <v>4.8999999999999998E-4</v>
      </c>
      <c r="O281" s="173">
        <f>ROUND(E281*N281,2)</f>
        <v>0.05</v>
      </c>
      <c r="P281" s="173">
        <v>0</v>
      </c>
      <c r="Q281" s="173">
        <f>ROUND(E281*P281,2)</f>
        <v>0</v>
      </c>
      <c r="R281" s="175" t="s">
        <v>525</v>
      </c>
      <c r="S281" s="175" t="s">
        <v>166</v>
      </c>
      <c r="T281" s="176" t="s">
        <v>167</v>
      </c>
      <c r="U281" s="159">
        <v>0.24299999999999999</v>
      </c>
      <c r="V281" s="159">
        <f>ROUND(E281*U281,2)</f>
        <v>26.21</v>
      </c>
      <c r="W281" s="159"/>
      <c r="X281" s="159" t="s">
        <v>168</v>
      </c>
      <c r="Y281" s="159" t="s">
        <v>169</v>
      </c>
      <c r="Z281" s="149"/>
      <c r="AA281" s="149"/>
      <c r="AB281" s="149"/>
      <c r="AC281" s="149"/>
      <c r="AD281" s="149"/>
      <c r="AE281" s="149"/>
      <c r="AF281" s="149"/>
      <c r="AG281" s="149" t="s">
        <v>170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2" x14ac:dyDescent="0.2">
      <c r="A282" s="156"/>
      <c r="B282" s="157"/>
      <c r="C282" s="187" t="s">
        <v>449</v>
      </c>
      <c r="D282" s="160"/>
      <c r="E282" s="161">
        <v>59.23</v>
      </c>
      <c r="F282" s="159"/>
      <c r="G282" s="159"/>
      <c r="H282" s="159"/>
      <c r="I282" s="159"/>
      <c r="J282" s="159"/>
      <c r="K282" s="159"/>
      <c r="L282" s="159"/>
      <c r="M282" s="159"/>
      <c r="N282" s="158"/>
      <c r="O282" s="158"/>
      <c r="P282" s="158"/>
      <c r="Q282" s="158"/>
      <c r="R282" s="159"/>
      <c r="S282" s="159"/>
      <c r="T282" s="159"/>
      <c r="U282" s="159"/>
      <c r="V282" s="159"/>
      <c r="W282" s="159"/>
      <c r="X282" s="159"/>
      <c r="Y282" s="159"/>
      <c r="Z282" s="149"/>
      <c r="AA282" s="149"/>
      <c r="AB282" s="149"/>
      <c r="AC282" s="149"/>
      <c r="AD282" s="149"/>
      <c r="AE282" s="149"/>
      <c r="AF282" s="149"/>
      <c r="AG282" s="149" t="s">
        <v>174</v>
      </c>
      <c r="AH282" s="149">
        <v>5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3" x14ac:dyDescent="0.2">
      <c r="A283" s="156"/>
      <c r="B283" s="157"/>
      <c r="C283" s="187" t="s">
        <v>526</v>
      </c>
      <c r="D283" s="160"/>
      <c r="E283" s="161">
        <v>48.64</v>
      </c>
      <c r="F283" s="159"/>
      <c r="G283" s="159"/>
      <c r="H283" s="159"/>
      <c r="I283" s="159"/>
      <c r="J283" s="159"/>
      <c r="K283" s="159"/>
      <c r="L283" s="159"/>
      <c r="M283" s="159"/>
      <c r="N283" s="158"/>
      <c r="O283" s="158"/>
      <c r="P283" s="158"/>
      <c r="Q283" s="158"/>
      <c r="R283" s="159"/>
      <c r="S283" s="159"/>
      <c r="T283" s="159"/>
      <c r="U283" s="159"/>
      <c r="V283" s="159"/>
      <c r="W283" s="159"/>
      <c r="X283" s="159"/>
      <c r="Y283" s="159"/>
      <c r="Z283" s="149"/>
      <c r="AA283" s="149"/>
      <c r="AB283" s="149"/>
      <c r="AC283" s="149"/>
      <c r="AD283" s="149"/>
      <c r="AE283" s="149"/>
      <c r="AF283" s="149"/>
      <c r="AG283" s="149" t="s">
        <v>174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ht="22.5" outlineLevel="1" x14ac:dyDescent="0.2">
      <c r="A284" s="170">
        <v>115</v>
      </c>
      <c r="B284" s="171" t="s">
        <v>527</v>
      </c>
      <c r="C284" s="186" t="s">
        <v>528</v>
      </c>
      <c r="D284" s="172" t="s">
        <v>214</v>
      </c>
      <c r="E284" s="173">
        <v>12</v>
      </c>
      <c r="F284" s="174"/>
      <c r="G284" s="175">
        <f>ROUND(E284*F284,2)</f>
        <v>0</v>
      </c>
      <c r="H284" s="174"/>
      <c r="I284" s="175">
        <f>ROUND(E284*H284,2)</f>
        <v>0</v>
      </c>
      <c r="J284" s="174"/>
      <c r="K284" s="175">
        <f>ROUND(E284*J284,2)</f>
        <v>0</v>
      </c>
      <c r="L284" s="175">
        <v>21</v>
      </c>
      <c r="M284" s="175">
        <f>G284*(1+L284/100)</f>
        <v>0</v>
      </c>
      <c r="N284" s="173">
        <v>6.9999999999999994E-5</v>
      </c>
      <c r="O284" s="173">
        <f>ROUND(E284*N284,2)</f>
        <v>0</v>
      </c>
      <c r="P284" s="173">
        <v>0</v>
      </c>
      <c r="Q284" s="173">
        <f>ROUND(E284*P284,2)</f>
        <v>0</v>
      </c>
      <c r="R284" s="175" t="s">
        <v>525</v>
      </c>
      <c r="S284" s="175" t="s">
        <v>166</v>
      </c>
      <c r="T284" s="176" t="s">
        <v>167</v>
      </c>
      <c r="U284" s="159">
        <v>8.8999999999999996E-2</v>
      </c>
      <c r="V284" s="159">
        <f>ROUND(E284*U284,2)</f>
        <v>1.07</v>
      </c>
      <c r="W284" s="159"/>
      <c r="X284" s="159" t="s">
        <v>168</v>
      </c>
      <c r="Y284" s="159" t="s">
        <v>169</v>
      </c>
      <c r="Z284" s="149"/>
      <c r="AA284" s="149"/>
      <c r="AB284" s="149"/>
      <c r="AC284" s="149"/>
      <c r="AD284" s="149"/>
      <c r="AE284" s="149"/>
      <c r="AF284" s="149"/>
      <c r="AG284" s="149" t="s">
        <v>170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2" x14ac:dyDescent="0.2">
      <c r="A285" s="156"/>
      <c r="B285" s="157"/>
      <c r="C285" s="251" t="s">
        <v>529</v>
      </c>
      <c r="D285" s="252"/>
      <c r="E285" s="252"/>
      <c r="F285" s="252"/>
      <c r="G285" s="252"/>
      <c r="H285" s="159"/>
      <c r="I285" s="159"/>
      <c r="J285" s="159"/>
      <c r="K285" s="159"/>
      <c r="L285" s="159"/>
      <c r="M285" s="159"/>
      <c r="N285" s="158"/>
      <c r="O285" s="158"/>
      <c r="P285" s="158"/>
      <c r="Q285" s="158"/>
      <c r="R285" s="159"/>
      <c r="S285" s="159"/>
      <c r="T285" s="159"/>
      <c r="U285" s="159"/>
      <c r="V285" s="159"/>
      <c r="W285" s="159"/>
      <c r="X285" s="159"/>
      <c r="Y285" s="159"/>
      <c r="Z285" s="149"/>
      <c r="AA285" s="149"/>
      <c r="AB285" s="149"/>
      <c r="AC285" s="149"/>
      <c r="AD285" s="149"/>
      <c r="AE285" s="149"/>
      <c r="AF285" s="149"/>
      <c r="AG285" s="149" t="s">
        <v>172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2" x14ac:dyDescent="0.2">
      <c r="A286" s="156"/>
      <c r="B286" s="157"/>
      <c r="C286" s="187" t="s">
        <v>530</v>
      </c>
      <c r="D286" s="160"/>
      <c r="E286" s="161">
        <v>12</v>
      </c>
      <c r="F286" s="159"/>
      <c r="G286" s="159"/>
      <c r="H286" s="159"/>
      <c r="I286" s="159"/>
      <c r="J286" s="159"/>
      <c r="K286" s="159"/>
      <c r="L286" s="159"/>
      <c r="M286" s="159"/>
      <c r="N286" s="158"/>
      <c r="O286" s="158"/>
      <c r="P286" s="158"/>
      <c r="Q286" s="158"/>
      <c r="R286" s="159"/>
      <c r="S286" s="159"/>
      <c r="T286" s="159"/>
      <c r="U286" s="159"/>
      <c r="V286" s="159"/>
      <c r="W286" s="159"/>
      <c r="X286" s="159"/>
      <c r="Y286" s="159"/>
      <c r="Z286" s="149"/>
      <c r="AA286" s="149"/>
      <c r="AB286" s="149"/>
      <c r="AC286" s="149"/>
      <c r="AD286" s="149"/>
      <c r="AE286" s="149"/>
      <c r="AF286" s="149"/>
      <c r="AG286" s="149" t="s">
        <v>174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x14ac:dyDescent="0.2">
      <c r="A287" s="163" t="s">
        <v>160</v>
      </c>
      <c r="B287" s="164" t="s">
        <v>122</v>
      </c>
      <c r="C287" s="185" t="s">
        <v>123</v>
      </c>
      <c r="D287" s="165"/>
      <c r="E287" s="166"/>
      <c r="F287" s="167"/>
      <c r="G287" s="167">
        <f>SUMIF(AG288:AG301,"&lt;&gt;NOR",G288:G301)</f>
        <v>0</v>
      </c>
      <c r="H287" s="167"/>
      <c r="I287" s="167">
        <f>SUM(I288:I301)</f>
        <v>0</v>
      </c>
      <c r="J287" s="167"/>
      <c r="K287" s="167">
        <f>SUM(K288:K301)</f>
        <v>0</v>
      </c>
      <c r="L287" s="167"/>
      <c r="M287" s="167">
        <f>SUM(M288:M301)</f>
        <v>0</v>
      </c>
      <c r="N287" s="166"/>
      <c r="O287" s="166">
        <f>SUM(O288:O301)</f>
        <v>7.0000000000000007E-2</v>
      </c>
      <c r="P287" s="166"/>
      <c r="Q287" s="166">
        <f>SUM(Q288:Q301)</f>
        <v>0</v>
      </c>
      <c r="R287" s="167"/>
      <c r="S287" s="167"/>
      <c r="T287" s="168"/>
      <c r="U287" s="162"/>
      <c r="V287" s="162">
        <f>SUM(V288:V301)</f>
        <v>35.650000000000006</v>
      </c>
      <c r="W287" s="162"/>
      <c r="X287" s="162"/>
      <c r="Y287" s="162"/>
      <c r="AG287" t="s">
        <v>161</v>
      </c>
    </row>
    <row r="288" spans="1:60" outlineLevel="1" x14ac:dyDescent="0.2">
      <c r="A288" s="170">
        <v>116</v>
      </c>
      <c r="B288" s="171" t="s">
        <v>531</v>
      </c>
      <c r="C288" s="186" t="s">
        <v>532</v>
      </c>
      <c r="D288" s="172" t="s">
        <v>185</v>
      </c>
      <c r="E288" s="173">
        <v>224.185</v>
      </c>
      <c r="F288" s="174"/>
      <c r="G288" s="175">
        <f>ROUND(E288*F288,2)</f>
        <v>0</v>
      </c>
      <c r="H288" s="174"/>
      <c r="I288" s="175">
        <f>ROUND(E288*H288,2)</f>
        <v>0</v>
      </c>
      <c r="J288" s="174"/>
      <c r="K288" s="175">
        <f>ROUND(E288*J288,2)</f>
        <v>0</v>
      </c>
      <c r="L288" s="175">
        <v>21</v>
      </c>
      <c r="M288" s="175">
        <f>G288*(1+L288/100)</f>
        <v>0</v>
      </c>
      <c r="N288" s="173">
        <v>6.9999999999999994E-5</v>
      </c>
      <c r="O288" s="173">
        <f>ROUND(E288*N288,2)</f>
        <v>0.02</v>
      </c>
      <c r="P288" s="173">
        <v>0</v>
      </c>
      <c r="Q288" s="173">
        <f>ROUND(E288*P288,2)</f>
        <v>0</v>
      </c>
      <c r="R288" s="175" t="s">
        <v>533</v>
      </c>
      <c r="S288" s="175" t="s">
        <v>166</v>
      </c>
      <c r="T288" s="176" t="s">
        <v>167</v>
      </c>
      <c r="U288" s="159">
        <v>0.03</v>
      </c>
      <c r="V288" s="159">
        <f>ROUND(E288*U288,2)</f>
        <v>6.73</v>
      </c>
      <c r="W288" s="159"/>
      <c r="X288" s="159" t="s">
        <v>168</v>
      </c>
      <c r="Y288" s="159" t="s">
        <v>169</v>
      </c>
      <c r="Z288" s="149"/>
      <c r="AA288" s="149"/>
      <c r="AB288" s="149"/>
      <c r="AC288" s="149"/>
      <c r="AD288" s="149"/>
      <c r="AE288" s="149"/>
      <c r="AF288" s="149"/>
      <c r="AG288" s="149" t="s">
        <v>170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2" x14ac:dyDescent="0.2">
      <c r="A289" s="156"/>
      <c r="B289" s="157"/>
      <c r="C289" s="187" t="s">
        <v>534</v>
      </c>
      <c r="D289" s="160"/>
      <c r="E289" s="161">
        <v>216.6</v>
      </c>
      <c r="F289" s="159"/>
      <c r="G289" s="159"/>
      <c r="H289" s="159"/>
      <c r="I289" s="159"/>
      <c r="J289" s="159"/>
      <c r="K289" s="159"/>
      <c r="L289" s="159"/>
      <c r="M289" s="159"/>
      <c r="N289" s="158"/>
      <c r="O289" s="158"/>
      <c r="P289" s="158"/>
      <c r="Q289" s="158"/>
      <c r="R289" s="159"/>
      <c r="S289" s="159"/>
      <c r="T289" s="159"/>
      <c r="U289" s="159"/>
      <c r="V289" s="159"/>
      <c r="W289" s="159"/>
      <c r="X289" s="159"/>
      <c r="Y289" s="159"/>
      <c r="Z289" s="149"/>
      <c r="AA289" s="149"/>
      <c r="AB289" s="149"/>
      <c r="AC289" s="149"/>
      <c r="AD289" s="149"/>
      <c r="AE289" s="149"/>
      <c r="AF289" s="149"/>
      <c r="AG289" s="149" t="s">
        <v>174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3" x14ac:dyDescent="0.2">
      <c r="A290" s="156"/>
      <c r="B290" s="157"/>
      <c r="C290" s="187" t="s">
        <v>201</v>
      </c>
      <c r="D290" s="160"/>
      <c r="E290" s="161">
        <v>3.69</v>
      </c>
      <c r="F290" s="159"/>
      <c r="G290" s="159"/>
      <c r="H290" s="159"/>
      <c r="I290" s="159"/>
      <c r="J290" s="159"/>
      <c r="K290" s="159"/>
      <c r="L290" s="159"/>
      <c r="M290" s="159"/>
      <c r="N290" s="158"/>
      <c r="O290" s="158"/>
      <c r="P290" s="158"/>
      <c r="Q290" s="158"/>
      <c r="R290" s="159"/>
      <c r="S290" s="159"/>
      <c r="T290" s="159"/>
      <c r="U290" s="159"/>
      <c r="V290" s="159"/>
      <c r="W290" s="159"/>
      <c r="X290" s="159"/>
      <c r="Y290" s="159"/>
      <c r="Z290" s="149"/>
      <c r="AA290" s="149"/>
      <c r="AB290" s="149"/>
      <c r="AC290" s="149"/>
      <c r="AD290" s="149"/>
      <c r="AE290" s="149"/>
      <c r="AF290" s="149"/>
      <c r="AG290" s="149" t="s">
        <v>174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3" x14ac:dyDescent="0.2">
      <c r="A291" s="156"/>
      <c r="B291" s="157"/>
      <c r="C291" s="187" t="s">
        <v>535</v>
      </c>
      <c r="D291" s="160"/>
      <c r="E291" s="161">
        <v>2.2549999999999999</v>
      </c>
      <c r="F291" s="159"/>
      <c r="G291" s="159"/>
      <c r="H291" s="159"/>
      <c r="I291" s="159"/>
      <c r="J291" s="159"/>
      <c r="K291" s="159"/>
      <c r="L291" s="159"/>
      <c r="M291" s="159"/>
      <c r="N291" s="158"/>
      <c r="O291" s="158"/>
      <c r="P291" s="158"/>
      <c r="Q291" s="158"/>
      <c r="R291" s="159"/>
      <c r="S291" s="159"/>
      <c r="T291" s="159"/>
      <c r="U291" s="159"/>
      <c r="V291" s="159"/>
      <c r="W291" s="159"/>
      <c r="X291" s="159"/>
      <c r="Y291" s="159"/>
      <c r="Z291" s="149"/>
      <c r="AA291" s="149"/>
      <c r="AB291" s="149"/>
      <c r="AC291" s="149"/>
      <c r="AD291" s="149"/>
      <c r="AE291" s="149"/>
      <c r="AF291" s="149"/>
      <c r="AG291" s="149" t="s">
        <v>174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3" x14ac:dyDescent="0.2">
      <c r="A292" s="156"/>
      <c r="B292" s="157"/>
      <c r="C292" s="187" t="s">
        <v>536</v>
      </c>
      <c r="D292" s="160"/>
      <c r="E292" s="161">
        <v>1.64</v>
      </c>
      <c r="F292" s="159"/>
      <c r="G292" s="159"/>
      <c r="H292" s="159"/>
      <c r="I292" s="159"/>
      <c r="J292" s="159"/>
      <c r="K292" s="159"/>
      <c r="L292" s="159"/>
      <c r="M292" s="159"/>
      <c r="N292" s="158"/>
      <c r="O292" s="158"/>
      <c r="P292" s="158"/>
      <c r="Q292" s="158"/>
      <c r="R292" s="159"/>
      <c r="S292" s="159"/>
      <c r="T292" s="159"/>
      <c r="U292" s="159"/>
      <c r="V292" s="159"/>
      <c r="W292" s="159"/>
      <c r="X292" s="159"/>
      <c r="Y292" s="159"/>
      <c r="Z292" s="149"/>
      <c r="AA292" s="149"/>
      <c r="AB292" s="149"/>
      <c r="AC292" s="149"/>
      <c r="AD292" s="149"/>
      <c r="AE292" s="149"/>
      <c r="AF292" s="149"/>
      <c r="AG292" s="149" t="s">
        <v>174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70">
        <v>117</v>
      </c>
      <c r="B293" s="171" t="s">
        <v>537</v>
      </c>
      <c r="C293" s="186" t="s">
        <v>538</v>
      </c>
      <c r="D293" s="172" t="s">
        <v>185</v>
      </c>
      <c r="E293" s="173">
        <v>73.981049999999996</v>
      </c>
      <c r="F293" s="174"/>
      <c r="G293" s="175">
        <f>ROUND(E293*F293,2)</f>
        <v>0</v>
      </c>
      <c r="H293" s="174"/>
      <c r="I293" s="175">
        <f>ROUND(E293*H293,2)</f>
        <v>0</v>
      </c>
      <c r="J293" s="174"/>
      <c r="K293" s="175">
        <f>ROUND(E293*J293,2)</f>
        <v>0</v>
      </c>
      <c r="L293" s="175">
        <v>21</v>
      </c>
      <c r="M293" s="175">
        <f>G293*(1+L293/100)</f>
        <v>0</v>
      </c>
      <c r="N293" s="173">
        <v>2.2000000000000001E-4</v>
      </c>
      <c r="O293" s="173">
        <f>ROUND(E293*N293,2)</f>
        <v>0.02</v>
      </c>
      <c r="P293" s="173">
        <v>0</v>
      </c>
      <c r="Q293" s="173">
        <f>ROUND(E293*P293,2)</f>
        <v>0</v>
      </c>
      <c r="R293" s="175" t="s">
        <v>533</v>
      </c>
      <c r="S293" s="175" t="s">
        <v>166</v>
      </c>
      <c r="T293" s="176" t="s">
        <v>167</v>
      </c>
      <c r="U293" s="159">
        <v>0.10191</v>
      </c>
      <c r="V293" s="159">
        <f>ROUND(E293*U293,2)</f>
        <v>7.54</v>
      </c>
      <c r="W293" s="159"/>
      <c r="X293" s="159" t="s">
        <v>168</v>
      </c>
      <c r="Y293" s="159" t="s">
        <v>169</v>
      </c>
      <c r="Z293" s="149"/>
      <c r="AA293" s="149"/>
      <c r="AB293" s="149"/>
      <c r="AC293" s="149"/>
      <c r="AD293" s="149"/>
      <c r="AE293" s="149"/>
      <c r="AF293" s="149"/>
      <c r="AG293" s="149" t="s">
        <v>170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2" x14ac:dyDescent="0.2">
      <c r="A294" s="156"/>
      <c r="B294" s="157"/>
      <c r="C294" s="187" t="s">
        <v>539</v>
      </c>
      <c r="D294" s="160"/>
      <c r="E294" s="161">
        <v>73.981049999999996</v>
      </c>
      <c r="F294" s="159"/>
      <c r="G294" s="159"/>
      <c r="H294" s="159"/>
      <c r="I294" s="159"/>
      <c r="J294" s="159"/>
      <c r="K294" s="159"/>
      <c r="L294" s="159"/>
      <c r="M294" s="159"/>
      <c r="N294" s="158"/>
      <c r="O294" s="158"/>
      <c r="P294" s="158"/>
      <c r="Q294" s="158"/>
      <c r="R294" s="159"/>
      <c r="S294" s="159"/>
      <c r="T294" s="159"/>
      <c r="U294" s="159"/>
      <c r="V294" s="159"/>
      <c r="W294" s="159"/>
      <c r="X294" s="159"/>
      <c r="Y294" s="159"/>
      <c r="Z294" s="149"/>
      <c r="AA294" s="149"/>
      <c r="AB294" s="149"/>
      <c r="AC294" s="149"/>
      <c r="AD294" s="149"/>
      <c r="AE294" s="149"/>
      <c r="AF294" s="149"/>
      <c r="AG294" s="149" t="s">
        <v>174</v>
      </c>
      <c r="AH294" s="149">
        <v>5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ht="33.75" outlineLevel="1" x14ac:dyDescent="0.2">
      <c r="A295" s="170">
        <v>118</v>
      </c>
      <c r="B295" s="171" t="s">
        <v>540</v>
      </c>
      <c r="C295" s="186" t="s">
        <v>541</v>
      </c>
      <c r="D295" s="172" t="s">
        <v>185</v>
      </c>
      <c r="E295" s="173">
        <v>147.96209999999999</v>
      </c>
      <c r="F295" s="174"/>
      <c r="G295" s="175">
        <f>ROUND(E295*F295,2)</f>
        <v>0</v>
      </c>
      <c r="H295" s="174"/>
      <c r="I295" s="175">
        <f>ROUND(E295*H295,2)</f>
        <v>0</v>
      </c>
      <c r="J295" s="174"/>
      <c r="K295" s="175">
        <f>ROUND(E295*J295,2)</f>
        <v>0</v>
      </c>
      <c r="L295" s="175">
        <v>21</v>
      </c>
      <c r="M295" s="175">
        <f>G295*(1+L295/100)</f>
        <v>0</v>
      </c>
      <c r="N295" s="173">
        <v>2.0000000000000001E-4</v>
      </c>
      <c r="O295" s="173">
        <f>ROUND(E295*N295,2)</f>
        <v>0.03</v>
      </c>
      <c r="P295" s="173">
        <v>0</v>
      </c>
      <c r="Q295" s="173">
        <f>ROUND(E295*P295,2)</f>
        <v>0</v>
      </c>
      <c r="R295" s="175" t="s">
        <v>533</v>
      </c>
      <c r="S295" s="175" t="s">
        <v>166</v>
      </c>
      <c r="T295" s="176" t="s">
        <v>167</v>
      </c>
      <c r="U295" s="159">
        <v>0.11</v>
      </c>
      <c r="V295" s="159">
        <f>ROUND(E295*U295,2)</f>
        <v>16.28</v>
      </c>
      <c r="W295" s="159"/>
      <c r="X295" s="159" t="s">
        <v>168</v>
      </c>
      <c r="Y295" s="159" t="s">
        <v>169</v>
      </c>
      <c r="Z295" s="149"/>
      <c r="AA295" s="149"/>
      <c r="AB295" s="149"/>
      <c r="AC295" s="149"/>
      <c r="AD295" s="149"/>
      <c r="AE295" s="149"/>
      <c r="AF295" s="149"/>
      <c r="AG295" s="149" t="s">
        <v>170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2" x14ac:dyDescent="0.2">
      <c r="A296" s="156"/>
      <c r="B296" s="157"/>
      <c r="C296" s="187" t="s">
        <v>542</v>
      </c>
      <c r="D296" s="160"/>
      <c r="E296" s="161">
        <v>147.96209999999999</v>
      </c>
      <c r="F296" s="159"/>
      <c r="G296" s="159"/>
      <c r="H296" s="159"/>
      <c r="I296" s="159"/>
      <c r="J296" s="159"/>
      <c r="K296" s="159"/>
      <c r="L296" s="159"/>
      <c r="M296" s="159"/>
      <c r="N296" s="158"/>
      <c r="O296" s="158"/>
      <c r="P296" s="158"/>
      <c r="Q296" s="158"/>
      <c r="R296" s="159"/>
      <c r="S296" s="159"/>
      <c r="T296" s="159"/>
      <c r="U296" s="159"/>
      <c r="V296" s="159"/>
      <c r="W296" s="159"/>
      <c r="X296" s="159"/>
      <c r="Y296" s="159"/>
      <c r="Z296" s="149"/>
      <c r="AA296" s="149"/>
      <c r="AB296" s="149"/>
      <c r="AC296" s="149"/>
      <c r="AD296" s="149"/>
      <c r="AE296" s="149"/>
      <c r="AF296" s="149"/>
      <c r="AG296" s="149" t="s">
        <v>174</v>
      </c>
      <c r="AH296" s="149">
        <v>5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78">
        <v>119</v>
      </c>
      <c r="B297" s="179" t="s">
        <v>543</v>
      </c>
      <c r="C297" s="188" t="s">
        <v>544</v>
      </c>
      <c r="D297" s="180" t="s">
        <v>214</v>
      </c>
      <c r="E297" s="181">
        <v>38</v>
      </c>
      <c r="F297" s="182"/>
      <c r="G297" s="183">
        <f>ROUND(E297*F297,2)</f>
        <v>0</v>
      </c>
      <c r="H297" s="182"/>
      <c r="I297" s="183">
        <f>ROUND(E297*H297,2)</f>
        <v>0</v>
      </c>
      <c r="J297" s="182"/>
      <c r="K297" s="183">
        <f>ROUND(E297*J297,2)</f>
        <v>0</v>
      </c>
      <c r="L297" s="183">
        <v>21</v>
      </c>
      <c r="M297" s="183">
        <f>G297*(1+L297/100)</f>
        <v>0</v>
      </c>
      <c r="N297" s="181">
        <v>1.0000000000000001E-5</v>
      </c>
      <c r="O297" s="181">
        <f>ROUND(E297*N297,2)</f>
        <v>0</v>
      </c>
      <c r="P297" s="181">
        <v>0</v>
      </c>
      <c r="Q297" s="181">
        <f>ROUND(E297*P297,2)</f>
        <v>0</v>
      </c>
      <c r="R297" s="183" t="s">
        <v>533</v>
      </c>
      <c r="S297" s="183" t="s">
        <v>166</v>
      </c>
      <c r="T297" s="184" t="s">
        <v>167</v>
      </c>
      <c r="U297" s="159">
        <v>0.05</v>
      </c>
      <c r="V297" s="159">
        <f>ROUND(E297*U297,2)</f>
        <v>1.9</v>
      </c>
      <c r="W297" s="159"/>
      <c r="X297" s="159" t="s">
        <v>168</v>
      </c>
      <c r="Y297" s="159" t="s">
        <v>169</v>
      </c>
      <c r="Z297" s="149"/>
      <c r="AA297" s="149"/>
      <c r="AB297" s="149"/>
      <c r="AC297" s="149"/>
      <c r="AD297" s="149"/>
      <c r="AE297" s="149"/>
      <c r="AF297" s="149"/>
      <c r="AG297" s="149" t="s">
        <v>170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70">
        <v>120</v>
      </c>
      <c r="B298" s="171" t="s">
        <v>545</v>
      </c>
      <c r="C298" s="186" t="s">
        <v>546</v>
      </c>
      <c r="D298" s="172" t="s">
        <v>185</v>
      </c>
      <c r="E298" s="173">
        <v>224.185</v>
      </c>
      <c r="F298" s="174"/>
      <c r="G298" s="175">
        <f>ROUND(E298*F298,2)</f>
        <v>0</v>
      </c>
      <c r="H298" s="174"/>
      <c r="I298" s="175">
        <f>ROUND(E298*H298,2)</f>
        <v>0</v>
      </c>
      <c r="J298" s="174"/>
      <c r="K298" s="175">
        <f>ROUND(E298*J298,2)</f>
        <v>0</v>
      </c>
      <c r="L298" s="175">
        <v>21</v>
      </c>
      <c r="M298" s="175">
        <f>G298*(1+L298/100)</f>
        <v>0</v>
      </c>
      <c r="N298" s="173">
        <v>0</v>
      </c>
      <c r="O298" s="173">
        <f>ROUND(E298*N298,2)</f>
        <v>0</v>
      </c>
      <c r="P298" s="173">
        <v>0</v>
      </c>
      <c r="Q298" s="173">
        <f>ROUND(E298*P298,2)</f>
        <v>0</v>
      </c>
      <c r="R298" s="175" t="s">
        <v>533</v>
      </c>
      <c r="S298" s="175" t="s">
        <v>166</v>
      </c>
      <c r="T298" s="176" t="s">
        <v>167</v>
      </c>
      <c r="U298" s="159">
        <v>7.0000000000000001E-3</v>
      </c>
      <c r="V298" s="159">
        <f>ROUND(E298*U298,2)</f>
        <v>1.57</v>
      </c>
      <c r="W298" s="159"/>
      <c r="X298" s="159" t="s">
        <v>168</v>
      </c>
      <c r="Y298" s="159" t="s">
        <v>169</v>
      </c>
      <c r="Z298" s="149"/>
      <c r="AA298" s="149"/>
      <c r="AB298" s="149"/>
      <c r="AC298" s="149"/>
      <c r="AD298" s="149"/>
      <c r="AE298" s="149"/>
      <c r="AF298" s="149"/>
      <c r="AG298" s="149" t="s">
        <v>170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2" x14ac:dyDescent="0.2">
      <c r="A299" s="156"/>
      <c r="B299" s="157"/>
      <c r="C299" s="187" t="s">
        <v>547</v>
      </c>
      <c r="D299" s="160"/>
      <c r="E299" s="161">
        <v>224.185</v>
      </c>
      <c r="F299" s="159"/>
      <c r="G299" s="159"/>
      <c r="H299" s="159"/>
      <c r="I299" s="159"/>
      <c r="J299" s="159"/>
      <c r="K299" s="159"/>
      <c r="L299" s="159"/>
      <c r="M299" s="159"/>
      <c r="N299" s="158"/>
      <c r="O299" s="158"/>
      <c r="P299" s="158"/>
      <c r="Q299" s="158"/>
      <c r="R299" s="159"/>
      <c r="S299" s="159"/>
      <c r="T299" s="159"/>
      <c r="U299" s="159"/>
      <c r="V299" s="159"/>
      <c r="W299" s="159"/>
      <c r="X299" s="159"/>
      <c r="Y299" s="159"/>
      <c r="Z299" s="149"/>
      <c r="AA299" s="149"/>
      <c r="AB299" s="149"/>
      <c r="AC299" s="149"/>
      <c r="AD299" s="149"/>
      <c r="AE299" s="149"/>
      <c r="AF299" s="149"/>
      <c r="AG299" s="149" t="s">
        <v>174</v>
      </c>
      <c r="AH299" s="149">
        <v>5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70">
        <v>121</v>
      </c>
      <c r="B300" s="171" t="s">
        <v>548</v>
      </c>
      <c r="C300" s="186" t="s">
        <v>549</v>
      </c>
      <c r="D300" s="172" t="s">
        <v>185</v>
      </c>
      <c r="E300" s="173">
        <v>162.80000000000001</v>
      </c>
      <c r="F300" s="174"/>
      <c r="G300" s="175">
        <f>ROUND(E300*F300,2)</f>
        <v>0</v>
      </c>
      <c r="H300" s="174"/>
      <c r="I300" s="175">
        <f>ROUND(E300*H300,2)</f>
        <v>0</v>
      </c>
      <c r="J300" s="174"/>
      <c r="K300" s="175">
        <f>ROUND(E300*J300,2)</f>
        <v>0</v>
      </c>
      <c r="L300" s="175">
        <v>21</v>
      </c>
      <c r="M300" s="175">
        <f>G300*(1+L300/100)</f>
        <v>0</v>
      </c>
      <c r="N300" s="173">
        <v>0</v>
      </c>
      <c r="O300" s="173">
        <f>ROUND(E300*N300,2)</f>
        <v>0</v>
      </c>
      <c r="P300" s="173">
        <v>0</v>
      </c>
      <c r="Q300" s="173">
        <f>ROUND(E300*P300,2)</f>
        <v>0</v>
      </c>
      <c r="R300" s="175" t="s">
        <v>533</v>
      </c>
      <c r="S300" s="175" t="s">
        <v>166</v>
      </c>
      <c r="T300" s="176" t="s">
        <v>167</v>
      </c>
      <c r="U300" s="159">
        <v>0.01</v>
      </c>
      <c r="V300" s="159">
        <f>ROUND(E300*U300,2)</f>
        <v>1.63</v>
      </c>
      <c r="W300" s="159"/>
      <c r="X300" s="159" t="s">
        <v>168</v>
      </c>
      <c r="Y300" s="159" t="s">
        <v>169</v>
      </c>
      <c r="Z300" s="149"/>
      <c r="AA300" s="149"/>
      <c r="AB300" s="149"/>
      <c r="AC300" s="149"/>
      <c r="AD300" s="149"/>
      <c r="AE300" s="149"/>
      <c r="AF300" s="149"/>
      <c r="AG300" s="149" t="s">
        <v>170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2" x14ac:dyDescent="0.2">
      <c r="A301" s="156"/>
      <c r="B301" s="157"/>
      <c r="C301" s="187" t="s">
        <v>187</v>
      </c>
      <c r="D301" s="160"/>
      <c r="E301" s="161">
        <v>162.80000000000001</v>
      </c>
      <c r="F301" s="159"/>
      <c r="G301" s="159"/>
      <c r="H301" s="159"/>
      <c r="I301" s="159"/>
      <c r="J301" s="159"/>
      <c r="K301" s="159"/>
      <c r="L301" s="159"/>
      <c r="M301" s="159"/>
      <c r="N301" s="158"/>
      <c r="O301" s="158"/>
      <c r="P301" s="158"/>
      <c r="Q301" s="158"/>
      <c r="R301" s="159"/>
      <c r="S301" s="159"/>
      <c r="T301" s="159"/>
      <c r="U301" s="159"/>
      <c r="V301" s="159"/>
      <c r="W301" s="159"/>
      <c r="X301" s="159"/>
      <c r="Y301" s="159"/>
      <c r="Z301" s="149"/>
      <c r="AA301" s="149"/>
      <c r="AB301" s="149"/>
      <c r="AC301" s="149"/>
      <c r="AD301" s="149"/>
      <c r="AE301" s="149"/>
      <c r="AF301" s="149"/>
      <c r="AG301" s="149" t="s">
        <v>174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x14ac:dyDescent="0.2">
      <c r="A302" s="163" t="s">
        <v>160</v>
      </c>
      <c r="B302" s="164" t="s">
        <v>124</v>
      </c>
      <c r="C302" s="185" t="s">
        <v>125</v>
      </c>
      <c r="D302" s="165"/>
      <c r="E302" s="166"/>
      <c r="F302" s="167"/>
      <c r="G302" s="167">
        <f>SUMIF(AG303:AG350,"&lt;&gt;NOR",G303:G350)</f>
        <v>0</v>
      </c>
      <c r="H302" s="167"/>
      <c r="I302" s="167">
        <f>SUM(I303:I350)</f>
        <v>0</v>
      </c>
      <c r="J302" s="167"/>
      <c r="K302" s="167">
        <f>SUM(K303:K350)</f>
        <v>0</v>
      </c>
      <c r="L302" s="167"/>
      <c r="M302" s="167">
        <f>SUM(M303:M350)</f>
        <v>0</v>
      </c>
      <c r="N302" s="166"/>
      <c r="O302" s="166">
        <f>SUM(O303:O350)</f>
        <v>0.19</v>
      </c>
      <c r="P302" s="166"/>
      <c r="Q302" s="166">
        <f>SUM(Q303:Q350)</f>
        <v>0</v>
      </c>
      <c r="R302" s="167"/>
      <c r="S302" s="167"/>
      <c r="T302" s="168"/>
      <c r="U302" s="162"/>
      <c r="V302" s="162">
        <f>SUM(V303:V350)</f>
        <v>178.02</v>
      </c>
      <c r="W302" s="162"/>
      <c r="X302" s="162"/>
      <c r="Y302" s="162"/>
      <c r="AG302" t="s">
        <v>161</v>
      </c>
    </row>
    <row r="303" spans="1:60" outlineLevel="1" x14ac:dyDescent="0.2">
      <c r="A303" s="170">
        <v>122</v>
      </c>
      <c r="B303" s="171" t="s">
        <v>550</v>
      </c>
      <c r="C303" s="186" t="s">
        <v>551</v>
      </c>
      <c r="D303" s="172" t="s">
        <v>265</v>
      </c>
      <c r="E303" s="173">
        <v>2</v>
      </c>
      <c r="F303" s="174"/>
      <c r="G303" s="175">
        <f>ROUND(E303*F303,2)</f>
        <v>0</v>
      </c>
      <c r="H303" s="174"/>
      <c r="I303" s="175">
        <f>ROUND(E303*H303,2)</f>
        <v>0</v>
      </c>
      <c r="J303" s="174"/>
      <c r="K303" s="175">
        <f>ROUND(E303*J303,2)</f>
        <v>0</v>
      </c>
      <c r="L303" s="175">
        <v>21</v>
      </c>
      <c r="M303" s="175">
        <f>G303*(1+L303/100)</f>
        <v>0</v>
      </c>
      <c r="N303" s="173">
        <v>0</v>
      </c>
      <c r="O303" s="173">
        <f>ROUND(E303*N303,2)</f>
        <v>0</v>
      </c>
      <c r="P303" s="173">
        <v>0</v>
      </c>
      <c r="Q303" s="173">
        <f>ROUND(E303*P303,2)</f>
        <v>0</v>
      </c>
      <c r="R303" s="175" t="s">
        <v>341</v>
      </c>
      <c r="S303" s="175" t="s">
        <v>166</v>
      </c>
      <c r="T303" s="176" t="s">
        <v>167</v>
      </c>
      <c r="U303" s="159">
        <v>0.15</v>
      </c>
      <c r="V303" s="159">
        <f>ROUND(E303*U303,2)</f>
        <v>0.3</v>
      </c>
      <c r="W303" s="159"/>
      <c r="X303" s="159" t="s">
        <v>168</v>
      </c>
      <c r="Y303" s="159" t="s">
        <v>169</v>
      </c>
      <c r="Z303" s="149"/>
      <c r="AA303" s="149"/>
      <c r="AB303" s="149"/>
      <c r="AC303" s="149"/>
      <c r="AD303" s="149"/>
      <c r="AE303" s="149"/>
      <c r="AF303" s="149"/>
      <c r="AG303" s="149" t="s">
        <v>170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2" x14ac:dyDescent="0.2">
      <c r="A304" s="156"/>
      <c r="B304" s="157"/>
      <c r="C304" s="249" t="s">
        <v>552</v>
      </c>
      <c r="D304" s="250"/>
      <c r="E304" s="250"/>
      <c r="F304" s="250"/>
      <c r="G304" s="250"/>
      <c r="H304" s="159"/>
      <c r="I304" s="159"/>
      <c r="J304" s="159"/>
      <c r="K304" s="159"/>
      <c r="L304" s="159"/>
      <c r="M304" s="159"/>
      <c r="N304" s="158"/>
      <c r="O304" s="158"/>
      <c r="P304" s="158"/>
      <c r="Q304" s="158"/>
      <c r="R304" s="159"/>
      <c r="S304" s="159"/>
      <c r="T304" s="159"/>
      <c r="U304" s="159"/>
      <c r="V304" s="159"/>
      <c r="W304" s="159"/>
      <c r="X304" s="159"/>
      <c r="Y304" s="159"/>
      <c r="Z304" s="149"/>
      <c r="AA304" s="149"/>
      <c r="AB304" s="149"/>
      <c r="AC304" s="149"/>
      <c r="AD304" s="149"/>
      <c r="AE304" s="149"/>
      <c r="AF304" s="149"/>
      <c r="AG304" s="149" t="s">
        <v>192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70">
        <v>123</v>
      </c>
      <c r="B305" s="171" t="s">
        <v>553</v>
      </c>
      <c r="C305" s="186" t="s">
        <v>554</v>
      </c>
      <c r="D305" s="172" t="s">
        <v>0</v>
      </c>
      <c r="E305" s="173">
        <v>2066.2220000000002</v>
      </c>
      <c r="F305" s="174"/>
      <c r="G305" s="175">
        <f>ROUND(E305*F305,2)</f>
        <v>0</v>
      </c>
      <c r="H305" s="174"/>
      <c r="I305" s="175">
        <f>ROUND(E305*H305,2)</f>
        <v>0</v>
      </c>
      <c r="J305" s="174"/>
      <c r="K305" s="175">
        <f>ROUND(E305*J305,2)</f>
        <v>0</v>
      </c>
      <c r="L305" s="175">
        <v>21</v>
      </c>
      <c r="M305" s="175">
        <f>G305*(1+L305/100)</f>
        <v>0</v>
      </c>
      <c r="N305" s="173">
        <v>0</v>
      </c>
      <c r="O305" s="173">
        <f>ROUND(E305*N305,2)</f>
        <v>0</v>
      </c>
      <c r="P305" s="173">
        <v>0</v>
      </c>
      <c r="Q305" s="173">
        <f>ROUND(E305*P305,2)</f>
        <v>0</v>
      </c>
      <c r="R305" s="175"/>
      <c r="S305" s="175" t="s">
        <v>166</v>
      </c>
      <c r="T305" s="176" t="s">
        <v>167</v>
      </c>
      <c r="U305" s="159">
        <v>0</v>
      </c>
      <c r="V305" s="159">
        <f>ROUND(E305*U305,2)</f>
        <v>0</v>
      </c>
      <c r="W305" s="159"/>
      <c r="X305" s="159" t="s">
        <v>168</v>
      </c>
      <c r="Y305" s="159" t="s">
        <v>169</v>
      </c>
      <c r="Z305" s="149"/>
      <c r="AA305" s="149"/>
      <c r="AB305" s="149"/>
      <c r="AC305" s="149"/>
      <c r="AD305" s="149"/>
      <c r="AE305" s="149"/>
      <c r="AF305" s="149"/>
      <c r="AG305" s="149" t="s">
        <v>170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2" x14ac:dyDescent="0.2">
      <c r="A306" s="156"/>
      <c r="B306" s="157"/>
      <c r="C306" s="249" t="s">
        <v>555</v>
      </c>
      <c r="D306" s="250"/>
      <c r="E306" s="250"/>
      <c r="F306" s="250"/>
      <c r="G306" s="250"/>
      <c r="H306" s="159"/>
      <c r="I306" s="159"/>
      <c r="J306" s="159"/>
      <c r="K306" s="159"/>
      <c r="L306" s="159"/>
      <c r="M306" s="159"/>
      <c r="N306" s="158"/>
      <c r="O306" s="158"/>
      <c r="P306" s="158"/>
      <c r="Q306" s="158"/>
      <c r="R306" s="159"/>
      <c r="S306" s="159"/>
      <c r="T306" s="159"/>
      <c r="U306" s="159"/>
      <c r="V306" s="159"/>
      <c r="W306" s="159"/>
      <c r="X306" s="159"/>
      <c r="Y306" s="159"/>
      <c r="Z306" s="149"/>
      <c r="AA306" s="149"/>
      <c r="AB306" s="149"/>
      <c r="AC306" s="149"/>
      <c r="AD306" s="149"/>
      <c r="AE306" s="149"/>
      <c r="AF306" s="149"/>
      <c r="AG306" s="149" t="s">
        <v>192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ht="22.5" outlineLevel="1" x14ac:dyDescent="0.2">
      <c r="A307" s="178">
        <v>124</v>
      </c>
      <c r="B307" s="179" t="s">
        <v>556</v>
      </c>
      <c r="C307" s="188" t="s">
        <v>557</v>
      </c>
      <c r="D307" s="180" t="s">
        <v>214</v>
      </c>
      <c r="E307" s="181">
        <v>10</v>
      </c>
      <c r="F307" s="182"/>
      <c r="G307" s="183">
        <f t="shared" ref="G307:G350" si="0">ROUND(E307*F307,2)</f>
        <v>0</v>
      </c>
      <c r="H307" s="182"/>
      <c r="I307" s="183">
        <f t="shared" ref="I307:I350" si="1">ROUND(E307*H307,2)</f>
        <v>0</v>
      </c>
      <c r="J307" s="182"/>
      <c r="K307" s="183">
        <f t="shared" ref="K307:K350" si="2">ROUND(E307*J307,2)</f>
        <v>0</v>
      </c>
      <c r="L307" s="183">
        <v>21</v>
      </c>
      <c r="M307" s="183">
        <f t="shared" ref="M307:M350" si="3">G307*(1+L307/100)</f>
        <v>0</v>
      </c>
      <c r="N307" s="181">
        <v>2.5999999999999998E-4</v>
      </c>
      <c r="O307" s="181">
        <f t="shared" ref="O307:O350" si="4">ROUND(E307*N307,2)</f>
        <v>0</v>
      </c>
      <c r="P307" s="181">
        <v>0</v>
      </c>
      <c r="Q307" s="181">
        <f t="shared" ref="Q307:Q350" si="5">ROUND(E307*P307,2)</f>
        <v>0</v>
      </c>
      <c r="R307" s="183" t="s">
        <v>124</v>
      </c>
      <c r="S307" s="183" t="s">
        <v>166</v>
      </c>
      <c r="T307" s="184" t="s">
        <v>167</v>
      </c>
      <c r="U307" s="159">
        <v>8.6999999999999994E-2</v>
      </c>
      <c r="V307" s="159">
        <f t="shared" ref="V307:V350" si="6">ROUND(E307*U307,2)</f>
        <v>0.87</v>
      </c>
      <c r="W307" s="159"/>
      <c r="X307" s="159" t="s">
        <v>168</v>
      </c>
      <c r="Y307" s="159" t="s">
        <v>169</v>
      </c>
      <c r="Z307" s="149"/>
      <c r="AA307" s="149"/>
      <c r="AB307" s="149"/>
      <c r="AC307" s="149"/>
      <c r="AD307" s="149"/>
      <c r="AE307" s="149"/>
      <c r="AF307" s="149"/>
      <c r="AG307" s="149" t="s">
        <v>170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ht="22.5" outlineLevel="1" x14ac:dyDescent="0.2">
      <c r="A308" s="178">
        <v>125</v>
      </c>
      <c r="B308" s="179" t="s">
        <v>558</v>
      </c>
      <c r="C308" s="188" t="s">
        <v>559</v>
      </c>
      <c r="D308" s="180" t="s">
        <v>265</v>
      </c>
      <c r="E308" s="181">
        <v>15</v>
      </c>
      <c r="F308" s="182"/>
      <c r="G308" s="183">
        <f t="shared" si="0"/>
        <v>0</v>
      </c>
      <c r="H308" s="182"/>
      <c r="I308" s="183">
        <f t="shared" si="1"/>
        <v>0</v>
      </c>
      <c r="J308" s="182"/>
      <c r="K308" s="183">
        <f t="shared" si="2"/>
        <v>0</v>
      </c>
      <c r="L308" s="183">
        <v>21</v>
      </c>
      <c r="M308" s="183">
        <f t="shared" si="3"/>
        <v>0</v>
      </c>
      <c r="N308" s="181">
        <v>3.0000000000000001E-5</v>
      </c>
      <c r="O308" s="181">
        <f t="shared" si="4"/>
        <v>0</v>
      </c>
      <c r="P308" s="181">
        <v>0</v>
      </c>
      <c r="Q308" s="181">
        <f t="shared" si="5"/>
        <v>0</v>
      </c>
      <c r="R308" s="183" t="s">
        <v>124</v>
      </c>
      <c r="S308" s="183" t="s">
        <v>166</v>
      </c>
      <c r="T308" s="184" t="s">
        <v>167</v>
      </c>
      <c r="U308" s="159">
        <v>0.20033000000000001</v>
      </c>
      <c r="V308" s="159">
        <f t="shared" si="6"/>
        <v>3</v>
      </c>
      <c r="W308" s="159"/>
      <c r="X308" s="159" t="s">
        <v>168</v>
      </c>
      <c r="Y308" s="159" t="s">
        <v>169</v>
      </c>
      <c r="Z308" s="149"/>
      <c r="AA308" s="149"/>
      <c r="AB308" s="149"/>
      <c r="AC308" s="149"/>
      <c r="AD308" s="149"/>
      <c r="AE308" s="149"/>
      <c r="AF308" s="149"/>
      <c r="AG308" s="149" t="s">
        <v>170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ht="22.5" outlineLevel="1" x14ac:dyDescent="0.2">
      <c r="A309" s="178">
        <v>126</v>
      </c>
      <c r="B309" s="179" t="s">
        <v>560</v>
      </c>
      <c r="C309" s="188" t="s">
        <v>561</v>
      </c>
      <c r="D309" s="180" t="s">
        <v>265</v>
      </c>
      <c r="E309" s="181">
        <v>40</v>
      </c>
      <c r="F309" s="182"/>
      <c r="G309" s="183">
        <f t="shared" si="0"/>
        <v>0</v>
      </c>
      <c r="H309" s="182"/>
      <c r="I309" s="183">
        <f t="shared" si="1"/>
        <v>0</v>
      </c>
      <c r="J309" s="182"/>
      <c r="K309" s="183">
        <f t="shared" si="2"/>
        <v>0</v>
      </c>
      <c r="L309" s="183">
        <v>21</v>
      </c>
      <c r="M309" s="183">
        <f t="shared" si="3"/>
        <v>0</v>
      </c>
      <c r="N309" s="181">
        <v>9.0000000000000006E-5</v>
      </c>
      <c r="O309" s="181">
        <f t="shared" si="4"/>
        <v>0</v>
      </c>
      <c r="P309" s="181">
        <v>0</v>
      </c>
      <c r="Q309" s="181">
        <f t="shared" si="5"/>
        <v>0</v>
      </c>
      <c r="R309" s="183" t="s">
        <v>124</v>
      </c>
      <c r="S309" s="183" t="s">
        <v>166</v>
      </c>
      <c r="T309" s="184" t="s">
        <v>167</v>
      </c>
      <c r="U309" s="159">
        <v>0.39017000000000002</v>
      </c>
      <c r="V309" s="159">
        <f t="shared" si="6"/>
        <v>15.61</v>
      </c>
      <c r="W309" s="159"/>
      <c r="X309" s="159" t="s">
        <v>168</v>
      </c>
      <c r="Y309" s="159" t="s">
        <v>169</v>
      </c>
      <c r="Z309" s="149"/>
      <c r="AA309" s="149"/>
      <c r="AB309" s="149"/>
      <c r="AC309" s="149"/>
      <c r="AD309" s="149"/>
      <c r="AE309" s="149"/>
      <c r="AF309" s="149"/>
      <c r="AG309" s="149" t="s">
        <v>170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ht="22.5" outlineLevel="1" x14ac:dyDescent="0.2">
      <c r="A310" s="178">
        <v>127</v>
      </c>
      <c r="B310" s="179" t="s">
        <v>562</v>
      </c>
      <c r="C310" s="188" t="s">
        <v>563</v>
      </c>
      <c r="D310" s="180" t="s">
        <v>265</v>
      </c>
      <c r="E310" s="181">
        <v>15</v>
      </c>
      <c r="F310" s="182"/>
      <c r="G310" s="183">
        <f t="shared" si="0"/>
        <v>0</v>
      </c>
      <c r="H310" s="182"/>
      <c r="I310" s="183">
        <f t="shared" si="1"/>
        <v>0</v>
      </c>
      <c r="J310" s="182"/>
      <c r="K310" s="183">
        <f t="shared" si="2"/>
        <v>0</v>
      </c>
      <c r="L310" s="183">
        <v>21</v>
      </c>
      <c r="M310" s="183">
        <f t="shared" si="3"/>
        <v>0</v>
      </c>
      <c r="N310" s="181">
        <v>0</v>
      </c>
      <c r="O310" s="181">
        <f t="shared" si="4"/>
        <v>0</v>
      </c>
      <c r="P310" s="181">
        <v>0</v>
      </c>
      <c r="Q310" s="181">
        <f t="shared" si="5"/>
        <v>0</v>
      </c>
      <c r="R310" s="183" t="s">
        <v>124</v>
      </c>
      <c r="S310" s="183" t="s">
        <v>166</v>
      </c>
      <c r="T310" s="184" t="s">
        <v>167</v>
      </c>
      <c r="U310" s="159">
        <v>0.40083000000000002</v>
      </c>
      <c r="V310" s="159">
        <f t="shared" si="6"/>
        <v>6.01</v>
      </c>
      <c r="W310" s="159"/>
      <c r="X310" s="159" t="s">
        <v>168</v>
      </c>
      <c r="Y310" s="159" t="s">
        <v>169</v>
      </c>
      <c r="Z310" s="149"/>
      <c r="AA310" s="149"/>
      <c r="AB310" s="149"/>
      <c r="AC310" s="149"/>
      <c r="AD310" s="149"/>
      <c r="AE310" s="149"/>
      <c r="AF310" s="149"/>
      <c r="AG310" s="149" t="s">
        <v>170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78">
        <v>128</v>
      </c>
      <c r="B311" s="179" t="s">
        <v>564</v>
      </c>
      <c r="C311" s="188" t="s">
        <v>565</v>
      </c>
      <c r="D311" s="180" t="s">
        <v>265</v>
      </c>
      <c r="E311" s="181">
        <v>60</v>
      </c>
      <c r="F311" s="182"/>
      <c r="G311" s="183">
        <f t="shared" si="0"/>
        <v>0</v>
      </c>
      <c r="H311" s="182"/>
      <c r="I311" s="183">
        <f t="shared" si="1"/>
        <v>0</v>
      </c>
      <c r="J311" s="182"/>
      <c r="K311" s="183">
        <f t="shared" si="2"/>
        <v>0</v>
      </c>
      <c r="L311" s="183">
        <v>21</v>
      </c>
      <c r="M311" s="183">
        <f t="shared" si="3"/>
        <v>0</v>
      </c>
      <c r="N311" s="181">
        <v>0</v>
      </c>
      <c r="O311" s="181">
        <f t="shared" si="4"/>
        <v>0</v>
      </c>
      <c r="P311" s="181">
        <v>0</v>
      </c>
      <c r="Q311" s="181">
        <f t="shared" si="5"/>
        <v>0</v>
      </c>
      <c r="R311" s="183" t="s">
        <v>124</v>
      </c>
      <c r="S311" s="183" t="s">
        <v>166</v>
      </c>
      <c r="T311" s="184" t="s">
        <v>167</v>
      </c>
      <c r="U311" s="159">
        <v>2.1000000000000001E-2</v>
      </c>
      <c r="V311" s="159">
        <f t="shared" si="6"/>
        <v>1.26</v>
      </c>
      <c r="W311" s="159"/>
      <c r="X311" s="159" t="s">
        <v>168</v>
      </c>
      <c r="Y311" s="159" t="s">
        <v>169</v>
      </c>
      <c r="Z311" s="149"/>
      <c r="AA311" s="149"/>
      <c r="AB311" s="149"/>
      <c r="AC311" s="149"/>
      <c r="AD311" s="149"/>
      <c r="AE311" s="149"/>
      <c r="AF311" s="149"/>
      <c r="AG311" s="149" t="s">
        <v>170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ht="22.5" outlineLevel="1" x14ac:dyDescent="0.2">
      <c r="A312" s="178">
        <v>129</v>
      </c>
      <c r="B312" s="179" t="s">
        <v>566</v>
      </c>
      <c r="C312" s="188" t="s">
        <v>567</v>
      </c>
      <c r="D312" s="180" t="s">
        <v>265</v>
      </c>
      <c r="E312" s="181">
        <v>10</v>
      </c>
      <c r="F312" s="182"/>
      <c r="G312" s="183">
        <f t="shared" si="0"/>
        <v>0</v>
      </c>
      <c r="H312" s="182"/>
      <c r="I312" s="183">
        <f t="shared" si="1"/>
        <v>0</v>
      </c>
      <c r="J312" s="182"/>
      <c r="K312" s="183">
        <f t="shared" si="2"/>
        <v>0</v>
      </c>
      <c r="L312" s="183">
        <v>21</v>
      </c>
      <c r="M312" s="183">
        <f t="shared" si="3"/>
        <v>0</v>
      </c>
      <c r="N312" s="181">
        <v>1.0000000000000001E-5</v>
      </c>
      <c r="O312" s="181">
        <f t="shared" si="4"/>
        <v>0</v>
      </c>
      <c r="P312" s="181">
        <v>0</v>
      </c>
      <c r="Q312" s="181">
        <f t="shared" si="5"/>
        <v>0</v>
      </c>
      <c r="R312" s="183" t="s">
        <v>124</v>
      </c>
      <c r="S312" s="183" t="s">
        <v>166</v>
      </c>
      <c r="T312" s="184" t="s">
        <v>167</v>
      </c>
      <c r="U312" s="159">
        <v>4.4999999999999998E-2</v>
      </c>
      <c r="V312" s="159">
        <f t="shared" si="6"/>
        <v>0.45</v>
      </c>
      <c r="W312" s="159"/>
      <c r="X312" s="159" t="s">
        <v>168</v>
      </c>
      <c r="Y312" s="159" t="s">
        <v>169</v>
      </c>
      <c r="Z312" s="149"/>
      <c r="AA312" s="149"/>
      <c r="AB312" s="149"/>
      <c r="AC312" s="149"/>
      <c r="AD312" s="149"/>
      <c r="AE312" s="149"/>
      <c r="AF312" s="149"/>
      <c r="AG312" s="149" t="s">
        <v>170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ht="33.75" outlineLevel="1" x14ac:dyDescent="0.2">
      <c r="A313" s="178">
        <v>130</v>
      </c>
      <c r="B313" s="179" t="s">
        <v>568</v>
      </c>
      <c r="C313" s="188" t="s">
        <v>569</v>
      </c>
      <c r="D313" s="180" t="s">
        <v>265</v>
      </c>
      <c r="E313" s="181">
        <v>2</v>
      </c>
      <c r="F313" s="182"/>
      <c r="G313" s="183">
        <f t="shared" si="0"/>
        <v>0</v>
      </c>
      <c r="H313" s="182"/>
      <c r="I313" s="183">
        <f t="shared" si="1"/>
        <v>0</v>
      </c>
      <c r="J313" s="182"/>
      <c r="K313" s="183">
        <f t="shared" si="2"/>
        <v>0</v>
      </c>
      <c r="L313" s="183">
        <v>21</v>
      </c>
      <c r="M313" s="183">
        <f t="shared" si="3"/>
        <v>0</v>
      </c>
      <c r="N313" s="181">
        <v>2.0000000000000001E-4</v>
      </c>
      <c r="O313" s="181">
        <f t="shared" si="4"/>
        <v>0</v>
      </c>
      <c r="P313" s="181">
        <v>0</v>
      </c>
      <c r="Q313" s="181">
        <f t="shared" si="5"/>
        <v>0</v>
      </c>
      <c r="R313" s="183" t="s">
        <v>124</v>
      </c>
      <c r="S313" s="183" t="s">
        <v>166</v>
      </c>
      <c r="T313" s="184" t="s">
        <v>167</v>
      </c>
      <c r="U313" s="159">
        <v>0.61099999999999999</v>
      </c>
      <c r="V313" s="159">
        <f t="shared" si="6"/>
        <v>1.22</v>
      </c>
      <c r="W313" s="159"/>
      <c r="X313" s="159" t="s">
        <v>168</v>
      </c>
      <c r="Y313" s="159" t="s">
        <v>169</v>
      </c>
      <c r="Z313" s="149"/>
      <c r="AA313" s="149"/>
      <c r="AB313" s="149"/>
      <c r="AC313" s="149"/>
      <c r="AD313" s="149"/>
      <c r="AE313" s="149"/>
      <c r="AF313" s="149"/>
      <c r="AG313" s="149" t="s">
        <v>170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ht="22.5" outlineLevel="1" x14ac:dyDescent="0.2">
      <c r="A314" s="178">
        <v>131</v>
      </c>
      <c r="B314" s="179" t="s">
        <v>570</v>
      </c>
      <c r="C314" s="188" t="s">
        <v>571</v>
      </c>
      <c r="D314" s="180" t="s">
        <v>265</v>
      </c>
      <c r="E314" s="181">
        <v>2</v>
      </c>
      <c r="F314" s="182"/>
      <c r="G314" s="183">
        <f t="shared" si="0"/>
        <v>0</v>
      </c>
      <c r="H314" s="182"/>
      <c r="I314" s="183">
        <f t="shared" si="1"/>
        <v>0</v>
      </c>
      <c r="J314" s="182"/>
      <c r="K314" s="183">
        <f t="shared" si="2"/>
        <v>0</v>
      </c>
      <c r="L314" s="183">
        <v>21</v>
      </c>
      <c r="M314" s="183">
        <f t="shared" si="3"/>
        <v>0</v>
      </c>
      <c r="N314" s="181">
        <v>1.2E-4</v>
      </c>
      <c r="O314" s="181">
        <f t="shared" si="4"/>
        <v>0</v>
      </c>
      <c r="P314" s="181">
        <v>0</v>
      </c>
      <c r="Q314" s="181">
        <f t="shared" si="5"/>
        <v>0</v>
      </c>
      <c r="R314" s="183" t="s">
        <v>124</v>
      </c>
      <c r="S314" s="183" t="s">
        <v>166</v>
      </c>
      <c r="T314" s="184" t="s">
        <v>167</v>
      </c>
      <c r="U314" s="159">
        <v>5.5E-2</v>
      </c>
      <c r="V314" s="159">
        <f t="shared" si="6"/>
        <v>0.11</v>
      </c>
      <c r="W314" s="159"/>
      <c r="X314" s="159" t="s">
        <v>168</v>
      </c>
      <c r="Y314" s="159" t="s">
        <v>169</v>
      </c>
      <c r="Z314" s="149"/>
      <c r="AA314" s="149"/>
      <c r="AB314" s="149"/>
      <c r="AC314" s="149"/>
      <c r="AD314" s="149"/>
      <c r="AE314" s="149"/>
      <c r="AF314" s="149"/>
      <c r="AG314" s="149" t="s">
        <v>170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ht="22.5" outlineLevel="1" x14ac:dyDescent="0.2">
      <c r="A315" s="178">
        <v>132</v>
      </c>
      <c r="B315" s="179" t="s">
        <v>572</v>
      </c>
      <c r="C315" s="188" t="s">
        <v>573</v>
      </c>
      <c r="D315" s="180" t="s">
        <v>265</v>
      </c>
      <c r="E315" s="181">
        <v>2</v>
      </c>
      <c r="F315" s="182"/>
      <c r="G315" s="183">
        <f t="shared" si="0"/>
        <v>0</v>
      </c>
      <c r="H315" s="182"/>
      <c r="I315" s="183">
        <f t="shared" si="1"/>
        <v>0</v>
      </c>
      <c r="J315" s="182"/>
      <c r="K315" s="183">
        <f t="shared" si="2"/>
        <v>0</v>
      </c>
      <c r="L315" s="183">
        <v>21</v>
      </c>
      <c r="M315" s="183">
        <f t="shared" si="3"/>
        <v>0</v>
      </c>
      <c r="N315" s="181">
        <v>0</v>
      </c>
      <c r="O315" s="181">
        <f t="shared" si="4"/>
        <v>0</v>
      </c>
      <c r="P315" s="181">
        <v>0</v>
      </c>
      <c r="Q315" s="181">
        <f t="shared" si="5"/>
        <v>0</v>
      </c>
      <c r="R315" s="183" t="s">
        <v>124</v>
      </c>
      <c r="S315" s="183" t="s">
        <v>166</v>
      </c>
      <c r="T315" s="184" t="s">
        <v>167</v>
      </c>
      <c r="U315" s="159">
        <v>5.0500000000000003E-2</v>
      </c>
      <c r="V315" s="159">
        <f t="shared" si="6"/>
        <v>0.1</v>
      </c>
      <c r="W315" s="159"/>
      <c r="X315" s="159" t="s">
        <v>168</v>
      </c>
      <c r="Y315" s="159" t="s">
        <v>169</v>
      </c>
      <c r="Z315" s="149"/>
      <c r="AA315" s="149"/>
      <c r="AB315" s="149"/>
      <c r="AC315" s="149"/>
      <c r="AD315" s="149"/>
      <c r="AE315" s="149"/>
      <c r="AF315" s="149"/>
      <c r="AG315" s="149" t="s">
        <v>170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78">
        <v>133</v>
      </c>
      <c r="B316" s="179" t="s">
        <v>574</v>
      </c>
      <c r="C316" s="188" t="s">
        <v>575</v>
      </c>
      <c r="D316" s="180" t="s">
        <v>265</v>
      </c>
      <c r="E316" s="181">
        <v>2</v>
      </c>
      <c r="F316" s="182"/>
      <c r="G316" s="183">
        <f t="shared" si="0"/>
        <v>0</v>
      </c>
      <c r="H316" s="182"/>
      <c r="I316" s="183">
        <f t="shared" si="1"/>
        <v>0</v>
      </c>
      <c r="J316" s="182"/>
      <c r="K316" s="183">
        <f t="shared" si="2"/>
        <v>0</v>
      </c>
      <c r="L316" s="183">
        <v>21</v>
      </c>
      <c r="M316" s="183">
        <f t="shared" si="3"/>
        <v>0</v>
      </c>
      <c r="N316" s="181">
        <v>0</v>
      </c>
      <c r="O316" s="181">
        <f t="shared" si="4"/>
        <v>0</v>
      </c>
      <c r="P316" s="181">
        <v>0</v>
      </c>
      <c r="Q316" s="181">
        <f t="shared" si="5"/>
        <v>0</v>
      </c>
      <c r="R316" s="183" t="s">
        <v>124</v>
      </c>
      <c r="S316" s="183" t="s">
        <v>166</v>
      </c>
      <c r="T316" s="184" t="s">
        <v>167</v>
      </c>
      <c r="U316" s="159">
        <v>0.06</v>
      </c>
      <c r="V316" s="159">
        <f t="shared" si="6"/>
        <v>0.12</v>
      </c>
      <c r="W316" s="159"/>
      <c r="X316" s="159" t="s">
        <v>168</v>
      </c>
      <c r="Y316" s="159" t="s">
        <v>169</v>
      </c>
      <c r="Z316" s="149"/>
      <c r="AA316" s="149"/>
      <c r="AB316" s="149"/>
      <c r="AC316" s="149"/>
      <c r="AD316" s="149"/>
      <c r="AE316" s="149"/>
      <c r="AF316" s="149"/>
      <c r="AG316" s="149" t="s">
        <v>170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78">
        <v>134</v>
      </c>
      <c r="B317" s="179" t="s">
        <v>576</v>
      </c>
      <c r="C317" s="188" t="s">
        <v>577</v>
      </c>
      <c r="D317" s="180" t="s">
        <v>265</v>
      </c>
      <c r="E317" s="181">
        <v>2</v>
      </c>
      <c r="F317" s="182"/>
      <c r="G317" s="183">
        <f t="shared" si="0"/>
        <v>0</v>
      </c>
      <c r="H317" s="182"/>
      <c r="I317" s="183">
        <f t="shared" si="1"/>
        <v>0</v>
      </c>
      <c r="J317" s="182"/>
      <c r="K317" s="183">
        <f t="shared" si="2"/>
        <v>0</v>
      </c>
      <c r="L317" s="183">
        <v>21</v>
      </c>
      <c r="M317" s="183">
        <f t="shared" si="3"/>
        <v>0</v>
      </c>
      <c r="N317" s="181">
        <v>0</v>
      </c>
      <c r="O317" s="181">
        <f t="shared" si="4"/>
        <v>0</v>
      </c>
      <c r="P317" s="181">
        <v>0</v>
      </c>
      <c r="Q317" s="181">
        <f t="shared" si="5"/>
        <v>0</v>
      </c>
      <c r="R317" s="183" t="s">
        <v>124</v>
      </c>
      <c r="S317" s="183" t="s">
        <v>166</v>
      </c>
      <c r="T317" s="184" t="s">
        <v>167</v>
      </c>
      <c r="U317" s="159">
        <v>5.0999999999999997E-2</v>
      </c>
      <c r="V317" s="159">
        <f t="shared" si="6"/>
        <v>0.1</v>
      </c>
      <c r="W317" s="159"/>
      <c r="X317" s="159" t="s">
        <v>168</v>
      </c>
      <c r="Y317" s="159" t="s">
        <v>169</v>
      </c>
      <c r="Z317" s="149"/>
      <c r="AA317" s="149"/>
      <c r="AB317" s="149"/>
      <c r="AC317" s="149"/>
      <c r="AD317" s="149"/>
      <c r="AE317" s="149"/>
      <c r="AF317" s="149"/>
      <c r="AG317" s="149" t="s">
        <v>170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ht="22.5" outlineLevel="1" x14ac:dyDescent="0.2">
      <c r="A318" s="178">
        <v>135</v>
      </c>
      <c r="B318" s="179" t="s">
        <v>578</v>
      </c>
      <c r="C318" s="188" t="s">
        <v>579</v>
      </c>
      <c r="D318" s="180" t="s">
        <v>265</v>
      </c>
      <c r="E318" s="181">
        <v>2</v>
      </c>
      <c r="F318" s="182"/>
      <c r="G318" s="183">
        <f t="shared" si="0"/>
        <v>0</v>
      </c>
      <c r="H318" s="182"/>
      <c r="I318" s="183">
        <f t="shared" si="1"/>
        <v>0</v>
      </c>
      <c r="J318" s="182"/>
      <c r="K318" s="183">
        <f t="shared" si="2"/>
        <v>0</v>
      </c>
      <c r="L318" s="183">
        <v>21</v>
      </c>
      <c r="M318" s="183">
        <f t="shared" si="3"/>
        <v>0</v>
      </c>
      <c r="N318" s="181">
        <v>4.0000000000000003E-5</v>
      </c>
      <c r="O318" s="181">
        <f t="shared" si="4"/>
        <v>0</v>
      </c>
      <c r="P318" s="181">
        <v>0</v>
      </c>
      <c r="Q318" s="181">
        <f t="shared" si="5"/>
        <v>0</v>
      </c>
      <c r="R318" s="183" t="s">
        <v>124</v>
      </c>
      <c r="S318" s="183" t="s">
        <v>166</v>
      </c>
      <c r="T318" s="184" t="s">
        <v>167</v>
      </c>
      <c r="U318" s="159">
        <v>0.30567</v>
      </c>
      <c r="V318" s="159">
        <f t="shared" si="6"/>
        <v>0.61</v>
      </c>
      <c r="W318" s="159"/>
      <c r="X318" s="159" t="s">
        <v>168</v>
      </c>
      <c r="Y318" s="159" t="s">
        <v>169</v>
      </c>
      <c r="Z318" s="149"/>
      <c r="AA318" s="149"/>
      <c r="AB318" s="149"/>
      <c r="AC318" s="149"/>
      <c r="AD318" s="149"/>
      <c r="AE318" s="149"/>
      <c r="AF318" s="149"/>
      <c r="AG318" s="149" t="s">
        <v>170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ht="22.5" outlineLevel="1" x14ac:dyDescent="0.2">
      <c r="A319" s="178">
        <v>136</v>
      </c>
      <c r="B319" s="179" t="s">
        <v>580</v>
      </c>
      <c r="C319" s="188" t="s">
        <v>581</v>
      </c>
      <c r="D319" s="180" t="s">
        <v>265</v>
      </c>
      <c r="E319" s="181">
        <v>4</v>
      </c>
      <c r="F319" s="182"/>
      <c r="G319" s="183">
        <f t="shared" si="0"/>
        <v>0</v>
      </c>
      <c r="H319" s="182"/>
      <c r="I319" s="183">
        <f t="shared" si="1"/>
        <v>0</v>
      </c>
      <c r="J319" s="182"/>
      <c r="K319" s="183">
        <f t="shared" si="2"/>
        <v>0</v>
      </c>
      <c r="L319" s="183">
        <v>21</v>
      </c>
      <c r="M319" s="183">
        <f t="shared" si="3"/>
        <v>0</v>
      </c>
      <c r="N319" s="181">
        <v>4.0000000000000003E-5</v>
      </c>
      <c r="O319" s="181">
        <f t="shared" si="4"/>
        <v>0</v>
      </c>
      <c r="P319" s="181">
        <v>0</v>
      </c>
      <c r="Q319" s="181">
        <f t="shared" si="5"/>
        <v>0</v>
      </c>
      <c r="R319" s="183" t="s">
        <v>124</v>
      </c>
      <c r="S319" s="183" t="s">
        <v>166</v>
      </c>
      <c r="T319" s="184" t="s">
        <v>167</v>
      </c>
      <c r="U319" s="159">
        <v>0.32667000000000002</v>
      </c>
      <c r="V319" s="159">
        <f t="shared" si="6"/>
        <v>1.31</v>
      </c>
      <c r="W319" s="159"/>
      <c r="X319" s="159" t="s">
        <v>168</v>
      </c>
      <c r="Y319" s="159" t="s">
        <v>169</v>
      </c>
      <c r="Z319" s="149"/>
      <c r="AA319" s="149"/>
      <c r="AB319" s="149"/>
      <c r="AC319" s="149"/>
      <c r="AD319" s="149"/>
      <c r="AE319" s="149"/>
      <c r="AF319" s="149"/>
      <c r="AG319" s="149" t="s">
        <v>170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ht="22.5" outlineLevel="1" x14ac:dyDescent="0.2">
      <c r="A320" s="178">
        <v>137</v>
      </c>
      <c r="B320" s="179" t="s">
        <v>582</v>
      </c>
      <c r="C320" s="188" t="s">
        <v>583</v>
      </c>
      <c r="D320" s="180" t="s">
        <v>265</v>
      </c>
      <c r="E320" s="181">
        <v>34</v>
      </c>
      <c r="F320" s="182"/>
      <c r="G320" s="183">
        <f t="shared" si="0"/>
        <v>0</v>
      </c>
      <c r="H320" s="182"/>
      <c r="I320" s="183">
        <f t="shared" si="1"/>
        <v>0</v>
      </c>
      <c r="J320" s="182"/>
      <c r="K320" s="183">
        <f t="shared" si="2"/>
        <v>0</v>
      </c>
      <c r="L320" s="183">
        <v>21</v>
      </c>
      <c r="M320" s="183">
        <f t="shared" si="3"/>
        <v>0</v>
      </c>
      <c r="N320" s="181">
        <v>1.2E-4</v>
      </c>
      <c r="O320" s="181">
        <f t="shared" si="4"/>
        <v>0</v>
      </c>
      <c r="P320" s="181">
        <v>0</v>
      </c>
      <c r="Q320" s="181">
        <f t="shared" si="5"/>
        <v>0</v>
      </c>
      <c r="R320" s="183" t="s">
        <v>124</v>
      </c>
      <c r="S320" s="183" t="s">
        <v>166</v>
      </c>
      <c r="T320" s="184" t="s">
        <v>167</v>
      </c>
      <c r="U320" s="159">
        <v>0.27400000000000002</v>
      </c>
      <c r="V320" s="159">
        <f t="shared" si="6"/>
        <v>9.32</v>
      </c>
      <c r="W320" s="159"/>
      <c r="X320" s="159" t="s">
        <v>168</v>
      </c>
      <c r="Y320" s="159" t="s">
        <v>169</v>
      </c>
      <c r="Z320" s="149"/>
      <c r="AA320" s="149"/>
      <c r="AB320" s="149"/>
      <c r="AC320" s="149"/>
      <c r="AD320" s="149"/>
      <c r="AE320" s="149"/>
      <c r="AF320" s="149"/>
      <c r="AG320" s="149" t="s">
        <v>170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78">
        <v>138</v>
      </c>
      <c r="B321" s="179" t="s">
        <v>584</v>
      </c>
      <c r="C321" s="188" t="s">
        <v>585</v>
      </c>
      <c r="D321" s="180" t="s">
        <v>265</v>
      </c>
      <c r="E321" s="181">
        <v>4</v>
      </c>
      <c r="F321" s="182"/>
      <c r="G321" s="183">
        <f t="shared" si="0"/>
        <v>0</v>
      </c>
      <c r="H321" s="182"/>
      <c r="I321" s="183">
        <f t="shared" si="1"/>
        <v>0</v>
      </c>
      <c r="J321" s="182"/>
      <c r="K321" s="183">
        <f t="shared" si="2"/>
        <v>0</v>
      </c>
      <c r="L321" s="183">
        <v>21</v>
      </c>
      <c r="M321" s="183">
        <f t="shared" si="3"/>
        <v>0</v>
      </c>
      <c r="N321" s="181">
        <v>0</v>
      </c>
      <c r="O321" s="181">
        <f t="shared" si="4"/>
        <v>0</v>
      </c>
      <c r="P321" s="181">
        <v>0</v>
      </c>
      <c r="Q321" s="181">
        <f t="shared" si="5"/>
        <v>0</v>
      </c>
      <c r="R321" s="183" t="s">
        <v>124</v>
      </c>
      <c r="S321" s="183" t="s">
        <v>166</v>
      </c>
      <c r="T321" s="184" t="s">
        <v>167</v>
      </c>
      <c r="U321" s="159">
        <v>0.34</v>
      </c>
      <c r="V321" s="159">
        <f t="shared" si="6"/>
        <v>1.36</v>
      </c>
      <c r="W321" s="159"/>
      <c r="X321" s="159" t="s">
        <v>168</v>
      </c>
      <c r="Y321" s="159" t="s">
        <v>169</v>
      </c>
      <c r="Z321" s="149"/>
      <c r="AA321" s="149"/>
      <c r="AB321" s="149"/>
      <c r="AC321" s="149"/>
      <c r="AD321" s="149"/>
      <c r="AE321" s="149"/>
      <c r="AF321" s="149"/>
      <c r="AG321" s="149" t="s">
        <v>170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78">
        <v>139</v>
      </c>
      <c r="B322" s="179" t="s">
        <v>586</v>
      </c>
      <c r="C322" s="188" t="s">
        <v>587</v>
      </c>
      <c r="D322" s="180" t="s">
        <v>265</v>
      </c>
      <c r="E322" s="181">
        <v>2</v>
      </c>
      <c r="F322" s="182"/>
      <c r="G322" s="183">
        <f t="shared" si="0"/>
        <v>0</v>
      </c>
      <c r="H322" s="182"/>
      <c r="I322" s="183">
        <f t="shared" si="1"/>
        <v>0</v>
      </c>
      <c r="J322" s="182"/>
      <c r="K322" s="183">
        <f t="shared" si="2"/>
        <v>0</v>
      </c>
      <c r="L322" s="183">
        <v>21</v>
      </c>
      <c r="M322" s="183">
        <f t="shared" si="3"/>
        <v>0</v>
      </c>
      <c r="N322" s="181">
        <v>0</v>
      </c>
      <c r="O322" s="181">
        <f t="shared" si="4"/>
        <v>0</v>
      </c>
      <c r="P322" s="181">
        <v>0</v>
      </c>
      <c r="Q322" s="181">
        <f t="shared" si="5"/>
        <v>0</v>
      </c>
      <c r="R322" s="183" t="s">
        <v>124</v>
      </c>
      <c r="S322" s="183" t="s">
        <v>166</v>
      </c>
      <c r="T322" s="184" t="s">
        <v>167</v>
      </c>
      <c r="U322" s="159">
        <v>0.76</v>
      </c>
      <c r="V322" s="159">
        <f t="shared" si="6"/>
        <v>1.52</v>
      </c>
      <c r="W322" s="159"/>
      <c r="X322" s="159" t="s">
        <v>168</v>
      </c>
      <c r="Y322" s="159" t="s">
        <v>169</v>
      </c>
      <c r="Z322" s="149"/>
      <c r="AA322" s="149"/>
      <c r="AB322" s="149"/>
      <c r="AC322" s="149"/>
      <c r="AD322" s="149"/>
      <c r="AE322" s="149"/>
      <c r="AF322" s="149"/>
      <c r="AG322" s="149" t="s">
        <v>170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78">
        <v>140</v>
      </c>
      <c r="B323" s="179" t="s">
        <v>588</v>
      </c>
      <c r="C323" s="188" t="s">
        <v>589</v>
      </c>
      <c r="D323" s="180" t="s">
        <v>265</v>
      </c>
      <c r="E323" s="181">
        <v>1</v>
      </c>
      <c r="F323" s="182"/>
      <c r="G323" s="183">
        <f t="shared" si="0"/>
        <v>0</v>
      </c>
      <c r="H323" s="182"/>
      <c r="I323" s="183">
        <f t="shared" si="1"/>
        <v>0</v>
      </c>
      <c r="J323" s="182"/>
      <c r="K323" s="183">
        <f t="shared" si="2"/>
        <v>0</v>
      </c>
      <c r="L323" s="183">
        <v>21</v>
      </c>
      <c r="M323" s="183">
        <f t="shared" si="3"/>
        <v>0</v>
      </c>
      <c r="N323" s="181">
        <v>0</v>
      </c>
      <c r="O323" s="181">
        <f t="shared" si="4"/>
        <v>0</v>
      </c>
      <c r="P323" s="181">
        <v>0</v>
      </c>
      <c r="Q323" s="181">
        <f t="shared" si="5"/>
        <v>0</v>
      </c>
      <c r="R323" s="183" t="s">
        <v>124</v>
      </c>
      <c r="S323" s="183" t="s">
        <v>166</v>
      </c>
      <c r="T323" s="184" t="s">
        <v>167</v>
      </c>
      <c r="U323" s="159">
        <v>0.48</v>
      </c>
      <c r="V323" s="159">
        <f t="shared" si="6"/>
        <v>0.48</v>
      </c>
      <c r="W323" s="159"/>
      <c r="X323" s="159" t="s">
        <v>168</v>
      </c>
      <c r="Y323" s="159" t="s">
        <v>169</v>
      </c>
      <c r="Z323" s="149"/>
      <c r="AA323" s="149"/>
      <c r="AB323" s="149"/>
      <c r="AC323" s="149"/>
      <c r="AD323" s="149"/>
      <c r="AE323" s="149"/>
      <c r="AF323" s="149"/>
      <c r="AG323" s="149" t="s">
        <v>170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ht="22.5" outlineLevel="1" x14ac:dyDescent="0.2">
      <c r="A324" s="178">
        <v>141</v>
      </c>
      <c r="B324" s="179" t="s">
        <v>590</v>
      </c>
      <c r="C324" s="188" t="s">
        <v>591</v>
      </c>
      <c r="D324" s="180" t="s">
        <v>265</v>
      </c>
      <c r="E324" s="181">
        <v>4</v>
      </c>
      <c r="F324" s="182"/>
      <c r="G324" s="183">
        <f t="shared" si="0"/>
        <v>0</v>
      </c>
      <c r="H324" s="182"/>
      <c r="I324" s="183">
        <f t="shared" si="1"/>
        <v>0</v>
      </c>
      <c r="J324" s="182"/>
      <c r="K324" s="183">
        <f t="shared" si="2"/>
        <v>0</v>
      </c>
      <c r="L324" s="183">
        <v>21</v>
      </c>
      <c r="M324" s="183">
        <f t="shared" si="3"/>
        <v>0</v>
      </c>
      <c r="N324" s="181">
        <v>0</v>
      </c>
      <c r="O324" s="181">
        <f t="shared" si="4"/>
        <v>0</v>
      </c>
      <c r="P324" s="181">
        <v>0</v>
      </c>
      <c r="Q324" s="181">
        <f t="shared" si="5"/>
        <v>0</v>
      </c>
      <c r="R324" s="183" t="s">
        <v>124</v>
      </c>
      <c r="S324" s="183" t="s">
        <v>166</v>
      </c>
      <c r="T324" s="184" t="s">
        <v>167</v>
      </c>
      <c r="U324" s="159">
        <v>0.70699999999999996</v>
      </c>
      <c r="V324" s="159">
        <f t="shared" si="6"/>
        <v>2.83</v>
      </c>
      <c r="W324" s="159"/>
      <c r="X324" s="159" t="s">
        <v>168</v>
      </c>
      <c r="Y324" s="159" t="s">
        <v>169</v>
      </c>
      <c r="Z324" s="149"/>
      <c r="AA324" s="149"/>
      <c r="AB324" s="149"/>
      <c r="AC324" s="149"/>
      <c r="AD324" s="149"/>
      <c r="AE324" s="149"/>
      <c r="AF324" s="149"/>
      <c r="AG324" s="149" t="s">
        <v>170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ht="22.5" outlineLevel="1" x14ac:dyDescent="0.2">
      <c r="A325" s="178">
        <v>142</v>
      </c>
      <c r="B325" s="179" t="s">
        <v>592</v>
      </c>
      <c r="C325" s="188" t="s">
        <v>593</v>
      </c>
      <c r="D325" s="180" t="s">
        <v>265</v>
      </c>
      <c r="E325" s="181">
        <v>24</v>
      </c>
      <c r="F325" s="182"/>
      <c r="G325" s="183">
        <f t="shared" si="0"/>
        <v>0</v>
      </c>
      <c r="H325" s="182"/>
      <c r="I325" s="183">
        <f t="shared" si="1"/>
        <v>0</v>
      </c>
      <c r="J325" s="182"/>
      <c r="K325" s="183">
        <f t="shared" si="2"/>
        <v>0</v>
      </c>
      <c r="L325" s="183">
        <v>21</v>
      </c>
      <c r="M325" s="183">
        <f t="shared" si="3"/>
        <v>0</v>
      </c>
      <c r="N325" s="181">
        <v>0</v>
      </c>
      <c r="O325" s="181">
        <f t="shared" si="4"/>
        <v>0</v>
      </c>
      <c r="P325" s="181">
        <v>0</v>
      </c>
      <c r="Q325" s="181">
        <f t="shared" si="5"/>
        <v>0</v>
      </c>
      <c r="R325" s="183" t="s">
        <v>124</v>
      </c>
      <c r="S325" s="183" t="s">
        <v>166</v>
      </c>
      <c r="T325" s="184" t="s">
        <v>167</v>
      </c>
      <c r="U325" s="159">
        <v>0.77</v>
      </c>
      <c r="V325" s="159">
        <f t="shared" si="6"/>
        <v>18.48</v>
      </c>
      <c r="W325" s="159"/>
      <c r="X325" s="159" t="s">
        <v>168</v>
      </c>
      <c r="Y325" s="159" t="s">
        <v>169</v>
      </c>
      <c r="Z325" s="149"/>
      <c r="AA325" s="149"/>
      <c r="AB325" s="149"/>
      <c r="AC325" s="149"/>
      <c r="AD325" s="149"/>
      <c r="AE325" s="149"/>
      <c r="AF325" s="149"/>
      <c r="AG325" s="149" t="s">
        <v>170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78">
        <v>143</v>
      </c>
      <c r="B326" s="179" t="s">
        <v>594</v>
      </c>
      <c r="C326" s="188" t="s">
        <v>595</v>
      </c>
      <c r="D326" s="180" t="s">
        <v>265</v>
      </c>
      <c r="E326" s="181">
        <v>56</v>
      </c>
      <c r="F326" s="182"/>
      <c r="G326" s="183">
        <f t="shared" si="0"/>
        <v>0</v>
      </c>
      <c r="H326" s="182"/>
      <c r="I326" s="183">
        <f t="shared" si="1"/>
        <v>0</v>
      </c>
      <c r="J326" s="182"/>
      <c r="K326" s="183">
        <f t="shared" si="2"/>
        <v>0</v>
      </c>
      <c r="L326" s="183">
        <v>21</v>
      </c>
      <c r="M326" s="183">
        <f t="shared" si="3"/>
        <v>0</v>
      </c>
      <c r="N326" s="181">
        <v>0</v>
      </c>
      <c r="O326" s="181">
        <f t="shared" si="4"/>
        <v>0</v>
      </c>
      <c r="P326" s="181">
        <v>0</v>
      </c>
      <c r="Q326" s="181">
        <f t="shared" si="5"/>
        <v>0</v>
      </c>
      <c r="R326" s="183" t="s">
        <v>124</v>
      </c>
      <c r="S326" s="183" t="s">
        <v>166</v>
      </c>
      <c r="T326" s="184" t="s">
        <v>167</v>
      </c>
      <c r="U326" s="159">
        <v>0.34699999999999998</v>
      </c>
      <c r="V326" s="159">
        <f t="shared" si="6"/>
        <v>19.43</v>
      </c>
      <c r="W326" s="159"/>
      <c r="X326" s="159" t="s">
        <v>168</v>
      </c>
      <c r="Y326" s="159" t="s">
        <v>169</v>
      </c>
      <c r="Z326" s="149"/>
      <c r="AA326" s="149"/>
      <c r="AB326" s="149"/>
      <c r="AC326" s="149"/>
      <c r="AD326" s="149"/>
      <c r="AE326" s="149"/>
      <c r="AF326" s="149"/>
      <c r="AG326" s="149" t="s">
        <v>170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78">
        <v>144</v>
      </c>
      <c r="B327" s="179" t="s">
        <v>596</v>
      </c>
      <c r="C327" s="188" t="s">
        <v>597</v>
      </c>
      <c r="D327" s="180" t="s">
        <v>214</v>
      </c>
      <c r="E327" s="181">
        <v>20</v>
      </c>
      <c r="F327" s="182"/>
      <c r="G327" s="183">
        <f t="shared" si="0"/>
        <v>0</v>
      </c>
      <c r="H327" s="182"/>
      <c r="I327" s="183">
        <f t="shared" si="1"/>
        <v>0</v>
      </c>
      <c r="J327" s="182"/>
      <c r="K327" s="183">
        <f t="shared" si="2"/>
        <v>0</v>
      </c>
      <c r="L327" s="183">
        <v>21</v>
      </c>
      <c r="M327" s="183">
        <f t="shared" si="3"/>
        <v>0</v>
      </c>
      <c r="N327" s="181">
        <v>0</v>
      </c>
      <c r="O327" s="181">
        <f t="shared" si="4"/>
        <v>0</v>
      </c>
      <c r="P327" s="181">
        <v>0</v>
      </c>
      <c r="Q327" s="181">
        <f t="shared" si="5"/>
        <v>0</v>
      </c>
      <c r="R327" s="183" t="s">
        <v>124</v>
      </c>
      <c r="S327" s="183" t="s">
        <v>166</v>
      </c>
      <c r="T327" s="184" t="s">
        <v>167</v>
      </c>
      <c r="U327" s="159">
        <v>6.4149999999999999E-2</v>
      </c>
      <c r="V327" s="159">
        <f t="shared" si="6"/>
        <v>1.28</v>
      </c>
      <c r="W327" s="159"/>
      <c r="X327" s="159" t="s">
        <v>168</v>
      </c>
      <c r="Y327" s="159" t="s">
        <v>169</v>
      </c>
      <c r="Z327" s="149"/>
      <c r="AA327" s="149"/>
      <c r="AB327" s="149"/>
      <c r="AC327" s="149"/>
      <c r="AD327" s="149"/>
      <c r="AE327" s="149"/>
      <c r="AF327" s="149"/>
      <c r="AG327" s="149" t="s">
        <v>170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ht="22.5" outlineLevel="1" x14ac:dyDescent="0.2">
      <c r="A328" s="178">
        <v>145</v>
      </c>
      <c r="B328" s="179" t="s">
        <v>598</v>
      </c>
      <c r="C328" s="188" t="s">
        <v>599</v>
      </c>
      <c r="D328" s="180" t="s">
        <v>214</v>
      </c>
      <c r="E328" s="181">
        <v>210</v>
      </c>
      <c r="F328" s="182"/>
      <c r="G328" s="183">
        <f t="shared" si="0"/>
        <v>0</v>
      </c>
      <c r="H328" s="182"/>
      <c r="I328" s="183">
        <f t="shared" si="1"/>
        <v>0</v>
      </c>
      <c r="J328" s="182"/>
      <c r="K328" s="183">
        <f t="shared" si="2"/>
        <v>0</v>
      </c>
      <c r="L328" s="183">
        <v>21</v>
      </c>
      <c r="M328" s="183">
        <f t="shared" si="3"/>
        <v>0</v>
      </c>
      <c r="N328" s="181">
        <v>2.1000000000000001E-4</v>
      </c>
      <c r="O328" s="181">
        <f t="shared" si="4"/>
        <v>0.04</v>
      </c>
      <c r="P328" s="181">
        <v>0</v>
      </c>
      <c r="Q328" s="181">
        <f t="shared" si="5"/>
        <v>0</v>
      </c>
      <c r="R328" s="183" t="s">
        <v>124</v>
      </c>
      <c r="S328" s="183" t="s">
        <v>166</v>
      </c>
      <c r="T328" s="184" t="s">
        <v>167</v>
      </c>
      <c r="U328" s="159">
        <v>7.0000000000000007E-2</v>
      </c>
      <c r="V328" s="159">
        <f t="shared" si="6"/>
        <v>14.7</v>
      </c>
      <c r="W328" s="159"/>
      <c r="X328" s="159" t="s">
        <v>168</v>
      </c>
      <c r="Y328" s="159" t="s">
        <v>169</v>
      </c>
      <c r="Z328" s="149"/>
      <c r="AA328" s="149"/>
      <c r="AB328" s="149"/>
      <c r="AC328" s="149"/>
      <c r="AD328" s="149"/>
      <c r="AE328" s="149"/>
      <c r="AF328" s="149"/>
      <c r="AG328" s="149" t="s">
        <v>170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ht="22.5" outlineLevel="1" x14ac:dyDescent="0.2">
      <c r="A329" s="178">
        <v>146</v>
      </c>
      <c r="B329" s="179" t="s">
        <v>600</v>
      </c>
      <c r="C329" s="188" t="s">
        <v>601</v>
      </c>
      <c r="D329" s="180" t="s">
        <v>214</v>
      </c>
      <c r="E329" s="181">
        <v>200</v>
      </c>
      <c r="F329" s="182"/>
      <c r="G329" s="183">
        <f t="shared" si="0"/>
        <v>0</v>
      </c>
      <c r="H329" s="182"/>
      <c r="I329" s="183">
        <f t="shared" si="1"/>
        <v>0</v>
      </c>
      <c r="J329" s="182"/>
      <c r="K329" s="183">
        <f t="shared" si="2"/>
        <v>0</v>
      </c>
      <c r="L329" s="183">
        <v>21</v>
      </c>
      <c r="M329" s="183">
        <f t="shared" si="3"/>
        <v>0</v>
      </c>
      <c r="N329" s="181">
        <v>3.2000000000000003E-4</v>
      </c>
      <c r="O329" s="181">
        <f t="shared" si="4"/>
        <v>0.06</v>
      </c>
      <c r="P329" s="181">
        <v>0</v>
      </c>
      <c r="Q329" s="181">
        <f t="shared" si="5"/>
        <v>0</v>
      </c>
      <c r="R329" s="183" t="s">
        <v>124</v>
      </c>
      <c r="S329" s="183" t="s">
        <v>166</v>
      </c>
      <c r="T329" s="184" t="s">
        <v>167</v>
      </c>
      <c r="U329" s="159">
        <v>7.2459999999999997E-2</v>
      </c>
      <c r="V329" s="159">
        <f t="shared" si="6"/>
        <v>14.49</v>
      </c>
      <c r="W329" s="159"/>
      <c r="X329" s="159" t="s">
        <v>168</v>
      </c>
      <c r="Y329" s="159" t="s">
        <v>169</v>
      </c>
      <c r="Z329" s="149"/>
      <c r="AA329" s="149"/>
      <c r="AB329" s="149"/>
      <c r="AC329" s="149"/>
      <c r="AD329" s="149"/>
      <c r="AE329" s="149"/>
      <c r="AF329" s="149"/>
      <c r="AG329" s="149" t="s">
        <v>170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ht="22.5" outlineLevel="1" x14ac:dyDescent="0.2">
      <c r="A330" s="178">
        <v>147</v>
      </c>
      <c r="B330" s="179" t="s">
        <v>602</v>
      </c>
      <c r="C330" s="188" t="s">
        <v>603</v>
      </c>
      <c r="D330" s="180" t="s">
        <v>214</v>
      </c>
      <c r="E330" s="181">
        <v>10</v>
      </c>
      <c r="F330" s="182"/>
      <c r="G330" s="183">
        <f t="shared" si="0"/>
        <v>0</v>
      </c>
      <c r="H330" s="182"/>
      <c r="I330" s="183">
        <f t="shared" si="1"/>
        <v>0</v>
      </c>
      <c r="J330" s="182"/>
      <c r="K330" s="183">
        <f t="shared" si="2"/>
        <v>0</v>
      </c>
      <c r="L330" s="183">
        <v>21</v>
      </c>
      <c r="M330" s="183">
        <f t="shared" si="3"/>
        <v>0</v>
      </c>
      <c r="N330" s="181">
        <v>1.8000000000000001E-4</v>
      </c>
      <c r="O330" s="181">
        <f t="shared" si="4"/>
        <v>0</v>
      </c>
      <c r="P330" s="181">
        <v>0</v>
      </c>
      <c r="Q330" s="181">
        <f t="shared" si="5"/>
        <v>0</v>
      </c>
      <c r="R330" s="183" t="s">
        <v>124</v>
      </c>
      <c r="S330" s="183" t="s">
        <v>166</v>
      </c>
      <c r="T330" s="184" t="s">
        <v>167</v>
      </c>
      <c r="U330" s="159">
        <v>7.7369999999999994E-2</v>
      </c>
      <c r="V330" s="159">
        <f t="shared" si="6"/>
        <v>0.77</v>
      </c>
      <c r="W330" s="159"/>
      <c r="X330" s="159" t="s">
        <v>168</v>
      </c>
      <c r="Y330" s="159" t="s">
        <v>169</v>
      </c>
      <c r="Z330" s="149"/>
      <c r="AA330" s="149"/>
      <c r="AB330" s="149"/>
      <c r="AC330" s="149"/>
      <c r="AD330" s="149"/>
      <c r="AE330" s="149"/>
      <c r="AF330" s="149"/>
      <c r="AG330" s="149" t="s">
        <v>170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78">
        <v>148</v>
      </c>
      <c r="B331" s="179" t="s">
        <v>604</v>
      </c>
      <c r="C331" s="188" t="s">
        <v>605</v>
      </c>
      <c r="D331" s="180" t="s">
        <v>214</v>
      </c>
      <c r="E331" s="181">
        <v>28</v>
      </c>
      <c r="F331" s="182"/>
      <c r="G331" s="183">
        <f t="shared" si="0"/>
        <v>0</v>
      </c>
      <c r="H331" s="182"/>
      <c r="I331" s="183">
        <f t="shared" si="1"/>
        <v>0</v>
      </c>
      <c r="J331" s="182"/>
      <c r="K331" s="183">
        <f t="shared" si="2"/>
        <v>0</v>
      </c>
      <c r="L331" s="183">
        <v>21</v>
      </c>
      <c r="M331" s="183">
        <f t="shared" si="3"/>
        <v>0</v>
      </c>
      <c r="N331" s="181">
        <v>0</v>
      </c>
      <c r="O331" s="181">
        <f t="shared" si="4"/>
        <v>0</v>
      </c>
      <c r="P331" s="181">
        <v>0</v>
      </c>
      <c r="Q331" s="181">
        <f t="shared" si="5"/>
        <v>0</v>
      </c>
      <c r="R331" s="183" t="s">
        <v>124</v>
      </c>
      <c r="S331" s="183" t="s">
        <v>166</v>
      </c>
      <c r="T331" s="184" t="s">
        <v>167</v>
      </c>
      <c r="U331" s="159">
        <v>9.0499999999999997E-2</v>
      </c>
      <c r="V331" s="159">
        <f t="shared" si="6"/>
        <v>2.5299999999999998</v>
      </c>
      <c r="W331" s="159"/>
      <c r="X331" s="159" t="s">
        <v>168</v>
      </c>
      <c r="Y331" s="159" t="s">
        <v>169</v>
      </c>
      <c r="Z331" s="149"/>
      <c r="AA331" s="149"/>
      <c r="AB331" s="149"/>
      <c r="AC331" s="149"/>
      <c r="AD331" s="149"/>
      <c r="AE331" s="149"/>
      <c r="AF331" s="149"/>
      <c r="AG331" s="149" t="s">
        <v>170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78">
        <v>149</v>
      </c>
      <c r="B332" s="179" t="s">
        <v>606</v>
      </c>
      <c r="C332" s="188" t="s">
        <v>607</v>
      </c>
      <c r="D332" s="180" t="s">
        <v>214</v>
      </c>
      <c r="E332" s="181">
        <v>54</v>
      </c>
      <c r="F332" s="182"/>
      <c r="G332" s="183">
        <f t="shared" si="0"/>
        <v>0</v>
      </c>
      <c r="H332" s="182"/>
      <c r="I332" s="183">
        <f t="shared" si="1"/>
        <v>0</v>
      </c>
      <c r="J332" s="182"/>
      <c r="K332" s="183">
        <f t="shared" si="2"/>
        <v>0</v>
      </c>
      <c r="L332" s="183">
        <v>21</v>
      </c>
      <c r="M332" s="183">
        <f t="shared" si="3"/>
        <v>0</v>
      </c>
      <c r="N332" s="181">
        <v>0</v>
      </c>
      <c r="O332" s="181">
        <f t="shared" si="4"/>
        <v>0</v>
      </c>
      <c r="P332" s="181">
        <v>0</v>
      </c>
      <c r="Q332" s="181">
        <f t="shared" si="5"/>
        <v>0</v>
      </c>
      <c r="R332" s="183" t="s">
        <v>124</v>
      </c>
      <c r="S332" s="183" t="s">
        <v>166</v>
      </c>
      <c r="T332" s="184" t="s">
        <v>167</v>
      </c>
      <c r="U332" s="159">
        <v>4.6330000000000003E-2</v>
      </c>
      <c r="V332" s="159">
        <f t="shared" si="6"/>
        <v>2.5</v>
      </c>
      <c r="W332" s="159"/>
      <c r="X332" s="159" t="s">
        <v>168</v>
      </c>
      <c r="Y332" s="159" t="s">
        <v>169</v>
      </c>
      <c r="Z332" s="149"/>
      <c r="AA332" s="149"/>
      <c r="AB332" s="149"/>
      <c r="AC332" s="149"/>
      <c r="AD332" s="149"/>
      <c r="AE332" s="149"/>
      <c r="AF332" s="149"/>
      <c r="AG332" s="149" t="s">
        <v>170</v>
      </c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78">
        <v>150</v>
      </c>
      <c r="B333" s="179" t="s">
        <v>608</v>
      </c>
      <c r="C333" s="188" t="s">
        <v>609</v>
      </c>
      <c r="D333" s="180" t="s">
        <v>214</v>
      </c>
      <c r="E333" s="181">
        <v>26</v>
      </c>
      <c r="F333" s="182"/>
      <c r="G333" s="183">
        <f t="shared" si="0"/>
        <v>0</v>
      </c>
      <c r="H333" s="182"/>
      <c r="I333" s="183">
        <f t="shared" si="1"/>
        <v>0</v>
      </c>
      <c r="J333" s="182"/>
      <c r="K333" s="183">
        <f t="shared" si="2"/>
        <v>0</v>
      </c>
      <c r="L333" s="183">
        <v>21</v>
      </c>
      <c r="M333" s="183">
        <f t="shared" si="3"/>
        <v>0</v>
      </c>
      <c r="N333" s="181">
        <v>0</v>
      </c>
      <c r="O333" s="181">
        <f t="shared" si="4"/>
        <v>0</v>
      </c>
      <c r="P333" s="181">
        <v>0</v>
      </c>
      <c r="Q333" s="181">
        <f t="shared" si="5"/>
        <v>0</v>
      </c>
      <c r="R333" s="183" t="s">
        <v>610</v>
      </c>
      <c r="S333" s="183" t="s">
        <v>166</v>
      </c>
      <c r="T333" s="184" t="s">
        <v>167</v>
      </c>
      <c r="U333" s="159">
        <v>9.5000000000000001E-2</v>
      </c>
      <c r="V333" s="159">
        <f t="shared" si="6"/>
        <v>2.4700000000000002</v>
      </c>
      <c r="W333" s="159"/>
      <c r="X333" s="159" t="s">
        <v>168</v>
      </c>
      <c r="Y333" s="159" t="s">
        <v>169</v>
      </c>
      <c r="Z333" s="149"/>
      <c r="AA333" s="149"/>
      <c r="AB333" s="149"/>
      <c r="AC333" s="149"/>
      <c r="AD333" s="149"/>
      <c r="AE333" s="149"/>
      <c r="AF333" s="149"/>
      <c r="AG333" s="149" t="s">
        <v>170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78">
        <v>151</v>
      </c>
      <c r="B334" s="179" t="s">
        <v>611</v>
      </c>
      <c r="C334" s="188" t="s">
        <v>612</v>
      </c>
      <c r="D334" s="180" t="s">
        <v>214</v>
      </c>
      <c r="E334" s="181">
        <v>26</v>
      </c>
      <c r="F334" s="182"/>
      <c r="G334" s="183">
        <f t="shared" si="0"/>
        <v>0</v>
      </c>
      <c r="H334" s="182"/>
      <c r="I334" s="183">
        <f t="shared" si="1"/>
        <v>0</v>
      </c>
      <c r="J334" s="182"/>
      <c r="K334" s="183">
        <f t="shared" si="2"/>
        <v>0</v>
      </c>
      <c r="L334" s="183">
        <v>21</v>
      </c>
      <c r="M334" s="183">
        <f t="shared" si="3"/>
        <v>0</v>
      </c>
      <c r="N334" s="181">
        <v>0</v>
      </c>
      <c r="O334" s="181">
        <f t="shared" si="4"/>
        <v>0</v>
      </c>
      <c r="P334" s="181">
        <v>0</v>
      </c>
      <c r="Q334" s="181">
        <f t="shared" si="5"/>
        <v>0</v>
      </c>
      <c r="R334" s="183" t="s">
        <v>610</v>
      </c>
      <c r="S334" s="183" t="s">
        <v>166</v>
      </c>
      <c r="T334" s="184" t="s">
        <v>167</v>
      </c>
      <c r="U334" s="159">
        <v>1.4999999999999999E-2</v>
      </c>
      <c r="V334" s="159">
        <f t="shared" si="6"/>
        <v>0.39</v>
      </c>
      <c r="W334" s="159"/>
      <c r="X334" s="159" t="s">
        <v>168</v>
      </c>
      <c r="Y334" s="159" t="s">
        <v>169</v>
      </c>
      <c r="Z334" s="149"/>
      <c r="AA334" s="149"/>
      <c r="AB334" s="149"/>
      <c r="AC334" s="149"/>
      <c r="AD334" s="149"/>
      <c r="AE334" s="149"/>
      <c r="AF334" s="149"/>
      <c r="AG334" s="149" t="s">
        <v>170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78">
        <v>152</v>
      </c>
      <c r="B335" s="179" t="s">
        <v>613</v>
      </c>
      <c r="C335" s="188" t="s">
        <v>614</v>
      </c>
      <c r="D335" s="180" t="s">
        <v>265</v>
      </c>
      <c r="E335" s="181">
        <v>34</v>
      </c>
      <c r="F335" s="182"/>
      <c r="G335" s="183">
        <f t="shared" si="0"/>
        <v>0</v>
      </c>
      <c r="H335" s="182"/>
      <c r="I335" s="183">
        <f t="shared" si="1"/>
        <v>0</v>
      </c>
      <c r="J335" s="182"/>
      <c r="K335" s="183">
        <f t="shared" si="2"/>
        <v>0</v>
      </c>
      <c r="L335" s="183">
        <v>21</v>
      </c>
      <c r="M335" s="183">
        <f t="shared" si="3"/>
        <v>0</v>
      </c>
      <c r="N335" s="181">
        <v>0</v>
      </c>
      <c r="O335" s="181">
        <f t="shared" si="4"/>
        <v>0</v>
      </c>
      <c r="P335" s="181">
        <v>0</v>
      </c>
      <c r="Q335" s="181">
        <f t="shared" si="5"/>
        <v>0</v>
      </c>
      <c r="R335" s="183" t="s">
        <v>610</v>
      </c>
      <c r="S335" s="183" t="s">
        <v>166</v>
      </c>
      <c r="T335" s="184" t="s">
        <v>167</v>
      </c>
      <c r="U335" s="159">
        <v>0.02</v>
      </c>
      <c r="V335" s="159">
        <f t="shared" si="6"/>
        <v>0.68</v>
      </c>
      <c r="W335" s="159"/>
      <c r="X335" s="159" t="s">
        <v>168</v>
      </c>
      <c r="Y335" s="159" t="s">
        <v>169</v>
      </c>
      <c r="Z335" s="149"/>
      <c r="AA335" s="149"/>
      <c r="AB335" s="149"/>
      <c r="AC335" s="149"/>
      <c r="AD335" s="149"/>
      <c r="AE335" s="149"/>
      <c r="AF335" s="149"/>
      <c r="AG335" s="149" t="s">
        <v>170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78">
        <v>153</v>
      </c>
      <c r="B336" s="179" t="s">
        <v>615</v>
      </c>
      <c r="C336" s="188" t="s">
        <v>616</v>
      </c>
      <c r="D336" s="180" t="s">
        <v>214</v>
      </c>
      <c r="E336" s="181">
        <v>26</v>
      </c>
      <c r="F336" s="182"/>
      <c r="G336" s="183">
        <f t="shared" si="0"/>
        <v>0</v>
      </c>
      <c r="H336" s="182"/>
      <c r="I336" s="183">
        <f t="shared" si="1"/>
        <v>0</v>
      </c>
      <c r="J336" s="182"/>
      <c r="K336" s="183">
        <f t="shared" si="2"/>
        <v>0</v>
      </c>
      <c r="L336" s="183">
        <v>21</v>
      </c>
      <c r="M336" s="183">
        <f t="shared" si="3"/>
        <v>0</v>
      </c>
      <c r="N336" s="181">
        <v>0</v>
      </c>
      <c r="O336" s="181">
        <f t="shared" si="4"/>
        <v>0</v>
      </c>
      <c r="P336" s="181">
        <v>0</v>
      </c>
      <c r="Q336" s="181">
        <f t="shared" si="5"/>
        <v>0</v>
      </c>
      <c r="R336" s="183" t="s">
        <v>610</v>
      </c>
      <c r="S336" s="183" t="s">
        <v>166</v>
      </c>
      <c r="T336" s="184" t="s">
        <v>167</v>
      </c>
      <c r="U336" s="159">
        <v>0.32500000000000001</v>
      </c>
      <c r="V336" s="159">
        <f t="shared" si="6"/>
        <v>8.4499999999999993</v>
      </c>
      <c r="W336" s="159"/>
      <c r="X336" s="159" t="s">
        <v>168</v>
      </c>
      <c r="Y336" s="159" t="s">
        <v>169</v>
      </c>
      <c r="Z336" s="149"/>
      <c r="AA336" s="149"/>
      <c r="AB336" s="149"/>
      <c r="AC336" s="149"/>
      <c r="AD336" s="149"/>
      <c r="AE336" s="149"/>
      <c r="AF336" s="149"/>
      <c r="AG336" s="149" t="s">
        <v>170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78">
        <v>154</v>
      </c>
      <c r="B337" s="179" t="s">
        <v>617</v>
      </c>
      <c r="C337" s="188" t="s">
        <v>618</v>
      </c>
      <c r="D337" s="180" t="s">
        <v>214</v>
      </c>
      <c r="E337" s="181">
        <v>26</v>
      </c>
      <c r="F337" s="182"/>
      <c r="G337" s="183">
        <f t="shared" si="0"/>
        <v>0</v>
      </c>
      <c r="H337" s="182"/>
      <c r="I337" s="183">
        <f t="shared" si="1"/>
        <v>0</v>
      </c>
      <c r="J337" s="182"/>
      <c r="K337" s="183">
        <f t="shared" si="2"/>
        <v>0</v>
      </c>
      <c r="L337" s="183">
        <v>21</v>
      </c>
      <c r="M337" s="183">
        <f t="shared" si="3"/>
        <v>0</v>
      </c>
      <c r="N337" s="181">
        <v>0</v>
      </c>
      <c r="O337" s="181">
        <f t="shared" si="4"/>
        <v>0</v>
      </c>
      <c r="P337" s="181">
        <v>0</v>
      </c>
      <c r="Q337" s="181">
        <f t="shared" si="5"/>
        <v>0</v>
      </c>
      <c r="R337" s="183" t="s">
        <v>610</v>
      </c>
      <c r="S337" s="183" t="s">
        <v>166</v>
      </c>
      <c r="T337" s="184" t="s">
        <v>167</v>
      </c>
      <c r="U337" s="159">
        <v>0.09</v>
      </c>
      <c r="V337" s="159">
        <f t="shared" si="6"/>
        <v>2.34</v>
      </c>
      <c r="W337" s="159"/>
      <c r="X337" s="159" t="s">
        <v>168</v>
      </c>
      <c r="Y337" s="159" t="s">
        <v>169</v>
      </c>
      <c r="Z337" s="149"/>
      <c r="AA337" s="149"/>
      <c r="AB337" s="149"/>
      <c r="AC337" s="149"/>
      <c r="AD337" s="149"/>
      <c r="AE337" s="149"/>
      <c r="AF337" s="149"/>
      <c r="AG337" s="149" t="s">
        <v>170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78">
        <v>155</v>
      </c>
      <c r="B338" s="179" t="s">
        <v>619</v>
      </c>
      <c r="C338" s="188" t="s">
        <v>620</v>
      </c>
      <c r="D338" s="180" t="s">
        <v>265</v>
      </c>
      <c r="E338" s="181">
        <v>26</v>
      </c>
      <c r="F338" s="182"/>
      <c r="G338" s="183">
        <f t="shared" si="0"/>
        <v>0</v>
      </c>
      <c r="H338" s="182"/>
      <c r="I338" s="183">
        <f t="shared" si="1"/>
        <v>0</v>
      </c>
      <c r="J338" s="182"/>
      <c r="K338" s="183">
        <f t="shared" si="2"/>
        <v>0</v>
      </c>
      <c r="L338" s="183">
        <v>21</v>
      </c>
      <c r="M338" s="183">
        <f t="shared" si="3"/>
        <v>0</v>
      </c>
      <c r="N338" s="181">
        <v>0</v>
      </c>
      <c r="O338" s="181">
        <f t="shared" si="4"/>
        <v>0</v>
      </c>
      <c r="P338" s="181">
        <v>0</v>
      </c>
      <c r="Q338" s="181">
        <f t="shared" si="5"/>
        <v>0</v>
      </c>
      <c r="R338" s="183" t="s">
        <v>610</v>
      </c>
      <c r="S338" s="183" t="s">
        <v>166</v>
      </c>
      <c r="T338" s="184" t="s">
        <v>167</v>
      </c>
      <c r="U338" s="159">
        <v>0.06</v>
      </c>
      <c r="V338" s="159">
        <f t="shared" si="6"/>
        <v>1.56</v>
      </c>
      <c r="W338" s="159"/>
      <c r="X338" s="159" t="s">
        <v>168</v>
      </c>
      <c r="Y338" s="159" t="s">
        <v>169</v>
      </c>
      <c r="Z338" s="149"/>
      <c r="AA338" s="149"/>
      <c r="AB338" s="149"/>
      <c r="AC338" s="149"/>
      <c r="AD338" s="149"/>
      <c r="AE338" s="149"/>
      <c r="AF338" s="149"/>
      <c r="AG338" s="149" t="s">
        <v>170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78">
        <v>156</v>
      </c>
      <c r="B339" s="179" t="s">
        <v>621</v>
      </c>
      <c r="C339" s="188" t="s">
        <v>622</v>
      </c>
      <c r="D339" s="180" t="s">
        <v>265</v>
      </c>
      <c r="E339" s="181">
        <v>18</v>
      </c>
      <c r="F339" s="182"/>
      <c r="G339" s="183">
        <f t="shared" si="0"/>
        <v>0</v>
      </c>
      <c r="H339" s="182"/>
      <c r="I339" s="183">
        <f t="shared" si="1"/>
        <v>0</v>
      </c>
      <c r="J339" s="182"/>
      <c r="K339" s="183">
        <f t="shared" si="2"/>
        <v>0</v>
      </c>
      <c r="L339" s="183">
        <v>21</v>
      </c>
      <c r="M339" s="183">
        <f t="shared" si="3"/>
        <v>0</v>
      </c>
      <c r="N339" s="181">
        <v>0</v>
      </c>
      <c r="O339" s="181">
        <f t="shared" si="4"/>
        <v>0</v>
      </c>
      <c r="P339" s="181">
        <v>0</v>
      </c>
      <c r="Q339" s="181">
        <f t="shared" si="5"/>
        <v>0</v>
      </c>
      <c r="R339" s="183" t="s">
        <v>610</v>
      </c>
      <c r="S339" s="183" t="s">
        <v>166</v>
      </c>
      <c r="T339" s="184" t="s">
        <v>167</v>
      </c>
      <c r="U339" s="159">
        <v>0.27600000000000002</v>
      </c>
      <c r="V339" s="159">
        <f t="shared" si="6"/>
        <v>4.97</v>
      </c>
      <c r="W339" s="159"/>
      <c r="X339" s="159" t="s">
        <v>168</v>
      </c>
      <c r="Y339" s="159" t="s">
        <v>169</v>
      </c>
      <c r="Z339" s="149"/>
      <c r="AA339" s="149"/>
      <c r="AB339" s="149"/>
      <c r="AC339" s="149"/>
      <c r="AD339" s="149"/>
      <c r="AE339" s="149"/>
      <c r="AF339" s="149"/>
      <c r="AG339" s="149" t="s">
        <v>170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78">
        <v>157</v>
      </c>
      <c r="B340" s="179" t="s">
        <v>623</v>
      </c>
      <c r="C340" s="188" t="s">
        <v>624</v>
      </c>
      <c r="D340" s="180" t="s">
        <v>265</v>
      </c>
      <c r="E340" s="181">
        <v>2</v>
      </c>
      <c r="F340" s="182"/>
      <c r="G340" s="183">
        <f t="shared" si="0"/>
        <v>0</v>
      </c>
      <c r="H340" s="182"/>
      <c r="I340" s="183">
        <f t="shared" si="1"/>
        <v>0</v>
      </c>
      <c r="J340" s="182"/>
      <c r="K340" s="183">
        <f t="shared" si="2"/>
        <v>0</v>
      </c>
      <c r="L340" s="183">
        <v>21</v>
      </c>
      <c r="M340" s="183">
        <f t="shared" si="3"/>
        <v>0</v>
      </c>
      <c r="N340" s="181">
        <v>0</v>
      </c>
      <c r="O340" s="181">
        <f t="shared" si="4"/>
        <v>0</v>
      </c>
      <c r="P340" s="181">
        <v>0</v>
      </c>
      <c r="Q340" s="181">
        <f t="shared" si="5"/>
        <v>0</v>
      </c>
      <c r="R340" s="183" t="s">
        <v>610</v>
      </c>
      <c r="S340" s="183" t="s">
        <v>166</v>
      </c>
      <c r="T340" s="184" t="s">
        <v>167</v>
      </c>
      <c r="U340" s="159">
        <v>0.2</v>
      </c>
      <c r="V340" s="159">
        <f t="shared" si="6"/>
        <v>0.4</v>
      </c>
      <c r="W340" s="159"/>
      <c r="X340" s="159" t="s">
        <v>168</v>
      </c>
      <c r="Y340" s="159" t="s">
        <v>169</v>
      </c>
      <c r="Z340" s="149"/>
      <c r="AA340" s="149"/>
      <c r="AB340" s="149"/>
      <c r="AC340" s="149"/>
      <c r="AD340" s="149"/>
      <c r="AE340" s="149"/>
      <c r="AF340" s="149"/>
      <c r="AG340" s="149" t="s">
        <v>170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78">
        <v>158</v>
      </c>
      <c r="B341" s="179" t="s">
        <v>625</v>
      </c>
      <c r="C341" s="188" t="s">
        <v>626</v>
      </c>
      <c r="D341" s="180" t="s">
        <v>627</v>
      </c>
      <c r="E341" s="181">
        <v>16</v>
      </c>
      <c r="F341" s="182"/>
      <c r="G341" s="183">
        <f t="shared" si="0"/>
        <v>0</v>
      </c>
      <c r="H341" s="182"/>
      <c r="I341" s="183">
        <f t="shared" si="1"/>
        <v>0</v>
      </c>
      <c r="J341" s="182"/>
      <c r="K341" s="183">
        <f t="shared" si="2"/>
        <v>0</v>
      </c>
      <c r="L341" s="183">
        <v>21</v>
      </c>
      <c r="M341" s="183">
        <f t="shared" si="3"/>
        <v>0</v>
      </c>
      <c r="N341" s="181">
        <v>0</v>
      </c>
      <c r="O341" s="181">
        <f t="shared" si="4"/>
        <v>0</v>
      </c>
      <c r="P341" s="181">
        <v>0</v>
      </c>
      <c r="Q341" s="181">
        <f t="shared" si="5"/>
        <v>0</v>
      </c>
      <c r="R341" s="183" t="s">
        <v>628</v>
      </c>
      <c r="S341" s="183" t="s">
        <v>166</v>
      </c>
      <c r="T341" s="184" t="s">
        <v>167</v>
      </c>
      <c r="U341" s="159">
        <v>1</v>
      </c>
      <c r="V341" s="159">
        <f t="shared" si="6"/>
        <v>16</v>
      </c>
      <c r="W341" s="159"/>
      <c r="X341" s="159" t="s">
        <v>629</v>
      </c>
      <c r="Y341" s="159" t="s">
        <v>169</v>
      </c>
      <c r="Z341" s="149"/>
      <c r="AA341" s="149"/>
      <c r="AB341" s="149"/>
      <c r="AC341" s="149"/>
      <c r="AD341" s="149"/>
      <c r="AE341" s="149"/>
      <c r="AF341" s="149"/>
      <c r="AG341" s="149" t="s">
        <v>630</v>
      </c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78">
        <v>159</v>
      </c>
      <c r="B342" s="179" t="s">
        <v>631</v>
      </c>
      <c r="C342" s="188" t="s">
        <v>632</v>
      </c>
      <c r="D342" s="180" t="s">
        <v>627</v>
      </c>
      <c r="E342" s="181">
        <v>16</v>
      </c>
      <c r="F342" s="182"/>
      <c r="G342" s="183">
        <f t="shared" si="0"/>
        <v>0</v>
      </c>
      <c r="H342" s="182"/>
      <c r="I342" s="183">
        <f t="shared" si="1"/>
        <v>0</v>
      </c>
      <c r="J342" s="182"/>
      <c r="K342" s="183">
        <f t="shared" si="2"/>
        <v>0</v>
      </c>
      <c r="L342" s="183">
        <v>21</v>
      </c>
      <c r="M342" s="183">
        <f t="shared" si="3"/>
        <v>0</v>
      </c>
      <c r="N342" s="181">
        <v>0</v>
      </c>
      <c r="O342" s="181">
        <f t="shared" si="4"/>
        <v>0</v>
      </c>
      <c r="P342" s="181">
        <v>0</v>
      </c>
      <c r="Q342" s="181">
        <f t="shared" si="5"/>
        <v>0</v>
      </c>
      <c r="R342" s="183" t="s">
        <v>628</v>
      </c>
      <c r="S342" s="183" t="s">
        <v>166</v>
      </c>
      <c r="T342" s="184" t="s">
        <v>167</v>
      </c>
      <c r="U342" s="159">
        <v>1</v>
      </c>
      <c r="V342" s="159">
        <f t="shared" si="6"/>
        <v>16</v>
      </c>
      <c r="W342" s="159"/>
      <c r="X342" s="159" t="s">
        <v>629</v>
      </c>
      <c r="Y342" s="159" t="s">
        <v>169</v>
      </c>
      <c r="Z342" s="149"/>
      <c r="AA342" s="149"/>
      <c r="AB342" s="149"/>
      <c r="AC342" s="149"/>
      <c r="AD342" s="149"/>
      <c r="AE342" s="149"/>
      <c r="AF342" s="149"/>
      <c r="AG342" s="149" t="s">
        <v>630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78">
        <v>160</v>
      </c>
      <c r="B343" s="179" t="s">
        <v>633</v>
      </c>
      <c r="C343" s="188" t="s">
        <v>634</v>
      </c>
      <c r="D343" s="180" t="s">
        <v>627</v>
      </c>
      <c r="E343" s="181">
        <v>4</v>
      </c>
      <c r="F343" s="182"/>
      <c r="G343" s="183">
        <f t="shared" si="0"/>
        <v>0</v>
      </c>
      <c r="H343" s="182"/>
      <c r="I343" s="183">
        <f t="shared" si="1"/>
        <v>0</v>
      </c>
      <c r="J343" s="182"/>
      <c r="K343" s="183">
        <f t="shared" si="2"/>
        <v>0</v>
      </c>
      <c r="L343" s="183">
        <v>21</v>
      </c>
      <c r="M343" s="183">
        <f t="shared" si="3"/>
        <v>0</v>
      </c>
      <c r="N343" s="181">
        <v>0</v>
      </c>
      <c r="O343" s="181">
        <f t="shared" si="4"/>
        <v>0</v>
      </c>
      <c r="P343" s="181">
        <v>0</v>
      </c>
      <c r="Q343" s="181">
        <f t="shared" si="5"/>
        <v>0</v>
      </c>
      <c r="R343" s="183" t="s">
        <v>628</v>
      </c>
      <c r="S343" s="183" t="s">
        <v>166</v>
      </c>
      <c r="T343" s="184" t="s">
        <v>167</v>
      </c>
      <c r="U343" s="159">
        <v>1</v>
      </c>
      <c r="V343" s="159">
        <f t="shared" si="6"/>
        <v>4</v>
      </c>
      <c r="W343" s="159"/>
      <c r="X343" s="159" t="s">
        <v>629</v>
      </c>
      <c r="Y343" s="159" t="s">
        <v>169</v>
      </c>
      <c r="Z343" s="149"/>
      <c r="AA343" s="149"/>
      <c r="AB343" s="149"/>
      <c r="AC343" s="149"/>
      <c r="AD343" s="149"/>
      <c r="AE343" s="149"/>
      <c r="AF343" s="149"/>
      <c r="AG343" s="149" t="s">
        <v>630</v>
      </c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ht="33.75" outlineLevel="1" x14ac:dyDescent="0.2">
      <c r="A344" s="178">
        <v>161</v>
      </c>
      <c r="B344" s="179" t="s">
        <v>635</v>
      </c>
      <c r="C344" s="188" t="s">
        <v>703</v>
      </c>
      <c r="D344" s="180" t="s">
        <v>265</v>
      </c>
      <c r="E344" s="181">
        <v>4</v>
      </c>
      <c r="F344" s="182"/>
      <c r="G344" s="183">
        <f t="shared" si="0"/>
        <v>0</v>
      </c>
      <c r="H344" s="182"/>
      <c r="I344" s="183">
        <f t="shared" si="1"/>
        <v>0</v>
      </c>
      <c r="J344" s="182"/>
      <c r="K344" s="183">
        <f t="shared" si="2"/>
        <v>0</v>
      </c>
      <c r="L344" s="183">
        <v>21</v>
      </c>
      <c r="M344" s="183">
        <f t="shared" si="3"/>
        <v>0</v>
      </c>
      <c r="N344" s="181">
        <v>3.2000000000000002E-3</v>
      </c>
      <c r="O344" s="181">
        <f t="shared" si="4"/>
        <v>0.01</v>
      </c>
      <c r="P344" s="181">
        <v>0</v>
      </c>
      <c r="Q344" s="181">
        <f t="shared" si="5"/>
        <v>0</v>
      </c>
      <c r="R344" s="183" t="s">
        <v>321</v>
      </c>
      <c r="S344" s="183" t="s">
        <v>166</v>
      </c>
      <c r="T344" s="184" t="s">
        <v>167</v>
      </c>
      <c r="U344" s="159">
        <v>0</v>
      </c>
      <c r="V344" s="159">
        <f t="shared" si="6"/>
        <v>0</v>
      </c>
      <c r="W344" s="159"/>
      <c r="X344" s="159" t="s">
        <v>322</v>
      </c>
      <c r="Y344" s="159" t="s">
        <v>169</v>
      </c>
      <c r="Z344" s="149"/>
      <c r="AA344" s="149"/>
      <c r="AB344" s="149"/>
      <c r="AC344" s="149"/>
      <c r="AD344" s="149"/>
      <c r="AE344" s="149"/>
      <c r="AF344" s="149"/>
      <c r="AG344" s="149" t="s">
        <v>323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ht="33.75" outlineLevel="1" x14ac:dyDescent="0.2">
      <c r="A345" s="178">
        <v>162</v>
      </c>
      <c r="B345" s="179" t="s">
        <v>636</v>
      </c>
      <c r="C345" s="188" t="s">
        <v>704</v>
      </c>
      <c r="D345" s="180" t="s">
        <v>265</v>
      </c>
      <c r="E345" s="181">
        <v>24</v>
      </c>
      <c r="F345" s="182"/>
      <c r="G345" s="183">
        <f t="shared" si="0"/>
        <v>0</v>
      </c>
      <c r="H345" s="182"/>
      <c r="I345" s="183">
        <f t="shared" si="1"/>
        <v>0</v>
      </c>
      <c r="J345" s="182"/>
      <c r="K345" s="183">
        <f t="shared" si="2"/>
        <v>0</v>
      </c>
      <c r="L345" s="183">
        <v>21</v>
      </c>
      <c r="M345" s="183">
        <f t="shared" si="3"/>
        <v>0</v>
      </c>
      <c r="N345" s="181">
        <v>3.5000000000000001E-3</v>
      </c>
      <c r="O345" s="181">
        <f t="shared" si="4"/>
        <v>0.08</v>
      </c>
      <c r="P345" s="181">
        <v>0</v>
      </c>
      <c r="Q345" s="181">
        <f t="shared" si="5"/>
        <v>0</v>
      </c>
      <c r="R345" s="183" t="s">
        <v>321</v>
      </c>
      <c r="S345" s="183" t="s">
        <v>166</v>
      </c>
      <c r="T345" s="184" t="s">
        <v>167</v>
      </c>
      <c r="U345" s="159">
        <v>0</v>
      </c>
      <c r="V345" s="159">
        <f t="shared" si="6"/>
        <v>0</v>
      </c>
      <c r="W345" s="159"/>
      <c r="X345" s="159" t="s">
        <v>322</v>
      </c>
      <c r="Y345" s="159" t="s">
        <v>169</v>
      </c>
      <c r="Z345" s="149"/>
      <c r="AA345" s="149"/>
      <c r="AB345" s="149"/>
      <c r="AC345" s="149"/>
      <c r="AD345" s="149"/>
      <c r="AE345" s="149"/>
      <c r="AF345" s="149"/>
      <c r="AG345" s="149" t="s">
        <v>323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ht="33.75" outlineLevel="1" x14ac:dyDescent="0.2">
      <c r="A346" s="178">
        <v>163</v>
      </c>
      <c r="B346" s="179" t="s">
        <v>637</v>
      </c>
      <c r="C346" s="188" t="s">
        <v>638</v>
      </c>
      <c r="D346" s="180" t="s">
        <v>265</v>
      </c>
      <c r="E346" s="181">
        <v>2</v>
      </c>
      <c r="F346" s="182"/>
      <c r="G346" s="183">
        <f t="shared" si="0"/>
        <v>0</v>
      </c>
      <c r="H346" s="182"/>
      <c r="I346" s="183">
        <f t="shared" si="1"/>
        <v>0</v>
      </c>
      <c r="J346" s="182"/>
      <c r="K346" s="183">
        <f t="shared" si="2"/>
        <v>0</v>
      </c>
      <c r="L346" s="183">
        <v>21</v>
      </c>
      <c r="M346" s="183">
        <f t="shared" si="3"/>
        <v>0</v>
      </c>
      <c r="N346" s="181">
        <v>1.1000000000000001E-3</v>
      </c>
      <c r="O346" s="181">
        <f t="shared" si="4"/>
        <v>0</v>
      </c>
      <c r="P346" s="181">
        <v>0</v>
      </c>
      <c r="Q346" s="181">
        <f t="shared" si="5"/>
        <v>0</v>
      </c>
      <c r="R346" s="183" t="s">
        <v>321</v>
      </c>
      <c r="S346" s="183" t="s">
        <v>166</v>
      </c>
      <c r="T346" s="184" t="s">
        <v>167</v>
      </c>
      <c r="U346" s="159">
        <v>0</v>
      </c>
      <c r="V346" s="159">
        <f t="shared" si="6"/>
        <v>0</v>
      </c>
      <c r="W346" s="159"/>
      <c r="X346" s="159" t="s">
        <v>322</v>
      </c>
      <c r="Y346" s="159" t="s">
        <v>169</v>
      </c>
      <c r="Z346" s="149"/>
      <c r="AA346" s="149"/>
      <c r="AB346" s="149"/>
      <c r="AC346" s="149"/>
      <c r="AD346" s="149"/>
      <c r="AE346" s="149"/>
      <c r="AF346" s="149"/>
      <c r="AG346" s="149" t="s">
        <v>323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ht="22.5" outlineLevel="1" x14ac:dyDescent="0.2">
      <c r="A347" s="178">
        <v>164</v>
      </c>
      <c r="B347" s="179" t="s">
        <v>639</v>
      </c>
      <c r="C347" s="188" t="s">
        <v>640</v>
      </c>
      <c r="D347" s="180" t="s">
        <v>265</v>
      </c>
      <c r="E347" s="181">
        <v>4</v>
      </c>
      <c r="F347" s="182"/>
      <c r="G347" s="183">
        <f t="shared" si="0"/>
        <v>0</v>
      </c>
      <c r="H347" s="182"/>
      <c r="I347" s="183">
        <f t="shared" si="1"/>
        <v>0</v>
      </c>
      <c r="J347" s="182"/>
      <c r="K347" s="183">
        <f t="shared" si="2"/>
        <v>0</v>
      </c>
      <c r="L347" s="183">
        <v>21</v>
      </c>
      <c r="M347" s="183">
        <f t="shared" si="3"/>
        <v>0</v>
      </c>
      <c r="N347" s="181">
        <v>1.8000000000000001E-4</v>
      </c>
      <c r="O347" s="181">
        <f t="shared" si="4"/>
        <v>0</v>
      </c>
      <c r="P347" s="181">
        <v>0</v>
      </c>
      <c r="Q347" s="181">
        <f t="shared" si="5"/>
        <v>0</v>
      </c>
      <c r="R347" s="183" t="s">
        <v>321</v>
      </c>
      <c r="S347" s="183" t="s">
        <v>166</v>
      </c>
      <c r="T347" s="184" t="s">
        <v>167</v>
      </c>
      <c r="U347" s="159">
        <v>0</v>
      </c>
      <c r="V347" s="159">
        <f t="shared" si="6"/>
        <v>0</v>
      </c>
      <c r="W347" s="159"/>
      <c r="X347" s="159" t="s">
        <v>322</v>
      </c>
      <c r="Y347" s="159" t="s">
        <v>169</v>
      </c>
      <c r="Z347" s="149"/>
      <c r="AA347" s="149"/>
      <c r="AB347" s="149"/>
      <c r="AC347" s="149"/>
      <c r="AD347" s="149"/>
      <c r="AE347" s="149"/>
      <c r="AF347" s="149"/>
      <c r="AG347" s="149" t="s">
        <v>323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ht="22.5" outlineLevel="1" x14ac:dyDescent="0.2">
      <c r="A348" s="178">
        <v>165</v>
      </c>
      <c r="B348" s="179" t="s">
        <v>641</v>
      </c>
      <c r="C348" s="188" t="s">
        <v>642</v>
      </c>
      <c r="D348" s="180" t="s">
        <v>265</v>
      </c>
      <c r="E348" s="181">
        <v>2</v>
      </c>
      <c r="F348" s="182"/>
      <c r="G348" s="183">
        <f t="shared" si="0"/>
        <v>0</v>
      </c>
      <c r="H348" s="182"/>
      <c r="I348" s="183">
        <f t="shared" si="1"/>
        <v>0</v>
      </c>
      <c r="J348" s="182"/>
      <c r="K348" s="183">
        <f t="shared" si="2"/>
        <v>0</v>
      </c>
      <c r="L348" s="183">
        <v>21</v>
      </c>
      <c r="M348" s="183">
        <f t="shared" si="3"/>
        <v>0</v>
      </c>
      <c r="N348" s="181">
        <v>5.0000000000000001E-4</v>
      </c>
      <c r="O348" s="181">
        <f t="shared" si="4"/>
        <v>0</v>
      </c>
      <c r="P348" s="181">
        <v>0</v>
      </c>
      <c r="Q348" s="181">
        <f t="shared" si="5"/>
        <v>0</v>
      </c>
      <c r="R348" s="183" t="s">
        <v>321</v>
      </c>
      <c r="S348" s="183" t="s">
        <v>166</v>
      </c>
      <c r="T348" s="184" t="s">
        <v>167</v>
      </c>
      <c r="U348" s="159">
        <v>0</v>
      </c>
      <c r="V348" s="159">
        <f t="shared" si="6"/>
        <v>0</v>
      </c>
      <c r="W348" s="159"/>
      <c r="X348" s="159" t="s">
        <v>322</v>
      </c>
      <c r="Y348" s="159" t="s">
        <v>169</v>
      </c>
      <c r="Z348" s="149"/>
      <c r="AA348" s="149"/>
      <c r="AB348" s="149"/>
      <c r="AC348" s="149"/>
      <c r="AD348" s="149"/>
      <c r="AE348" s="149"/>
      <c r="AF348" s="149"/>
      <c r="AG348" s="149" t="s">
        <v>323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ht="22.5" outlineLevel="1" x14ac:dyDescent="0.2">
      <c r="A349" s="178">
        <v>166</v>
      </c>
      <c r="B349" s="179" t="s">
        <v>643</v>
      </c>
      <c r="C349" s="188" t="s">
        <v>644</v>
      </c>
      <c r="D349" s="180" t="s">
        <v>265</v>
      </c>
      <c r="E349" s="181">
        <v>1</v>
      </c>
      <c r="F349" s="182"/>
      <c r="G349" s="183">
        <f t="shared" si="0"/>
        <v>0</v>
      </c>
      <c r="H349" s="182"/>
      <c r="I349" s="183">
        <f t="shared" si="1"/>
        <v>0</v>
      </c>
      <c r="J349" s="182"/>
      <c r="K349" s="183">
        <f t="shared" si="2"/>
        <v>0</v>
      </c>
      <c r="L349" s="183">
        <v>21</v>
      </c>
      <c r="M349" s="183">
        <f t="shared" si="3"/>
        <v>0</v>
      </c>
      <c r="N349" s="181">
        <v>5.0000000000000001E-4</v>
      </c>
      <c r="O349" s="181">
        <f t="shared" si="4"/>
        <v>0</v>
      </c>
      <c r="P349" s="181">
        <v>0</v>
      </c>
      <c r="Q349" s="181">
        <f t="shared" si="5"/>
        <v>0</v>
      </c>
      <c r="R349" s="183" t="s">
        <v>321</v>
      </c>
      <c r="S349" s="183" t="s">
        <v>166</v>
      </c>
      <c r="T349" s="184" t="s">
        <v>167</v>
      </c>
      <c r="U349" s="159">
        <v>0</v>
      </c>
      <c r="V349" s="159">
        <f t="shared" si="6"/>
        <v>0</v>
      </c>
      <c r="W349" s="159"/>
      <c r="X349" s="159" t="s">
        <v>322</v>
      </c>
      <c r="Y349" s="159" t="s">
        <v>169</v>
      </c>
      <c r="Z349" s="149"/>
      <c r="AA349" s="149"/>
      <c r="AB349" s="149"/>
      <c r="AC349" s="149"/>
      <c r="AD349" s="149"/>
      <c r="AE349" s="149"/>
      <c r="AF349" s="149"/>
      <c r="AG349" s="149" t="s">
        <v>323</v>
      </c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ht="22.5" outlineLevel="1" x14ac:dyDescent="0.2">
      <c r="A350" s="178">
        <v>167</v>
      </c>
      <c r="B350" s="179" t="s">
        <v>645</v>
      </c>
      <c r="C350" s="188" t="s">
        <v>646</v>
      </c>
      <c r="D350" s="180" t="s">
        <v>265</v>
      </c>
      <c r="E350" s="181">
        <v>2</v>
      </c>
      <c r="F350" s="182"/>
      <c r="G350" s="183">
        <f t="shared" si="0"/>
        <v>0</v>
      </c>
      <c r="H350" s="182"/>
      <c r="I350" s="183">
        <f t="shared" si="1"/>
        <v>0</v>
      </c>
      <c r="J350" s="182"/>
      <c r="K350" s="183">
        <f t="shared" si="2"/>
        <v>0</v>
      </c>
      <c r="L350" s="183">
        <v>21</v>
      </c>
      <c r="M350" s="183">
        <f t="shared" si="3"/>
        <v>0</v>
      </c>
      <c r="N350" s="181">
        <v>0</v>
      </c>
      <c r="O350" s="181">
        <f t="shared" si="4"/>
        <v>0</v>
      </c>
      <c r="P350" s="181">
        <v>0</v>
      </c>
      <c r="Q350" s="181">
        <f t="shared" si="5"/>
        <v>0</v>
      </c>
      <c r="R350" s="183" t="s">
        <v>321</v>
      </c>
      <c r="S350" s="183" t="s">
        <v>166</v>
      </c>
      <c r="T350" s="184" t="s">
        <v>167</v>
      </c>
      <c r="U350" s="159">
        <v>0</v>
      </c>
      <c r="V350" s="159">
        <f t="shared" si="6"/>
        <v>0</v>
      </c>
      <c r="W350" s="159"/>
      <c r="X350" s="159" t="s">
        <v>322</v>
      </c>
      <c r="Y350" s="159" t="s">
        <v>169</v>
      </c>
      <c r="Z350" s="149"/>
      <c r="AA350" s="149"/>
      <c r="AB350" s="149"/>
      <c r="AC350" s="149"/>
      <c r="AD350" s="149"/>
      <c r="AE350" s="149"/>
      <c r="AF350" s="149"/>
      <c r="AG350" s="149" t="s">
        <v>323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x14ac:dyDescent="0.2">
      <c r="A351" s="163" t="s">
        <v>160</v>
      </c>
      <c r="B351" s="164" t="s">
        <v>126</v>
      </c>
      <c r="C351" s="185" t="s">
        <v>127</v>
      </c>
      <c r="D351" s="165"/>
      <c r="E351" s="166"/>
      <c r="F351" s="167"/>
      <c r="G351" s="167">
        <f>SUMIF(AG352:AG362,"&lt;&gt;NOR",G352:G362)</f>
        <v>0</v>
      </c>
      <c r="H351" s="167"/>
      <c r="I351" s="167">
        <f>SUM(I352:I362)</f>
        <v>0</v>
      </c>
      <c r="J351" s="167"/>
      <c r="K351" s="167">
        <f>SUM(K352:K362)</f>
        <v>0</v>
      </c>
      <c r="L351" s="167"/>
      <c r="M351" s="167">
        <f>SUM(M352:M362)</f>
        <v>0</v>
      </c>
      <c r="N351" s="166"/>
      <c r="O351" s="166">
        <f>SUM(O352:O362)</f>
        <v>0.01</v>
      </c>
      <c r="P351" s="166"/>
      <c r="Q351" s="166">
        <f>SUM(Q352:Q362)</f>
        <v>0</v>
      </c>
      <c r="R351" s="167"/>
      <c r="S351" s="167"/>
      <c r="T351" s="168"/>
      <c r="U351" s="162"/>
      <c r="V351" s="162">
        <f>SUM(V352:V362)</f>
        <v>31.79</v>
      </c>
      <c r="W351" s="162"/>
      <c r="X351" s="162"/>
      <c r="Y351" s="162"/>
      <c r="AG351" t="s">
        <v>161</v>
      </c>
    </row>
    <row r="352" spans="1:60" outlineLevel="1" x14ac:dyDescent="0.2">
      <c r="A352" s="170">
        <v>168</v>
      </c>
      <c r="B352" s="171" t="s">
        <v>553</v>
      </c>
      <c r="C352" s="186" t="s">
        <v>554</v>
      </c>
      <c r="D352" s="172" t="s">
        <v>0</v>
      </c>
      <c r="E352" s="173">
        <v>528.06949999999995</v>
      </c>
      <c r="F352" s="174"/>
      <c r="G352" s="175">
        <f>ROUND(E352*F352,2)</f>
        <v>0</v>
      </c>
      <c r="H352" s="174"/>
      <c r="I352" s="175">
        <f>ROUND(E352*H352,2)</f>
        <v>0</v>
      </c>
      <c r="J352" s="174"/>
      <c r="K352" s="175">
        <f>ROUND(E352*J352,2)</f>
        <v>0</v>
      </c>
      <c r="L352" s="175">
        <v>21</v>
      </c>
      <c r="M352" s="175">
        <f>G352*(1+L352/100)</f>
        <v>0</v>
      </c>
      <c r="N352" s="173">
        <v>0</v>
      </c>
      <c r="O352" s="173">
        <f>ROUND(E352*N352,2)</f>
        <v>0</v>
      </c>
      <c r="P352" s="173">
        <v>0</v>
      </c>
      <c r="Q352" s="173">
        <f>ROUND(E352*P352,2)</f>
        <v>0</v>
      </c>
      <c r="R352" s="175"/>
      <c r="S352" s="175" t="s">
        <v>166</v>
      </c>
      <c r="T352" s="176" t="s">
        <v>167</v>
      </c>
      <c r="U352" s="159">
        <v>0</v>
      </c>
      <c r="V352" s="159">
        <f>ROUND(E352*U352,2)</f>
        <v>0</v>
      </c>
      <c r="W352" s="159"/>
      <c r="X352" s="159" t="s">
        <v>168</v>
      </c>
      <c r="Y352" s="159" t="s">
        <v>169</v>
      </c>
      <c r="Z352" s="149"/>
      <c r="AA352" s="149"/>
      <c r="AB352" s="149"/>
      <c r="AC352" s="149"/>
      <c r="AD352" s="149"/>
      <c r="AE352" s="149"/>
      <c r="AF352" s="149"/>
      <c r="AG352" s="149" t="s">
        <v>170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2" x14ac:dyDescent="0.2">
      <c r="A353" s="156"/>
      <c r="B353" s="157"/>
      <c r="C353" s="249" t="s">
        <v>555</v>
      </c>
      <c r="D353" s="250"/>
      <c r="E353" s="250"/>
      <c r="F353" s="250"/>
      <c r="G353" s="250"/>
      <c r="H353" s="159"/>
      <c r="I353" s="159"/>
      <c r="J353" s="159"/>
      <c r="K353" s="159"/>
      <c r="L353" s="159"/>
      <c r="M353" s="159"/>
      <c r="N353" s="158"/>
      <c r="O353" s="158"/>
      <c r="P353" s="158"/>
      <c r="Q353" s="158"/>
      <c r="R353" s="159"/>
      <c r="S353" s="159"/>
      <c r="T353" s="159"/>
      <c r="U353" s="159"/>
      <c r="V353" s="159"/>
      <c r="W353" s="159"/>
      <c r="X353" s="159"/>
      <c r="Y353" s="159"/>
      <c r="Z353" s="149"/>
      <c r="AA353" s="149"/>
      <c r="AB353" s="149"/>
      <c r="AC353" s="149"/>
      <c r="AD353" s="149"/>
      <c r="AE353" s="149"/>
      <c r="AF353" s="149"/>
      <c r="AG353" s="149" t="s">
        <v>192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78">
        <v>169</v>
      </c>
      <c r="B354" s="179" t="s">
        <v>647</v>
      </c>
      <c r="C354" s="188" t="s">
        <v>648</v>
      </c>
      <c r="D354" s="180" t="s">
        <v>0</v>
      </c>
      <c r="E354" s="181">
        <v>528.06899999999996</v>
      </c>
      <c r="F354" s="182"/>
      <c r="G354" s="183">
        <f t="shared" ref="G354:G362" si="7">ROUND(E354*F354,2)</f>
        <v>0</v>
      </c>
      <c r="H354" s="182"/>
      <c r="I354" s="183">
        <f t="shared" ref="I354:I362" si="8">ROUND(E354*H354,2)</f>
        <v>0</v>
      </c>
      <c r="J354" s="182"/>
      <c r="K354" s="183">
        <f t="shared" ref="K354:K362" si="9">ROUND(E354*J354,2)</f>
        <v>0</v>
      </c>
      <c r="L354" s="183">
        <v>21</v>
      </c>
      <c r="M354" s="183">
        <f t="shared" ref="M354:M362" si="10">G354*(1+L354/100)</f>
        <v>0</v>
      </c>
      <c r="N354" s="181">
        <v>0</v>
      </c>
      <c r="O354" s="181">
        <f t="shared" ref="O354:O362" si="11">ROUND(E354*N354,2)</f>
        <v>0</v>
      </c>
      <c r="P354" s="181">
        <v>0</v>
      </c>
      <c r="Q354" s="181">
        <f t="shared" ref="Q354:Q362" si="12">ROUND(E354*P354,2)</f>
        <v>0</v>
      </c>
      <c r="R354" s="183"/>
      <c r="S354" s="183" t="s">
        <v>166</v>
      </c>
      <c r="T354" s="184" t="s">
        <v>167</v>
      </c>
      <c r="U354" s="159">
        <v>3.0000000000000001E-3</v>
      </c>
      <c r="V354" s="159">
        <f t="shared" ref="V354:V362" si="13">ROUND(E354*U354,2)</f>
        <v>1.58</v>
      </c>
      <c r="W354" s="159"/>
      <c r="X354" s="159" t="s">
        <v>168</v>
      </c>
      <c r="Y354" s="159" t="s">
        <v>169</v>
      </c>
      <c r="Z354" s="149"/>
      <c r="AA354" s="149"/>
      <c r="AB354" s="149"/>
      <c r="AC354" s="149"/>
      <c r="AD354" s="149"/>
      <c r="AE354" s="149"/>
      <c r="AF354" s="149"/>
      <c r="AG354" s="149" t="s">
        <v>170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78">
        <v>170</v>
      </c>
      <c r="B355" s="179" t="s">
        <v>649</v>
      </c>
      <c r="C355" s="188" t="s">
        <v>650</v>
      </c>
      <c r="D355" s="180" t="s">
        <v>0</v>
      </c>
      <c r="E355" s="181">
        <v>528.06899999999996</v>
      </c>
      <c r="F355" s="182"/>
      <c r="G355" s="183">
        <f t="shared" si="7"/>
        <v>0</v>
      </c>
      <c r="H355" s="182"/>
      <c r="I355" s="183">
        <f t="shared" si="8"/>
        <v>0</v>
      </c>
      <c r="J355" s="182"/>
      <c r="K355" s="183">
        <f t="shared" si="9"/>
        <v>0</v>
      </c>
      <c r="L355" s="183">
        <v>21</v>
      </c>
      <c r="M355" s="183">
        <f t="shared" si="10"/>
        <v>0</v>
      </c>
      <c r="N355" s="181">
        <v>0</v>
      </c>
      <c r="O355" s="181">
        <f t="shared" si="11"/>
        <v>0</v>
      </c>
      <c r="P355" s="181">
        <v>0</v>
      </c>
      <c r="Q355" s="181">
        <f t="shared" si="12"/>
        <v>0</v>
      </c>
      <c r="R355" s="183"/>
      <c r="S355" s="183" t="s">
        <v>166</v>
      </c>
      <c r="T355" s="184" t="s">
        <v>167</v>
      </c>
      <c r="U355" s="159">
        <v>8.9999999999999993E-3</v>
      </c>
      <c r="V355" s="159">
        <f t="shared" si="13"/>
        <v>4.75</v>
      </c>
      <c r="W355" s="159"/>
      <c r="X355" s="159" t="s">
        <v>168</v>
      </c>
      <c r="Y355" s="159" t="s">
        <v>169</v>
      </c>
      <c r="Z355" s="149"/>
      <c r="AA355" s="149"/>
      <c r="AB355" s="149"/>
      <c r="AC355" s="149"/>
      <c r="AD355" s="149"/>
      <c r="AE355" s="149"/>
      <c r="AF355" s="149"/>
      <c r="AG355" s="149" t="s">
        <v>170</v>
      </c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78">
        <v>171</v>
      </c>
      <c r="B356" s="179" t="s">
        <v>651</v>
      </c>
      <c r="C356" s="188" t="s">
        <v>652</v>
      </c>
      <c r="D356" s="180" t="s">
        <v>214</v>
      </c>
      <c r="E356" s="181">
        <v>36</v>
      </c>
      <c r="F356" s="182"/>
      <c r="G356" s="183">
        <f t="shared" si="7"/>
        <v>0</v>
      </c>
      <c r="H356" s="182"/>
      <c r="I356" s="183">
        <f t="shared" si="8"/>
        <v>0</v>
      </c>
      <c r="J356" s="182"/>
      <c r="K356" s="183">
        <f t="shared" si="9"/>
        <v>0</v>
      </c>
      <c r="L356" s="183">
        <v>21</v>
      </c>
      <c r="M356" s="183">
        <f t="shared" si="10"/>
        <v>0</v>
      </c>
      <c r="N356" s="181">
        <v>0</v>
      </c>
      <c r="O356" s="181">
        <f t="shared" si="11"/>
        <v>0</v>
      </c>
      <c r="P356" s="181">
        <v>0</v>
      </c>
      <c r="Q356" s="181">
        <f t="shared" si="12"/>
        <v>0</v>
      </c>
      <c r="R356" s="183"/>
      <c r="S356" s="183" t="s">
        <v>166</v>
      </c>
      <c r="T356" s="184" t="s">
        <v>167</v>
      </c>
      <c r="U356" s="159">
        <v>0.11</v>
      </c>
      <c r="V356" s="159">
        <f t="shared" si="13"/>
        <v>3.96</v>
      </c>
      <c r="W356" s="159"/>
      <c r="X356" s="159" t="s">
        <v>168</v>
      </c>
      <c r="Y356" s="159" t="s">
        <v>169</v>
      </c>
      <c r="Z356" s="149"/>
      <c r="AA356" s="149"/>
      <c r="AB356" s="149"/>
      <c r="AC356" s="149"/>
      <c r="AD356" s="149"/>
      <c r="AE356" s="149"/>
      <c r="AF356" s="149"/>
      <c r="AG356" s="149" t="s">
        <v>170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78">
        <v>172</v>
      </c>
      <c r="B357" s="179" t="s">
        <v>625</v>
      </c>
      <c r="C357" s="188" t="s">
        <v>626</v>
      </c>
      <c r="D357" s="180" t="s">
        <v>627</v>
      </c>
      <c r="E357" s="181">
        <v>8.5</v>
      </c>
      <c r="F357" s="182"/>
      <c r="G357" s="183">
        <f t="shared" si="7"/>
        <v>0</v>
      </c>
      <c r="H357" s="182"/>
      <c r="I357" s="183">
        <f t="shared" si="8"/>
        <v>0</v>
      </c>
      <c r="J357" s="182"/>
      <c r="K357" s="183">
        <f t="shared" si="9"/>
        <v>0</v>
      </c>
      <c r="L357" s="183">
        <v>21</v>
      </c>
      <c r="M357" s="183">
        <f t="shared" si="10"/>
        <v>0</v>
      </c>
      <c r="N357" s="181">
        <v>0</v>
      </c>
      <c r="O357" s="181">
        <f t="shared" si="11"/>
        <v>0</v>
      </c>
      <c r="P357" s="181">
        <v>0</v>
      </c>
      <c r="Q357" s="181">
        <f t="shared" si="12"/>
        <v>0</v>
      </c>
      <c r="R357" s="183" t="s">
        <v>628</v>
      </c>
      <c r="S357" s="183" t="s">
        <v>166</v>
      </c>
      <c r="T357" s="184" t="s">
        <v>167</v>
      </c>
      <c r="U357" s="159">
        <v>1</v>
      </c>
      <c r="V357" s="159">
        <f t="shared" si="13"/>
        <v>8.5</v>
      </c>
      <c r="W357" s="159"/>
      <c r="X357" s="159" t="s">
        <v>629</v>
      </c>
      <c r="Y357" s="159" t="s">
        <v>169</v>
      </c>
      <c r="Z357" s="149"/>
      <c r="AA357" s="149"/>
      <c r="AB357" s="149"/>
      <c r="AC357" s="149"/>
      <c r="AD357" s="149"/>
      <c r="AE357" s="149"/>
      <c r="AF357" s="149"/>
      <c r="AG357" s="149" t="s">
        <v>630</v>
      </c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78">
        <v>173</v>
      </c>
      <c r="B358" s="179" t="s">
        <v>631</v>
      </c>
      <c r="C358" s="188" t="s">
        <v>632</v>
      </c>
      <c r="D358" s="180" t="s">
        <v>627</v>
      </c>
      <c r="E358" s="181">
        <v>8.5</v>
      </c>
      <c r="F358" s="182"/>
      <c r="G358" s="183">
        <f t="shared" si="7"/>
        <v>0</v>
      </c>
      <c r="H358" s="182"/>
      <c r="I358" s="183">
        <f t="shared" si="8"/>
        <v>0</v>
      </c>
      <c r="J358" s="182"/>
      <c r="K358" s="183">
        <f t="shared" si="9"/>
        <v>0</v>
      </c>
      <c r="L358" s="183">
        <v>21</v>
      </c>
      <c r="M358" s="183">
        <f t="shared" si="10"/>
        <v>0</v>
      </c>
      <c r="N358" s="181">
        <v>0</v>
      </c>
      <c r="O358" s="181">
        <f t="shared" si="11"/>
        <v>0</v>
      </c>
      <c r="P358" s="181">
        <v>0</v>
      </c>
      <c r="Q358" s="181">
        <f t="shared" si="12"/>
        <v>0</v>
      </c>
      <c r="R358" s="183" t="s">
        <v>628</v>
      </c>
      <c r="S358" s="183" t="s">
        <v>166</v>
      </c>
      <c r="T358" s="184" t="s">
        <v>167</v>
      </c>
      <c r="U358" s="159">
        <v>1</v>
      </c>
      <c r="V358" s="159">
        <f t="shared" si="13"/>
        <v>8.5</v>
      </c>
      <c r="W358" s="159"/>
      <c r="X358" s="159" t="s">
        <v>629</v>
      </c>
      <c r="Y358" s="159" t="s">
        <v>169</v>
      </c>
      <c r="Z358" s="149"/>
      <c r="AA358" s="149"/>
      <c r="AB358" s="149"/>
      <c r="AC358" s="149"/>
      <c r="AD358" s="149"/>
      <c r="AE358" s="149"/>
      <c r="AF358" s="149"/>
      <c r="AG358" s="149" t="s">
        <v>630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">
      <c r="A359" s="178">
        <v>174</v>
      </c>
      <c r="B359" s="179" t="s">
        <v>633</v>
      </c>
      <c r="C359" s="188" t="s">
        <v>634</v>
      </c>
      <c r="D359" s="180" t="s">
        <v>627</v>
      </c>
      <c r="E359" s="181">
        <v>4.5</v>
      </c>
      <c r="F359" s="182"/>
      <c r="G359" s="183">
        <f t="shared" si="7"/>
        <v>0</v>
      </c>
      <c r="H359" s="182"/>
      <c r="I359" s="183">
        <f t="shared" si="8"/>
        <v>0</v>
      </c>
      <c r="J359" s="182"/>
      <c r="K359" s="183">
        <f t="shared" si="9"/>
        <v>0</v>
      </c>
      <c r="L359" s="183">
        <v>21</v>
      </c>
      <c r="M359" s="183">
        <f t="shared" si="10"/>
        <v>0</v>
      </c>
      <c r="N359" s="181">
        <v>0</v>
      </c>
      <c r="O359" s="181">
        <f t="shared" si="11"/>
        <v>0</v>
      </c>
      <c r="P359" s="181">
        <v>0</v>
      </c>
      <c r="Q359" s="181">
        <f t="shared" si="12"/>
        <v>0</v>
      </c>
      <c r="R359" s="183" t="s">
        <v>628</v>
      </c>
      <c r="S359" s="183" t="s">
        <v>166</v>
      </c>
      <c r="T359" s="184" t="s">
        <v>167</v>
      </c>
      <c r="U359" s="159">
        <v>1</v>
      </c>
      <c r="V359" s="159">
        <f t="shared" si="13"/>
        <v>4.5</v>
      </c>
      <c r="W359" s="159"/>
      <c r="X359" s="159" t="s">
        <v>629</v>
      </c>
      <c r="Y359" s="159" t="s">
        <v>169</v>
      </c>
      <c r="Z359" s="149"/>
      <c r="AA359" s="149"/>
      <c r="AB359" s="149"/>
      <c r="AC359" s="149"/>
      <c r="AD359" s="149"/>
      <c r="AE359" s="149"/>
      <c r="AF359" s="149"/>
      <c r="AG359" s="149" t="s">
        <v>630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ht="22.5" outlineLevel="1" x14ac:dyDescent="0.2">
      <c r="A360" s="178">
        <v>175</v>
      </c>
      <c r="B360" s="179" t="s">
        <v>653</v>
      </c>
      <c r="C360" s="188" t="s">
        <v>654</v>
      </c>
      <c r="D360" s="180" t="s">
        <v>265</v>
      </c>
      <c r="E360" s="181">
        <v>2</v>
      </c>
      <c r="F360" s="182"/>
      <c r="G360" s="183">
        <f t="shared" si="7"/>
        <v>0</v>
      </c>
      <c r="H360" s="182"/>
      <c r="I360" s="183">
        <f t="shared" si="8"/>
        <v>0</v>
      </c>
      <c r="J360" s="182"/>
      <c r="K360" s="183">
        <f t="shared" si="9"/>
        <v>0</v>
      </c>
      <c r="L360" s="183">
        <v>21</v>
      </c>
      <c r="M360" s="183">
        <f t="shared" si="10"/>
        <v>0</v>
      </c>
      <c r="N360" s="181">
        <v>2.0000000000000001E-4</v>
      </c>
      <c r="O360" s="181">
        <f t="shared" si="11"/>
        <v>0</v>
      </c>
      <c r="P360" s="181">
        <v>0</v>
      </c>
      <c r="Q360" s="181">
        <f t="shared" si="12"/>
        <v>0</v>
      </c>
      <c r="R360" s="183" t="s">
        <v>321</v>
      </c>
      <c r="S360" s="183" t="s">
        <v>166</v>
      </c>
      <c r="T360" s="184" t="s">
        <v>167</v>
      </c>
      <c r="U360" s="159">
        <v>0</v>
      </c>
      <c r="V360" s="159">
        <f t="shared" si="13"/>
        <v>0</v>
      </c>
      <c r="W360" s="159"/>
      <c r="X360" s="159" t="s">
        <v>322</v>
      </c>
      <c r="Y360" s="159" t="s">
        <v>169</v>
      </c>
      <c r="Z360" s="149"/>
      <c r="AA360" s="149"/>
      <c r="AB360" s="149"/>
      <c r="AC360" s="149"/>
      <c r="AD360" s="149"/>
      <c r="AE360" s="149"/>
      <c r="AF360" s="149"/>
      <c r="AG360" s="149" t="s">
        <v>323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ht="33.75" outlineLevel="1" x14ac:dyDescent="0.2">
      <c r="A361" s="178">
        <v>176</v>
      </c>
      <c r="B361" s="179" t="s">
        <v>655</v>
      </c>
      <c r="C361" s="188" t="s">
        <v>656</v>
      </c>
      <c r="D361" s="180" t="s">
        <v>265</v>
      </c>
      <c r="E361" s="181">
        <v>2</v>
      </c>
      <c r="F361" s="182"/>
      <c r="G361" s="183">
        <f t="shared" si="7"/>
        <v>0</v>
      </c>
      <c r="H361" s="182"/>
      <c r="I361" s="183">
        <f t="shared" si="8"/>
        <v>0</v>
      </c>
      <c r="J361" s="182"/>
      <c r="K361" s="183">
        <f t="shared" si="9"/>
        <v>0</v>
      </c>
      <c r="L361" s="183">
        <v>21</v>
      </c>
      <c r="M361" s="183">
        <f t="shared" si="10"/>
        <v>0</v>
      </c>
      <c r="N361" s="181">
        <v>3.5000000000000001E-3</v>
      </c>
      <c r="O361" s="181">
        <f t="shared" si="11"/>
        <v>0.01</v>
      </c>
      <c r="P361" s="181">
        <v>0</v>
      </c>
      <c r="Q361" s="181">
        <f t="shared" si="12"/>
        <v>0</v>
      </c>
      <c r="R361" s="183" t="s">
        <v>321</v>
      </c>
      <c r="S361" s="183" t="s">
        <v>166</v>
      </c>
      <c r="T361" s="184" t="s">
        <v>167</v>
      </c>
      <c r="U361" s="159">
        <v>0</v>
      </c>
      <c r="V361" s="159">
        <f t="shared" si="13"/>
        <v>0</v>
      </c>
      <c r="W361" s="159"/>
      <c r="X361" s="159" t="s">
        <v>322</v>
      </c>
      <c r="Y361" s="159" t="s">
        <v>169</v>
      </c>
      <c r="Z361" s="149"/>
      <c r="AA361" s="149"/>
      <c r="AB361" s="149"/>
      <c r="AC361" s="149"/>
      <c r="AD361" s="149"/>
      <c r="AE361" s="149"/>
      <c r="AF361" s="149"/>
      <c r="AG361" s="149" t="s">
        <v>323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78">
        <v>177</v>
      </c>
      <c r="B362" s="179" t="s">
        <v>657</v>
      </c>
      <c r="C362" s="188" t="s">
        <v>658</v>
      </c>
      <c r="D362" s="180" t="s">
        <v>659</v>
      </c>
      <c r="E362" s="181">
        <v>2</v>
      </c>
      <c r="F362" s="182"/>
      <c r="G362" s="183">
        <f t="shared" si="7"/>
        <v>0</v>
      </c>
      <c r="H362" s="182"/>
      <c r="I362" s="183">
        <f t="shared" si="8"/>
        <v>0</v>
      </c>
      <c r="J362" s="182"/>
      <c r="K362" s="183">
        <f t="shared" si="9"/>
        <v>0</v>
      </c>
      <c r="L362" s="183">
        <v>21</v>
      </c>
      <c r="M362" s="183">
        <f t="shared" si="10"/>
        <v>0</v>
      </c>
      <c r="N362" s="181">
        <v>0</v>
      </c>
      <c r="O362" s="181">
        <f t="shared" si="11"/>
        <v>0</v>
      </c>
      <c r="P362" s="181">
        <v>0</v>
      </c>
      <c r="Q362" s="181">
        <f t="shared" si="12"/>
        <v>0</v>
      </c>
      <c r="R362" s="183"/>
      <c r="S362" s="183" t="s">
        <v>660</v>
      </c>
      <c r="T362" s="184" t="s">
        <v>167</v>
      </c>
      <c r="U362" s="159">
        <v>0</v>
      </c>
      <c r="V362" s="159">
        <f t="shared" si="13"/>
        <v>0</v>
      </c>
      <c r="W362" s="159"/>
      <c r="X362" s="159" t="s">
        <v>322</v>
      </c>
      <c r="Y362" s="159" t="s">
        <v>169</v>
      </c>
      <c r="Z362" s="149"/>
      <c r="AA362" s="149"/>
      <c r="AB362" s="149"/>
      <c r="AC362" s="149"/>
      <c r="AD362" s="149"/>
      <c r="AE362" s="149"/>
      <c r="AF362" s="149"/>
      <c r="AG362" s="149" t="s">
        <v>323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x14ac:dyDescent="0.2">
      <c r="A363" s="163" t="s">
        <v>160</v>
      </c>
      <c r="B363" s="164" t="s">
        <v>128</v>
      </c>
      <c r="C363" s="185" t="s">
        <v>129</v>
      </c>
      <c r="D363" s="165"/>
      <c r="E363" s="166"/>
      <c r="F363" s="167"/>
      <c r="G363" s="167">
        <f>SUMIF(AG364:AG377,"&lt;&gt;NOR",G364:G377)</f>
        <v>0</v>
      </c>
      <c r="H363" s="167"/>
      <c r="I363" s="167">
        <f>SUM(I364:I377)</f>
        <v>0</v>
      </c>
      <c r="J363" s="167"/>
      <c r="K363" s="167">
        <f>SUM(K364:K377)</f>
        <v>0</v>
      </c>
      <c r="L363" s="167"/>
      <c r="M363" s="167">
        <f>SUM(M364:M377)</f>
        <v>0</v>
      </c>
      <c r="N363" s="166"/>
      <c r="O363" s="166">
        <f>SUM(O364:O377)</f>
        <v>0</v>
      </c>
      <c r="P363" s="166"/>
      <c r="Q363" s="166">
        <f>SUM(Q364:Q377)</f>
        <v>0</v>
      </c>
      <c r="R363" s="167"/>
      <c r="S363" s="167"/>
      <c r="T363" s="168"/>
      <c r="U363" s="162"/>
      <c r="V363" s="162">
        <f>SUM(V364:V377)</f>
        <v>366.36999999999995</v>
      </c>
      <c r="W363" s="162"/>
      <c r="X363" s="162"/>
      <c r="Y363" s="162"/>
      <c r="AG363" t="s">
        <v>161</v>
      </c>
    </row>
    <row r="364" spans="1:60" ht="22.5" outlineLevel="1" x14ac:dyDescent="0.2">
      <c r="A364" s="178">
        <v>178</v>
      </c>
      <c r="B364" s="179" t="s">
        <v>661</v>
      </c>
      <c r="C364" s="188" t="s">
        <v>662</v>
      </c>
      <c r="D364" s="180" t="s">
        <v>205</v>
      </c>
      <c r="E364" s="181">
        <v>0.22500000000000001</v>
      </c>
      <c r="F364" s="182"/>
      <c r="G364" s="183">
        <f t="shared" ref="G364:G370" si="14">ROUND(E364*F364,2)</f>
        <v>0</v>
      </c>
      <c r="H364" s="182"/>
      <c r="I364" s="183">
        <f t="shared" ref="I364:I370" si="15">ROUND(E364*H364,2)</f>
        <v>0</v>
      </c>
      <c r="J364" s="182"/>
      <c r="K364" s="183">
        <f t="shared" ref="K364:K370" si="16">ROUND(E364*J364,2)</f>
        <v>0</v>
      </c>
      <c r="L364" s="183">
        <v>21</v>
      </c>
      <c r="M364" s="183">
        <f t="shared" ref="M364:M370" si="17">G364*(1+L364/100)</f>
        <v>0</v>
      </c>
      <c r="N364" s="181">
        <v>0</v>
      </c>
      <c r="O364" s="181">
        <f t="shared" ref="O364:O370" si="18">ROUND(E364*N364,2)</f>
        <v>0</v>
      </c>
      <c r="P364" s="181">
        <v>0</v>
      </c>
      <c r="Q364" s="181">
        <f t="shared" ref="Q364:Q370" si="19">ROUND(E364*P364,2)</f>
        <v>0</v>
      </c>
      <c r="R364" s="183" t="s">
        <v>274</v>
      </c>
      <c r="S364" s="183" t="s">
        <v>166</v>
      </c>
      <c r="T364" s="184" t="s">
        <v>167</v>
      </c>
      <c r="U364" s="159">
        <v>0</v>
      </c>
      <c r="V364" s="159">
        <f t="shared" ref="V364:V370" si="20">ROUND(E364*U364,2)</f>
        <v>0</v>
      </c>
      <c r="W364" s="159"/>
      <c r="X364" s="159" t="s">
        <v>168</v>
      </c>
      <c r="Y364" s="159" t="s">
        <v>169</v>
      </c>
      <c r="Z364" s="149"/>
      <c r="AA364" s="149"/>
      <c r="AB364" s="149"/>
      <c r="AC364" s="149"/>
      <c r="AD364" s="149"/>
      <c r="AE364" s="149"/>
      <c r="AF364" s="149"/>
      <c r="AG364" s="149" t="s">
        <v>170</v>
      </c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78">
        <v>179</v>
      </c>
      <c r="B365" s="179" t="s">
        <v>663</v>
      </c>
      <c r="C365" s="188" t="s">
        <v>664</v>
      </c>
      <c r="D365" s="180" t="s">
        <v>205</v>
      </c>
      <c r="E365" s="181">
        <v>0.8</v>
      </c>
      <c r="F365" s="182"/>
      <c r="G365" s="183">
        <f t="shared" si="14"/>
        <v>0</v>
      </c>
      <c r="H365" s="182"/>
      <c r="I365" s="183">
        <f t="shared" si="15"/>
        <v>0</v>
      </c>
      <c r="J365" s="182"/>
      <c r="K365" s="183">
        <f t="shared" si="16"/>
        <v>0</v>
      </c>
      <c r="L365" s="183">
        <v>21</v>
      </c>
      <c r="M365" s="183">
        <f t="shared" si="17"/>
        <v>0</v>
      </c>
      <c r="N365" s="181">
        <v>0</v>
      </c>
      <c r="O365" s="181">
        <f t="shared" si="18"/>
        <v>0</v>
      </c>
      <c r="P365" s="181">
        <v>0</v>
      </c>
      <c r="Q365" s="181">
        <f t="shared" si="19"/>
        <v>0</v>
      </c>
      <c r="R365" s="183" t="s">
        <v>274</v>
      </c>
      <c r="S365" s="183" t="s">
        <v>166</v>
      </c>
      <c r="T365" s="184" t="s">
        <v>167</v>
      </c>
      <c r="U365" s="159">
        <v>0</v>
      </c>
      <c r="V365" s="159">
        <f t="shared" si="20"/>
        <v>0</v>
      </c>
      <c r="W365" s="159"/>
      <c r="X365" s="159" t="s">
        <v>168</v>
      </c>
      <c r="Y365" s="159" t="s">
        <v>169</v>
      </c>
      <c r="Z365" s="149"/>
      <c r="AA365" s="149"/>
      <c r="AB365" s="149"/>
      <c r="AC365" s="149"/>
      <c r="AD365" s="149"/>
      <c r="AE365" s="149"/>
      <c r="AF365" s="149"/>
      <c r="AG365" s="149" t="s">
        <v>170</v>
      </c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78">
        <v>180</v>
      </c>
      <c r="B366" s="179" t="s">
        <v>665</v>
      </c>
      <c r="C366" s="188" t="s">
        <v>666</v>
      </c>
      <c r="D366" s="180" t="s">
        <v>205</v>
      </c>
      <c r="E366" s="181">
        <v>24.25</v>
      </c>
      <c r="F366" s="182"/>
      <c r="G366" s="183">
        <f t="shared" si="14"/>
        <v>0</v>
      </c>
      <c r="H366" s="182"/>
      <c r="I366" s="183">
        <f t="shared" si="15"/>
        <v>0</v>
      </c>
      <c r="J366" s="182"/>
      <c r="K366" s="183">
        <f t="shared" si="16"/>
        <v>0</v>
      </c>
      <c r="L366" s="183">
        <v>21</v>
      </c>
      <c r="M366" s="183">
        <f t="shared" si="17"/>
        <v>0</v>
      </c>
      <c r="N366" s="181">
        <v>0</v>
      </c>
      <c r="O366" s="181">
        <f t="shared" si="18"/>
        <v>0</v>
      </c>
      <c r="P366" s="181">
        <v>0</v>
      </c>
      <c r="Q366" s="181">
        <f t="shared" si="19"/>
        <v>0</v>
      </c>
      <c r="R366" s="183" t="s">
        <v>274</v>
      </c>
      <c r="S366" s="183" t="s">
        <v>166</v>
      </c>
      <c r="T366" s="184" t="s">
        <v>167</v>
      </c>
      <c r="U366" s="159">
        <v>0</v>
      </c>
      <c r="V366" s="159">
        <f t="shared" si="20"/>
        <v>0</v>
      </c>
      <c r="W366" s="159"/>
      <c r="X366" s="159" t="s">
        <v>168</v>
      </c>
      <c r="Y366" s="159" t="s">
        <v>169</v>
      </c>
      <c r="Z366" s="149"/>
      <c r="AA366" s="149"/>
      <c r="AB366" s="149"/>
      <c r="AC366" s="149"/>
      <c r="AD366" s="149"/>
      <c r="AE366" s="149"/>
      <c r="AF366" s="149"/>
      <c r="AG366" s="149" t="s">
        <v>170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ht="22.5" outlineLevel="1" x14ac:dyDescent="0.2">
      <c r="A367" s="178">
        <v>181</v>
      </c>
      <c r="B367" s="179" t="s">
        <v>667</v>
      </c>
      <c r="C367" s="188" t="s">
        <v>668</v>
      </c>
      <c r="D367" s="180" t="s">
        <v>205</v>
      </c>
      <c r="E367" s="181">
        <v>103.75</v>
      </c>
      <c r="F367" s="182"/>
      <c r="G367" s="183">
        <f t="shared" si="14"/>
        <v>0</v>
      </c>
      <c r="H367" s="182"/>
      <c r="I367" s="183">
        <f t="shared" si="15"/>
        <v>0</v>
      </c>
      <c r="J367" s="182"/>
      <c r="K367" s="183">
        <f t="shared" si="16"/>
        <v>0</v>
      </c>
      <c r="L367" s="183">
        <v>21</v>
      </c>
      <c r="M367" s="183">
        <f t="shared" si="17"/>
        <v>0</v>
      </c>
      <c r="N367" s="181">
        <v>0</v>
      </c>
      <c r="O367" s="181">
        <f t="shared" si="18"/>
        <v>0</v>
      </c>
      <c r="P367" s="181">
        <v>0</v>
      </c>
      <c r="Q367" s="181">
        <f t="shared" si="19"/>
        <v>0</v>
      </c>
      <c r="R367" s="183" t="s">
        <v>274</v>
      </c>
      <c r="S367" s="183" t="s">
        <v>166</v>
      </c>
      <c r="T367" s="184" t="s">
        <v>167</v>
      </c>
      <c r="U367" s="159">
        <v>0</v>
      </c>
      <c r="V367" s="159">
        <f t="shared" si="20"/>
        <v>0</v>
      </c>
      <c r="W367" s="159"/>
      <c r="X367" s="159" t="s">
        <v>168</v>
      </c>
      <c r="Y367" s="159" t="s">
        <v>169</v>
      </c>
      <c r="Z367" s="149"/>
      <c r="AA367" s="149"/>
      <c r="AB367" s="149"/>
      <c r="AC367" s="149"/>
      <c r="AD367" s="149"/>
      <c r="AE367" s="149"/>
      <c r="AF367" s="149"/>
      <c r="AG367" s="149" t="s">
        <v>170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ht="22.5" outlineLevel="1" x14ac:dyDescent="0.2">
      <c r="A368" s="178">
        <v>182</v>
      </c>
      <c r="B368" s="179" t="s">
        <v>669</v>
      </c>
      <c r="C368" s="188" t="s">
        <v>670</v>
      </c>
      <c r="D368" s="180" t="s">
        <v>205</v>
      </c>
      <c r="E368" s="181">
        <v>0.85</v>
      </c>
      <c r="F368" s="182"/>
      <c r="G368" s="183">
        <f t="shared" si="14"/>
        <v>0</v>
      </c>
      <c r="H368" s="182"/>
      <c r="I368" s="183">
        <f t="shared" si="15"/>
        <v>0</v>
      </c>
      <c r="J368" s="182"/>
      <c r="K368" s="183">
        <f t="shared" si="16"/>
        <v>0</v>
      </c>
      <c r="L368" s="183">
        <v>21</v>
      </c>
      <c r="M368" s="183">
        <f t="shared" si="17"/>
        <v>0</v>
      </c>
      <c r="N368" s="181">
        <v>0</v>
      </c>
      <c r="O368" s="181">
        <f t="shared" si="18"/>
        <v>0</v>
      </c>
      <c r="P368" s="181">
        <v>0</v>
      </c>
      <c r="Q368" s="181">
        <f t="shared" si="19"/>
        <v>0</v>
      </c>
      <c r="R368" s="183" t="s">
        <v>274</v>
      </c>
      <c r="S368" s="183" t="s">
        <v>166</v>
      </c>
      <c r="T368" s="184" t="s">
        <v>167</v>
      </c>
      <c r="U368" s="159">
        <v>0</v>
      </c>
      <c r="V368" s="159">
        <f t="shared" si="20"/>
        <v>0</v>
      </c>
      <c r="W368" s="159"/>
      <c r="X368" s="159" t="s">
        <v>168</v>
      </c>
      <c r="Y368" s="159" t="s">
        <v>169</v>
      </c>
      <c r="Z368" s="149"/>
      <c r="AA368" s="149"/>
      <c r="AB368" s="149"/>
      <c r="AC368" s="149"/>
      <c r="AD368" s="149"/>
      <c r="AE368" s="149"/>
      <c r="AF368" s="149"/>
      <c r="AG368" s="149" t="s">
        <v>170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ht="22.5" outlineLevel="1" x14ac:dyDescent="0.2">
      <c r="A369" s="178">
        <v>183</v>
      </c>
      <c r="B369" s="179" t="s">
        <v>671</v>
      </c>
      <c r="C369" s="188" t="s">
        <v>672</v>
      </c>
      <c r="D369" s="180" t="s">
        <v>205</v>
      </c>
      <c r="E369" s="181">
        <v>0.2</v>
      </c>
      <c r="F369" s="182"/>
      <c r="G369" s="183">
        <f t="shared" si="14"/>
        <v>0</v>
      </c>
      <c r="H369" s="182"/>
      <c r="I369" s="183">
        <f t="shared" si="15"/>
        <v>0</v>
      </c>
      <c r="J369" s="182"/>
      <c r="K369" s="183">
        <f t="shared" si="16"/>
        <v>0</v>
      </c>
      <c r="L369" s="183">
        <v>21</v>
      </c>
      <c r="M369" s="183">
        <f t="shared" si="17"/>
        <v>0</v>
      </c>
      <c r="N369" s="181">
        <v>0</v>
      </c>
      <c r="O369" s="181">
        <f t="shared" si="18"/>
        <v>0</v>
      </c>
      <c r="P369" s="181">
        <v>0</v>
      </c>
      <c r="Q369" s="181">
        <f t="shared" si="19"/>
        <v>0</v>
      </c>
      <c r="R369" s="183" t="s">
        <v>274</v>
      </c>
      <c r="S369" s="183" t="s">
        <v>166</v>
      </c>
      <c r="T369" s="184" t="s">
        <v>167</v>
      </c>
      <c r="U369" s="159">
        <v>0</v>
      </c>
      <c r="V369" s="159">
        <f t="shared" si="20"/>
        <v>0</v>
      </c>
      <c r="W369" s="159"/>
      <c r="X369" s="159" t="s">
        <v>168</v>
      </c>
      <c r="Y369" s="159" t="s">
        <v>169</v>
      </c>
      <c r="Z369" s="149"/>
      <c r="AA369" s="149"/>
      <c r="AB369" s="149"/>
      <c r="AC369" s="149"/>
      <c r="AD369" s="149"/>
      <c r="AE369" s="149"/>
      <c r="AF369" s="149"/>
      <c r="AG369" s="149" t="s">
        <v>170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70">
        <v>184</v>
      </c>
      <c r="B370" s="171" t="s">
        <v>673</v>
      </c>
      <c r="C370" s="186" t="s">
        <v>674</v>
      </c>
      <c r="D370" s="172" t="s">
        <v>205</v>
      </c>
      <c r="E370" s="173">
        <v>25.274999999999999</v>
      </c>
      <c r="F370" s="174"/>
      <c r="G370" s="175">
        <f t="shared" si="14"/>
        <v>0</v>
      </c>
      <c r="H370" s="174"/>
      <c r="I370" s="175">
        <f t="shared" si="15"/>
        <v>0</v>
      </c>
      <c r="J370" s="174"/>
      <c r="K370" s="175">
        <f t="shared" si="16"/>
        <v>0</v>
      </c>
      <c r="L370" s="175">
        <v>21</v>
      </c>
      <c r="M370" s="175">
        <f t="shared" si="17"/>
        <v>0</v>
      </c>
      <c r="N370" s="173">
        <v>0</v>
      </c>
      <c r="O370" s="173">
        <f t="shared" si="18"/>
        <v>0</v>
      </c>
      <c r="P370" s="173">
        <v>0</v>
      </c>
      <c r="Q370" s="173">
        <f t="shared" si="19"/>
        <v>0</v>
      </c>
      <c r="R370" s="175" t="s">
        <v>675</v>
      </c>
      <c r="S370" s="175" t="s">
        <v>166</v>
      </c>
      <c r="T370" s="176" t="s">
        <v>167</v>
      </c>
      <c r="U370" s="159">
        <v>0.01</v>
      </c>
      <c r="V370" s="159">
        <f t="shared" si="20"/>
        <v>0.25</v>
      </c>
      <c r="W370" s="159"/>
      <c r="X370" s="159" t="s">
        <v>168</v>
      </c>
      <c r="Y370" s="159" t="s">
        <v>169</v>
      </c>
      <c r="Z370" s="149"/>
      <c r="AA370" s="149"/>
      <c r="AB370" s="149"/>
      <c r="AC370" s="149"/>
      <c r="AD370" s="149"/>
      <c r="AE370" s="149"/>
      <c r="AF370" s="149"/>
      <c r="AG370" s="149" t="s">
        <v>170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2" x14ac:dyDescent="0.2">
      <c r="A371" s="156"/>
      <c r="B371" s="157"/>
      <c r="C371" s="251" t="s">
        <v>676</v>
      </c>
      <c r="D371" s="252"/>
      <c r="E371" s="252"/>
      <c r="F371" s="252"/>
      <c r="G371" s="252"/>
      <c r="H371" s="159"/>
      <c r="I371" s="159"/>
      <c r="J371" s="159"/>
      <c r="K371" s="159"/>
      <c r="L371" s="159"/>
      <c r="M371" s="159"/>
      <c r="N371" s="158"/>
      <c r="O371" s="158"/>
      <c r="P371" s="158"/>
      <c r="Q371" s="158"/>
      <c r="R371" s="159"/>
      <c r="S371" s="159"/>
      <c r="T371" s="159"/>
      <c r="U371" s="159"/>
      <c r="V371" s="159"/>
      <c r="W371" s="159"/>
      <c r="X371" s="159"/>
      <c r="Y371" s="159"/>
      <c r="Z371" s="149"/>
      <c r="AA371" s="149"/>
      <c r="AB371" s="149"/>
      <c r="AC371" s="149"/>
      <c r="AD371" s="149"/>
      <c r="AE371" s="149"/>
      <c r="AF371" s="149"/>
      <c r="AG371" s="149" t="s">
        <v>172</v>
      </c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2" x14ac:dyDescent="0.2">
      <c r="A372" s="156"/>
      <c r="B372" s="157"/>
      <c r="C372" s="187" t="s">
        <v>677</v>
      </c>
      <c r="D372" s="160"/>
      <c r="E372" s="161">
        <v>25.274999999999999</v>
      </c>
      <c r="F372" s="159"/>
      <c r="G372" s="159"/>
      <c r="H372" s="159"/>
      <c r="I372" s="159"/>
      <c r="J372" s="159"/>
      <c r="K372" s="159"/>
      <c r="L372" s="159"/>
      <c r="M372" s="159"/>
      <c r="N372" s="158"/>
      <c r="O372" s="158"/>
      <c r="P372" s="158"/>
      <c r="Q372" s="158"/>
      <c r="R372" s="159"/>
      <c r="S372" s="159"/>
      <c r="T372" s="159"/>
      <c r="U372" s="159"/>
      <c r="V372" s="159"/>
      <c r="W372" s="159"/>
      <c r="X372" s="159"/>
      <c r="Y372" s="159"/>
      <c r="Z372" s="149"/>
      <c r="AA372" s="149"/>
      <c r="AB372" s="149"/>
      <c r="AC372" s="149"/>
      <c r="AD372" s="149"/>
      <c r="AE372" s="149"/>
      <c r="AF372" s="149"/>
      <c r="AG372" s="149" t="s">
        <v>174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ht="22.5" outlineLevel="1" x14ac:dyDescent="0.2">
      <c r="A373" s="178">
        <v>185</v>
      </c>
      <c r="B373" s="179" t="s">
        <v>678</v>
      </c>
      <c r="C373" s="188" t="s">
        <v>679</v>
      </c>
      <c r="D373" s="180" t="s">
        <v>205</v>
      </c>
      <c r="E373" s="181">
        <v>131.46063000000001</v>
      </c>
      <c r="F373" s="182"/>
      <c r="G373" s="183">
        <f>ROUND(E373*F373,2)</f>
        <v>0</v>
      </c>
      <c r="H373" s="182"/>
      <c r="I373" s="183">
        <f>ROUND(E373*H373,2)</f>
        <v>0</v>
      </c>
      <c r="J373" s="182"/>
      <c r="K373" s="183">
        <f>ROUND(E373*J373,2)</f>
        <v>0</v>
      </c>
      <c r="L373" s="183">
        <v>21</v>
      </c>
      <c r="M373" s="183">
        <f>G373*(1+L373/100)</f>
        <v>0</v>
      </c>
      <c r="N373" s="181">
        <v>0</v>
      </c>
      <c r="O373" s="181">
        <f>ROUND(E373*N373,2)</f>
        <v>0</v>
      </c>
      <c r="P373" s="181">
        <v>0</v>
      </c>
      <c r="Q373" s="181">
        <f>ROUND(E373*P373,2)</f>
        <v>0</v>
      </c>
      <c r="R373" s="183" t="s">
        <v>274</v>
      </c>
      <c r="S373" s="183" t="s">
        <v>166</v>
      </c>
      <c r="T373" s="184" t="s">
        <v>167</v>
      </c>
      <c r="U373" s="159">
        <v>0.93300000000000005</v>
      </c>
      <c r="V373" s="159">
        <f>ROUND(E373*U373,2)</f>
        <v>122.65</v>
      </c>
      <c r="W373" s="159"/>
      <c r="X373" s="159" t="s">
        <v>680</v>
      </c>
      <c r="Y373" s="159" t="s">
        <v>169</v>
      </c>
      <c r="Z373" s="149"/>
      <c r="AA373" s="149"/>
      <c r="AB373" s="149"/>
      <c r="AC373" s="149"/>
      <c r="AD373" s="149"/>
      <c r="AE373" s="149"/>
      <c r="AF373" s="149"/>
      <c r="AG373" s="149" t="s">
        <v>681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78">
        <v>186</v>
      </c>
      <c r="B374" s="179" t="s">
        <v>682</v>
      </c>
      <c r="C374" s="188" t="s">
        <v>683</v>
      </c>
      <c r="D374" s="180" t="s">
        <v>205</v>
      </c>
      <c r="E374" s="181">
        <v>131.46063000000001</v>
      </c>
      <c r="F374" s="182"/>
      <c r="G374" s="183">
        <f>ROUND(E374*F374,2)</f>
        <v>0</v>
      </c>
      <c r="H374" s="182"/>
      <c r="I374" s="183">
        <f>ROUND(E374*H374,2)</f>
        <v>0</v>
      </c>
      <c r="J374" s="182"/>
      <c r="K374" s="183">
        <f>ROUND(E374*J374,2)</f>
        <v>0</v>
      </c>
      <c r="L374" s="183">
        <v>21</v>
      </c>
      <c r="M374" s="183">
        <f>G374*(1+L374/100)</f>
        <v>0</v>
      </c>
      <c r="N374" s="181">
        <v>0</v>
      </c>
      <c r="O374" s="181">
        <f>ROUND(E374*N374,2)</f>
        <v>0</v>
      </c>
      <c r="P374" s="181">
        <v>0</v>
      </c>
      <c r="Q374" s="181">
        <f>ROUND(E374*P374,2)</f>
        <v>0</v>
      </c>
      <c r="R374" s="183" t="s">
        <v>274</v>
      </c>
      <c r="S374" s="183" t="s">
        <v>166</v>
      </c>
      <c r="T374" s="184" t="s">
        <v>167</v>
      </c>
      <c r="U374" s="159">
        <v>0.49</v>
      </c>
      <c r="V374" s="159">
        <f>ROUND(E374*U374,2)</f>
        <v>64.42</v>
      </c>
      <c r="W374" s="159"/>
      <c r="X374" s="159" t="s">
        <v>680</v>
      </c>
      <c r="Y374" s="159" t="s">
        <v>169</v>
      </c>
      <c r="Z374" s="149"/>
      <c r="AA374" s="149"/>
      <c r="AB374" s="149"/>
      <c r="AC374" s="149"/>
      <c r="AD374" s="149"/>
      <c r="AE374" s="149"/>
      <c r="AF374" s="149"/>
      <c r="AG374" s="149" t="s">
        <v>681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78">
        <v>187</v>
      </c>
      <c r="B375" s="179" t="s">
        <v>684</v>
      </c>
      <c r="C375" s="188" t="s">
        <v>685</v>
      </c>
      <c r="D375" s="180" t="s">
        <v>205</v>
      </c>
      <c r="E375" s="181">
        <v>262.92126999999999</v>
      </c>
      <c r="F375" s="182"/>
      <c r="G375" s="183">
        <f>ROUND(E375*F375,2)</f>
        <v>0</v>
      </c>
      <c r="H375" s="182"/>
      <c r="I375" s="183">
        <f>ROUND(E375*H375,2)</f>
        <v>0</v>
      </c>
      <c r="J375" s="182"/>
      <c r="K375" s="183">
        <f>ROUND(E375*J375,2)</f>
        <v>0</v>
      </c>
      <c r="L375" s="183">
        <v>21</v>
      </c>
      <c r="M375" s="183">
        <f>G375*(1+L375/100)</f>
        <v>0</v>
      </c>
      <c r="N375" s="181">
        <v>0</v>
      </c>
      <c r="O375" s="181">
        <f>ROUND(E375*N375,2)</f>
        <v>0</v>
      </c>
      <c r="P375" s="181">
        <v>0</v>
      </c>
      <c r="Q375" s="181">
        <f>ROUND(E375*P375,2)</f>
        <v>0</v>
      </c>
      <c r="R375" s="183" t="s">
        <v>274</v>
      </c>
      <c r="S375" s="183" t="s">
        <v>166</v>
      </c>
      <c r="T375" s="184" t="s">
        <v>167</v>
      </c>
      <c r="U375" s="159">
        <v>0</v>
      </c>
      <c r="V375" s="159">
        <f>ROUND(E375*U375,2)</f>
        <v>0</v>
      </c>
      <c r="W375" s="159"/>
      <c r="X375" s="159" t="s">
        <v>680</v>
      </c>
      <c r="Y375" s="159" t="s">
        <v>169</v>
      </c>
      <c r="Z375" s="149"/>
      <c r="AA375" s="149"/>
      <c r="AB375" s="149"/>
      <c r="AC375" s="149"/>
      <c r="AD375" s="149"/>
      <c r="AE375" s="149"/>
      <c r="AF375" s="149"/>
      <c r="AG375" s="149" t="s">
        <v>681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78">
        <v>188</v>
      </c>
      <c r="B376" s="179" t="s">
        <v>686</v>
      </c>
      <c r="C376" s="188" t="s">
        <v>687</v>
      </c>
      <c r="D376" s="180" t="s">
        <v>205</v>
      </c>
      <c r="E376" s="181">
        <v>131.46063000000001</v>
      </c>
      <c r="F376" s="182"/>
      <c r="G376" s="183">
        <f>ROUND(E376*F376,2)</f>
        <v>0</v>
      </c>
      <c r="H376" s="182"/>
      <c r="I376" s="183">
        <f>ROUND(E376*H376,2)</f>
        <v>0</v>
      </c>
      <c r="J376" s="182"/>
      <c r="K376" s="183">
        <f>ROUND(E376*J376,2)</f>
        <v>0</v>
      </c>
      <c r="L376" s="183">
        <v>21</v>
      </c>
      <c r="M376" s="183">
        <f>G376*(1+L376/100)</f>
        <v>0</v>
      </c>
      <c r="N376" s="181">
        <v>0</v>
      </c>
      <c r="O376" s="181">
        <f>ROUND(E376*N376,2)</f>
        <v>0</v>
      </c>
      <c r="P376" s="181">
        <v>0</v>
      </c>
      <c r="Q376" s="181">
        <f>ROUND(E376*P376,2)</f>
        <v>0</v>
      </c>
      <c r="R376" s="183" t="s">
        <v>274</v>
      </c>
      <c r="S376" s="183" t="s">
        <v>166</v>
      </c>
      <c r="T376" s="184" t="s">
        <v>167</v>
      </c>
      <c r="U376" s="159">
        <v>0.94199999999999995</v>
      </c>
      <c r="V376" s="159">
        <f>ROUND(E376*U376,2)</f>
        <v>123.84</v>
      </c>
      <c r="W376" s="159"/>
      <c r="X376" s="159" t="s">
        <v>680</v>
      </c>
      <c r="Y376" s="159" t="s">
        <v>169</v>
      </c>
      <c r="Z376" s="149"/>
      <c r="AA376" s="149"/>
      <c r="AB376" s="149"/>
      <c r="AC376" s="149"/>
      <c r="AD376" s="149"/>
      <c r="AE376" s="149"/>
      <c r="AF376" s="149"/>
      <c r="AG376" s="149" t="s">
        <v>681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ht="22.5" outlineLevel="1" x14ac:dyDescent="0.2">
      <c r="A377" s="178">
        <v>189</v>
      </c>
      <c r="B377" s="179" t="s">
        <v>688</v>
      </c>
      <c r="C377" s="188" t="s">
        <v>689</v>
      </c>
      <c r="D377" s="180" t="s">
        <v>205</v>
      </c>
      <c r="E377" s="181">
        <v>525.84253999999999</v>
      </c>
      <c r="F377" s="182"/>
      <c r="G377" s="183">
        <f>ROUND(E377*F377,2)</f>
        <v>0</v>
      </c>
      <c r="H377" s="182"/>
      <c r="I377" s="183">
        <f>ROUND(E377*H377,2)</f>
        <v>0</v>
      </c>
      <c r="J377" s="182"/>
      <c r="K377" s="183">
        <f>ROUND(E377*J377,2)</f>
        <v>0</v>
      </c>
      <c r="L377" s="183">
        <v>21</v>
      </c>
      <c r="M377" s="183">
        <f>G377*(1+L377/100)</f>
        <v>0</v>
      </c>
      <c r="N377" s="181">
        <v>0</v>
      </c>
      <c r="O377" s="181">
        <f>ROUND(E377*N377,2)</f>
        <v>0</v>
      </c>
      <c r="P377" s="181">
        <v>0</v>
      </c>
      <c r="Q377" s="181">
        <f>ROUND(E377*P377,2)</f>
        <v>0</v>
      </c>
      <c r="R377" s="183" t="s">
        <v>274</v>
      </c>
      <c r="S377" s="183" t="s">
        <v>166</v>
      </c>
      <c r="T377" s="184" t="s">
        <v>167</v>
      </c>
      <c r="U377" s="159">
        <v>0.105</v>
      </c>
      <c r="V377" s="159">
        <f>ROUND(E377*U377,2)</f>
        <v>55.21</v>
      </c>
      <c r="W377" s="159"/>
      <c r="X377" s="159" t="s">
        <v>680</v>
      </c>
      <c r="Y377" s="159" t="s">
        <v>169</v>
      </c>
      <c r="Z377" s="149"/>
      <c r="AA377" s="149"/>
      <c r="AB377" s="149"/>
      <c r="AC377" s="149"/>
      <c r="AD377" s="149"/>
      <c r="AE377" s="149"/>
      <c r="AF377" s="149"/>
      <c r="AG377" s="149" t="s">
        <v>681</v>
      </c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x14ac:dyDescent="0.2">
      <c r="A378" s="163" t="s">
        <v>160</v>
      </c>
      <c r="B378" s="164" t="s">
        <v>131</v>
      </c>
      <c r="C378" s="185" t="s">
        <v>27</v>
      </c>
      <c r="D378" s="165"/>
      <c r="E378" s="166"/>
      <c r="F378" s="167"/>
      <c r="G378" s="167">
        <f>SUMIF(AG379:AG383,"&lt;&gt;NOR",G379:G383)</f>
        <v>0</v>
      </c>
      <c r="H378" s="167"/>
      <c r="I378" s="167">
        <f>SUM(I379:I383)</f>
        <v>0</v>
      </c>
      <c r="J378" s="167"/>
      <c r="K378" s="167">
        <f>SUM(K379:K383)</f>
        <v>0</v>
      </c>
      <c r="L378" s="167"/>
      <c r="M378" s="167">
        <f>SUM(M379:M383)</f>
        <v>0</v>
      </c>
      <c r="N378" s="166"/>
      <c r="O378" s="166">
        <f>SUM(O379:O383)</f>
        <v>0</v>
      </c>
      <c r="P378" s="166"/>
      <c r="Q378" s="166">
        <f>SUM(Q379:Q383)</f>
        <v>0</v>
      </c>
      <c r="R378" s="167"/>
      <c r="S378" s="167"/>
      <c r="T378" s="168"/>
      <c r="U378" s="162"/>
      <c r="V378" s="162">
        <f>SUM(V379:V383)</f>
        <v>0</v>
      </c>
      <c r="W378" s="162"/>
      <c r="X378" s="162"/>
      <c r="Y378" s="162"/>
      <c r="AG378" t="s">
        <v>161</v>
      </c>
    </row>
    <row r="379" spans="1:60" outlineLevel="1" x14ac:dyDescent="0.2">
      <c r="A379" s="170">
        <v>190</v>
      </c>
      <c r="B379" s="171" t="s">
        <v>690</v>
      </c>
      <c r="C379" s="186" t="s">
        <v>691</v>
      </c>
      <c r="D379" s="172" t="s">
        <v>692</v>
      </c>
      <c r="E379" s="173">
        <v>1</v>
      </c>
      <c r="F379" s="174"/>
      <c r="G379" s="175">
        <f>ROUND(E379*F379,2)</f>
        <v>0</v>
      </c>
      <c r="H379" s="174"/>
      <c r="I379" s="175">
        <f>ROUND(E379*H379,2)</f>
        <v>0</v>
      </c>
      <c r="J379" s="174"/>
      <c r="K379" s="175">
        <f>ROUND(E379*J379,2)</f>
        <v>0</v>
      </c>
      <c r="L379" s="175">
        <v>21</v>
      </c>
      <c r="M379" s="175">
        <f>G379*(1+L379/100)</f>
        <v>0</v>
      </c>
      <c r="N379" s="173">
        <v>0</v>
      </c>
      <c r="O379" s="173">
        <f>ROUND(E379*N379,2)</f>
        <v>0</v>
      </c>
      <c r="P379" s="173">
        <v>0</v>
      </c>
      <c r="Q379" s="173">
        <f>ROUND(E379*P379,2)</f>
        <v>0</v>
      </c>
      <c r="R379" s="175"/>
      <c r="S379" s="175" t="s">
        <v>166</v>
      </c>
      <c r="T379" s="176" t="s">
        <v>167</v>
      </c>
      <c r="U379" s="159">
        <v>0</v>
      </c>
      <c r="V379" s="159">
        <f>ROUND(E379*U379,2)</f>
        <v>0</v>
      </c>
      <c r="W379" s="159"/>
      <c r="X379" s="159" t="s">
        <v>693</v>
      </c>
      <c r="Y379" s="159" t="s">
        <v>169</v>
      </c>
      <c r="Z379" s="149"/>
      <c r="AA379" s="149"/>
      <c r="AB379" s="149"/>
      <c r="AC379" s="149"/>
      <c r="AD379" s="149"/>
      <c r="AE379" s="149"/>
      <c r="AF379" s="149"/>
      <c r="AG379" s="149" t="s">
        <v>694</v>
      </c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2" x14ac:dyDescent="0.2">
      <c r="A380" s="156"/>
      <c r="B380" s="157"/>
      <c r="C380" s="249" t="s">
        <v>695</v>
      </c>
      <c r="D380" s="250"/>
      <c r="E380" s="250"/>
      <c r="F380" s="250"/>
      <c r="G380" s="250"/>
      <c r="H380" s="159"/>
      <c r="I380" s="159"/>
      <c r="J380" s="159"/>
      <c r="K380" s="159"/>
      <c r="L380" s="159"/>
      <c r="M380" s="159"/>
      <c r="N380" s="158"/>
      <c r="O380" s="158"/>
      <c r="P380" s="158"/>
      <c r="Q380" s="158"/>
      <c r="R380" s="159"/>
      <c r="S380" s="159"/>
      <c r="T380" s="159"/>
      <c r="U380" s="159"/>
      <c r="V380" s="159"/>
      <c r="W380" s="159"/>
      <c r="X380" s="159"/>
      <c r="Y380" s="159"/>
      <c r="Z380" s="149"/>
      <c r="AA380" s="149"/>
      <c r="AB380" s="149"/>
      <c r="AC380" s="149"/>
      <c r="AD380" s="149"/>
      <c r="AE380" s="149"/>
      <c r="AF380" s="149"/>
      <c r="AG380" s="149" t="s">
        <v>192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70">
        <v>191</v>
      </c>
      <c r="B381" s="171" t="s">
        <v>696</v>
      </c>
      <c r="C381" s="186" t="s">
        <v>697</v>
      </c>
      <c r="D381" s="172" t="s">
        <v>692</v>
      </c>
      <c r="E381" s="173">
        <v>1</v>
      </c>
      <c r="F381" s="174"/>
      <c r="G381" s="175">
        <f>ROUND(E381*F381,2)</f>
        <v>0</v>
      </c>
      <c r="H381" s="174"/>
      <c r="I381" s="175">
        <f>ROUND(E381*H381,2)</f>
        <v>0</v>
      </c>
      <c r="J381" s="174"/>
      <c r="K381" s="175">
        <f>ROUND(E381*J381,2)</f>
        <v>0</v>
      </c>
      <c r="L381" s="175">
        <v>21</v>
      </c>
      <c r="M381" s="175">
        <f>G381*(1+L381/100)</f>
        <v>0</v>
      </c>
      <c r="N381" s="173">
        <v>0</v>
      </c>
      <c r="O381" s="173">
        <f>ROUND(E381*N381,2)</f>
        <v>0</v>
      </c>
      <c r="P381" s="173">
        <v>0</v>
      </c>
      <c r="Q381" s="173">
        <f>ROUND(E381*P381,2)</f>
        <v>0</v>
      </c>
      <c r="R381" s="175"/>
      <c r="S381" s="175" t="s">
        <v>166</v>
      </c>
      <c r="T381" s="176" t="s">
        <v>167</v>
      </c>
      <c r="U381" s="159">
        <v>0</v>
      </c>
      <c r="V381" s="159">
        <f>ROUND(E381*U381,2)</f>
        <v>0</v>
      </c>
      <c r="W381" s="159"/>
      <c r="X381" s="159" t="s">
        <v>693</v>
      </c>
      <c r="Y381" s="159" t="s">
        <v>169</v>
      </c>
      <c r="Z381" s="149"/>
      <c r="AA381" s="149"/>
      <c r="AB381" s="149"/>
      <c r="AC381" s="149"/>
      <c r="AD381" s="149"/>
      <c r="AE381" s="149"/>
      <c r="AF381" s="149"/>
      <c r="AG381" s="149" t="s">
        <v>694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ht="33.75" outlineLevel="2" x14ac:dyDescent="0.2">
      <c r="A382" s="156"/>
      <c r="B382" s="157"/>
      <c r="C382" s="249" t="s">
        <v>698</v>
      </c>
      <c r="D382" s="250"/>
      <c r="E382" s="250"/>
      <c r="F382" s="250"/>
      <c r="G382" s="250"/>
      <c r="H382" s="159"/>
      <c r="I382" s="159"/>
      <c r="J382" s="159"/>
      <c r="K382" s="159"/>
      <c r="L382" s="159"/>
      <c r="M382" s="159"/>
      <c r="N382" s="158"/>
      <c r="O382" s="158"/>
      <c r="P382" s="158"/>
      <c r="Q382" s="158"/>
      <c r="R382" s="159"/>
      <c r="S382" s="159"/>
      <c r="T382" s="159"/>
      <c r="U382" s="159"/>
      <c r="V382" s="159"/>
      <c r="W382" s="159"/>
      <c r="X382" s="159"/>
      <c r="Y382" s="159"/>
      <c r="Z382" s="149"/>
      <c r="AA382" s="149"/>
      <c r="AB382" s="149"/>
      <c r="AC382" s="149"/>
      <c r="AD382" s="149"/>
      <c r="AE382" s="149"/>
      <c r="AF382" s="149"/>
      <c r="AG382" s="149" t="s">
        <v>192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77" t="str">
        <f>C382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70">
        <v>192</v>
      </c>
      <c r="B383" s="171" t="s">
        <v>699</v>
      </c>
      <c r="C383" s="186" t="s">
        <v>700</v>
      </c>
      <c r="D383" s="172" t="s">
        <v>692</v>
      </c>
      <c r="E383" s="173">
        <v>1</v>
      </c>
      <c r="F383" s="174"/>
      <c r="G383" s="175">
        <f>ROUND(E383*F383,2)</f>
        <v>0</v>
      </c>
      <c r="H383" s="174"/>
      <c r="I383" s="175">
        <f>ROUND(E383*H383,2)</f>
        <v>0</v>
      </c>
      <c r="J383" s="174"/>
      <c r="K383" s="175">
        <f>ROUND(E383*J383,2)</f>
        <v>0</v>
      </c>
      <c r="L383" s="175">
        <v>21</v>
      </c>
      <c r="M383" s="175">
        <f>G383*(1+L383/100)</f>
        <v>0</v>
      </c>
      <c r="N383" s="173">
        <v>0</v>
      </c>
      <c r="O383" s="173">
        <f>ROUND(E383*N383,2)</f>
        <v>0</v>
      </c>
      <c r="P383" s="173">
        <v>0</v>
      </c>
      <c r="Q383" s="173">
        <f>ROUND(E383*P383,2)</f>
        <v>0</v>
      </c>
      <c r="R383" s="175"/>
      <c r="S383" s="175" t="s">
        <v>166</v>
      </c>
      <c r="T383" s="176" t="s">
        <v>167</v>
      </c>
      <c r="U383" s="159">
        <v>0</v>
      </c>
      <c r="V383" s="159">
        <f>ROUND(E383*U383,2)</f>
        <v>0</v>
      </c>
      <c r="W383" s="159"/>
      <c r="X383" s="159" t="s">
        <v>693</v>
      </c>
      <c r="Y383" s="159" t="s">
        <v>169</v>
      </c>
      <c r="Z383" s="149"/>
      <c r="AA383" s="149"/>
      <c r="AB383" s="149"/>
      <c r="AC383" s="149"/>
      <c r="AD383" s="149"/>
      <c r="AE383" s="149"/>
      <c r="AF383" s="149"/>
      <c r="AG383" s="149" t="s">
        <v>694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x14ac:dyDescent="0.2">
      <c r="A384" s="3"/>
      <c r="B384" s="4"/>
      <c r="C384" s="189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AE384">
        <v>15</v>
      </c>
      <c r="AF384">
        <v>21</v>
      </c>
      <c r="AG384" t="s">
        <v>146</v>
      </c>
    </row>
    <row r="385" spans="1:33" x14ac:dyDescent="0.2">
      <c r="A385" s="152"/>
      <c r="B385" s="153" t="s">
        <v>29</v>
      </c>
      <c r="C385" s="190"/>
      <c r="D385" s="154"/>
      <c r="E385" s="155"/>
      <c r="F385" s="155"/>
      <c r="G385" s="169">
        <f>G8+G19+G26+G47+G65+G83+G85+G88+G91+G119+G122+G133+G140+G155+G181+G189+G206+G209+G225+G232+G237+G257+G265+G280+G287+G302+G351+G363+G378</f>
        <v>0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AE385">
        <f>SUMIF(L7:L383,AE384,G7:G383)</f>
        <v>0</v>
      </c>
      <c r="AF385">
        <f>SUMIF(L7:L383,AF384,G7:G383)</f>
        <v>0</v>
      </c>
      <c r="AG385" t="s">
        <v>701</v>
      </c>
    </row>
    <row r="386" spans="1:33" x14ac:dyDescent="0.2">
      <c r="C386" s="191"/>
      <c r="D386" s="10"/>
      <c r="AG386" t="s">
        <v>702</v>
      </c>
    </row>
    <row r="387" spans="1:33" x14ac:dyDescent="0.2">
      <c r="D387" s="10"/>
    </row>
    <row r="388" spans="1:33" x14ac:dyDescent="0.2">
      <c r="D388" s="10"/>
    </row>
    <row r="389" spans="1:33" x14ac:dyDescent="0.2">
      <c r="D389" s="10"/>
    </row>
    <row r="390" spans="1:33" x14ac:dyDescent="0.2">
      <c r="D390" s="10"/>
    </row>
    <row r="391" spans="1:33" x14ac:dyDescent="0.2">
      <c r="D391" s="10"/>
    </row>
    <row r="392" spans="1:33" x14ac:dyDescent="0.2">
      <c r="D392" s="10"/>
    </row>
    <row r="393" spans="1:33" x14ac:dyDescent="0.2">
      <c r="D393" s="10"/>
    </row>
    <row r="394" spans="1:33" x14ac:dyDescent="0.2">
      <c r="D394" s="10"/>
    </row>
    <row r="395" spans="1:33" x14ac:dyDescent="0.2">
      <c r="D395" s="10"/>
    </row>
    <row r="396" spans="1:33" x14ac:dyDescent="0.2">
      <c r="D396" s="10"/>
    </row>
    <row r="397" spans="1:33" x14ac:dyDescent="0.2">
      <c r="D397" s="10"/>
    </row>
    <row r="398" spans="1:33" x14ac:dyDescent="0.2">
      <c r="D398" s="10"/>
    </row>
    <row r="399" spans="1:33" x14ac:dyDescent="0.2">
      <c r="D399" s="10"/>
    </row>
    <row r="400" spans="1:33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65">
    <mergeCell ref="C38:G38"/>
    <mergeCell ref="A1:G1"/>
    <mergeCell ref="C2:G2"/>
    <mergeCell ref="C3:G3"/>
    <mergeCell ref="C4:G4"/>
    <mergeCell ref="C10:G10"/>
    <mergeCell ref="C13:G13"/>
    <mergeCell ref="C21:G21"/>
    <mergeCell ref="C24:G24"/>
    <mergeCell ref="C28:G28"/>
    <mergeCell ref="C31:G31"/>
    <mergeCell ref="C35:G35"/>
    <mergeCell ref="C81:G81"/>
    <mergeCell ref="C41:G41"/>
    <mergeCell ref="C42:G42"/>
    <mergeCell ref="C49:G49"/>
    <mergeCell ref="C51:G51"/>
    <mergeCell ref="C60:G60"/>
    <mergeCell ref="C67:G67"/>
    <mergeCell ref="C68:G68"/>
    <mergeCell ref="C71:G71"/>
    <mergeCell ref="C72:G72"/>
    <mergeCell ref="C75:G75"/>
    <mergeCell ref="C78:G78"/>
    <mergeCell ref="C148:G148"/>
    <mergeCell ref="C99:G99"/>
    <mergeCell ref="C104:G104"/>
    <mergeCell ref="C107:G107"/>
    <mergeCell ref="C112:G112"/>
    <mergeCell ref="C113:G113"/>
    <mergeCell ref="C121:G121"/>
    <mergeCell ref="C132:G132"/>
    <mergeCell ref="C139:G139"/>
    <mergeCell ref="C142:G142"/>
    <mergeCell ref="C145:G145"/>
    <mergeCell ref="C147:G147"/>
    <mergeCell ref="C188:G188"/>
    <mergeCell ref="C152:G152"/>
    <mergeCell ref="C154:G154"/>
    <mergeCell ref="C160:G160"/>
    <mergeCell ref="C161:G161"/>
    <mergeCell ref="C162:G162"/>
    <mergeCell ref="C167:G167"/>
    <mergeCell ref="C169:G169"/>
    <mergeCell ref="C173:G173"/>
    <mergeCell ref="C176:G176"/>
    <mergeCell ref="C178:G178"/>
    <mergeCell ref="C180:G180"/>
    <mergeCell ref="C304:G304"/>
    <mergeCell ref="C194:G194"/>
    <mergeCell ref="C201:G201"/>
    <mergeCell ref="C231:G231"/>
    <mergeCell ref="C239:G239"/>
    <mergeCell ref="C243:G243"/>
    <mergeCell ref="C253:G253"/>
    <mergeCell ref="C256:G256"/>
    <mergeCell ref="C259:G259"/>
    <mergeCell ref="C264:G264"/>
    <mergeCell ref="C267:G267"/>
    <mergeCell ref="C285:G285"/>
    <mergeCell ref="C306:G306"/>
    <mergeCell ref="C353:G353"/>
    <mergeCell ref="C371:G371"/>
    <mergeCell ref="C380:G380"/>
    <mergeCell ref="C382:G38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03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'03 3 Pol'!Názvy_tisku</vt:lpstr>
      <vt:lpstr>oadresa</vt:lpstr>
      <vt:lpstr>Stavba!Objednatel</vt:lpstr>
      <vt:lpstr>Stavba!Objekt</vt:lpstr>
      <vt:lpstr>'03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Varvařovský</dc:creator>
  <cp:lastModifiedBy>Zdeněk Varvařovský</cp:lastModifiedBy>
  <cp:lastPrinted>2019-03-19T12:27:02Z</cp:lastPrinted>
  <dcterms:created xsi:type="dcterms:W3CDTF">2009-04-08T07:15:50Z</dcterms:created>
  <dcterms:modified xsi:type="dcterms:W3CDTF">2023-06-08T01:48:04Z</dcterms:modified>
</cp:coreProperties>
</file>