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65416" yWindow="65416" windowWidth="29040" windowHeight="15840" activeTab="0"/>
  </bookViews>
  <sheets>
    <sheet name="Nabídka" sheetId="8" r:id="rId1"/>
    <sheet name="Součet nemocnice" sheetId="9" r:id="rId2"/>
    <sheet name="Klatovská nemocnice" sheetId="1" r:id="rId3"/>
    <sheet name="Domažlická nemocnice" sheetId="2" r:id="rId4"/>
    <sheet name="Stodská nemocnice" sheetId="3" r:id="rId5"/>
    <sheet name="Rokycanská nemocnice" sheetId="4" r:id="rId6"/>
    <sheet name="Nemocnice Svatá Anna" sheetId="6" r:id="rId7"/>
    <sheet name="Horažďovická nemocnice" sheetId="5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<sst xmlns="http://schemas.openxmlformats.org/spreadsheetml/2006/main" count="332" uniqueCount="63">
  <si>
    <t>Zadavatel:</t>
  </si>
  <si>
    <t>Dodavatel:</t>
  </si>
  <si>
    <t>Datum vypnění</t>
  </si>
  <si>
    <t>Dodavatel vyplní všechna modře vystínovaná polo formuláře. Pro jednotlivé  technologie pak specifikuje cenu, která obsahuje veškeré příslušenství pro fyzickou instalaci a následnou implementaci do infrastruktury Zadavatele (propojovací kabeláž, SFP, lyžiny, atp.) Ceny budou uveden v Kč bez DPH.</t>
  </si>
  <si>
    <t>Položka</t>
  </si>
  <si>
    <t>Počet</t>
  </si>
  <si>
    <t>Souhrnná cena za pořízení</t>
  </si>
  <si>
    <t>Cena implementace technologie</t>
  </si>
  <si>
    <t>Cena za podporu technologie na 5 let (HW/SW maintenance, možnost využít podporu výrobce, patche a upgrady potřebné pro správnou a up-to date-funkcionalitu).</t>
  </si>
  <si>
    <t>Velký výpočetní server</t>
  </si>
  <si>
    <t>Malý výpočetní server</t>
  </si>
  <si>
    <t>Velké blokové diskové pole</t>
  </si>
  <si>
    <t>Střední blokové diskové pole</t>
  </si>
  <si>
    <t>Malé blokové diskové pole</t>
  </si>
  <si>
    <t>Diskové pole pro nestrukturovaná data</t>
  </si>
  <si>
    <t>Zálohovací server a infrastrukturní server</t>
  </si>
  <si>
    <t>Fibre channel přepínače (volitelně)</t>
  </si>
  <si>
    <t>Příslušenství pro datacenterové technologie</t>
  </si>
  <si>
    <t>Licence na zálohovací software</t>
  </si>
  <si>
    <t>Pásková knihovna</t>
  </si>
  <si>
    <t>Licence pro MS Windows server 2022 CAL</t>
  </si>
  <si>
    <t>Licence pro další VMware technologie</t>
  </si>
  <si>
    <t>Licence pro VDI Technologii</t>
  </si>
  <si>
    <t>Páteřní serverové přepínače 48*25Gbps, 2*100 Gbps uplink</t>
  </si>
  <si>
    <t>Páteřní přepínače LAN 48*10Gbps, 40 Gbps uplink</t>
  </si>
  <si>
    <t>Páteřní přepínače LAN 24*10Gbps, 25 Gbps uplink</t>
  </si>
  <si>
    <t>Přístupové přepínače 48*1Gbps + PoE 802.3at, 10Gbps uplink</t>
  </si>
  <si>
    <t>Přístupové přepínače 24*1Gbps + PoE 802.3at, 10Gbps uplink</t>
  </si>
  <si>
    <t>Přístupové přepínače 12*1Gbps + PoE 802.3at, 10Gbps uplink</t>
  </si>
  <si>
    <t>Bezdrátové přístupové body</t>
  </si>
  <si>
    <t>Řadič bezdrátové sítě</t>
  </si>
  <si>
    <t>Systém centrální správy sítě LAN/WLAN</t>
  </si>
  <si>
    <t>Systém centrální správy identit pro přístup do sítě LAN/WLAN</t>
  </si>
  <si>
    <t>Příslušenství pro síťové technologie</t>
  </si>
  <si>
    <t>Doplňující či vysvětlující informace k nabídce</t>
  </si>
  <si>
    <t>KLATOVSKÁ NEMOCNICE, a.s.</t>
  </si>
  <si>
    <t xml:space="preserve">Celkový součet </t>
  </si>
  <si>
    <t>Nemocnice následné péče Svatá Anna, s.r.o.</t>
  </si>
  <si>
    <t>Nemocnice následné péče LDN Horažďovice, s.r.o.</t>
  </si>
  <si>
    <t>STODSKÁ NEMOCNICE, a.s.</t>
  </si>
  <si>
    <t>ROKYCANSKÁ NEMOCNICE, a.s.</t>
  </si>
  <si>
    <t>DOMAŽLICKÁ NEMOCNICE, a.s.</t>
  </si>
  <si>
    <t>Technologický celek A</t>
  </si>
  <si>
    <t>Dílčí součet technologického celku A</t>
  </si>
  <si>
    <t>Dílčí součet technologického celku B</t>
  </si>
  <si>
    <t>Dílčí součet technologického celku C</t>
  </si>
  <si>
    <t>Technologický celek B</t>
  </si>
  <si>
    <t>Technologický celek C</t>
  </si>
  <si>
    <t>Fibre channel přepínače (volitelně 0 nebo 2)</t>
  </si>
  <si>
    <t>Skupina NPK</t>
  </si>
  <si>
    <t>Krycí list - Projekt kybernetické bezpečnosti - Infrastruktura</t>
  </si>
  <si>
    <t>Projekt kybernetické bezpečnosti - Infrastruktura</t>
  </si>
  <si>
    <t>Techonologický celek A</t>
  </si>
  <si>
    <t>Techonologický celek B</t>
  </si>
  <si>
    <t>Techonologický celek C</t>
  </si>
  <si>
    <t>Klatovská nemocnice, a.s.</t>
  </si>
  <si>
    <t>Domažlická nemocnice, a.s.</t>
  </si>
  <si>
    <t>Stodská nemocnice, a.s.</t>
  </si>
  <si>
    <t>Rokycanská nemocnice, a.s.</t>
  </si>
  <si>
    <t>Součet</t>
  </si>
  <si>
    <t>Cena za položku</t>
  </si>
  <si>
    <t>Souhrnná cena za podporu technologie na 5 let (HW/SW maintenance, možnost využít podporu výrobce, patche a upgrady potřebné pro správnou a up-to date-funkcionalitu).</t>
  </si>
  <si>
    <t>Souhrnná cena implementace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</si>
</sst>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64" fontId="4" fillId="3" borderId="1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/>
    <xf numFmtId="164" fontId="3" fillId="0" borderId="0" xfId="0" applyNumberFormat="1" applyFont="1"/>
    <xf numFmtId="164" fontId="0" fillId="0" borderId="0" xfId="0" applyNumberFormat="1"/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Protection="1">
      <protection/>
    </xf>
    <xf numFmtId="0" fontId="0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0" fillId="4" borderId="1" xfId="0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164" fontId="3" fillId="4" borderId="1" xfId="0" applyNumberFormat="1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164" fontId="2" fillId="3" borderId="1" xfId="0" applyNumberFormat="1" applyFont="1" applyFill="1" applyBorder="1" applyProtection="1">
      <protection/>
    </xf>
    <xf numFmtId="164" fontId="3" fillId="0" borderId="0" xfId="0" applyNumberFormat="1" applyFont="1" applyProtection="1">
      <protection/>
    </xf>
    <xf numFmtId="164" fontId="3" fillId="0" borderId="1" xfId="0" applyNumberFormat="1" applyFont="1" applyBorder="1" applyAlignment="1" applyProtection="1">
      <alignment horizontal="right" vertical="center"/>
      <protection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5" borderId="1" xfId="0" applyFont="1" applyFill="1" applyBorder="1" applyAlignment="1" applyProtection="1">
      <alignment horizont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4" fontId="3" fillId="4" borderId="1" xfId="0" applyNumberFormat="1" applyFont="1" applyFill="1" applyBorder="1" applyAlignment="1" applyProtection="1">
      <alignment horizontal="center"/>
      <protection/>
    </xf>
    <xf numFmtId="14" fontId="3" fillId="4" borderId="2" xfId="0" applyNumberFormat="1" applyFont="1" applyFill="1" applyBorder="1" applyAlignment="1" applyProtection="1">
      <alignment horizontal="center"/>
      <protection/>
    </xf>
    <xf numFmtId="14" fontId="3" fillId="4" borderId="4" xfId="0" applyNumberFormat="1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0" fontId="3" fillId="4" borderId="3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 topLeftCell="A1">
      <selection activeCell="C6" sqref="C6:G6"/>
    </sheetView>
  </sheetViews>
  <sheetFormatPr defaultColWidth="9.140625" defaultRowHeight="15"/>
  <cols>
    <col min="1" max="1" width="9.140625" style="26" customWidth="1"/>
    <col min="2" max="2" width="56.28125" style="26" bestFit="1" customWidth="1"/>
    <col min="3" max="4" width="15.7109375" style="26" customWidth="1"/>
    <col min="5" max="5" width="15.8515625" style="26" customWidth="1"/>
    <col min="6" max="6" width="19.7109375" style="26" customWidth="1"/>
    <col min="7" max="7" width="25.7109375" style="26" customWidth="1"/>
    <col min="8" max="8" width="9.140625" style="26" customWidth="1"/>
    <col min="9" max="9" width="12.7109375" style="26" customWidth="1"/>
    <col min="10" max="16384" width="9.140625" style="26" customWidth="1"/>
  </cols>
  <sheetData>
    <row r="1" ht="13.5" thickBot="1">
      <c r="A1" s="46"/>
    </row>
    <row r="2" spans="2:7" ht="19.5" thickBot="1">
      <c r="B2" s="68" t="s">
        <v>50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49</v>
      </c>
      <c r="D4" s="71"/>
      <c r="E4" s="71"/>
      <c r="F4" s="71"/>
      <c r="G4" s="71"/>
    </row>
    <row r="5" spans="2:7" ht="20.1" customHeight="1">
      <c r="B5" s="28" t="s">
        <v>1</v>
      </c>
      <c r="C5" s="72"/>
      <c r="D5" s="72"/>
      <c r="E5" s="72"/>
      <c r="F5" s="72"/>
      <c r="G5" s="72"/>
    </row>
    <row r="6" spans="2:7" ht="20.1" customHeight="1">
      <c r="B6" s="28" t="s">
        <v>2</v>
      </c>
      <c r="C6" s="73"/>
      <c r="D6" s="73"/>
      <c r="E6" s="73"/>
      <c r="F6" s="73"/>
      <c r="G6" s="73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62</v>
      </c>
      <c r="G10" s="30" t="s">
        <v>61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f>+'Klatovská nemocnice'!C13+'Domažlická nemocnice'!C13+'Stodská nemocnice'!C13+'Rokycanská nemocnice'!C13+'Horažďovická nemocnice'!C13+'Nemocnice Svatá Anna'!C13</f>
        <v>14</v>
      </c>
      <c r="D13" s="45">
        <v>0</v>
      </c>
      <c r="E13" s="34">
        <f>+C13*D13</f>
        <v>0</v>
      </c>
      <c r="F13" s="45">
        <v>0</v>
      </c>
      <c r="G13" s="45">
        <v>0</v>
      </c>
    </row>
    <row r="14" spans="2:7" ht="20.1" customHeight="1">
      <c r="B14" s="32" t="s">
        <v>10</v>
      </c>
      <c r="C14" s="33">
        <f>+'Klatovská nemocnice'!C14+'Domažlická nemocnice'!C14+'Stodská nemocnice'!C14+'Rokycanská nemocnice'!C14+'Horažďovická nemocnice'!C14+'Nemocnice Svatá Anna'!C14</f>
        <v>4</v>
      </c>
      <c r="D14" s="45">
        <v>0</v>
      </c>
      <c r="E14" s="34">
        <f aca="true" t="shared" si="0" ref="E14:E24">+C14*D14</f>
        <v>0</v>
      </c>
      <c r="F14" s="45">
        <v>0</v>
      </c>
      <c r="G14" s="45">
        <v>0</v>
      </c>
    </row>
    <row r="15" spans="2:7" ht="20.1" customHeight="1">
      <c r="B15" s="32" t="s">
        <v>11</v>
      </c>
      <c r="C15" s="33">
        <f>+'Klatovská nemocnice'!C15+'Domažlická nemocnice'!C15+'Stodská nemocnice'!C15+'Rokycanská nemocnice'!C15+'Horažďovická nemocnice'!C15+'Nemocnice Svatá Anna'!C15</f>
        <v>4</v>
      </c>
      <c r="D15" s="45">
        <v>0</v>
      </c>
      <c r="E15" s="34">
        <f t="shared" si="0"/>
        <v>0</v>
      </c>
      <c r="F15" s="45">
        <v>0</v>
      </c>
      <c r="G15" s="45">
        <v>0</v>
      </c>
    </row>
    <row r="16" spans="2:7" ht="20.1" customHeight="1">
      <c r="B16" s="32" t="s">
        <v>12</v>
      </c>
      <c r="C16" s="33">
        <f>+'Klatovská nemocnice'!C16+'Domažlická nemocnice'!C16+'Stodská nemocnice'!C16+'Rokycanská nemocnice'!C16+'Horažďovická nemocnice'!C16+'Nemocnice Svatá Anna'!C16</f>
        <v>2</v>
      </c>
      <c r="D16" s="45">
        <v>0</v>
      </c>
      <c r="E16" s="34">
        <f t="shared" si="0"/>
        <v>0</v>
      </c>
      <c r="F16" s="45">
        <v>0</v>
      </c>
      <c r="G16" s="45">
        <v>0</v>
      </c>
    </row>
    <row r="17" spans="2:7" ht="20.1" customHeight="1">
      <c r="B17" s="32" t="s">
        <v>13</v>
      </c>
      <c r="C17" s="33">
        <f>+'Klatovská nemocnice'!C17+'Domažlická nemocnice'!C17+'Stodská nemocnice'!C17+'Rokycanská nemocnice'!C17+'Horažďovická nemocnice'!C17+'Nemocnice Svatá Anna'!C17</f>
        <v>2</v>
      </c>
      <c r="D17" s="45">
        <v>0</v>
      </c>
      <c r="E17" s="34">
        <f t="shared" si="0"/>
        <v>0</v>
      </c>
      <c r="F17" s="45">
        <v>0</v>
      </c>
      <c r="G17" s="45">
        <v>0</v>
      </c>
    </row>
    <row r="18" spans="2:7" ht="20.1" customHeight="1">
      <c r="B18" s="32" t="s">
        <v>16</v>
      </c>
      <c r="C18" s="33">
        <f>+'Klatovská nemocnice'!C18+'Domažlická nemocnice'!C18+'Stodská nemocnice'!C18+'Rokycanská nemocnice'!C18+'Horažďovická nemocnice'!C18+'Nemocnice Svatá Anna'!C18</f>
        <v>0</v>
      </c>
      <c r="D18" s="45">
        <v>0</v>
      </c>
      <c r="E18" s="34">
        <f t="shared" si="0"/>
        <v>0</v>
      </c>
      <c r="F18" s="45">
        <v>0</v>
      </c>
      <c r="G18" s="45">
        <v>0</v>
      </c>
    </row>
    <row r="19" spans="2:7" ht="20.1" customHeight="1">
      <c r="B19" s="32" t="s">
        <v>20</v>
      </c>
      <c r="C19" s="33">
        <f>+'Klatovská nemocnice'!C19+'Domažlická nemocnice'!C19+'Stodská nemocnice'!C19+'Rokycanská nemocnice'!C19+'Horažďovická nemocnice'!C19+'Nemocnice Svatá Anna'!C19</f>
        <v>2300</v>
      </c>
      <c r="D19" s="45">
        <v>0</v>
      </c>
      <c r="E19" s="34">
        <f t="shared" si="0"/>
        <v>0</v>
      </c>
      <c r="F19" s="45">
        <v>0</v>
      </c>
      <c r="G19" s="45">
        <v>0</v>
      </c>
    </row>
    <row r="20" spans="2:7" ht="20.1" customHeight="1">
      <c r="B20" s="32" t="s">
        <v>21</v>
      </c>
      <c r="C20" s="33">
        <f>+'Klatovská nemocnice'!C20+'Domažlická nemocnice'!C20+'Stodská nemocnice'!C20+'Rokycanská nemocnice'!C20+'Horažďovická nemocnice'!C20+'Nemocnice Svatá Anna'!C20</f>
        <v>3</v>
      </c>
      <c r="D20" s="45">
        <v>0</v>
      </c>
      <c r="E20" s="34">
        <f t="shared" si="0"/>
        <v>0</v>
      </c>
      <c r="F20" s="45">
        <v>0</v>
      </c>
      <c r="G20" s="45">
        <v>0</v>
      </c>
    </row>
    <row r="21" spans="2:7" ht="20.1" customHeight="1">
      <c r="B21" s="32" t="s">
        <v>23</v>
      </c>
      <c r="C21" s="33">
        <f>+'Klatovská nemocnice'!C21+'Domažlická nemocnice'!C21+'Stodská nemocnice'!C21+'Rokycanská nemocnice'!C21+'Horažďovická nemocnice'!C21+'Nemocnice Svatá Anna'!C21</f>
        <v>8</v>
      </c>
      <c r="D21" s="45">
        <v>0</v>
      </c>
      <c r="E21" s="34">
        <f t="shared" si="0"/>
        <v>0</v>
      </c>
      <c r="F21" s="45">
        <v>0</v>
      </c>
      <c r="G21" s="45">
        <v>0</v>
      </c>
    </row>
    <row r="22" spans="2:7" ht="20.1" customHeight="1">
      <c r="B22" s="32" t="s">
        <v>24</v>
      </c>
      <c r="C22" s="33">
        <f>+'Klatovská nemocnice'!C22+'Domažlická nemocnice'!C22+'Stodská nemocnice'!C22+'Rokycanská nemocnice'!C22+'Horažďovická nemocnice'!C22+'Nemocnice Svatá Anna'!C22</f>
        <v>2</v>
      </c>
      <c r="D22" s="45">
        <v>0</v>
      </c>
      <c r="E22" s="34">
        <f t="shared" si="0"/>
        <v>0</v>
      </c>
      <c r="F22" s="45">
        <v>0</v>
      </c>
      <c r="G22" s="45">
        <v>0</v>
      </c>
    </row>
    <row r="23" spans="2:7" ht="20.1" customHeight="1">
      <c r="B23" s="32" t="s">
        <v>25</v>
      </c>
      <c r="C23" s="33">
        <f>+'Klatovská nemocnice'!C23+'Domažlická nemocnice'!C23+'Stodská nemocnice'!C23+'Rokycanská nemocnice'!C23+'Horažďovická nemocnice'!C23+'Nemocnice Svatá Anna'!C23</f>
        <v>8</v>
      </c>
      <c r="D23" s="45">
        <v>0</v>
      </c>
      <c r="E23" s="34">
        <f t="shared" si="0"/>
        <v>0</v>
      </c>
      <c r="F23" s="45">
        <v>0</v>
      </c>
      <c r="G23" s="45">
        <v>0</v>
      </c>
    </row>
    <row r="24" spans="2:7" ht="20.1" customHeight="1">
      <c r="B24" s="32" t="s">
        <v>17</v>
      </c>
      <c r="C24" s="33">
        <f>+'Klatovská nemocnice'!C24+'Domažlická nemocnice'!C24+'Stodská nemocnice'!C24+'Rokycanská nemocnice'!C24+'Horažďovická nemocnice'!C24+'Nemocnice Svatá Anna'!C24</f>
        <v>6</v>
      </c>
      <c r="D24" s="45">
        <v>0</v>
      </c>
      <c r="E24" s="34">
        <f t="shared" si="0"/>
        <v>0</v>
      </c>
      <c r="F24" s="45">
        <v>0</v>
      </c>
      <c r="G24" s="45"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9" ht="20.1" customHeight="1">
      <c r="B26" s="62" t="s">
        <v>43</v>
      </c>
      <c r="C26" s="63"/>
      <c r="D26" s="64"/>
      <c r="E26" s="39">
        <f>SUM(E13:E24)</f>
        <v>0</v>
      </c>
      <c r="F26" s="39">
        <f>SUM(F13:F24)</f>
        <v>0</v>
      </c>
      <c r="G26" s="39">
        <f>SUM(G13:G24)</f>
        <v>0</v>
      </c>
      <c r="I26" s="43"/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7" ht="20.1" customHeight="1">
      <c r="B29" s="32" t="s">
        <v>18</v>
      </c>
      <c r="C29" s="33">
        <f>+'Klatovská nemocnice'!C29+'Domažlická nemocnice'!C29+'Stodská nemocnice'!C29+'Rokycanská nemocnice'!C29+'Horažďovická nemocnice'!C29+'Nemocnice Svatá Anna'!C29</f>
        <v>310</v>
      </c>
      <c r="D29" s="45">
        <v>0</v>
      </c>
      <c r="E29" s="34">
        <f>+C29*D29</f>
        <v>0</v>
      </c>
      <c r="F29" s="45">
        <v>0</v>
      </c>
      <c r="G29" s="45">
        <v>0</v>
      </c>
    </row>
    <row r="30" spans="2:7" ht="20.1" customHeight="1">
      <c r="B30" s="32" t="s">
        <v>19</v>
      </c>
      <c r="C30" s="33">
        <f>+'Klatovská nemocnice'!C30+'Domažlická nemocnice'!C30+'Stodská nemocnice'!C30+'Rokycanská nemocnice'!C30+'Horažďovická nemocnice'!C30+'Nemocnice Svatá Anna'!C30</f>
        <v>2</v>
      </c>
      <c r="D30" s="45">
        <v>0</v>
      </c>
      <c r="E30" s="34">
        <f>+C30*D30</f>
        <v>0</v>
      </c>
      <c r="F30" s="45">
        <v>0</v>
      </c>
      <c r="G30" s="45">
        <v>0</v>
      </c>
    </row>
    <row r="31" spans="2:7" ht="20.1" customHeight="1">
      <c r="B31" s="32" t="s">
        <v>14</v>
      </c>
      <c r="C31" s="33">
        <f>+'Klatovská nemocnice'!C31+'Domažlická nemocnice'!C31+'Stodská nemocnice'!C31+'Rokycanská nemocnice'!C31+'Horažďovická nemocnice'!C31+'Nemocnice Svatá Anna'!C31</f>
        <v>4</v>
      </c>
      <c r="D31" s="45">
        <v>0</v>
      </c>
      <c r="E31" s="34">
        <f>+C31*D31</f>
        <v>0</v>
      </c>
      <c r="F31" s="45">
        <v>0</v>
      </c>
      <c r="G31" s="45">
        <v>0</v>
      </c>
    </row>
    <row r="32" spans="2:7" ht="20.1" customHeight="1">
      <c r="B32" s="32" t="s">
        <v>15</v>
      </c>
      <c r="C32" s="33">
        <f>+'Klatovská nemocnice'!C32+'Domažlická nemocnice'!C32+'Stodská nemocnice'!C32+'Rokycanská nemocnice'!C32+'Horažďovická nemocnice'!C32+'Nemocnice Svatá Anna'!C32</f>
        <v>6</v>
      </c>
      <c r="D32" s="45">
        <v>0</v>
      </c>
      <c r="E32" s="34">
        <f>+C32*D32</f>
        <v>0</v>
      </c>
      <c r="F32" s="45">
        <v>0</v>
      </c>
      <c r="G32" s="45">
        <v>0</v>
      </c>
    </row>
    <row r="33" spans="2:7" ht="20.1" customHeight="1">
      <c r="B33" s="32" t="s">
        <v>17</v>
      </c>
      <c r="C33" s="33">
        <f>+'Klatovská nemocnice'!C33+'Domažlická nemocnice'!C33+'Stodská nemocnice'!C33+'Rokycanská nemocnice'!C33+'Horažďovická nemocnice'!C33+'Nemocnice Svatá Anna'!C33</f>
        <v>6</v>
      </c>
      <c r="D33" s="45">
        <v>0</v>
      </c>
      <c r="E33" s="34">
        <f>+C33*D33</f>
        <v>0</v>
      </c>
      <c r="F33" s="45">
        <v>0</v>
      </c>
      <c r="G33" s="45">
        <v>0</v>
      </c>
    </row>
    <row r="34" spans="2:7" ht="9.95" customHeight="1">
      <c r="B34" s="56"/>
      <c r="C34" s="57"/>
      <c r="D34" s="57"/>
      <c r="E34" s="57"/>
      <c r="F34" s="57"/>
      <c r="G34" s="58"/>
    </row>
    <row r="35" spans="2:9" ht="20.1" customHeight="1">
      <c r="B35" s="62" t="s">
        <v>44</v>
      </c>
      <c r="C35" s="63"/>
      <c r="D35" s="64"/>
      <c r="E35" s="39">
        <f>SUM(E29:E33)</f>
        <v>0</v>
      </c>
      <c r="F35" s="39">
        <f aca="true" t="shared" si="1" ref="F35:G35">SUM(F29:F33)</f>
        <v>0</v>
      </c>
      <c r="G35" s="39">
        <f t="shared" si="1"/>
        <v>0</v>
      </c>
      <c r="I35" s="43"/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f>+'Klatovská nemocnice'!C38+'Domažlická nemocnice'!C38+'Stodská nemocnice'!C38+'Rokycanská nemocnice'!C38+'Horažďovická nemocnice'!C38+'Nemocnice Svatá Anna'!C38</f>
        <v>66</v>
      </c>
      <c r="D38" s="45">
        <v>0</v>
      </c>
      <c r="E38" s="34">
        <f aca="true" t="shared" si="2" ref="E38:E46">+C38*D38</f>
        <v>0</v>
      </c>
      <c r="F38" s="45">
        <v>0</v>
      </c>
      <c r="G38" s="45">
        <v>0</v>
      </c>
    </row>
    <row r="39" spans="2:7" ht="20.1" customHeight="1">
      <c r="B39" s="32" t="s">
        <v>27</v>
      </c>
      <c r="C39" s="33">
        <f>+'Klatovská nemocnice'!C39+'Domažlická nemocnice'!C39+'Stodská nemocnice'!C39+'Rokycanská nemocnice'!C39+'Horažďovická nemocnice'!C39+'Nemocnice Svatá Anna'!C39</f>
        <v>27</v>
      </c>
      <c r="D39" s="45">
        <v>0</v>
      </c>
      <c r="E39" s="34">
        <f t="shared" si="2"/>
        <v>0</v>
      </c>
      <c r="F39" s="45">
        <v>0</v>
      </c>
      <c r="G39" s="45">
        <v>0</v>
      </c>
    </row>
    <row r="40" spans="2:7" ht="20.1" customHeight="1">
      <c r="B40" s="32" t="s">
        <v>28</v>
      </c>
      <c r="C40" s="33">
        <f>+'Klatovská nemocnice'!C40+'Domažlická nemocnice'!C40+'Stodská nemocnice'!C40+'Rokycanská nemocnice'!C40+'Horažďovická nemocnice'!C40+'Nemocnice Svatá Anna'!C40</f>
        <v>33</v>
      </c>
      <c r="D40" s="45">
        <v>0</v>
      </c>
      <c r="E40" s="34">
        <f t="shared" si="2"/>
        <v>0</v>
      </c>
      <c r="F40" s="45">
        <v>0</v>
      </c>
      <c r="G40" s="45">
        <v>0</v>
      </c>
    </row>
    <row r="41" spans="2:7" ht="20.1" customHeight="1">
      <c r="B41" s="32" t="s">
        <v>29</v>
      </c>
      <c r="C41" s="33">
        <f>+'Klatovská nemocnice'!C41+'Domažlická nemocnice'!C41+'Stodská nemocnice'!C41+'Rokycanská nemocnice'!C41+'Horažďovická nemocnice'!C41+'Nemocnice Svatá Anna'!C41</f>
        <v>350</v>
      </c>
      <c r="D41" s="45">
        <v>0</v>
      </c>
      <c r="E41" s="34">
        <f t="shared" si="2"/>
        <v>0</v>
      </c>
      <c r="F41" s="45">
        <v>0</v>
      </c>
      <c r="G41" s="45">
        <v>0</v>
      </c>
    </row>
    <row r="42" spans="2:7" ht="20.1" customHeight="1">
      <c r="B42" s="32" t="s">
        <v>30</v>
      </c>
      <c r="C42" s="33">
        <f>+'Klatovská nemocnice'!C42+'Domažlická nemocnice'!C42+'Stodská nemocnice'!C42+'Rokycanská nemocnice'!C42+'Horažďovická nemocnice'!C42+'Nemocnice Svatá Anna'!C42</f>
        <v>4</v>
      </c>
      <c r="D42" s="45">
        <v>0</v>
      </c>
      <c r="E42" s="34">
        <f t="shared" si="2"/>
        <v>0</v>
      </c>
      <c r="F42" s="45">
        <v>0</v>
      </c>
      <c r="G42" s="45">
        <v>0</v>
      </c>
    </row>
    <row r="43" spans="2:7" ht="20.1" customHeight="1">
      <c r="B43" s="32" t="s">
        <v>31</v>
      </c>
      <c r="C43" s="33">
        <f>+'Klatovská nemocnice'!C43+'Domažlická nemocnice'!C43+'Stodská nemocnice'!C43+'Rokycanská nemocnice'!C43+'Horažďovická nemocnice'!C43+'Nemocnice Svatá Anna'!C43</f>
        <v>2</v>
      </c>
      <c r="D43" s="45">
        <v>0</v>
      </c>
      <c r="E43" s="34">
        <f t="shared" si="2"/>
        <v>0</v>
      </c>
      <c r="F43" s="45">
        <v>0</v>
      </c>
      <c r="G43" s="45">
        <v>0</v>
      </c>
    </row>
    <row r="44" spans="2:7" ht="20.1" customHeight="1">
      <c r="B44" s="32" t="s">
        <v>32</v>
      </c>
      <c r="C44" s="33">
        <f>+'Klatovská nemocnice'!C44+'Domažlická nemocnice'!C44+'Stodská nemocnice'!C44+'Rokycanská nemocnice'!C44+'Horažďovická nemocnice'!C44+'Nemocnice Svatá Anna'!C44</f>
        <v>2</v>
      </c>
      <c r="D44" s="45">
        <v>0</v>
      </c>
      <c r="E44" s="34">
        <f t="shared" si="2"/>
        <v>0</v>
      </c>
      <c r="F44" s="45">
        <v>0</v>
      </c>
      <c r="G44" s="45">
        <v>0</v>
      </c>
    </row>
    <row r="45" spans="2:7" ht="20.1" customHeight="1">
      <c r="B45" s="32" t="s">
        <v>22</v>
      </c>
      <c r="C45" s="33">
        <f>+'Klatovská nemocnice'!C45+'Domažlická nemocnice'!C45+'Stodská nemocnice'!C45+'Rokycanská nemocnice'!C45+'Horažďovická nemocnice'!C45+'Nemocnice Svatá Anna'!C45</f>
        <v>444</v>
      </c>
      <c r="D45" s="45">
        <v>0</v>
      </c>
      <c r="E45" s="34">
        <f t="shared" si="2"/>
        <v>0</v>
      </c>
      <c r="F45" s="45">
        <v>0</v>
      </c>
      <c r="G45" s="45">
        <v>0</v>
      </c>
    </row>
    <row r="46" spans="2:7" ht="20.1" customHeight="1">
      <c r="B46" s="32" t="s">
        <v>33</v>
      </c>
      <c r="C46" s="33">
        <f>+'Klatovská nemocnice'!C46+'Domažlická nemocnice'!C46+'Stodská nemocnice'!C46+'Rokycanská nemocnice'!C46+'Horažďovická nemocnice'!C46+'Nemocnice Svatá Anna'!C46</f>
        <v>6</v>
      </c>
      <c r="D46" s="45">
        <v>0</v>
      </c>
      <c r="E46" s="34">
        <f t="shared" si="2"/>
        <v>0</v>
      </c>
      <c r="F46" s="45">
        <v>0</v>
      </c>
      <c r="G46" s="45"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9" ht="20.1" customHeight="1">
      <c r="B48" s="62" t="s">
        <v>45</v>
      </c>
      <c r="C48" s="63"/>
      <c r="D48" s="64"/>
      <c r="E48" s="39">
        <f>SUM(E38:E46)</f>
        <v>0</v>
      </c>
      <c r="F48" s="39">
        <f>SUM(F38:F46)</f>
        <v>0</v>
      </c>
      <c r="G48" s="39">
        <f>SUM(G38:G46)</f>
        <v>0</v>
      </c>
      <c r="I48" s="43"/>
    </row>
    <row r="49" ht="15">
      <c r="I49" s="43"/>
    </row>
    <row r="50" spans="2:9" ht="15.75">
      <c r="B50" s="65" t="s">
        <v>36</v>
      </c>
      <c r="C50" s="66"/>
      <c r="D50" s="67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  <row r="53" spans="2:7" ht="20.1" customHeight="1">
      <c r="B53" s="48" t="s">
        <v>34</v>
      </c>
      <c r="C53" s="49"/>
      <c r="D53" s="49"/>
      <c r="E53" s="49"/>
      <c r="F53" s="49"/>
      <c r="G53" s="49"/>
    </row>
    <row r="54" spans="2:7" ht="30" customHeight="1">
      <c r="B54" s="50"/>
      <c r="C54" s="51"/>
      <c r="D54" s="51"/>
      <c r="E54" s="51"/>
      <c r="F54" s="51"/>
      <c r="G54" s="52"/>
    </row>
    <row r="55" spans="2:7" ht="30" customHeight="1">
      <c r="B55" s="53"/>
      <c r="C55" s="54"/>
      <c r="D55" s="54"/>
      <c r="E55" s="54"/>
      <c r="F55" s="54"/>
      <c r="G55" s="55"/>
    </row>
  </sheetData>
  <sheetProtection algorithmName="SHA-512" hashValue="hT+hXXL6DNokB+hSUD9F2b15rjKtnWKdRdq2EkW6J2NhDpEhGo4N5TKqztkgjaIrOmtGQQ7O983HhrAQcNsVjw==" saltValue="ow/YvWshw+v/eg53EoeZ8g==" spinCount="100000" sheet="1" selectLockedCells="1"/>
  <protectedRanges>
    <protectedRange sqref="C25:D25" name="Range2_5"/>
    <protectedRange sqref="C34:E34" name="Range2_5_5_1"/>
    <protectedRange sqref="E35:G35" name="Range2_5_2_1"/>
    <protectedRange sqref="C47:E47 E48:G48" name="Range2_5_2_1_9"/>
    <protectedRange sqref="C36:E36" name="Range2_5_2_1_4_2"/>
    <protectedRange sqref="C27:E27 E26:G26 E25" name="Range2_5_2_1_10_1"/>
    <protectedRange sqref="C26:D26" name="Range2_5_2_1_10_1_1"/>
    <protectedRange sqref="C35:D35" name="Range2_5_2_1_10_1_2"/>
    <protectedRange sqref="C48:D48" name="Range2_5_2_1_10_1_3"/>
  </protectedRanges>
  <mergeCells count="19">
    <mergeCell ref="B35:D35"/>
    <mergeCell ref="B12:G12"/>
    <mergeCell ref="B25:G25"/>
    <mergeCell ref="B27:G27"/>
    <mergeCell ref="B28:G28"/>
    <mergeCell ref="B34:G34"/>
    <mergeCell ref="B26:D26"/>
    <mergeCell ref="B2:G2"/>
    <mergeCell ref="C4:G4"/>
    <mergeCell ref="C5:G5"/>
    <mergeCell ref="C6:G6"/>
    <mergeCell ref="B8:G8"/>
    <mergeCell ref="B53:G53"/>
    <mergeCell ref="B54:G55"/>
    <mergeCell ref="B36:G36"/>
    <mergeCell ref="B37:G37"/>
    <mergeCell ref="B47:G47"/>
    <mergeCell ref="B48:D48"/>
    <mergeCell ref="B50:D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 topLeftCell="A1">
      <selection activeCell="A1" sqref="A1:XFD1048576"/>
    </sheetView>
  </sheetViews>
  <sheetFormatPr defaultColWidth="9.140625" defaultRowHeight="15"/>
  <cols>
    <col min="2" max="2" width="56.28125" style="2" bestFit="1" customWidth="1"/>
    <col min="3" max="5" width="25.7109375" style="2" customWidth="1"/>
    <col min="6" max="6" width="27.00390625" style="2" customWidth="1"/>
    <col min="7" max="7" width="11.57421875" style="0" customWidth="1"/>
    <col min="8" max="8" width="24.421875" style="0" hidden="1" customWidth="1"/>
  </cols>
  <sheetData>
    <row r="2" spans="2:6" ht="18.75">
      <c r="B2" s="75" t="s">
        <v>50</v>
      </c>
      <c r="C2" s="76"/>
      <c r="D2" s="76"/>
      <c r="E2" s="76"/>
      <c r="F2" s="76"/>
    </row>
    <row r="3" spans="2:5" ht="18.75">
      <c r="B3" s="7"/>
      <c r="C3" s="7"/>
      <c r="D3" s="7"/>
      <c r="E3" s="7"/>
    </row>
    <row r="4" spans="2:6" ht="15.75">
      <c r="B4" s="8" t="s">
        <v>0</v>
      </c>
      <c r="C4" s="86"/>
      <c r="D4" s="87"/>
      <c r="E4" s="87"/>
      <c r="F4" s="88"/>
    </row>
    <row r="5" spans="2:6" ht="15">
      <c r="B5" s="8" t="s">
        <v>1</v>
      </c>
      <c r="C5" s="83">
        <f>+Nabídka!C5</f>
        <v>0</v>
      </c>
      <c r="D5" s="84"/>
      <c r="E5" s="84"/>
      <c r="F5" s="85"/>
    </row>
    <row r="6" spans="2:6" ht="15">
      <c r="B6" s="8" t="s">
        <v>2</v>
      </c>
      <c r="C6" s="80">
        <f>+Nabídka!C6</f>
        <v>0</v>
      </c>
      <c r="D6" s="81"/>
      <c r="E6" s="81"/>
      <c r="F6" s="82"/>
    </row>
    <row r="8" spans="2:6" ht="15">
      <c r="B8" s="13" t="s">
        <v>4</v>
      </c>
      <c r="C8" s="6" t="s">
        <v>52</v>
      </c>
      <c r="D8" s="6" t="s">
        <v>53</v>
      </c>
      <c r="E8" s="6" t="s">
        <v>54</v>
      </c>
      <c r="F8" s="6" t="s">
        <v>59</v>
      </c>
    </row>
    <row r="9" spans="2:5" ht="15">
      <c r="B9" s="77"/>
      <c r="C9" s="78"/>
      <c r="D9" s="78"/>
      <c r="E9" s="79"/>
    </row>
    <row r="10" spans="2:9" ht="15.75">
      <c r="B10" s="18" t="s">
        <v>55</v>
      </c>
      <c r="C10" s="15">
        <f>+'Klatovská nemocnice'!E26+'Klatovská nemocnice'!F26+'Klatovská nemocnice'!G26</f>
        <v>0</v>
      </c>
      <c r="D10" s="15">
        <f>+'Klatovská nemocnice'!E35+'Klatovská nemocnice'!F35+'Klatovská nemocnice'!G35</f>
        <v>0</v>
      </c>
      <c r="E10" s="15">
        <f>+'Klatovská nemocnice'!E48+'Klatovská nemocnice'!F48+'Klatovská nemocnice'!G48</f>
        <v>0</v>
      </c>
      <c r="F10" s="16">
        <f>+C10+D10+E10</f>
        <v>0</v>
      </c>
      <c r="H10" s="23">
        <v>38651294.76859505</v>
      </c>
      <c r="I10" s="23"/>
    </row>
    <row r="11" spans="2:9" ht="15.75">
      <c r="B11" s="19" t="s">
        <v>56</v>
      </c>
      <c r="C11" s="20">
        <f>+'Domažlická nemocnice'!E26+'Domažlická nemocnice'!F26+'Domažlická nemocnice'!G26</f>
        <v>0</v>
      </c>
      <c r="D11" s="20">
        <f>+'Domažlická nemocnice'!E35+'Domažlická nemocnice'!F35+'Domažlická nemocnice'!G35</f>
        <v>0</v>
      </c>
      <c r="E11" s="20">
        <f>+'Domažlická nemocnice'!E48+'Domažlická nemocnice'!F48+'Domažlická nemocnice'!G48</f>
        <v>0</v>
      </c>
      <c r="F11" s="21">
        <f aca="true" t="shared" si="0" ref="F11:F15">+C11+D11+E11</f>
        <v>0</v>
      </c>
      <c r="H11" s="23">
        <v>31198750.545454543</v>
      </c>
      <c r="I11" s="23"/>
    </row>
    <row r="12" spans="2:9" ht="15.75">
      <c r="B12" s="18" t="s">
        <v>57</v>
      </c>
      <c r="C12" s="15">
        <f>+'Stodská nemocnice'!E26+'Stodská nemocnice'!F26+'Stodská nemocnice'!G26</f>
        <v>0</v>
      </c>
      <c r="D12" s="15">
        <f>+'Stodská nemocnice'!E35+'Stodská nemocnice'!F35+'Stodská nemocnice'!G35</f>
        <v>0</v>
      </c>
      <c r="E12" s="15">
        <f>+'Stodská nemocnice'!E48+'Stodská nemocnice'!F48+'Stodská nemocnice'!G48</f>
        <v>0</v>
      </c>
      <c r="F12" s="16">
        <f t="shared" si="0"/>
        <v>0</v>
      </c>
      <c r="H12" s="23">
        <v>38783955.44628099</v>
      </c>
      <c r="I12" s="23"/>
    </row>
    <row r="13" spans="2:9" ht="15.75">
      <c r="B13" s="19" t="s">
        <v>58</v>
      </c>
      <c r="C13" s="20">
        <f>+'Rokycanská nemocnice'!E26+'Rokycanská nemocnice'!F26+'Rokycanská nemocnice'!G26</f>
        <v>0</v>
      </c>
      <c r="D13" s="20">
        <f>+'Rokycanská nemocnice'!E35+'Rokycanská nemocnice'!F35+'Rokycanská nemocnice'!G35</f>
        <v>0</v>
      </c>
      <c r="E13" s="20">
        <f>+'Rokycanská nemocnice'!E48+'Rokycanská nemocnice'!F48+'Rokycanská nemocnice'!G48</f>
        <v>0</v>
      </c>
      <c r="F13" s="21">
        <f t="shared" si="0"/>
        <v>0</v>
      </c>
      <c r="H13" s="23">
        <v>29062341.61157025</v>
      </c>
      <c r="I13" s="23"/>
    </row>
    <row r="14" spans="2:9" ht="15.75">
      <c r="B14" s="18" t="s">
        <v>38</v>
      </c>
      <c r="C14" s="15">
        <f>+'Horažďovická nemocnice'!E26+'Horažďovická nemocnice'!F26+'Horažďovická nemocnice'!G26</f>
        <v>0</v>
      </c>
      <c r="D14" s="15">
        <f>+'Horažďovická nemocnice'!E35+'Horažďovická nemocnice'!F35+'Horažďovická nemocnice'!G35</f>
        <v>0</v>
      </c>
      <c r="E14" s="15">
        <f>+'Horažďovická nemocnice'!E48+'Horažďovická nemocnice'!F48+'Horažďovická nemocnice'!G48</f>
        <v>0</v>
      </c>
      <c r="F14" s="16">
        <f t="shared" si="0"/>
        <v>0</v>
      </c>
      <c r="H14" s="23">
        <v>11163719.123966943</v>
      </c>
      <c r="I14" s="23"/>
    </row>
    <row r="15" spans="2:9" ht="15.75">
      <c r="B15" s="19" t="s">
        <v>37</v>
      </c>
      <c r="C15" s="20">
        <f>+'Nemocnice Svatá Anna'!E26+'Nemocnice Svatá Anna'!F26+'Nemocnice Svatá Anna'!G26</f>
        <v>0</v>
      </c>
      <c r="D15" s="20">
        <f>+'Nemocnice Svatá Anna'!E35+'Nemocnice Svatá Anna'!F35+'Nemocnice Svatá Anna'!G35</f>
        <v>0</v>
      </c>
      <c r="E15" s="20">
        <f>+'Nemocnice Svatá Anna'!E48+'Nemocnice Svatá Anna'!F48+'Nemocnice Svatá Anna'!G48</f>
        <v>0</v>
      </c>
      <c r="F15" s="21">
        <f t="shared" si="0"/>
        <v>0</v>
      </c>
      <c r="H15" s="23">
        <v>11006877.396694215</v>
      </c>
      <c r="I15" s="23"/>
    </row>
    <row r="16" ht="15">
      <c r="F16" s="22"/>
    </row>
    <row r="17" spans="2:7" ht="15.75">
      <c r="B17" s="14" t="s">
        <v>36</v>
      </c>
      <c r="C17" s="17">
        <f>SUM(C10:C15)</f>
        <v>0</v>
      </c>
      <c r="D17" s="17">
        <f>SUM(D10:D15)</f>
        <v>0</v>
      </c>
      <c r="E17" s="17">
        <f>SUM(E10:E15)</f>
        <v>0</v>
      </c>
      <c r="F17" s="17">
        <f>+C17+D17+E17</f>
        <v>0</v>
      </c>
      <c r="G17" s="23"/>
    </row>
    <row r="19" spans="3:8" ht="15" hidden="1">
      <c r="C19" s="22">
        <v>75499655</v>
      </c>
      <c r="D19" s="22">
        <v>36432122</v>
      </c>
      <c r="E19" s="22">
        <v>47935161</v>
      </c>
      <c r="F19" s="22">
        <f>SUM(C19:E19)</f>
        <v>159866938</v>
      </c>
      <c r="H19" s="23">
        <f>SUM(H10:H18)</f>
        <v>159866938.89256197</v>
      </c>
    </row>
    <row r="20" ht="15">
      <c r="H20" s="23"/>
    </row>
    <row r="22" spans="3:6" ht="15">
      <c r="C22" s="22"/>
      <c r="D22" s="22"/>
      <c r="E22" s="22"/>
      <c r="F22" s="22"/>
    </row>
  </sheetData>
  <sheetProtection algorithmName="SHA-512" hashValue="2WwSuPa2HXn/h8MMjoBNrjo8wnd5tuAjDhVCdsfDg33itpGDE8aTUj8t650GZp+pQxB72ComH0dnRzB+ldb9sQ==" saltValue="EbTXMOpNbsgNTwOCVeJoIw==" spinCount="100000" sheet="1" objects="1" scenarios="1" selectLockedCells="1"/>
  <mergeCells count="5">
    <mergeCell ref="B2:F2"/>
    <mergeCell ref="B9:E9"/>
    <mergeCell ref="C6:F6"/>
    <mergeCell ref="C5:F5"/>
    <mergeCell ref="C4:F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/>
  </sheetViews>
  <sheetFormatPr defaultColWidth="9.140625" defaultRowHeight="15"/>
  <cols>
    <col min="1" max="1" width="9.140625" style="2" customWidth="1"/>
    <col min="2" max="2" width="56.28125" style="2" bestFit="1" customWidth="1"/>
    <col min="3" max="4" width="15.7109375" style="2" customWidth="1"/>
    <col min="5" max="7" width="25.7109375" style="2" customWidth="1"/>
    <col min="8" max="8" width="9.140625" style="2" customWidth="1"/>
    <col min="9" max="9" width="9.7109375" style="2" bestFit="1" customWidth="1"/>
    <col min="10" max="16384" width="9.140625" style="2" customWidth="1"/>
  </cols>
  <sheetData>
    <row r="1" ht="13.5" thickBot="1">
      <c r="A1" s="46"/>
    </row>
    <row r="2" spans="2:7" ht="19.5" thickBot="1">
      <c r="B2" s="102" t="s">
        <v>51</v>
      </c>
      <c r="C2" s="103"/>
      <c r="D2" s="103"/>
      <c r="E2" s="103"/>
      <c r="F2" s="103"/>
      <c r="G2" s="104"/>
    </row>
    <row r="3" spans="2:7" ht="6.95" customHeight="1">
      <c r="B3" s="7"/>
      <c r="C3" s="7"/>
      <c r="D3" s="7"/>
      <c r="E3" s="7"/>
      <c r="F3" s="7"/>
      <c r="G3" s="7"/>
    </row>
    <row r="4" spans="2:7" ht="20.1" customHeight="1">
      <c r="B4" s="8" t="s">
        <v>0</v>
      </c>
      <c r="C4" s="101" t="s">
        <v>35</v>
      </c>
      <c r="D4" s="101"/>
      <c r="E4" s="101"/>
      <c r="F4" s="101"/>
      <c r="G4" s="101"/>
    </row>
    <row r="5" spans="2:7" ht="20.1" customHeight="1">
      <c r="B5" s="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8" t="s">
        <v>2</v>
      </c>
      <c r="C6" s="105">
        <f>+Nabídka!C6</f>
        <v>0</v>
      </c>
      <c r="D6" s="105"/>
      <c r="E6" s="100"/>
      <c r="F6" s="100"/>
      <c r="G6" s="100"/>
    </row>
    <row r="7" ht="6.95" customHeight="1"/>
    <row r="8" spans="2:7" ht="32.25" customHeight="1">
      <c r="B8" s="99" t="s">
        <v>3</v>
      </c>
      <c r="C8" s="99"/>
      <c r="D8" s="99"/>
      <c r="E8" s="99"/>
      <c r="F8" s="99"/>
      <c r="G8" s="99"/>
    </row>
    <row r="10" spans="2:7" ht="105">
      <c r="B10" s="5" t="s">
        <v>4</v>
      </c>
      <c r="C10" s="5" t="s">
        <v>5</v>
      </c>
      <c r="D10" s="5" t="s">
        <v>60</v>
      </c>
      <c r="E10" s="6" t="s">
        <v>6</v>
      </c>
      <c r="F10" s="6" t="s">
        <v>7</v>
      </c>
      <c r="G10" s="6" t="s">
        <v>8</v>
      </c>
    </row>
    <row r="11" spans="2:7" ht="15">
      <c r="B11" s="3"/>
      <c r="C11" s="3"/>
      <c r="D11" s="3"/>
      <c r="E11" s="3"/>
      <c r="F11" s="3"/>
      <c r="G11" s="3"/>
    </row>
    <row r="12" spans="2:7" ht="15.75">
      <c r="B12" s="91" t="s">
        <v>42</v>
      </c>
      <c r="C12" s="92"/>
      <c r="D12" s="92"/>
      <c r="E12" s="92"/>
      <c r="F12" s="92"/>
      <c r="G12" s="93"/>
    </row>
    <row r="13" spans="2:7" ht="20.1" customHeight="1">
      <c r="B13" s="4" t="s">
        <v>9</v>
      </c>
      <c r="C13" s="1">
        <v>4</v>
      </c>
      <c r="D13" s="44">
        <f>+Nabídka!D13</f>
        <v>0</v>
      </c>
      <c r="E13" s="44">
        <f>+C13*D13</f>
        <v>0</v>
      </c>
      <c r="F13" s="44">
        <f>IF($C13=0,$C13,Nabídka!F13/Nabídka!$C13*'Klatovská nemocnice'!$C13)</f>
        <v>0</v>
      </c>
      <c r="G13" s="44">
        <f>IF($C13=0,$C13,Nabídka!G13/Nabídka!$C13*'Klatovská nemocnice'!$C13)</f>
        <v>0</v>
      </c>
    </row>
    <row r="14" spans="2:7" ht="20.1" customHeight="1">
      <c r="B14" s="11" t="s">
        <v>10</v>
      </c>
      <c r="C14" s="12">
        <v>0</v>
      </c>
      <c r="D14" s="37">
        <f>+Nabídka!D14</f>
        <v>0</v>
      </c>
      <c r="E14" s="37">
        <f>IF($C14=0,$C14,Nabídka!E14/Nabídka!$C14*'Klatovská nemocnice'!$C14)</f>
        <v>0</v>
      </c>
      <c r="F14" s="37">
        <f>IF($C14=0,$C14,Nabídka!F14/Nabídka!$C14*'Klatovská nemocnice'!$C14)</f>
        <v>0</v>
      </c>
      <c r="G14" s="37">
        <f>IF($C14=0,$C14,Nabídka!G14/Nabídka!$C14*'Klatovská nemocnice'!$C14)</f>
        <v>0</v>
      </c>
    </row>
    <row r="15" spans="2:7" ht="20.1" customHeight="1">
      <c r="B15" s="4" t="s">
        <v>11</v>
      </c>
      <c r="C15" s="1">
        <v>2</v>
      </c>
      <c r="D15" s="44">
        <f>+Nabídka!D15</f>
        <v>0</v>
      </c>
      <c r="E15" s="44">
        <f>IF($C15=0,$C15,Nabídka!E15/Nabídka!$C15*'Klatovská nemocnice'!$C15)</f>
        <v>0</v>
      </c>
      <c r="F15" s="44">
        <f>IF($C15=0,$C15,Nabídka!F15/Nabídka!$C15*'Klatovská nemocnice'!$C15)</f>
        <v>0</v>
      </c>
      <c r="G15" s="44">
        <f>IF($C15=0,$C15,Nabídka!G15/Nabídka!$C15*'Klatovská nemocnice'!$C15)</f>
        <v>0</v>
      </c>
    </row>
    <row r="16" spans="2:7" ht="20.1" customHeight="1">
      <c r="B16" s="11" t="s">
        <v>12</v>
      </c>
      <c r="C16" s="12">
        <v>0</v>
      </c>
      <c r="D16" s="37">
        <f>+Nabídka!D16</f>
        <v>0</v>
      </c>
      <c r="E16" s="37">
        <f>IF($C16=0,$C16,Nabídka!E16/Nabídka!$C16*'Klatovská nemocnice'!$C16)</f>
        <v>0</v>
      </c>
      <c r="F16" s="37">
        <f>IF($C16=0,$C16,Nabídka!F16/Nabídka!$C16*'Klatovská nemocnice'!$C16)</f>
        <v>0</v>
      </c>
      <c r="G16" s="37">
        <f>IF($C16=0,$C16,Nabídka!G16/Nabídka!$C16*'Klatovská nemocnice'!$C16)</f>
        <v>0</v>
      </c>
    </row>
    <row r="17" spans="2:7" ht="20.1" customHeight="1">
      <c r="B17" s="4" t="s">
        <v>13</v>
      </c>
      <c r="C17" s="1">
        <v>0</v>
      </c>
      <c r="D17" s="44">
        <f>+Nabídka!D17</f>
        <v>0</v>
      </c>
      <c r="E17" s="44">
        <f>IF($C17=0,$C17,Nabídka!E17/Nabídka!$C17*'Klatovská nemocnice'!$C17)</f>
        <v>0</v>
      </c>
      <c r="F17" s="44">
        <f>IF($C17=0,$C17,Nabídka!F17/Nabídka!$C17*'Klatovská nemocnice'!$C17)</f>
        <v>0</v>
      </c>
      <c r="G17" s="44">
        <f>IF($C17=0,$C17,Nabídka!G17/Nabídka!$C17*'Klatovská nemocnice'!$C17)</f>
        <v>0</v>
      </c>
    </row>
    <row r="18" spans="2:7" ht="20.1" customHeight="1">
      <c r="B18" s="11" t="s">
        <v>48</v>
      </c>
      <c r="C18" s="47">
        <v>0</v>
      </c>
      <c r="D18" s="37">
        <f>+Nabídka!D18</f>
        <v>0</v>
      </c>
      <c r="E18" s="37">
        <f>IF($C18=0,$C18,Nabídka!E18/Nabídka!$C18*'Klatovská nemocnice'!$C18)</f>
        <v>0</v>
      </c>
      <c r="F18" s="37">
        <f>IF($C18=0,$C18,Nabídka!F18/Nabídka!$C18*'Klatovská nemocnice'!$C18)</f>
        <v>0</v>
      </c>
      <c r="G18" s="37">
        <f>IF($C18=0,$C18,Nabídka!G18/Nabídka!$C18*'Klatovská nemocnice'!$C18)</f>
        <v>0</v>
      </c>
    </row>
    <row r="19" spans="2:7" ht="20.1" customHeight="1">
      <c r="B19" s="4" t="s">
        <v>20</v>
      </c>
      <c r="C19" s="1">
        <v>1100</v>
      </c>
      <c r="D19" s="44">
        <f>+Nabídka!D19</f>
        <v>0</v>
      </c>
      <c r="E19" s="44">
        <f>IF($C19=0,$C19,Nabídka!E19/Nabídka!$C19*'Klatovská nemocnice'!$C19)</f>
        <v>0</v>
      </c>
      <c r="F19" s="44">
        <f>IF($C19=0,$C19,Nabídka!F19/Nabídka!$C19*'Klatovská nemocnice'!$C19)</f>
        <v>0</v>
      </c>
      <c r="G19" s="44">
        <f>IF($C19=0,$C19,Nabídka!G19/Nabídka!$C19*'Klatovská nemocnice'!$C19)</f>
        <v>0</v>
      </c>
    </row>
    <row r="20" spans="2:7" ht="20.1" customHeight="1">
      <c r="B20" s="11" t="s">
        <v>21</v>
      </c>
      <c r="C20" s="12">
        <v>1</v>
      </c>
      <c r="D20" s="37">
        <f>+Nabídka!D20</f>
        <v>0</v>
      </c>
      <c r="E20" s="37">
        <f>IF($C20=0,$C20,Nabídka!E20/Nabídka!$C20*'Klatovská nemocnice'!$C20)</f>
        <v>0</v>
      </c>
      <c r="F20" s="37">
        <f>IF($C20=0,$C20,Nabídka!F20/Nabídka!$C20*'Klatovská nemocnice'!$C20)</f>
        <v>0</v>
      </c>
      <c r="G20" s="37">
        <f>IF($C20=0,$C20,Nabídka!G20/Nabídka!$C20*'Klatovská nemocnice'!$C20)</f>
        <v>0</v>
      </c>
    </row>
    <row r="21" spans="2:7" ht="20.1" customHeight="1">
      <c r="B21" s="4" t="s">
        <v>23</v>
      </c>
      <c r="C21" s="1">
        <v>2</v>
      </c>
      <c r="D21" s="44">
        <f>+Nabídka!D21</f>
        <v>0</v>
      </c>
      <c r="E21" s="44">
        <f>IF($C21=0,$C21,Nabídka!E21/Nabídka!$C21*'Klatovská nemocnice'!$C21)</f>
        <v>0</v>
      </c>
      <c r="F21" s="44">
        <f>IF($C21=0,$C21,Nabídka!F21/Nabídka!$C21*'Klatovská nemocnice'!$C21)</f>
        <v>0</v>
      </c>
      <c r="G21" s="44">
        <f>IF($C21=0,$C21,Nabídka!G21/Nabídka!$C21*'Klatovská nemocnice'!$C21)</f>
        <v>0</v>
      </c>
    </row>
    <row r="22" spans="2:7" ht="20.1" customHeight="1">
      <c r="B22" s="11" t="s">
        <v>24</v>
      </c>
      <c r="C22" s="12">
        <v>2</v>
      </c>
      <c r="D22" s="37">
        <f>+Nabídka!D22</f>
        <v>0</v>
      </c>
      <c r="E22" s="37">
        <f>IF($C22=0,$C22,Nabídka!E22/Nabídka!$C22*'Klatovská nemocnice'!$C22)</f>
        <v>0</v>
      </c>
      <c r="F22" s="37">
        <f>IF($C22=0,$C22,Nabídka!F22/Nabídka!$C22*'Klatovská nemocnice'!$C22)</f>
        <v>0</v>
      </c>
      <c r="G22" s="37">
        <f>IF($C22=0,$C22,Nabídka!G22/Nabídka!$C22*'Klatovská nemocnice'!$C22)</f>
        <v>0</v>
      </c>
    </row>
    <row r="23" spans="2:7" ht="20.1" customHeight="1">
      <c r="B23" s="4" t="s">
        <v>25</v>
      </c>
      <c r="C23" s="1">
        <v>2</v>
      </c>
      <c r="D23" s="44">
        <f>+Nabídka!D23</f>
        <v>0</v>
      </c>
      <c r="E23" s="44">
        <f>IF($C23=0,$C23,Nabídka!E23/Nabídka!$C23*'Klatovská nemocnice'!$C23)</f>
        <v>0</v>
      </c>
      <c r="F23" s="44">
        <f>IF($C23=0,$C23,Nabídka!F23/Nabídka!$C23*'Klatovská nemocnice'!$C23)</f>
        <v>0</v>
      </c>
      <c r="G23" s="44">
        <f>IF($C23=0,$C23,Nabídka!G23/Nabídka!$C23*'Klatovská nemocnice'!$C23)</f>
        <v>0</v>
      </c>
    </row>
    <row r="24" spans="2:7" ht="20.1" customHeight="1">
      <c r="B24" s="11" t="s">
        <v>17</v>
      </c>
      <c r="C24" s="12">
        <v>1</v>
      </c>
      <c r="D24" s="37">
        <f>+Nabídka!D24</f>
        <v>0</v>
      </c>
      <c r="E24" s="37">
        <f>IF($C24=0,$C24,Nabídka!E24/Nabídka!$C24*'Klatovská nemocnice'!$C24)</f>
        <v>0</v>
      </c>
      <c r="F24" s="37">
        <f>IF($C24=0,$C24,Nabídka!F24/Nabídka!$C24*'Klatovská nemocnice'!$C24)</f>
        <v>0</v>
      </c>
      <c r="G24" s="37">
        <f>IF($C24=0,$C24,Nabídka!G24/Nabídka!$C24*'Klatovská nemocnice'!$C24)</f>
        <v>0</v>
      </c>
    </row>
    <row r="25" spans="2:7" ht="9.95" customHeight="1">
      <c r="B25" s="94"/>
      <c r="C25" s="95"/>
      <c r="D25" s="95"/>
      <c r="E25" s="95"/>
      <c r="F25" s="95"/>
      <c r="G25" s="96"/>
    </row>
    <row r="26" spans="2:7" ht="20.1" customHeight="1">
      <c r="B26" s="89" t="s">
        <v>43</v>
      </c>
      <c r="C26" s="90"/>
      <c r="D26" s="24"/>
      <c r="E26" s="10">
        <f>SUM(E13:E24)</f>
        <v>0</v>
      </c>
      <c r="F26" s="10">
        <f>SUM(F13:F24)</f>
        <v>0</v>
      </c>
      <c r="G26" s="10">
        <f>SUM(G13:G24)</f>
        <v>0</v>
      </c>
    </row>
    <row r="27" spans="2:7" ht="20.1" customHeight="1">
      <c r="B27" s="94"/>
      <c r="C27" s="95"/>
      <c r="D27" s="95"/>
      <c r="E27" s="95"/>
      <c r="F27" s="95"/>
      <c r="G27" s="96"/>
    </row>
    <row r="28" spans="2:7" ht="20.1" customHeight="1">
      <c r="B28" s="91" t="s">
        <v>46</v>
      </c>
      <c r="C28" s="92"/>
      <c r="D28" s="92"/>
      <c r="E28" s="92"/>
      <c r="F28" s="92"/>
      <c r="G28" s="93"/>
    </row>
    <row r="29" spans="2:7" ht="20.1" customHeight="1">
      <c r="B29" s="4" t="s">
        <v>18</v>
      </c>
      <c r="C29" s="1">
        <v>110</v>
      </c>
      <c r="D29" s="44">
        <f>+Nabídka!D29</f>
        <v>0</v>
      </c>
      <c r="E29" s="44">
        <f>IF($C29=0,$C29,Nabídka!E29/Nabídka!$C29*'Klatovská nemocnice'!$C29)</f>
        <v>0</v>
      </c>
      <c r="F29" s="44">
        <f>IF($C29=0,$C29,Nabídka!F29/Nabídka!$C29*'Klatovská nemocnice'!$C29)</f>
        <v>0</v>
      </c>
      <c r="G29" s="44">
        <f>IF($C29=0,$C29,Nabídka!G29/Nabídka!$C29*'Klatovská nemocnice'!$C29)</f>
        <v>0</v>
      </c>
    </row>
    <row r="30" spans="2:7" ht="20.1" customHeight="1">
      <c r="B30" s="11" t="s">
        <v>19</v>
      </c>
      <c r="C30" s="12">
        <v>1</v>
      </c>
      <c r="D30" s="37">
        <f>+Nabídka!D30</f>
        <v>0</v>
      </c>
      <c r="E30" s="37">
        <f>IF($C30=0,$C30,Nabídka!E30/Nabídka!$C30*'Klatovská nemocnice'!$C30)</f>
        <v>0</v>
      </c>
      <c r="F30" s="37">
        <f>IF($C30=0,$C30,Nabídka!F30/Nabídka!$C30*'Klatovská nemocnice'!$C30)</f>
        <v>0</v>
      </c>
      <c r="G30" s="37">
        <f>IF($C30=0,$C30,Nabídka!G30/Nabídka!$C30*'Klatovská nemocnice'!$C30)</f>
        <v>0</v>
      </c>
    </row>
    <row r="31" spans="2:7" ht="20.1" customHeight="1">
      <c r="B31" s="4" t="s">
        <v>14</v>
      </c>
      <c r="C31" s="1">
        <v>1</v>
      </c>
      <c r="D31" s="44">
        <f>+Nabídka!D31</f>
        <v>0</v>
      </c>
      <c r="E31" s="44">
        <f>IF($C31=0,$C31,Nabídka!E31/Nabídka!$C31*'Klatovská nemocnice'!$C31)</f>
        <v>0</v>
      </c>
      <c r="F31" s="44">
        <f>IF($C31=0,$C31,Nabídka!F31/Nabídka!$C31*'Klatovská nemocnice'!$C31)</f>
        <v>0</v>
      </c>
      <c r="G31" s="44">
        <f>IF($C31=0,$C31,Nabídka!G31/Nabídka!$C31*'Klatovská nemocnice'!$C31)</f>
        <v>0</v>
      </c>
    </row>
    <row r="32" spans="2:7" ht="20.1" customHeight="1">
      <c r="B32" s="11" t="s">
        <v>15</v>
      </c>
      <c r="C32" s="12">
        <v>1</v>
      </c>
      <c r="D32" s="37">
        <f>+Nabídka!D32</f>
        <v>0</v>
      </c>
      <c r="E32" s="37">
        <f>IF($C32=0,$C32,Nabídka!E32/Nabídka!$C32*'Klatovská nemocnice'!$C32)</f>
        <v>0</v>
      </c>
      <c r="F32" s="37">
        <f>IF($C32=0,$C32,Nabídka!F32/Nabídka!$C32*'Klatovská nemocnice'!$C32)</f>
        <v>0</v>
      </c>
      <c r="G32" s="37">
        <f>IF($C32=0,$C32,Nabídka!G32/Nabídka!$C32*'Klatovská nemocnice'!$C32)</f>
        <v>0</v>
      </c>
    </row>
    <row r="33" spans="2:7" ht="20.1" customHeight="1">
      <c r="B33" s="4" t="s">
        <v>17</v>
      </c>
      <c r="C33" s="1">
        <v>1</v>
      </c>
      <c r="D33" s="44">
        <f>+Nabídka!D33</f>
        <v>0</v>
      </c>
      <c r="E33" s="44">
        <f>IF($C33=0,$C33,Nabídka!E33/Nabídka!$C33*'Klatovská nemocnice'!$C33)</f>
        <v>0</v>
      </c>
      <c r="F33" s="44">
        <f>IF($C33=0,$C33,Nabídka!F33/Nabídka!$C33*'Klatovská nemocnice'!$C33)</f>
        <v>0</v>
      </c>
      <c r="G33" s="44">
        <f>IF($C33=0,$C33,Nabídka!G33/Nabídka!$C33*'Klatovská nemocnice'!$C33)</f>
        <v>0</v>
      </c>
    </row>
    <row r="34" spans="2:7" ht="9.95" customHeight="1">
      <c r="B34" s="94"/>
      <c r="C34" s="95"/>
      <c r="D34" s="95"/>
      <c r="E34" s="95"/>
      <c r="F34" s="95"/>
      <c r="G34" s="96"/>
    </row>
    <row r="35" spans="2:7" ht="20.1" customHeight="1">
      <c r="B35" s="89" t="s">
        <v>44</v>
      </c>
      <c r="C35" s="90"/>
      <c r="D35" s="24"/>
      <c r="E35" s="10">
        <f>SUM(E29:E33)</f>
        <v>0</v>
      </c>
      <c r="F35" s="10">
        <f aca="true" t="shared" si="0" ref="F35:G35">SUM(F29:F33)</f>
        <v>0</v>
      </c>
      <c r="G35" s="10">
        <f t="shared" si="0"/>
        <v>0</v>
      </c>
    </row>
    <row r="36" spans="2:7" ht="20.1" customHeight="1">
      <c r="B36" s="94"/>
      <c r="C36" s="95"/>
      <c r="D36" s="95"/>
      <c r="E36" s="95"/>
      <c r="F36" s="95"/>
      <c r="G36" s="96"/>
    </row>
    <row r="37" spans="2:7" ht="20.1" customHeight="1">
      <c r="B37" s="91" t="s">
        <v>47</v>
      </c>
      <c r="C37" s="92"/>
      <c r="D37" s="92"/>
      <c r="E37" s="92"/>
      <c r="F37" s="92"/>
      <c r="G37" s="93"/>
    </row>
    <row r="38" spans="2:7" ht="20.1" customHeight="1">
      <c r="B38" s="4" t="s">
        <v>26</v>
      </c>
      <c r="C38" s="1">
        <v>26</v>
      </c>
      <c r="D38" s="44">
        <f>+Nabídka!D38</f>
        <v>0</v>
      </c>
      <c r="E38" s="44">
        <f>IF($C38=0,$C38,Nabídka!E38/Nabídka!$C38*'Klatovská nemocnice'!$C38)</f>
        <v>0</v>
      </c>
      <c r="F38" s="44">
        <f>IF($C38=0,$C38,Nabídka!F38/Nabídka!$C38*'Klatovská nemocnice'!$C38)</f>
        <v>0</v>
      </c>
      <c r="G38" s="44">
        <f>IF($C38=0,$C38,Nabídka!G38/Nabídka!$C38*'Klatovská nemocnice'!$C38)</f>
        <v>0</v>
      </c>
    </row>
    <row r="39" spans="2:7" ht="20.1" customHeight="1">
      <c r="B39" s="11" t="s">
        <v>27</v>
      </c>
      <c r="C39" s="12">
        <v>12</v>
      </c>
      <c r="D39" s="37">
        <f>+Nabídka!D39</f>
        <v>0</v>
      </c>
      <c r="E39" s="37">
        <f>IF($C39=0,$C39,Nabídka!E39/Nabídka!$C39*'Klatovská nemocnice'!$C39)</f>
        <v>0</v>
      </c>
      <c r="F39" s="37">
        <f>IF($C39=0,$C39,Nabídka!F39/Nabídka!$C39*'Klatovská nemocnice'!$C39)</f>
        <v>0</v>
      </c>
      <c r="G39" s="37">
        <f>IF($C39=0,$C39,Nabídka!G39/Nabídka!$C39*'Klatovská nemocnice'!$C39)</f>
        <v>0</v>
      </c>
    </row>
    <row r="40" spans="2:7" ht="20.1" customHeight="1">
      <c r="B40" s="4" t="s">
        <v>28</v>
      </c>
      <c r="C40" s="1">
        <v>25</v>
      </c>
      <c r="D40" s="44">
        <f>+Nabídka!D40</f>
        <v>0</v>
      </c>
      <c r="E40" s="44">
        <f>IF($C40=0,$C40,Nabídka!E40/Nabídka!$C40*'Klatovská nemocnice'!$C40)</f>
        <v>0</v>
      </c>
      <c r="F40" s="44">
        <f>IF($C40=0,$C40,Nabídka!F40/Nabídka!$C40*'Klatovská nemocnice'!$C40)</f>
        <v>0</v>
      </c>
      <c r="G40" s="44">
        <f>IF($C40=0,$C40,Nabídka!G40/Nabídka!$C40*'Klatovská nemocnice'!$C40)</f>
        <v>0</v>
      </c>
    </row>
    <row r="41" spans="2:7" ht="20.1" customHeight="1">
      <c r="B41" s="11" t="s">
        <v>29</v>
      </c>
      <c r="C41" s="12">
        <v>110</v>
      </c>
      <c r="D41" s="37">
        <f>+Nabídka!D41</f>
        <v>0</v>
      </c>
      <c r="E41" s="37">
        <f>IF($C41=0,$C41,Nabídka!E41/Nabídka!$C41*'Klatovská nemocnice'!$C41)</f>
        <v>0</v>
      </c>
      <c r="F41" s="37">
        <f>IF($C41=0,$C41,Nabídka!F41/Nabídka!$C41*'Klatovská nemocnice'!$C41)</f>
        <v>0</v>
      </c>
      <c r="G41" s="37">
        <f>IF($C41=0,$C41,Nabídka!G41/Nabídka!$C41*'Klatovská nemocnice'!$C41)</f>
        <v>0</v>
      </c>
    </row>
    <row r="42" spans="2:7" ht="20.1" customHeight="1">
      <c r="B42" s="4" t="s">
        <v>30</v>
      </c>
      <c r="C42" s="1">
        <v>1</v>
      </c>
      <c r="D42" s="44">
        <f>+Nabídka!D42</f>
        <v>0</v>
      </c>
      <c r="E42" s="44">
        <f>IF($C42=0,$C42,Nabídka!E42/Nabídka!$C42*'Klatovská nemocnice'!$C42)</f>
        <v>0</v>
      </c>
      <c r="F42" s="44">
        <f>IF($C42=0,$C42,Nabídka!F42/Nabídka!$C42*'Klatovská nemocnice'!$C42)</f>
        <v>0</v>
      </c>
      <c r="G42" s="44">
        <f>IF($C42=0,$C42,Nabídka!G42/Nabídka!$C42*'Klatovská nemocnice'!$C42)</f>
        <v>0</v>
      </c>
    </row>
    <row r="43" spans="2:7" ht="20.1" customHeight="1">
      <c r="B43" s="11" t="s">
        <v>31</v>
      </c>
      <c r="C43" s="12">
        <v>1</v>
      </c>
      <c r="D43" s="37">
        <f>+Nabídka!D43</f>
        <v>0</v>
      </c>
      <c r="E43" s="37">
        <f>IF($C43=0,$C43,Nabídka!E43/Nabídka!$C43*'Klatovská nemocnice'!$C43)</f>
        <v>0</v>
      </c>
      <c r="F43" s="37">
        <f>IF($C43=0,$C43,Nabídka!F43/Nabídka!$C43*'Klatovská nemocnice'!$C43)</f>
        <v>0</v>
      </c>
      <c r="G43" s="37">
        <f>IF($C43=0,$C43,Nabídka!G43/Nabídka!$C43*'Klatovská nemocnice'!$C43)</f>
        <v>0</v>
      </c>
    </row>
    <row r="44" spans="2:7" ht="20.1" customHeight="1">
      <c r="B44" s="4" t="s">
        <v>32</v>
      </c>
      <c r="C44" s="1">
        <v>1</v>
      </c>
      <c r="D44" s="44">
        <f>+Nabídka!D44</f>
        <v>0</v>
      </c>
      <c r="E44" s="44">
        <f>IF($C44=0,$C44,Nabídka!E44/Nabídka!$C44*'Klatovská nemocnice'!$C44)</f>
        <v>0</v>
      </c>
      <c r="F44" s="44">
        <f>IF($C44=0,$C44,Nabídka!F44/Nabídka!$C44*'Klatovská nemocnice'!$C44)</f>
        <v>0</v>
      </c>
      <c r="G44" s="44">
        <f>IF($C44=0,$C44,Nabídka!G44/Nabídka!$C44*'Klatovská nemocnice'!$C44)</f>
        <v>0</v>
      </c>
    </row>
    <row r="45" spans="2:7" ht="20.1" customHeight="1">
      <c r="B45" s="11" t="s">
        <v>22</v>
      </c>
      <c r="C45" s="12">
        <v>105</v>
      </c>
      <c r="D45" s="37">
        <f>+Nabídka!D45</f>
        <v>0</v>
      </c>
      <c r="E45" s="37">
        <f>IF($C45=0,$C45,Nabídka!E45/Nabídka!$C45*'Klatovská nemocnice'!$C45)</f>
        <v>0</v>
      </c>
      <c r="F45" s="37">
        <f>IF($C45=0,$C45,Nabídka!F45/Nabídka!$C45*'Klatovská nemocnice'!$C45)</f>
        <v>0</v>
      </c>
      <c r="G45" s="37">
        <f>IF($C45=0,$C45,Nabídka!G45/Nabídka!$C45*'Klatovská nemocnice'!$C45)</f>
        <v>0</v>
      </c>
    </row>
    <row r="46" spans="2:7" ht="20.1" customHeight="1">
      <c r="B46" s="4" t="s">
        <v>33</v>
      </c>
      <c r="C46" s="1">
        <v>1</v>
      </c>
      <c r="D46" s="44">
        <f>+Nabídka!D46</f>
        <v>0</v>
      </c>
      <c r="E46" s="44">
        <f>IF($C46=0,$C46,Nabídka!E46/Nabídka!$C46*'Klatovská nemocnice'!$C46)</f>
        <v>0</v>
      </c>
      <c r="F46" s="44">
        <f>IF($C46=0,$C46,Nabídka!F46/Nabídka!$C46*'Klatovská nemocnice'!$C46)</f>
        <v>0</v>
      </c>
      <c r="G46" s="44">
        <f>IF($C46=0,$C46,Nabídka!G46/Nabídka!$C46*'Klatovská nemocnice'!$C46)</f>
        <v>0</v>
      </c>
    </row>
    <row r="47" spans="2:7" ht="9.95" customHeight="1">
      <c r="B47" s="95"/>
      <c r="C47" s="95"/>
      <c r="D47" s="95"/>
      <c r="E47" s="95"/>
      <c r="F47" s="95"/>
      <c r="G47" s="95"/>
    </row>
    <row r="48" spans="2:7" ht="20.1" customHeight="1">
      <c r="B48" s="89" t="s">
        <v>45</v>
      </c>
      <c r="C48" s="90"/>
      <c r="D48" s="24"/>
      <c r="E48" s="10">
        <f>SUM(E38:E46)</f>
        <v>0</v>
      </c>
      <c r="F48" s="10">
        <f>SUM(F38:F46)</f>
        <v>0</v>
      </c>
      <c r="G48" s="10">
        <f>SUM(G38:G46)</f>
        <v>0</v>
      </c>
    </row>
    <row r="50" spans="2:9" ht="15.75">
      <c r="B50" s="97" t="s">
        <v>36</v>
      </c>
      <c r="C50" s="98"/>
      <c r="D50" s="25"/>
      <c r="E50" s="9">
        <f>+E48+E35+E26</f>
        <v>0</v>
      </c>
      <c r="F50" s="9">
        <f>+F48+F35+F26</f>
        <v>0</v>
      </c>
      <c r="G50" s="9">
        <f>+G48+G35+G26</f>
        <v>0</v>
      </c>
      <c r="I50" s="22"/>
    </row>
  </sheetData>
  <sheetProtection algorithmName="SHA-512" hashValue="v3rmhBuB5v/hF9a+/6a7oPUwVPoZXRnauOFrABWA7OFo6qt1XQpRTwi9Y1oSovnWoXRcbv6xV6SMhx0W1KTQkg==" saltValue="JihLv+uvXJ4Bxy/txc8/AA==" spinCount="100000" sheet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 E35:G35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24 C31:C33 C15:C18" name="Range2_5_2_1_6"/>
    <protectedRange sqref="C38" name="Range2_5_2_1_7"/>
    <protectedRange sqref="C14" name="Range2_5_2_1_3"/>
    <protectedRange sqref="C39" name="Range2_5_2_1_2"/>
    <protectedRange sqref="C27:E27 C19:C20 E26:G26 E25" name="Range2_5_2_1_10_1"/>
    <protectedRange sqref="C26:D26" name="Range2_5_2_1_10_1_1"/>
    <protectedRange sqref="C35:D35" name="Range2_5_2_1_10_1_2"/>
    <protectedRange sqref="C48:D48" name="Range2_5_2_1_10_1_3"/>
  </protectedRanges>
  <mergeCells count="17">
    <mergeCell ref="C5:G5"/>
    <mergeCell ref="C4:G4"/>
    <mergeCell ref="B2:G2"/>
    <mergeCell ref="B12:G12"/>
    <mergeCell ref="B25:G25"/>
    <mergeCell ref="C6:G6"/>
    <mergeCell ref="B26:C26"/>
    <mergeCell ref="B28:G28"/>
    <mergeCell ref="B27:G27"/>
    <mergeCell ref="B50:C50"/>
    <mergeCell ref="B8:G8"/>
    <mergeCell ref="B48:C48"/>
    <mergeCell ref="B37:G37"/>
    <mergeCell ref="B47:G47"/>
    <mergeCell ref="B34:G34"/>
    <mergeCell ref="B36:G36"/>
    <mergeCell ref="B35:C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2"/>
  </sheetViews>
  <sheetFormatPr defaultColWidth="9.140625" defaultRowHeight="15"/>
  <cols>
    <col min="1" max="1" width="5.7109375" style="26" customWidth="1"/>
    <col min="2" max="2" width="56.28125" style="26" bestFit="1" customWidth="1"/>
    <col min="3" max="4" width="15.7109375" style="26" customWidth="1"/>
    <col min="5" max="7" width="25.7109375" style="26" customWidth="1"/>
    <col min="8" max="8" width="9.140625" style="26" customWidth="1"/>
    <col min="9" max="9" width="10.140625" style="26" customWidth="1"/>
    <col min="10" max="16384" width="9.140625" style="26" customWidth="1"/>
  </cols>
  <sheetData>
    <row r="1" ht="13.5" thickBot="1">
      <c r="A1" s="46"/>
    </row>
    <row r="2" spans="2:7" ht="19.5" thickBot="1">
      <c r="B2" s="68" t="s">
        <v>51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41</v>
      </c>
      <c r="D4" s="71"/>
      <c r="E4" s="71"/>
      <c r="F4" s="71"/>
      <c r="G4" s="71"/>
    </row>
    <row r="5" spans="2:7" ht="20.1" customHeight="1">
      <c r="B5" s="2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28" t="s">
        <v>2</v>
      </c>
      <c r="C6" s="106">
        <f>+Nabídka!C6</f>
        <v>0</v>
      </c>
      <c r="D6" s="107"/>
      <c r="E6" s="108"/>
      <c r="F6" s="108"/>
      <c r="G6" s="109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7</v>
      </c>
      <c r="G10" s="30" t="s">
        <v>8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v>3</v>
      </c>
      <c r="D13" s="34">
        <f>+Nabídka!D13</f>
        <v>0</v>
      </c>
      <c r="E13" s="34">
        <f>IF($C13=0,$C13,Nabídka!E13/Nabídka!$C13*$C13)</f>
        <v>0</v>
      </c>
      <c r="F13" s="34">
        <f>IF($C13=0,$C13,Nabídka!F13/Nabídka!$C13*$C13)</f>
        <v>0</v>
      </c>
      <c r="G13" s="34">
        <f>IF($C13=0,$C13,Nabídka!G13/Nabídka!$C13*$C13)</f>
        <v>0</v>
      </c>
    </row>
    <row r="14" spans="2:7" ht="20.1" customHeight="1">
      <c r="B14" s="35" t="s">
        <v>10</v>
      </c>
      <c r="C14" s="36">
        <v>0</v>
      </c>
      <c r="D14" s="37">
        <f>+Nabídka!D14</f>
        <v>0</v>
      </c>
      <c r="E14" s="37">
        <f>IF($C14=0,$C14,Nabídka!E14/Nabídka!$C14*$C14)</f>
        <v>0</v>
      </c>
      <c r="F14" s="37">
        <f>IF($C14=0,$C14,Nabídka!F14/Nabídka!$C14*$C14)</f>
        <v>0</v>
      </c>
      <c r="G14" s="37">
        <f>IF($C14=0,$C14,Nabídka!G14/Nabídka!$C14*$C14)</f>
        <v>0</v>
      </c>
    </row>
    <row r="15" spans="2:7" ht="20.1" customHeight="1">
      <c r="B15" s="32" t="s">
        <v>11</v>
      </c>
      <c r="C15" s="33">
        <v>0</v>
      </c>
      <c r="D15" s="34">
        <f>+Nabídka!D15</f>
        <v>0</v>
      </c>
      <c r="E15" s="34">
        <f>IF($C15=0,$C15,Nabídka!E15/Nabídka!$C15*$C15)</f>
        <v>0</v>
      </c>
      <c r="F15" s="34">
        <f>IF($C15=0,$C15,Nabídka!F15/Nabídka!$C15*$C15)</f>
        <v>0</v>
      </c>
      <c r="G15" s="34">
        <f>IF($C15=0,$C15,Nabídka!G15/Nabídka!$C15*$C15)</f>
        <v>0</v>
      </c>
    </row>
    <row r="16" spans="2:7" ht="20.1" customHeight="1">
      <c r="B16" s="35" t="s">
        <v>12</v>
      </c>
      <c r="C16" s="36">
        <v>1</v>
      </c>
      <c r="D16" s="37">
        <f>+Nabídka!D16</f>
        <v>0</v>
      </c>
      <c r="E16" s="37">
        <f>IF($C16=0,$C16,Nabídka!E16/Nabídka!$C16*$C16)</f>
        <v>0</v>
      </c>
      <c r="F16" s="37">
        <f>IF($C16=0,$C16,Nabídka!F16/Nabídka!$C16*$C16)</f>
        <v>0</v>
      </c>
      <c r="G16" s="37">
        <f>IF($C16=0,$C16,Nabídka!G16/Nabídka!$C16*$C16)</f>
        <v>0</v>
      </c>
    </row>
    <row r="17" spans="2:7" ht="20.1" customHeight="1">
      <c r="B17" s="32" t="s">
        <v>13</v>
      </c>
      <c r="C17" s="33">
        <v>0</v>
      </c>
      <c r="D17" s="34">
        <f>+Nabídka!D17</f>
        <v>0</v>
      </c>
      <c r="E17" s="34">
        <f>IF($C17=0,$C17,Nabídka!E17/Nabídka!$C17*$C17)</f>
        <v>0</v>
      </c>
      <c r="F17" s="34">
        <f>IF($C17=0,$C17,Nabídka!F17/Nabídka!$C17*$C17)</f>
        <v>0</v>
      </c>
      <c r="G17" s="34">
        <f>IF($C17=0,$C17,Nabídka!G17/Nabídka!$C17*$C17)</f>
        <v>0</v>
      </c>
    </row>
    <row r="18" spans="2:7" ht="20.1" customHeight="1">
      <c r="B18" s="35" t="s">
        <v>48</v>
      </c>
      <c r="C18" s="47">
        <v>0</v>
      </c>
      <c r="D18" s="37">
        <f>+Nabídka!D18</f>
        <v>0</v>
      </c>
      <c r="E18" s="37">
        <f>IF($C18=0,$C18,Nabídka!E18/Nabídka!$C18*$C18)</f>
        <v>0</v>
      </c>
      <c r="F18" s="37">
        <f>IF($C18=0,$C18,Nabídka!F18/Nabídka!$C18*$C18)</f>
        <v>0</v>
      </c>
      <c r="G18" s="37">
        <f>IF($C18=0,$C18,Nabídka!G18/Nabídka!$C18*$C18)</f>
        <v>0</v>
      </c>
    </row>
    <row r="19" spans="2:7" ht="20.1" customHeight="1">
      <c r="B19" s="32" t="s">
        <v>20</v>
      </c>
      <c r="C19" s="33">
        <v>400</v>
      </c>
      <c r="D19" s="34">
        <f>+Nabídka!D19</f>
        <v>0</v>
      </c>
      <c r="E19" s="34">
        <f>IF($C19=0,$C19,Nabídka!E19/Nabídka!$C19*$C19)</f>
        <v>0</v>
      </c>
      <c r="F19" s="34">
        <f>IF($C19=0,$C19,Nabídka!F19/Nabídka!$C19*$C19)</f>
        <v>0</v>
      </c>
      <c r="G19" s="34">
        <f>IF($C19=0,$C19,Nabídka!G19/Nabídka!$C19*$C19)</f>
        <v>0</v>
      </c>
    </row>
    <row r="20" spans="2:7" ht="20.1" customHeight="1">
      <c r="B20" s="35" t="s">
        <v>21</v>
      </c>
      <c r="C20" s="36">
        <v>1</v>
      </c>
      <c r="D20" s="37">
        <f>+Nabídka!D20</f>
        <v>0</v>
      </c>
      <c r="E20" s="37">
        <f>IF($C20=0,$C20,Nabídka!E20/Nabídka!$C20*$C20)</f>
        <v>0</v>
      </c>
      <c r="F20" s="37">
        <f>IF($C20=0,$C20,Nabídka!F20/Nabídka!$C20*$C20)</f>
        <v>0</v>
      </c>
      <c r="G20" s="37">
        <f>IF($C20=0,$C20,Nabídka!G20/Nabídka!$C20*$C20)</f>
        <v>0</v>
      </c>
    </row>
    <row r="21" spans="2:7" ht="20.1" customHeight="1">
      <c r="B21" s="32" t="s">
        <v>23</v>
      </c>
      <c r="C21" s="33">
        <v>2</v>
      </c>
      <c r="D21" s="34">
        <f>+Nabídka!D21</f>
        <v>0</v>
      </c>
      <c r="E21" s="34">
        <f>IF($C21=0,$C21,Nabídka!E21/Nabídka!$C21*$C21)</f>
        <v>0</v>
      </c>
      <c r="F21" s="34">
        <f>IF($C21=0,$C21,Nabídka!F21/Nabídka!$C21*$C21)</f>
        <v>0</v>
      </c>
      <c r="G21" s="34">
        <f>IF($C21=0,$C21,Nabídka!G21/Nabídka!$C21*$C21)</f>
        <v>0</v>
      </c>
    </row>
    <row r="22" spans="2:7" ht="20.1" customHeight="1">
      <c r="B22" s="35" t="s">
        <v>24</v>
      </c>
      <c r="C22" s="36">
        <v>0</v>
      </c>
      <c r="D22" s="37">
        <f>+Nabídka!D22</f>
        <v>0</v>
      </c>
      <c r="E22" s="37">
        <f>IF($C22=0,$C22,Nabídka!E22/Nabídka!$C22*$C22)</f>
        <v>0</v>
      </c>
      <c r="F22" s="37">
        <f>IF($C22=0,$C22,Nabídka!F22/Nabídka!$C22*$C22)</f>
        <v>0</v>
      </c>
      <c r="G22" s="37">
        <f>IF($C22=0,$C22,Nabídka!G22/Nabídka!$C22*$C22)</f>
        <v>0</v>
      </c>
    </row>
    <row r="23" spans="2:7" ht="20.1" customHeight="1">
      <c r="B23" s="32" t="s">
        <v>25</v>
      </c>
      <c r="C23" s="33">
        <v>0</v>
      </c>
      <c r="D23" s="34">
        <f>+Nabídka!D23</f>
        <v>0</v>
      </c>
      <c r="E23" s="34">
        <f>IF($C23=0,$C23,Nabídka!E23/Nabídka!$C23*$C23)</f>
        <v>0</v>
      </c>
      <c r="F23" s="34">
        <f>IF($C23=0,$C23,Nabídka!F23/Nabídka!$C23*$C23)</f>
        <v>0</v>
      </c>
      <c r="G23" s="34">
        <f>IF($C23=0,$C23,Nabídka!G23/Nabídka!$C23*$C23)</f>
        <v>0</v>
      </c>
    </row>
    <row r="24" spans="2:7" ht="20.1" customHeight="1">
      <c r="B24" s="35" t="s">
        <v>17</v>
      </c>
      <c r="C24" s="36">
        <v>1</v>
      </c>
      <c r="D24" s="37">
        <f>+Nabídka!D24</f>
        <v>0</v>
      </c>
      <c r="E24" s="37">
        <f>IF($C24=0,$C24,Nabídka!E24/Nabídka!$C24*$C24)</f>
        <v>0</v>
      </c>
      <c r="F24" s="37">
        <f>IF($C24=0,$C24,Nabídka!F24/Nabídka!$C24*$C24)</f>
        <v>0</v>
      </c>
      <c r="G24" s="37">
        <f>IF($C24=0,$C24,Nabídka!G24/Nabídka!$C24*$C24)</f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7" ht="20.1" customHeight="1">
      <c r="B26" s="62" t="s">
        <v>43</v>
      </c>
      <c r="C26" s="64"/>
      <c r="D26" s="38"/>
      <c r="E26" s="39">
        <f>SUM(E13:E24)</f>
        <v>0</v>
      </c>
      <c r="F26" s="39">
        <f>SUM(F13:F24)</f>
        <v>0</v>
      </c>
      <c r="G26" s="39">
        <f>SUM(G13:G24)</f>
        <v>0</v>
      </c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7" ht="20.1" customHeight="1">
      <c r="B29" s="32" t="s">
        <v>18</v>
      </c>
      <c r="C29" s="33">
        <v>60</v>
      </c>
      <c r="D29" s="34">
        <f>+Nabídka!D29</f>
        <v>0</v>
      </c>
      <c r="E29" s="34">
        <f>IF($C29=0,$C29,Nabídka!E29/Nabídka!$C29*$C29)</f>
        <v>0</v>
      </c>
      <c r="F29" s="34">
        <f>IF($C29=0,$C29,Nabídka!F29/Nabídka!$C29*$C29)</f>
        <v>0</v>
      </c>
      <c r="G29" s="34">
        <f>IF($C29=0,$C29,Nabídka!G29/Nabídka!$C29*$C29)</f>
        <v>0</v>
      </c>
    </row>
    <row r="30" spans="2:7" ht="20.1" customHeight="1">
      <c r="B30" s="35" t="s">
        <v>19</v>
      </c>
      <c r="C30" s="36">
        <v>0</v>
      </c>
      <c r="D30" s="37">
        <f>+Nabídka!D30</f>
        <v>0</v>
      </c>
      <c r="E30" s="37">
        <f>IF($C30=0,$C30,Nabídka!E30/Nabídka!$C30*$C30)</f>
        <v>0</v>
      </c>
      <c r="F30" s="37">
        <f>IF($C30=0,$C30,Nabídka!F30/Nabídka!$C30*$C30)</f>
        <v>0</v>
      </c>
      <c r="G30" s="37">
        <f>IF($C30=0,$C30,Nabídka!G30/Nabídka!$C30*$C30)</f>
        <v>0</v>
      </c>
    </row>
    <row r="31" spans="2:7" ht="20.1" customHeight="1">
      <c r="B31" s="32" t="s">
        <v>14</v>
      </c>
      <c r="C31" s="33">
        <v>1</v>
      </c>
      <c r="D31" s="34">
        <f>+Nabídka!D31</f>
        <v>0</v>
      </c>
      <c r="E31" s="34">
        <f>IF($C31=0,$C31,Nabídka!E31/Nabídka!$C31*$C31)</f>
        <v>0</v>
      </c>
      <c r="F31" s="34">
        <f>IF($C31=0,$C31,Nabídka!F31/Nabídka!$C31*$C31)</f>
        <v>0</v>
      </c>
      <c r="G31" s="34">
        <f>IF($C31=0,$C31,Nabídka!G31/Nabídka!$C31*$C31)</f>
        <v>0</v>
      </c>
    </row>
    <row r="32" spans="2:7" ht="20.1" customHeight="1">
      <c r="B32" s="35" t="s">
        <v>15</v>
      </c>
      <c r="C32" s="36">
        <v>1</v>
      </c>
      <c r="D32" s="37">
        <f>+Nabídka!D32</f>
        <v>0</v>
      </c>
      <c r="E32" s="37">
        <f>IF($C32=0,$C32,Nabídka!E32/Nabídka!$C32*$C32)</f>
        <v>0</v>
      </c>
      <c r="F32" s="37">
        <f>IF($C32=0,$C32,Nabídka!F32/Nabídka!$C32*$C32)</f>
        <v>0</v>
      </c>
      <c r="G32" s="37">
        <f>IF($C32=0,$C32,Nabídka!G32/Nabídka!$C32*$C32)</f>
        <v>0</v>
      </c>
    </row>
    <row r="33" spans="2:7" ht="20.1" customHeight="1">
      <c r="B33" s="32" t="s">
        <v>17</v>
      </c>
      <c r="C33" s="33">
        <v>1</v>
      </c>
      <c r="D33" s="34">
        <f>+Nabídka!D33</f>
        <v>0</v>
      </c>
      <c r="E33" s="34">
        <f>IF($C33=0,$C33,Nabídka!E33/Nabídka!$C33*$C33)</f>
        <v>0</v>
      </c>
      <c r="F33" s="34">
        <f>IF($C33=0,$C33,Nabídka!F33/Nabídka!$C33*$C33)</f>
        <v>0</v>
      </c>
      <c r="G33" s="34">
        <f>IF($C33=0,$C33,Nabídka!G33/Nabídka!$C33*$C33)</f>
        <v>0</v>
      </c>
    </row>
    <row r="34" spans="2:7" ht="9.95" customHeight="1">
      <c r="B34" s="56"/>
      <c r="C34" s="57"/>
      <c r="D34" s="57"/>
      <c r="E34" s="57"/>
      <c r="F34" s="57"/>
      <c r="G34" s="58"/>
    </row>
    <row r="35" spans="2:7" ht="20.1" customHeight="1">
      <c r="B35" s="62" t="s">
        <v>44</v>
      </c>
      <c r="C35" s="64"/>
      <c r="D35" s="38"/>
      <c r="E35" s="39">
        <f>SUM(E29:E33)</f>
        <v>0</v>
      </c>
      <c r="F35" s="39">
        <f>SUM(F29:F33)</f>
        <v>0</v>
      </c>
      <c r="G35" s="39">
        <f>SUM(G29:G33)</f>
        <v>0</v>
      </c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v>11</v>
      </c>
      <c r="D38" s="34">
        <f>+Nabídka!D38</f>
        <v>0</v>
      </c>
      <c r="E38" s="34">
        <f>IF($C38=0,$C38,Nabídka!E38/Nabídka!$C38*$C38)</f>
        <v>0</v>
      </c>
      <c r="F38" s="34">
        <f>IF($C38=0,$C38,Nabídka!F38/Nabídka!$C38*$C38)</f>
        <v>0</v>
      </c>
      <c r="G38" s="34">
        <f>IF($C38=0,$C38,Nabídka!G38/Nabídka!$C38*$C38)</f>
        <v>0</v>
      </c>
    </row>
    <row r="39" spans="2:7" ht="20.1" customHeight="1">
      <c r="B39" s="35" t="s">
        <v>27</v>
      </c>
      <c r="C39" s="36">
        <v>3</v>
      </c>
      <c r="D39" s="37">
        <f>+Nabídka!D39</f>
        <v>0</v>
      </c>
      <c r="E39" s="37">
        <f>IF($C39=0,$C39,Nabídka!E39/Nabídka!$C39*$C39)</f>
        <v>0</v>
      </c>
      <c r="F39" s="37">
        <f>IF($C39=0,$C39,Nabídka!F39/Nabídka!$C39*$C39)</f>
        <v>0</v>
      </c>
      <c r="G39" s="37">
        <f>IF($C39=0,$C39,Nabídka!G39/Nabídka!$C39*$C39)</f>
        <v>0</v>
      </c>
    </row>
    <row r="40" spans="2:7" ht="20.1" customHeight="1">
      <c r="B40" s="32" t="s">
        <v>28</v>
      </c>
      <c r="C40" s="33">
        <v>2</v>
      </c>
      <c r="D40" s="34">
        <f>+Nabídka!D40</f>
        <v>0</v>
      </c>
      <c r="E40" s="34">
        <f>IF($C40=0,$C40,Nabídka!E40/Nabídka!$C40*$C40)</f>
        <v>0</v>
      </c>
      <c r="F40" s="34">
        <f>IF($C40=0,$C40,Nabídka!F40/Nabídka!$C40*$C40)</f>
        <v>0</v>
      </c>
      <c r="G40" s="34">
        <f>IF($C40=0,$C40,Nabídka!G40/Nabídka!$C40*$C40)</f>
        <v>0</v>
      </c>
    </row>
    <row r="41" spans="2:7" ht="20.1" customHeight="1">
      <c r="B41" s="35" t="s">
        <v>29</v>
      </c>
      <c r="C41" s="36">
        <v>80</v>
      </c>
      <c r="D41" s="37">
        <f>+Nabídka!D41</f>
        <v>0</v>
      </c>
      <c r="E41" s="37">
        <f>IF($C41=0,$C41,Nabídka!E41/Nabídka!$C41*$C41)</f>
        <v>0</v>
      </c>
      <c r="F41" s="37">
        <f>IF($C41=0,$C41,Nabídka!F41/Nabídka!$C41*$C41)</f>
        <v>0</v>
      </c>
      <c r="G41" s="37">
        <f>IF($C41=0,$C41,Nabídka!G41/Nabídka!$C41*$C41)</f>
        <v>0</v>
      </c>
    </row>
    <row r="42" spans="2:7" ht="20.1" customHeight="1">
      <c r="B42" s="32" t="s">
        <v>30</v>
      </c>
      <c r="C42" s="33">
        <v>1</v>
      </c>
      <c r="D42" s="34">
        <f>+Nabídka!D42</f>
        <v>0</v>
      </c>
      <c r="E42" s="34">
        <f>IF($C42=0,$C42,Nabídka!E42/Nabídka!$C42*$C42)</f>
        <v>0</v>
      </c>
      <c r="F42" s="34">
        <f>IF($C42=0,$C42,Nabídka!F42/Nabídka!$C42*$C42)</f>
        <v>0</v>
      </c>
      <c r="G42" s="34">
        <f>IF($C42=0,$C42,Nabídka!G42/Nabídka!$C42*$C42)</f>
        <v>0</v>
      </c>
    </row>
    <row r="43" spans="2:7" ht="20.1" customHeight="1">
      <c r="B43" s="35" t="s">
        <v>31</v>
      </c>
      <c r="C43" s="36">
        <v>0</v>
      </c>
      <c r="D43" s="37">
        <f>+Nabídka!D43</f>
        <v>0</v>
      </c>
      <c r="E43" s="37">
        <f>IF($C43=0,$C43,Nabídka!E43/Nabídka!$C43*$C43)</f>
        <v>0</v>
      </c>
      <c r="F43" s="37">
        <f>IF($C43=0,$C43,Nabídka!F43/Nabídka!$C43*$C43)</f>
        <v>0</v>
      </c>
      <c r="G43" s="37">
        <f>IF($C43=0,$C43,Nabídka!G43/Nabídka!$C43*$C43)</f>
        <v>0</v>
      </c>
    </row>
    <row r="44" spans="2:7" ht="20.1" customHeight="1">
      <c r="B44" s="32" t="s">
        <v>32</v>
      </c>
      <c r="C44" s="33">
        <v>0</v>
      </c>
      <c r="D44" s="34">
        <f>+Nabídka!D44</f>
        <v>0</v>
      </c>
      <c r="E44" s="34">
        <f>IF($C44=0,$C44,Nabídka!E44/Nabídka!$C44*$C44)</f>
        <v>0</v>
      </c>
      <c r="F44" s="34">
        <f>IF($C44=0,$C44,Nabídka!F44/Nabídka!$C44*$C44)</f>
        <v>0</v>
      </c>
      <c r="G44" s="34">
        <f>IF($C44=0,$C44,Nabídka!G44/Nabídka!$C44*$C44)</f>
        <v>0</v>
      </c>
    </row>
    <row r="45" spans="2:7" ht="20.1" customHeight="1">
      <c r="B45" s="35" t="s">
        <v>22</v>
      </c>
      <c r="C45" s="36">
        <v>100</v>
      </c>
      <c r="D45" s="37">
        <f>+Nabídka!D45</f>
        <v>0</v>
      </c>
      <c r="E45" s="37">
        <f>IF($C45=0,$C45,Nabídka!E45/Nabídka!$C45*$C45)</f>
        <v>0</v>
      </c>
      <c r="F45" s="37">
        <f>IF($C45=0,$C45,Nabídka!F45/Nabídka!$C45*$C45)</f>
        <v>0</v>
      </c>
      <c r="G45" s="37">
        <f>IF($C45=0,$C45,Nabídka!G45/Nabídka!$C45*$C45)</f>
        <v>0</v>
      </c>
    </row>
    <row r="46" spans="2:7" ht="20.1" customHeight="1">
      <c r="B46" s="32" t="s">
        <v>33</v>
      </c>
      <c r="C46" s="33">
        <v>1</v>
      </c>
      <c r="D46" s="34">
        <f>+Nabídka!D46</f>
        <v>0</v>
      </c>
      <c r="E46" s="34">
        <f>IF($C46=0,$C46,Nabídka!E46/Nabídka!$C46*$C46)</f>
        <v>0</v>
      </c>
      <c r="F46" s="34">
        <f>IF($C46=0,$C46,Nabídka!F46/Nabídka!$C46*$C46)</f>
        <v>0</v>
      </c>
      <c r="G46" s="34">
        <f>IF($C46=0,$C46,Nabídka!G46/Nabídka!$C46*$C46)</f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7" ht="20.1" customHeight="1">
      <c r="B48" s="62" t="s">
        <v>45</v>
      </c>
      <c r="C48" s="64"/>
      <c r="D48" s="38"/>
      <c r="E48" s="39">
        <f>SUM(E38:E46)</f>
        <v>0</v>
      </c>
      <c r="F48" s="39">
        <f>SUM(F38:F46)</f>
        <v>0</v>
      </c>
      <c r="G48" s="39">
        <f>SUM(G38:G46)</f>
        <v>0</v>
      </c>
    </row>
    <row r="50" spans="2:9" ht="15.75">
      <c r="B50" s="65" t="s">
        <v>36</v>
      </c>
      <c r="C50" s="67"/>
      <c r="D50" s="41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</sheetData>
  <sheetProtection algorithmName="SHA-512" hashValue="PpyD3H0o/6GpBQJlzUNSFZ1gJT78szrCOJ4qz4fOhjfyDQATgs34T/eur6YhRJcV/kQTaxdceOj2U61t8kNr+g==" saltValue="TlYHCykPYTnqDIQCQ5EXuA==" spinCount="100000" sheet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24 C31:C33 C15:C17" name="Range2_5_2_1_6"/>
    <protectedRange sqref="C38" name="Range2_5_2_1_7"/>
    <protectedRange sqref="C14" name="Range2_5_2_1_3"/>
    <protectedRange sqref="C39" name="Range2_5_2_1_2"/>
    <protectedRange sqref="C27:E27 C19:C20 E26:G26 E25" name="Range2_5_2_1_10_1"/>
    <protectedRange sqref="C26:D26" name="Range2_5_2_1_10_1_1"/>
    <protectedRange sqref="C35:D35" name="Range2_5_2_1_10_1_2"/>
    <protectedRange sqref="C48:D48" name="Range2_5_2_1_10_1_3"/>
    <protectedRange sqref="C18" name="Range2_5_2_1_6_1"/>
    <protectedRange sqref="E35" name="Range2_5_2_1_11"/>
    <protectedRange sqref="F35" name="Range2_5_2_1_12"/>
    <protectedRange sqref="G35" name="Range2_5_2_1_13"/>
  </protectedRanges>
  <mergeCells count="17">
    <mergeCell ref="B36:G36"/>
    <mergeCell ref="B37:G37"/>
    <mergeCell ref="B47:G47"/>
    <mergeCell ref="B48:C48"/>
    <mergeCell ref="B50:C50"/>
    <mergeCell ref="B35:C35"/>
    <mergeCell ref="B12:G12"/>
    <mergeCell ref="B25:G25"/>
    <mergeCell ref="B26:C26"/>
    <mergeCell ref="B27:G27"/>
    <mergeCell ref="B28:G28"/>
    <mergeCell ref="B34:G34"/>
    <mergeCell ref="B2:G2"/>
    <mergeCell ref="C4:G4"/>
    <mergeCell ref="C5:G5"/>
    <mergeCell ref="C6:G6"/>
    <mergeCell ref="B8:G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38"/>
  </sheetViews>
  <sheetFormatPr defaultColWidth="9.140625" defaultRowHeight="15"/>
  <cols>
    <col min="1" max="1" width="9.140625" style="26" customWidth="1"/>
    <col min="2" max="2" width="56.28125" style="26" bestFit="1" customWidth="1"/>
    <col min="3" max="4" width="15.7109375" style="26" customWidth="1"/>
    <col min="5" max="7" width="25.7109375" style="26" customWidth="1"/>
    <col min="8" max="8" width="9.140625" style="26" customWidth="1"/>
    <col min="9" max="9" width="9.7109375" style="26" bestFit="1" customWidth="1"/>
    <col min="10" max="16384" width="9.140625" style="26" customWidth="1"/>
  </cols>
  <sheetData>
    <row r="1" ht="13.5" thickBot="1">
      <c r="A1" s="46"/>
    </row>
    <row r="2" spans="2:7" ht="19.5" thickBot="1">
      <c r="B2" s="68" t="s">
        <v>51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39</v>
      </c>
      <c r="D4" s="71"/>
      <c r="E4" s="71"/>
      <c r="F4" s="71"/>
      <c r="G4" s="71"/>
    </row>
    <row r="5" spans="2:7" ht="20.1" customHeight="1">
      <c r="B5" s="2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28" t="s">
        <v>2</v>
      </c>
      <c r="C6" s="105">
        <f>+Nabídka!C6</f>
        <v>0</v>
      </c>
      <c r="D6" s="105"/>
      <c r="E6" s="100"/>
      <c r="F6" s="100"/>
      <c r="G6" s="100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7</v>
      </c>
      <c r="G10" s="30" t="s">
        <v>8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v>4</v>
      </c>
      <c r="D13" s="34">
        <f>+Nabídka!D13</f>
        <v>0</v>
      </c>
      <c r="E13" s="34">
        <f>IF($C13=0,$C13,Nabídka!E13/Nabídka!$C13*$C13)</f>
        <v>0</v>
      </c>
      <c r="F13" s="34">
        <f>IF($C13=0,$C13,Nabídka!F13/Nabídka!$C13*$C13)</f>
        <v>0</v>
      </c>
      <c r="G13" s="34">
        <f>IF($C13=0,$C13,Nabídka!G13/Nabídka!$C13*$C13)</f>
        <v>0</v>
      </c>
    </row>
    <row r="14" spans="2:7" ht="20.1" customHeight="1">
      <c r="B14" s="35" t="s">
        <v>10</v>
      </c>
      <c r="C14" s="36">
        <v>0</v>
      </c>
      <c r="D14" s="37">
        <f>+Nabídka!D14</f>
        <v>0</v>
      </c>
      <c r="E14" s="37">
        <f>IF($C14=0,$C14,Nabídka!E14/Nabídka!$C14*$C14)</f>
        <v>0</v>
      </c>
      <c r="F14" s="37">
        <f>IF($C14=0,$C14,Nabídka!F14/Nabídka!$C14*$C14)</f>
        <v>0</v>
      </c>
      <c r="G14" s="37">
        <f>IF($C14=0,$C14,Nabídka!G14/Nabídka!$C14*$C14)</f>
        <v>0</v>
      </c>
    </row>
    <row r="15" spans="2:7" ht="20.1" customHeight="1">
      <c r="B15" s="32" t="s">
        <v>11</v>
      </c>
      <c r="C15" s="33">
        <v>2</v>
      </c>
      <c r="D15" s="34">
        <f>+Nabídka!D15</f>
        <v>0</v>
      </c>
      <c r="E15" s="34">
        <f>IF($C15=0,$C15,Nabídka!E15/Nabídka!$C15*$C15)</f>
        <v>0</v>
      </c>
      <c r="F15" s="34">
        <f>IF($C15=0,$C15,Nabídka!F15/Nabídka!$C15*$C15)</f>
        <v>0</v>
      </c>
      <c r="G15" s="34">
        <f>IF($C15=0,$C15,Nabídka!G15/Nabídka!$C15*$C15)</f>
        <v>0</v>
      </c>
    </row>
    <row r="16" spans="2:7" ht="20.1" customHeight="1">
      <c r="B16" s="35" t="s">
        <v>12</v>
      </c>
      <c r="C16" s="36">
        <v>0</v>
      </c>
      <c r="D16" s="37">
        <f>+Nabídka!D16</f>
        <v>0</v>
      </c>
      <c r="E16" s="37">
        <f>IF($C16=0,$C16,Nabídka!E16/Nabídka!$C16*$C16)</f>
        <v>0</v>
      </c>
      <c r="F16" s="37">
        <f>IF($C16=0,$C16,Nabídka!F16/Nabídka!$C16*$C16)</f>
        <v>0</v>
      </c>
      <c r="G16" s="37">
        <f>IF($C16=0,$C16,Nabídka!G16/Nabídka!$C16*$C16)</f>
        <v>0</v>
      </c>
    </row>
    <row r="17" spans="2:7" ht="20.1" customHeight="1">
      <c r="B17" s="32" t="s">
        <v>13</v>
      </c>
      <c r="C17" s="33">
        <v>0</v>
      </c>
      <c r="D17" s="34">
        <f>+Nabídka!D17</f>
        <v>0</v>
      </c>
      <c r="E17" s="34">
        <f>IF($C17=0,$C17,Nabídka!E17/Nabídka!$C17*$C17)</f>
        <v>0</v>
      </c>
      <c r="F17" s="34">
        <f>IF($C17=0,$C17,Nabídka!F17/Nabídka!$C17*$C17)</f>
        <v>0</v>
      </c>
      <c r="G17" s="34">
        <f>IF($C17=0,$C17,Nabídka!G17/Nabídka!$C17*$C17)</f>
        <v>0</v>
      </c>
    </row>
    <row r="18" spans="2:7" ht="20.1" customHeight="1">
      <c r="B18" s="35" t="s">
        <v>48</v>
      </c>
      <c r="C18" s="47">
        <v>0</v>
      </c>
      <c r="D18" s="37">
        <f>+Nabídka!D18</f>
        <v>0</v>
      </c>
      <c r="E18" s="37">
        <f>IF($C18=0,$C18,Nabídka!E18/Nabídka!$C18*$C18)</f>
        <v>0</v>
      </c>
      <c r="F18" s="37">
        <f>IF($C18=0,$C18,Nabídka!F18/Nabídka!$C18*$C18)</f>
        <v>0</v>
      </c>
      <c r="G18" s="37">
        <f>IF($C18=0,$C18,Nabídka!G18/Nabídka!$C18*$C18)</f>
        <v>0</v>
      </c>
    </row>
    <row r="19" spans="2:7" ht="20.1" customHeight="1">
      <c r="B19" s="32" t="s">
        <v>20</v>
      </c>
      <c r="C19" s="33">
        <v>350</v>
      </c>
      <c r="D19" s="34">
        <f>+Nabídka!D19</f>
        <v>0</v>
      </c>
      <c r="E19" s="34">
        <f>IF($C19=0,$C19,Nabídka!E19/Nabídka!$C19*$C19)</f>
        <v>0</v>
      </c>
      <c r="F19" s="34">
        <f>IF($C19=0,$C19,Nabídka!F19/Nabídka!$C19*$C19)</f>
        <v>0</v>
      </c>
      <c r="G19" s="34">
        <f>IF($C19=0,$C19,Nabídka!G19/Nabídka!$C19*$C19)</f>
        <v>0</v>
      </c>
    </row>
    <row r="20" spans="2:7" ht="20.1" customHeight="1">
      <c r="B20" s="35" t="s">
        <v>21</v>
      </c>
      <c r="C20" s="36">
        <v>1</v>
      </c>
      <c r="D20" s="37">
        <f>+Nabídka!D20</f>
        <v>0</v>
      </c>
      <c r="E20" s="37">
        <f>IF($C20=0,$C20,Nabídka!E20/Nabídka!$C20*$C20)</f>
        <v>0</v>
      </c>
      <c r="F20" s="37">
        <f>IF($C20=0,$C20,Nabídka!F20/Nabídka!$C20*$C20)</f>
        <v>0</v>
      </c>
      <c r="G20" s="37">
        <f>IF($C20=0,$C20,Nabídka!G20/Nabídka!$C20*$C20)</f>
        <v>0</v>
      </c>
    </row>
    <row r="21" spans="2:7" ht="20.1" customHeight="1">
      <c r="B21" s="32" t="s">
        <v>23</v>
      </c>
      <c r="C21" s="33">
        <v>2</v>
      </c>
      <c r="D21" s="34">
        <f>+Nabídka!D21</f>
        <v>0</v>
      </c>
      <c r="E21" s="34">
        <f>IF($C21=0,$C21,Nabídka!E21/Nabídka!$C21*$C21)</f>
        <v>0</v>
      </c>
      <c r="F21" s="34">
        <f>IF($C21=0,$C21,Nabídka!F21/Nabídka!$C21*$C21)</f>
        <v>0</v>
      </c>
      <c r="G21" s="34">
        <f>IF($C21=0,$C21,Nabídka!G21/Nabídka!$C21*$C21)</f>
        <v>0</v>
      </c>
    </row>
    <row r="22" spans="2:7" ht="20.1" customHeight="1">
      <c r="B22" s="35" t="s">
        <v>24</v>
      </c>
      <c r="C22" s="36">
        <v>0</v>
      </c>
      <c r="D22" s="37">
        <f>+Nabídka!D22</f>
        <v>0</v>
      </c>
      <c r="E22" s="37">
        <f>IF($C22=0,$C22,Nabídka!E22/Nabídka!$C22*$C22)</f>
        <v>0</v>
      </c>
      <c r="F22" s="37">
        <f>IF($C22=0,$C22,Nabídka!F22/Nabídka!$C22*$C22)</f>
        <v>0</v>
      </c>
      <c r="G22" s="37">
        <f>IF($C22=0,$C22,Nabídka!G22/Nabídka!$C22*$C22)</f>
        <v>0</v>
      </c>
    </row>
    <row r="23" spans="2:7" ht="20.1" customHeight="1">
      <c r="B23" s="32" t="s">
        <v>25</v>
      </c>
      <c r="C23" s="33">
        <v>2</v>
      </c>
      <c r="D23" s="34">
        <f>+Nabídka!D23</f>
        <v>0</v>
      </c>
      <c r="E23" s="34">
        <f>IF($C23=0,$C23,Nabídka!E23/Nabídka!$C23*$C23)</f>
        <v>0</v>
      </c>
      <c r="F23" s="34">
        <f>IF($C23=0,$C23,Nabídka!F23/Nabídka!$C23*$C23)</f>
        <v>0</v>
      </c>
      <c r="G23" s="34">
        <f>IF($C23=0,$C23,Nabídka!G23/Nabídka!$C23*$C23)</f>
        <v>0</v>
      </c>
    </row>
    <row r="24" spans="2:7" ht="20.1" customHeight="1">
      <c r="B24" s="35" t="s">
        <v>17</v>
      </c>
      <c r="C24" s="36">
        <v>1</v>
      </c>
      <c r="D24" s="37">
        <f>+Nabídka!D24</f>
        <v>0</v>
      </c>
      <c r="E24" s="37">
        <f>IF($C24=0,$C24,Nabídka!E24/Nabídka!$C24*$C24)</f>
        <v>0</v>
      </c>
      <c r="F24" s="37">
        <f>IF($C24=0,$C24,Nabídka!F24/Nabídka!$C24*$C24)</f>
        <v>0</v>
      </c>
      <c r="G24" s="37">
        <f>IF($C24=0,$C24,Nabídka!G24/Nabídka!$C24*$C24)</f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7" ht="20.1" customHeight="1">
      <c r="B26" s="62" t="s">
        <v>43</v>
      </c>
      <c r="C26" s="64"/>
      <c r="D26" s="38"/>
      <c r="E26" s="39">
        <f>SUM(E13:E24)</f>
        <v>0</v>
      </c>
      <c r="F26" s="39">
        <f>SUM(F13:F24)</f>
        <v>0</v>
      </c>
      <c r="G26" s="39">
        <f>SUM(G13:G24)</f>
        <v>0</v>
      </c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7" ht="20.1" customHeight="1">
      <c r="B29" s="32" t="s">
        <v>18</v>
      </c>
      <c r="C29" s="33">
        <v>50</v>
      </c>
      <c r="D29" s="34">
        <f>+Nabídka!D29</f>
        <v>0</v>
      </c>
      <c r="E29" s="34">
        <f>IF($C29=0,$C29,Nabídka!E29/Nabídka!$C29*$C29)</f>
        <v>0</v>
      </c>
      <c r="F29" s="34">
        <f>IF($C29=0,$C29,Nabídka!F29/Nabídka!$C29*$C29)</f>
        <v>0</v>
      </c>
      <c r="G29" s="34">
        <f>IF($C29=0,$C29,Nabídka!G29/Nabídka!$C29*$C29)</f>
        <v>0</v>
      </c>
    </row>
    <row r="30" spans="2:7" ht="20.1" customHeight="1">
      <c r="B30" s="35" t="s">
        <v>19</v>
      </c>
      <c r="C30" s="36">
        <v>1</v>
      </c>
      <c r="D30" s="37">
        <f>+Nabídka!D30</f>
        <v>0</v>
      </c>
      <c r="E30" s="37">
        <f>IF($C30=0,$C30,Nabídka!E30/Nabídka!$C30*$C30)</f>
        <v>0</v>
      </c>
      <c r="F30" s="37">
        <f>IF($C30=0,$C30,Nabídka!F30/Nabídka!$C30*$C30)</f>
        <v>0</v>
      </c>
      <c r="G30" s="37">
        <f>IF($C30=0,$C30,Nabídka!G30/Nabídka!$C30*$C30)</f>
        <v>0</v>
      </c>
    </row>
    <row r="31" spans="2:7" ht="20.1" customHeight="1">
      <c r="B31" s="32" t="s">
        <v>14</v>
      </c>
      <c r="C31" s="33">
        <v>1</v>
      </c>
      <c r="D31" s="34">
        <f>+Nabídka!D31</f>
        <v>0</v>
      </c>
      <c r="E31" s="34">
        <f>IF($C31=0,$C31,Nabídka!E31/Nabídka!$C31*$C31)</f>
        <v>0</v>
      </c>
      <c r="F31" s="34">
        <f>IF($C31=0,$C31,Nabídka!F31/Nabídka!$C31*$C31)</f>
        <v>0</v>
      </c>
      <c r="G31" s="34">
        <f>IF($C31=0,$C31,Nabídka!G31/Nabídka!$C31*$C31)</f>
        <v>0</v>
      </c>
    </row>
    <row r="32" spans="2:7" ht="20.1" customHeight="1">
      <c r="B32" s="35" t="s">
        <v>15</v>
      </c>
      <c r="C32" s="36">
        <v>1</v>
      </c>
      <c r="D32" s="37">
        <f>+Nabídka!D32</f>
        <v>0</v>
      </c>
      <c r="E32" s="37">
        <f>IF($C32=0,$C32,Nabídka!E32/Nabídka!$C32*$C32)</f>
        <v>0</v>
      </c>
      <c r="F32" s="37">
        <f>IF($C32=0,$C32,Nabídka!F32/Nabídka!$C32*$C32)</f>
        <v>0</v>
      </c>
      <c r="G32" s="37">
        <f>IF($C32=0,$C32,Nabídka!G32/Nabídka!$C32*$C32)</f>
        <v>0</v>
      </c>
    </row>
    <row r="33" spans="2:7" ht="20.1" customHeight="1">
      <c r="B33" s="32" t="s">
        <v>17</v>
      </c>
      <c r="C33" s="33">
        <v>1</v>
      </c>
      <c r="D33" s="34">
        <f>+Nabídka!D33</f>
        <v>0</v>
      </c>
      <c r="E33" s="34">
        <f>IF($C33=0,$C33,Nabídka!E33/Nabídka!$C33*$C33)</f>
        <v>0</v>
      </c>
      <c r="F33" s="34">
        <f>IF($C33=0,$C33,Nabídka!F33/Nabídka!$C33*$C33)</f>
        <v>0</v>
      </c>
      <c r="G33" s="34">
        <f>IF($C33=0,$C33,Nabídka!G33/Nabídka!$C33*$C33)</f>
        <v>0</v>
      </c>
    </row>
    <row r="34" spans="2:7" ht="9.95" customHeight="1">
      <c r="B34" s="56"/>
      <c r="C34" s="57"/>
      <c r="D34" s="57"/>
      <c r="E34" s="57"/>
      <c r="F34" s="57"/>
      <c r="G34" s="58"/>
    </row>
    <row r="35" spans="2:7" ht="20.1" customHeight="1">
      <c r="B35" s="62" t="s">
        <v>44</v>
      </c>
      <c r="C35" s="64"/>
      <c r="D35" s="38"/>
      <c r="E35" s="39">
        <f>SUM(E29:E33)</f>
        <v>0</v>
      </c>
      <c r="F35" s="39">
        <f>SUM(F29:F33)</f>
        <v>0</v>
      </c>
      <c r="G35" s="39">
        <f>SUM(G29:G33)</f>
        <v>0</v>
      </c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v>16</v>
      </c>
      <c r="D38" s="34">
        <f>+Nabídka!D38</f>
        <v>0</v>
      </c>
      <c r="E38" s="34">
        <f>IF($C38=0,$C38,Nabídka!E38/Nabídka!$C38*$C38)</f>
        <v>0</v>
      </c>
      <c r="F38" s="34">
        <f>IF($C38=0,$C38,Nabídka!F38/Nabídka!$C38*$C38)</f>
        <v>0</v>
      </c>
      <c r="G38" s="34">
        <f>IF($C38=0,$C38,Nabídka!G38/Nabídka!$C38*$C38)</f>
        <v>0</v>
      </c>
    </row>
    <row r="39" spans="2:7" ht="20.1" customHeight="1">
      <c r="B39" s="35" t="s">
        <v>27</v>
      </c>
      <c r="C39" s="36">
        <v>3</v>
      </c>
      <c r="D39" s="37">
        <f>+Nabídka!D39</f>
        <v>0</v>
      </c>
      <c r="E39" s="37">
        <f>IF($C39=0,$C39,Nabídka!E39/Nabídka!$C39*$C39)</f>
        <v>0</v>
      </c>
      <c r="F39" s="37">
        <f>IF($C39=0,$C39,Nabídka!F39/Nabídka!$C39*$C39)</f>
        <v>0</v>
      </c>
      <c r="G39" s="37">
        <f>IF($C39=0,$C39,Nabídka!G39/Nabídka!$C39*$C39)</f>
        <v>0</v>
      </c>
    </row>
    <row r="40" spans="2:7" ht="20.1" customHeight="1">
      <c r="B40" s="32" t="s">
        <v>28</v>
      </c>
      <c r="C40" s="33">
        <v>4</v>
      </c>
      <c r="D40" s="34">
        <f>+Nabídka!D40</f>
        <v>0</v>
      </c>
      <c r="E40" s="34">
        <f>IF($C40=0,$C40,Nabídka!E40/Nabídka!$C40*$C40)</f>
        <v>0</v>
      </c>
      <c r="F40" s="34">
        <f>IF($C40=0,$C40,Nabídka!F40/Nabídka!$C40*$C40)</f>
        <v>0</v>
      </c>
      <c r="G40" s="34">
        <f>IF($C40=0,$C40,Nabídka!G40/Nabídka!$C40*$C40)</f>
        <v>0</v>
      </c>
    </row>
    <row r="41" spans="2:7" ht="20.1" customHeight="1">
      <c r="B41" s="35" t="s">
        <v>29</v>
      </c>
      <c r="C41" s="36">
        <v>60</v>
      </c>
      <c r="D41" s="37">
        <f>+Nabídka!D41</f>
        <v>0</v>
      </c>
      <c r="E41" s="37">
        <f>IF($C41=0,$C41,Nabídka!E41/Nabídka!$C41*$C41)</f>
        <v>0</v>
      </c>
      <c r="F41" s="37">
        <f>IF($C41=0,$C41,Nabídka!F41/Nabídka!$C41*$C41)</f>
        <v>0</v>
      </c>
      <c r="G41" s="37">
        <f>IF($C41=0,$C41,Nabídka!G41/Nabídka!$C41*$C41)</f>
        <v>0</v>
      </c>
    </row>
    <row r="42" spans="2:7" ht="20.1" customHeight="1">
      <c r="B42" s="32" t="s">
        <v>30</v>
      </c>
      <c r="C42" s="33">
        <v>1</v>
      </c>
      <c r="D42" s="34">
        <f>+Nabídka!D42</f>
        <v>0</v>
      </c>
      <c r="E42" s="34">
        <f>IF($C42=0,$C42,Nabídka!E42/Nabídka!$C42*$C42)</f>
        <v>0</v>
      </c>
      <c r="F42" s="34">
        <f>IF($C42=0,$C42,Nabídka!F42/Nabídka!$C42*$C42)</f>
        <v>0</v>
      </c>
      <c r="G42" s="34">
        <f>IF($C42=0,$C42,Nabídka!G42/Nabídka!$C42*$C42)</f>
        <v>0</v>
      </c>
    </row>
    <row r="43" spans="2:7" ht="20.1" customHeight="1">
      <c r="B43" s="35" t="s">
        <v>31</v>
      </c>
      <c r="C43" s="36">
        <v>1</v>
      </c>
      <c r="D43" s="37">
        <f>+Nabídka!D43</f>
        <v>0</v>
      </c>
      <c r="E43" s="37">
        <f>IF($C43=0,$C43,Nabídka!E43/Nabídka!$C43*$C43)</f>
        <v>0</v>
      </c>
      <c r="F43" s="37">
        <f>IF($C43=0,$C43,Nabídka!F43/Nabídka!$C43*$C43)</f>
        <v>0</v>
      </c>
      <c r="G43" s="37">
        <f>IF($C43=0,$C43,Nabídka!G43/Nabídka!$C43*$C43)</f>
        <v>0</v>
      </c>
    </row>
    <row r="44" spans="2:7" ht="20.1" customHeight="1">
      <c r="B44" s="32" t="s">
        <v>32</v>
      </c>
      <c r="C44" s="33">
        <v>1</v>
      </c>
      <c r="D44" s="34">
        <f>+Nabídka!D44</f>
        <v>0</v>
      </c>
      <c r="E44" s="34">
        <f>IF($C44=0,$C44,Nabídka!E44/Nabídka!$C44*$C44)</f>
        <v>0</v>
      </c>
      <c r="F44" s="34">
        <f>IF($C44=0,$C44,Nabídka!F44/Nabídka!$C44*$C44)</f>
        <v>0</v>
      </c>
      <c r="G44" s="34">
        <f>IF($C44=0,$C44,Nabídka!G44/Nabídka!$C44*$C44)</f>
        <v>0</v>
      </c>
    </row>
    <row r="45" spans="2:7" ht="20.1" customHeight="1">
      <c r="B45" s="35" t="s">
        <v>22</v>
      </c>
      <c r="C45" s="36">
        <v>105</v>
      </c>
      <c r="D45" s="37">
        <f>+Nabídka!D45</f>
        <v>0</v>
      </c>
      <c r="E45" s="37">
        <f>IF($C45=0,$C45,Nabídka!E45/Nabídka!$C45*$C45)</f>
        <v>0</v>
      </c>
      <c r="F45" s="37">
        <f>IF($C45=0,$C45,Nabídka!F45/Nabídka!$C45*$C45)</f>
        <v>0</v>
      </c>
      <c r="G45" s="37">
        <f>IF($C45=0,$C45,Nabídka!G45/Nabídka!$C45*$C45)</f>
        <v>0</v>
      </c>
    </row>
    <row r="46" spans="2:7" ht="20.1" customHeight="1">
      <c r="B46" s="32" t="s">
        <v>33</v>
      </c>
      <c r="C46" s="33">
        <v>1</v>
      </c>
      <c r="D46" s="34">
        <f>+Nabídka!D46</f>
        <v>0</v>
      </c>
      <c r="E46" s="34">
        <f>IF($C46=0,$C46,Nabídka!E46/Nabídka!$C46*$C46)</f>
        <v>0</v>
      </c>
      <c r="F46" s="34">
        <f>IF($C46=0,$C46,Nabídka!F46/Nabídka!$C46*$C46)</f>
        <v>0</v>
      </c>
      <c r="G46" s="34">
        <f>IF($C46=0,$C46,Nabídka!G46/Nabídka!$C46*$C46)</f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7" ht="20.1" customHeight="1">
      <c r="B48" s="62" t="s">
        <v>45</v>
      </c>
      <c r="C48" s="64"/>
      <c r="D48" s="38"/>
      <c r="E48" s="39">
        <f>SUM(E38:E46)</f>
        <v>0</v>
      </c>
      <c r="F48" s="39">
        <f>SUM(F38:F46)</f>
        <v>0</v>
      </c>
      <c r="G48" s="39">
        <f>SUM(G38:G46)</f>
        <v>0</v>
      </c>
    </row>
    <row r="50" spans="2:9" ht="15.75">
      <c r="B50" s="65" t="s">
        <v>36</v>
      </c>
      <c r="C50" s="67"/>
      <c r="D50" s="41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</sheetData>
  <sheetProtection algorithmName="SHA-512" hashValue="6tg/CMa4L75QQZ9Ne/VyaqX1eWFxBup1SMXL5UZlXOdUQkPAxtdYcFE+HU8DZ9uWjIFtBVcTgofdTzg0EmyijA==" saltValue="mqLm2mSJsJdLVKr2B0PUoQ==" spinCount="100000" sheet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24 C31:C33 C15:C17" name="Range2_5_2_1_6"/>
    <protectedRange sqref="C38" name="Range2_5_2_1_7"/>
    <protectedRange sqref="C14" name="Range2_5_2_1_3"/>
    <protectedRange sqref="C39" name="Range2_5_2_1_2"/>
    <protectedRange sqref="C27:E27 C19:C20 E26:G26 E25" name="Range2_5_2_1_10_1"/>
    <protectedRange sqref="C26:D26" name="Range2_5_2_1_10_1_1"/>
    <protectedRange sqref="C35:D35" name="Range2_5_2_1_10_1_2"/>
    <protectedRange sqref="C48:D48" name="Range2_5_2_1_10_1_3"/>
    <protectedRange sqref="C18" name="Range2_5_2_1_6_2"/>
    <protectedRange sqref="E35:G35" name="Range2_5_2_1_11"/>
  </protectedRanges>
  <mergeCells count="17">
    <mergeCell ref="B36:G36"/>
    <mergeCell ref="B37:G37"/>
    <mergeCell ref="B47:G47"/>
    <mergeCell ref="B48:C48"/>
    <mergeCell ref="B50:C50"/>
    <mergeCell ref="B35:C35"/>
    <mergeCell ref="B12:G12"/>
    <mergeCell ref="B25:G25"/>
    <mergeCell ref="B26:C26"/>
    <mergeCell ref="B27:G27"/>
    <mergeCell ref="B28:G28"/>
    <mergeCell ref="B34:G34"/>
    <mergeCell ref="B2:G2"/>
    <mergeCell ref="C4:G4"/>
    <mergeCell ref="C5:G5"/>
    <mergeCell ref="C6:G6"/>
    <mergeCell ref="B8:G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36"/>
  </sheetViews>
  <sheetFormatPr defaultColWidth="9.140625" defaultRowHeight="15"/>
  <cols>
    <col min="1" max="1" width="9.140625" style="26" customWidth="1"/>
    <col min="2" max="2" width="56.28125" style="26" bestFit="1" customWidth="1"/>
    <col min="3" max="4" width="15.7109375" style="26" customWidth="1"/>
    <col min="5" max="7" width="25.7109375" style="26" customWidth="1"/>
    <col min="8" max="8" width="9.140625" style="26" customWidth="1"/>
    <col min="9" max="9" width="9.7109375" style="26" bestFit="1" customWidth="1"/>
    <col min="10" max="16384" width="9.140625" style="26" customWidth="1"/>
  </cols>
  <sheetData>
    <row r="1" ht="13.5" thickBot="1">
      <c r="A1" s="46"/>
    </row>
    <row r="2" spans="2:7" ht="19.5" thickBot="1">
      <c r="B2" s="68" t="s">
        <v>51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40</v>
      </c>
      <c r="D4" s="71"/>
      <c r="E4" s="71"/>
      <c r="F4" s="71"/>
      <c r="G4" s="71"/>
    </row>
    <row r="5" spans="2:7" ht="20.1" customHeight="1">
      <c r="B5" s="2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28" t="s">
        <v>2</v>
      </c>
      <c r="C6" s="105">
        <f>+Nabídka!C6</f>
        <v>0</v>
      </c>
      <c r="D6" s="105"/>
      <c r="E6" s="100"/>
      <c r="F6" s="100"/>
      <c r="G6" s="100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7</v>
      </c>
      <c r="G10" s="30" t="s">
        <v>8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v>3</v>
      </c>
      <c r="D13" s="34">
        <f>+Nabídka!D13</f>
        <v>0</v>
      </c>
      <c r="E13" s="34">
        <f>IF($C13=0,$C13,Nabídka!E13/Nabídka!$C13*$C13)</f>
        <v>0</v>
      </c>
      <c r="F13" s="34">
        <f>IF($C13=0,$C13,Nabídka!F13/Nabídka!$C13*$C13)</f>
        <v>0</v>
      </c>
      <c r="G13" s="34">
        <f>IF($C13=0,$C13,Nabídka!G13/Nabídka!$C13*$C13)</f>
        <v>0</v>
      </c>
    </row>
    <row r="14" spans="2:7" ht="20.1" customHeight="1">
      <c r="B14" s="35" t="s">
        <v>10</v>
      </c>
      <c r="C14" s="36">
        <v>0</v>
      </c>
      <c r="D14" s="37">
        <f>+Nabídka!D14</f>
        <v>0</v>
      </c>
      <c r="E14" s="37">
        <f>IF($C14=0,$C14,Nabídka!E14/Nabídka!$C14*$C14)</f>
        <v>0</v>
      </c>
      <c r="F14" s="37">
        <f>IF($C14=0,$C14,Nabídka!F14/Nabídka!$C14*$C14)</f>
        <v>0</v>
      </c>
      <c r="G14" s="37">
        <f>IF($C14=0,$C14,Nabídka!G14/Nabídka!$C14*$C14)</f>
        <v>0</v>
      </c>
    </row>
    <row r="15" spans="2:7" ht="20.1" customHeight="1">
      <c r="B15" s="32" t="s">
        <v>11</v>
      </c>
      <c r="C15" s="33">
        <v>0</v>
      </c>
      <c r="D15" s="34">
        <f>+Nabídka!D15</f>
        <v>0</v>
      </c>
      <c r="E15" s="34">
        <f>IF($C15=0,$C15,Nabídka!E15/Nabídka!$C15*$C15)</f>
        <v>0</v>
      </c>
      <c r="F15" s="34">
        <f>IF($C15=0,$C15,Nabídka!F15/Nabídka!$C15*$C15)</f>
        <v>0</v>
      </c>
      <c r="G15" s="34">
        <f>IF($C15=0,$C15,Nabídka!G15/Nabídka!$C15*$C15)</f>
        <v>0</v>
      </c>
    </row>
    <row r="16" spans="2:7" ht="20.1" customHeight="1">
      <c r="B16" s="35" t="s">
        <v>12</v>
      </c>
      <c r="C16" s="36">
        <v>1</v>
      </c>
      <c r="D16" s="37">
        <f>+Nabídka!D16</f>
        <v>0</v>
      </c>
      <c r="E16" s="37">
        <f>IF($C16=0,$C16,Nabídka!E16/Nabídka!$C16*$C16)</f>
        <v>0</v>
      </c>
      <c r="F16" s="37">
        <f>IF($C16=0,$C16,Nabídka!F16/Nabídka!$C16*$C16)</f>
        <v>0</v>
      </c>
      <c r="G16" s="37">
        <f>IF($C16=0,$C16,Nabídka!G16/Nabídka!$C16*$C16)</f>
        <v>0</v>
      </c>
    </row>
    <row r="17" spans="2:7" ht="20.1" customHeight="1">
      <c r="B17" s="32" t="s">
        <v>13</v>
      </c>
      <c r="C17" s="33">
        <v>0</v>
      </c>
      <c r="D17" s="34">
        <f>+Nabídka!D17</f>
        <v>0</v>
      </c>
      <c r="E17" s="34">
        <f>IF($C17=0,$C17,Nabídka!E17/Nabídka!$C17*$C17)</f>
        <v>0</v>
      </c>
      <c r="F17" s="34">
        <f>IF($C17=0,$C17,Nabídka!F17/Nabídka!$C17*$C17)</f>
        <v>0</v>
      </c>
      <c r="G17" s="34">
        <f>IF($C17=0,$C17,Nabídka!G17/Nabídka!$C17*$C17)</f>
        <v>0</v>
      </c>
    </row>
    <row r="18" spans="2:7" ht="20.1" customHeight="1">
      <c r="B18" s="35" t="s">
        <v>48</v>
      </c>
      <c r="C18" s="47">
        <v>0</v>
      </c>
      <c r="D18" s="37">
        <f>+Nabídka!D18</f>
        <v>0</v>
      </c>
      <c r="E18" s="37">
        <f>IF($C18=0,$C18,Nabídka!E18/Nabídka!$C18*$C18)</f>
        <v>0</v>
      </c>
      <c r="F18" s="37">
        <f>IF($C18=0,$C18,Nabídka!F18/Nabídka!$C18*$C18)</f>
        <v>0</v>
      </c>
      <c r="G18" s="37">
        <f>IF($C18=0,$C18,Nabídka!G18/Nabídka!$C18*$C18)</f>
        <v>0</v>
      </c>
    </row>
    <row r="19" spans="2:7" ht="20.1" customHeight="1">
      <c r="B19" s="32" t="s">
        <v>20</v>
      </c>
      <c r="C19" s="33">
        <v>250</v>
      </c>
      <c r="D19" s="34">
        <f>+Nabídka!D19</f>
        <v>0</v>
      </c>
      <c r="E19" s="34">
        <f>IF($C19=0,$C19,Nabídka!E19/Nabídka!$C19*$C19)</f>
        <v>0</v>
      </c>
      <c r="F19" s="34">
        <f>IF($C19=0,$C19,Nabídka!F19/Nabídka!$C19*$C19)</f>
        <v>0</v>
      </c>
      <c r="G19" s="34">
        <f>IF($C19=0,$C19,Nabídka!G19/Nabídka!$C19*$C19)</f>
        <v>0</v>
      </c>
    </row>
    <row r="20" spans="2:7" ht="20.1" customHeight="1">
      <c r="B20" s="35" t="s">
        <v>21</v>
      </c>
      <c r="C20" s="36">
        <v>0</v>
      </c>
      <c r="D20" s="37">
        <f>+Nabídka!D20</f>
        <v>0</v>
      </c>
      <c r="E20" s="37">
        <f>IF($C20=0,$C20,Nabídka!E20/Nabídka!$C20*$C20)</f>
        <v>0</v>
      </c>
      <c r="F20" s="37">
        <f>IF($C20=0,$C20,Nabídka!F20/Nabídka!$C20*$C20)</f>
        <v>0</v>
      </c>
      <c r="G20" s="37">
        <f>IF($C20=0,$C20,Nabídka!G20/Nabídka!$C20*$C20)</f>
        <v>0</v>
      </c>
    </row>
    <row r="21" spans="2:7" ht="20.1" customHeight="1">
      <c r="B21" s="32" t="s">
        <v>23</v>
      </c>
      <c r="C21" s="33">
        <v>2</v>
      </c>
      <c r="D21" s="34">
        <f>+Nabídka!D21</f>
        <v>0</v>
      </c>
      <c r="E21" s="34">
        <f>IF($C21=0,$C21,Nabídka!E21/Nabídka!$C21*$C21)</f>
        <v>0</v>
      </c>
      <c r="F21" s="34">
        <f>IF($C21=0,$C21,Nabídka!F21/Nabídka!$C21*$C21)</f>
        <v>0</v>
      </c>
      <c r="G21" s="34">
        <f>IF($C21=0,$C21,Nabídka!G21/Nabídka!$C21*$C21)</f>
        <v>0</v>
      </c>
    </row>
    <row r="22" spans="2:7" ht="20.1" customHeight="1">
      <c r="B22" s="35" t="s">
        <v>24</v>
      </c>
      <c r="C22" s="36">
        <v>0</v>
      </c>
      <c r="D22" s="37">
        <f>+Nabídka!D22</f>
        <v>0</v>
      </c>
      <c r="E22" s="37">
        <f>IF($C22=0,$C22,Nabídka!E22/Nabídka!$C22*$C22)</f>
        <v>0</v>
      </c>
      <c r="F22" s="37">
        <f>IF($C22=0,$C22,Nabídka!F22/Nabídka!$C22*$C22)</f>
        <v>0</v>
      </c>
      <c r="G22" s="37">
        <f>IF($C22=0,$C22,Nabídka!G22/Nabídka!$C22*$C22)</f>
        <v>0</v>
      </c>
    </row>
    <row r="23" spans="2:7" ht="20.1" customHeight="1">
      <c r="B23" s="32" t="s">
        <v>25</v>
      </c>
      <c r="C23" s="33">
        <v>0</v>
      </c>
      <c r="D23" s="34">
        <f>+Nabídka!D23</f>
        <v>0</v>
      </c>
      <c r="E23" s="34">
        <f>IF($C23=0,$C23,Nabídka!E23/Nabídka!$C23*$C23)</f>
        <v>0</v>
      </c>
      <c r="F23" s="34">
        <f>IF($C23=0,$C23,Nabídka!F23/Nabídka!$C23*$C23)</f>
        <v>0</v>
      </c>
      <c r="G23" s="34">
        <f>IF($C23=0,$C23,Nabídka!G23/Nabídka!$C23*$C23)</f>
        <v>0</v>
      </c>
    </row>
    <row r="24" spans="2:7" ht="20.1" customHeight="1">
      <c r="B24" s="35" t="s">
        <v>17</v>
      </c>
      <c r="C24" s="36">
        <v>1</v>
      </c>
      <c r="D24" s="37">
        <f>+Nabídka!D24</f>
        <v>0</v>
      </c>
      <c r="E24" s="37">
        <f>IF($C24=0,$C24,Nabídka!E24/Nabídka!$C24*$C24)</f>
        <v>0</v>
      </c>
      <c r="F24" s="37">
        <f>IF($C24=0,$C24,Nabídka!F24/Nabídka!$C24*$C24)</f>
        <v>0</v>
      </c>
      <c r="G24" s="37">
        <f>IF($C24=0,$C24,Nabídka!G24/Nabídka!$C24*$C24)</f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7" ht="20.1" customHeight="1">
      <c r="B26" s="62" t="s">
        <v>43</v>
      </c>
      <c r="C26" s="64"/>
      <c r="D26" s="38"/>
      <c r="E26" s="39">
        <f>SUM(E13:E24)</f>
        <v>0</v>
      </c>
      <c r="F26" s="39">
        <f>SUM(F13:F24)</f>
        <v>0</v>
      </c>
      <c r="G26" s="39">
        <f>SUM(G13:G24)</f>
        <v>0</v>
      </c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7" ht="20.1" customHeight="1">
      <c r="B29" s="32" t="s">
        <v>18</v>
      </c>
      <c r="C29" s="33">
        <v>60</v>
      </c>
      <c r="D29" s="34">
        <f>+Nabídka!D29</f>
        <v>0</v>
      </c>
      <c r="E29" s="34">
        <f>IF($C29=0,$C29,Nabídka!E29/Nabídka!$C29*$C29)</f>
        <v>0</v>
      </c>
      <c r="F29" s="34">
        <f>IF($C29=0,$C29,Nabídka!F29/Nabídka!$C29*$C29)</f>
        <v>0</v>
      </c>
      <c r="G29" s="34">
        <f>IF($C29=0,$C29,Nabídka!G29/Nabídka!$C29*$C29)</f>
        <v>0</v>
      </c>
    </row>
    <row r="30" spans="2:7" ht="20.1" customHeight="1">
      <c r="B30" s="35" t="s">
        <v>19</v>
      </c>
      <c r="C30" s="36">
        <v>0</v>
      </c>
      <c r="D30" s="37">
        <f>+Nabídka!D30</f>
        <v>0</v>
      </c>
      <c r="E30" s="37">
        <f>IF($C30=0,$C30,Nabídka!E30/Nabídka!$C30*$C30)</f>
        <v>0</v>
      </c>
      <c r="F30" s="37">
        <f>IF($C30=0,$C30,Nabídka!F30/Nabídka!$C30*$C30)</f>
        <v>0</v>
      </c>
      <c r="G30" s="37">
        <f>IF($C30=0,$C30,Nabídka!G30/Nabídka!$C30*$C30)</f>
        <v>0</v>
      </c>
    </row>
    <row r="31" spans="2:7" ht="20.1" customHeight="1">
      <c r="B31" s="32" t="s">
        <v>14</v>
      </c>
      <c r="C31" s="33">
        <v>1</v>
      </c>
      <c r="D31" s="34">
        <f>+Nabídka!D31</f>
        <v>0</v>
      </c>
      <c r="E31" s="34">
        <f>IF($C31=0,$C31,Nabídka!E31/Nabídka!$C31*$C31)</f>
        <v>0</v>
      </c>
      <c r="F31" s="34">
        <f>IF($C31=0,$C31,Nabídka!F31/Nabídka!$C31*$C31)</f>
        <v>0</v>
      </c>
      <c r="G31" s="34">
        <f>IF($C31=0,$C31,Nabídka!G31/Nabídka!$C31*$C31)</f>
        <v>0</v>
      </c>
    </row>
    <row r="32" spans="2:7" ht="20.1" customHeight="1">
      <c r="B32" s="35" t="s">
        <v>15</v>
      </c>
      <c r="C32" s="36">
        <v>1</v>
      </c>
      <c r="D32" s="37">
        <f>+Nabídka!D32</f>
        <v>0</v>
      </c>
      <c r="E32" s="37">
        <f>IF($C32=0,$C32,Nabídka!E32/Nabídka!$C32*$C32)</f>
        <v>0</v>
      </c>
      <c r="F32" s="37">
        <f>IF($C32=0,$C32,Nabídka!F32/Nabídka!$C32*$C32)</f>
        <v>0</v>
      </c>
      <c r="G32" s="37">
        <f>IF($C32=0,$C32,Nabídka!G32/Nabídka!$C32*$C32)</f>
        <v>0</v>
      </c>
    </row>
    <row r="33" spans="2:7" ht="20.1" customHeight="1">
      <c r="B33" s="32" t="s">
        <v>17</v>
      </c>
      <c r="C33" s="33">
        <v>1</v>
      </c>
      <c r="D33" s="34">
        <f>+Nabídka!D33</f>
        <v>0</v>
      </c>
      <c r="E33" s="34">
        <f>IF($C33=0,$C33,Nabídka!E33/Nabídka!$C33*$C33)</f>
        <v>0</v>
      </c>
      <c r="F33" s="34">
        <f>IF($C33=0,$C33,Nabídka!F33/Nabídka!$C33*$C33)</f>
        <v>0</v>
      </c>
      <c r="G33" s="34">
        <f>IF($C33=0,$C33,Nabídka!G33/Nabídka!$C33*$C33)</f>
        <v>0</v>
      </c>
    </row>
    <row r="34" spans="2:7" ht="9.95" customHeight="1">
      <c r="B34" s="56"/>
      <c r="C34" s="57"/>
      <c r="D34" s="57"/>
      <c r="E34" s="57"/>
      <c r="F34" s="57"/>
      <c r="G34" s="58"/>
    </row>
    <row r="35" spans="2:7" ht="20.1" customHeight="1">
      <c r="B35" s="62" t="s">
        <v>44</v>
      </c>
      <c r="C35" s="64"/>
      <c r="D35" s="38"/>
      <c r="E35" s="39">
        <f>SUM(E29:E33)</f>
        <v>0</v>
      </c>
      <c r="F35" s="39">
        <f>SUM(F29:F33)</f>
        <v>0</v>
      </c>
      <c r="G35" s="39">
        <f>SUM(G29:G33)</f>
        <v>0</v>
      </c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v>9</v>
      </c>
      <c r="D38" s="34">
        <f>+Nabídka!D38</f>
        <v>0</v>
      </c>
      <c r="E38" s="34">
        <f>IF($C38=0,$C38,Nabídka!E38/Nabídka!$C38*$C38)</f>
        <v>0</v>
      </c>
      <c r="F38" s="34">
        <f>IF($C38=0,$C38,Nabídka!F38/Nabídka!$C38*$C38)</f>
        <v>0</v>
      </c>
      <c r="G38" s="34">
        <f>IF($C38=0,$C38,Nabídka!G38/Nabídka!$C38*$C38)</f>
        <v>0</v>
      </c>
    </row>
    <row r="39" spans="2:7" ht="20.1" customHeight="1">
      <c r="B39" s="35" t="s">
        <v>27</v>
      </c>
      <c r="C39" s="36">
        <v>5</v>
      </c>
      <c r="D39" s="37">
        <f>+Nabídka!D39</f>
        <v>0</v>
      </c>
      <c r="E39" s="37">
        <f>IF($C39=0,$C39,Nabídka!E39/Nabídka!$C39*$C39)</f>
        <v>0</v>
      </c>
      <c r="F39" s="37">
        <f>IF($C39=0,$C39,Nabídka!F39/Nabídka!$C39*$C39)</f>
        <v>0</v>
      </c>
      <c r="G39" s="37">
        <f>IF($C39=0,$C39,Nabídka!G39/Nabídka!$C39*$C39)</f>
        <v>0</v>
      </c>
    </row>
    <row r="40" spans="2:7" ht="20.1" customHeight="1">
      <c r="B40" s="32" t="s">
        <v>28</v>
      </c>
      <c r="C40" s="33">
        <v>2</v>
      </c>
      <c r="D40" s="34">
        <f>+Nabídka!D40</f>
        <v>0</v>
      </c>
      <c r="E40" s="34">
        <f>IF($C40=0,$C40,Nabídka!E40/Nabídka!$C40*$C40)</f>
        <v>0</v>
      </c>
      <c r="F40" s="34">
        <f>IF($C40=0,$C40,Nabídka!F40/Nabídka!$C40*$C40)</f>
        <v>0</v>
      </c>
      <c r="G40" s="34">
        <f>IF($C40=0,$C40,Nabídka!G40/Nabídka!$C40*$C40)</f>
        <v>0</v>
      </c>
    </row>
    <row r="41" spans="2:7" ht="20.1" customHeight="1">
      <c r="B41" s="35" t="s">
        <v>29</v>
      </c>
      <c r="C41" s="36">
        <v>60</v>
      </c>
      <c r="D41" s="37">
        <f>+Nabídka!D41</f>
        <v>0</v>
      </c>
      <c r="E41" s="37">
        <f>IF($C41=0,$C41,Nabídka!E41/Nabídka!$C41*$C41)</f>
        <v>0</v>
      </c>
      <c r="F41" s="37">
        <f>IF($C41=0,$C41,Nabídka!F41/Nabídka!$C41*$C41)</f>
        <v>0</v>
      </c>
      <c r="G41" s="37">
        <f>IF($C41=0,$C41,Nabídka!G41/Nabídka!$C41*$C41)</f>
        <v>0</v>
      </c>
    </row>
    <row r="42" spans="2:7" ht="20.1" customHeight="1">
      <c r="B42" s="32" t="s">
        <v>30</v>
      </c>
      <c r="C42" s="33">
        <v>1</v>
      </c>
      <c r="D42" s="34">
        <f>+Nabídka!D42</f>
        <v>0</v>
      </c>
      <c r="E42" s="34">
        <f>IF($C42=0,$C42,Nabídka!E42/Nabídka!$C42*$C42)</f>
        <v>0</v>
      </c>
      <c r="F42" s="34">
        <f>IF($C42=0,$C42,Nabídka!F42/Nabídka!$C42*$C42)</f>
        <v>0</v>
      </c>
      <c r="G42" s="34">
        <f>IF($C42=0,$C42,Nabídka!G42/Nabídka!$C42*$C42)</f>
        <v>0</v>
      </c>
    </row>
    <row r="43" spans="2:7" ht="20.1" customHeight="1">
      <c r="B43" s="35" t="s">
        <v>31</v>
      </c>
      <c r="C43" s="36">
        <v>0</v>
      </c>
      <c r="D43" s="37">
        <f>+Nabídka!D43</f>
        <v>0</v>
      </c>
      <c r="E43" s="37">
        <f>IF($C43=0,$C43,Nabídka!E43/Nabídka!$C43*$C43)</f>
        <v>0</v>
      </c>
      <c r="F43" s="37">
        <f>IF($C43=0,$C43,Nabídka!F43/Nabídka!$C43*$C43)</f>
        <v>0</v>
      </c>
      <c r="G43" s="37">
        <f>IF($C43=0,$C43,Nabídka!G43/Nabídka!$C43*$C43)</f>
        <v>0</v>
      </c>
    </row>
    <row r="44" spans="2:7" ht="20.1" customHeight="1">
      <c r="B44" s="32" t="s">
        <v>32</v>
      </c>
      <c r="C44" s="33">
        <v>0</v>
      </c>
      <c r="D44" s="34">
        <f>+Nabídka!D44</f>
        <v>0</v>
      </c>
      <c r="E44" s="34">
        <f>IF($C44=0,$C44,Nabídka!E44/Nabídka!$C44*$C44)</f>
        <v>0</v>
      </c>
      <c r="F44" s="34">
        <f>IF($C44=0,$C44,Nabídka!F44/Nabídka!$C44*$C44)</f>
        <v>0</v>
      </c>
      <c r="G44" s="34">
        <f>IF($C44=0,$C44,Nabídka!G44/Nabídka!$C44*$C44)</f>
        <v>0</v>
      </c>
    </row>
    <row r="45" spans="2:7" ht="20.1" customHeight="1">
      <c r="B45" s="35" t="s">
        <v>22</v>
      </c>
      <c r="C45" s="36">
        <v>100</v>
      </c>
      <c r="D45" s="37">
        <f>+Nabídka!D45</f>
        <v>0</v>
      </c>
      <c r="E45" s="37">
        <f>IF($C45=0,$C45,Nabídka!E45/Nabídka!$C45*$C45)</f>
        <v>0</v>
      </c>
      <c r="F45" s="37">
        <f>IF($C45=0,$C45,Nabídka!F45/Nabídka!$C45*$C45)</f>
        <v>0</v>
      </c>
      <c r="G45" s="37">
        <f>IF($C45=0,$C45,Nabídka!G45/Nabídka!$C45*$C45)</f>
        <v>0</v>
      </c>
    </row>
    <row r="46" spans="2:7" ht="20.1" customHeight="1">
      <c r="B46" s="32" t="s">
        <v>33</v>
      </c>
      <c r="C46" s="33">
        <v>1</v>
      </c>
      <c r="D46" s="34">
        <f>+Nabídka!D46</f>
        <v>0</v>
      </c>
      <c r="E46" s="34">
        <f>IF($C46=0,$C46,Nabídka!E46/Nabídka!$C46*$C46)</f>
        <v>0</v>
      </c>
      <c r="F46" s="34">
        <f>IF($C46=0,$C46,Nabídka!F46/Nabídka!$C46*$C46)</f>
        <v>0</v>
      </c>
      <c r="G46" s="34">
        <f>IF($C46=0,$C46,Nabídka!G46/Nabídka!$C46*$C46)</f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7" ht="20.1" customHeight="1">
      <c r="B48" s="62" t="s">
        <v>45</v>
      </c>
      <c r="C48" s="64"/>
      <c r="D48" s="38"/>
      <c r="E48" s="39">
        <f>SUM(E38:E46)</f>
        <v>0</v>
      </c>
      <c r="F48" s="39">
        <f>SUM(F38:F46)</f>
        <v>0</v>
      </c>
      <c r="G48" s="39">
        <f>SUM(G38:G46)</f>
        <v>0</v>
      </c>
    </row>
    <row r="50" spans="2:9" ht="15.75">
      <c r="B50" s="65" t="s">
        <v>36</v>
      </c>
      <c r="C50" s="67"/>
      <c r="D50" s="41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</sheetData>
  <sheetProtection algorithmName="SHA-512" hashValue="KOQQJy30aoe5LqFLXF9Rs/Aokh54iuDUcMDNq0SYj/2wW2eGTxokg/fVDkb1QLiEZP5Ab+ZdROxT+i7Q9QG0Ig==" saltValue="cQWerP61m8CMTPfAxMVtgA==" spinCount="100000" sheet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31:C33 C24 C15:C17" name="Range2_5_2_1_6"/>
    <protectedRange sqref="C38" name="Range2_5_2_1_7"/>
    <protectedRange sqref="C14" name="Range2_5_2_1_3"/>
    <protectedRange sqref="C39" name="Range2_5_2_1_2"/>
    <protectedRange sqref="C27:E27 C19:C20 E26:G26 E25" name="Range2_5_2_1_10_1"/>
    <protectedRange sqref="C26:D26" name="Range2_5_2_1_10_1_1"/>
    <protectedRange sqref="C35:D35" name="Range2_5_2_1_10_1_2"/>
    <protectedRange sqref="C48:D48" name="Range2_5_2_1_10_1_3"/>
    <protectedRange sqref="C18" name="Range2_5_2_1_6_2"/>
    <protectedRange sqref="E35" name="Range2_5_2_1_11"/>
    <protectedRange sqref="F35" name="Range2_5_2_1_12"/>
    <protectedRange sqref="G35" name="Range2_5_2_1_13"/>
  </protectedRanges>
  <mergeCells count="17">
    <mergeCell ref="B36:G36"/>
    <mergeCell ref="B37:G37"/>
    <mergeCell ref="B47:G47"/>
    <mergeCell ref="B48:C48"/>
    <mergeCell ref="B50:C50"/>
    <mergeCell ref="B35:C35"/>
    <mergeCell ref="B12:G12"/>
    <mergeCell ref="B25:G25"/>
    <mergeCell ref="B26:C26"/>
    <mergeCell ref="B27:G27"/>
    <mergeCell ref="B28:G28"/>
    <mergeCell ref="B34:G34"/>
    <mergeCell ref="B2:G2"/>
    <mergeCell ref="C4:G4"/>
    <mergeCell ref="C5:G5"/>
    <mergeCell ref="C6:G6"/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/>
  </sheetViews>
  <sheetFormatPr defaultColWidth="9.140625" defaultRowHeight="15"/>
  <cols>
    <col min="1" max="1" width="5.7109375" style="26" customWidth="1"/>
    <col min="2" max="2" width="56.28125" style="26" bestFit="1" customWidth="1"/>
    <col min="3" max="4" width="15.7109375" style="26" customWidth="1"/>
    <col min="5" max="7" width="25.7109375" style="26" customWidth="1"/>
    <col min="8" max="8" width="21.7109375" style="26" customWidth="1"/>
    <col min="9" max="16384" width="9.140625" style="26" customWidth="1"/>
  </cols>
  <sheetData>
    <row r="1" ht="13.5" thickBot="1">
      <c r="A1" s="46"/>
    </row>
    <row r="2" spans="2:7" ht="19.5" thickBot="1">
      <c r="B2" s="68" t="s">
        <v>51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37</v>
      </c>
      <c r="D4" s="71"/>
      <c r="E4" s="71"/>
      <c r="F4" s="71"/>
      <c r="G4" s="71"/>
    </row>
    <row r="5" spans="2:7" ht="20.1" customHeight="1">
      <c r="B5" s="2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28" t="s">
        <v>2</v>
      </c>
      <c r="C6" s="105">
        <f>+Nabídka!C6</f>
        <v>0</v>
      </c>
      <c r="D6" s="105"/>
      <c r="E6" s="100"/>
      <c r="F6" s="100"/>
      <c r="G6" s="100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7</v>
      </c>
      <c r="G10" s="30" t="s">
        <v>8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v>0</v>
      </c>
      <c r="D13" s="34">
        <f>+Nabídka!D13</f>
        <v>0</v>
      </c>
      <c r="E13" s="34">
        <f>IF($C13=0,$C13,Nabídka!E13/Nabídka!$C13*$C13)</f>
        <v>0</v>
      </c>
      <c r="F13" s="34">
        <f>IF($C13=0,$C13,Nabídka!F13/Nabídka!$C13*$C13)</f>
        <v>0</v>
      </c>
      <c r="G13" s="34">
        <f>IF($C13=0,$C13,Nabídka!G13/Nabídka!$C13*$C13)</f>
        <v>0</v>
      </c>
    </row>
    <row r="14" spans="2:7" ht="20.1" customHeight="1">
      <c r="B14" s="35" t="s">
        <v>10</v>
      </c>
      <c r="C14" s="36">
        <v>2</v>
      </c>
      <c r="D14" s="37">
        <f>+Nabídka!D14</f>
        <v>0</v>
      </c>
      <c r="E14" s="37">
        <f>IF($C14=0,$C14,Nabídka!E14/Nabídka!$C14*$C14)</f>
        <v>0</v>
      </c>
      <c r="F14" s="37">
        <f>IF($C14=0,$C14,Nabídka!F14/Nabídka!$C14*$C14)</f>
        <v>0</v>
      </c>
      <c r="G14" s="37">
        <f>IF($C14=0,$C14,Nabídka!G14/Nabídka!$C14*$C14)</f>
        <v>0</v>
      </c>
    </row>
    <row r="15" spans="2:7" ht="20.1" customHeight="1">
      <c r="B15" s="32" t="s">
        <v>11</v>
      </c>
      <c r="C15" s="33">
        <v>0</v>
      </c>
      <c r="D15" s="34">
        <f>+Nabídka!D15</f>
        <v>0</v>
      </c>
      <c r="E15" s="34">
        <f>IF($C15=0,$C15,Nabídka!E15/Nabídka!$C15*$C15)</f>
        <v>0</v>
      </c>
      <c r="F15" s="34">
        <f>IF($C15=0,$C15,Nabídka!F15/Nabídka!$C15*$C15)</f>
        <v>0</v>
      </c>
      <c r="G15" s="34">
        <f>IF($C15=0,$C15,Nabídka!G15/Nabídka!$C15*$C15)</f>
        <v>0</v>
      </c>
    </row>
    <row r="16" spans="2:7" ht="20.1" customHeight="1">
      <c r="B16" s="35" t="s">
        <v>12</v>
      </c>
      <c r="C16" s="36">
        <v>0</v>
      </c>
      <c r="D16" s="37">
        <f>+Nabídka!D16</f>
        <v>0</v>
      </c>
      <c r="E16" s="37">
        <f>IF($C16=0,$C16,Nabídka!E16/Nabídka!$C16*$C16)</f>
        <v>0</v>
      </c>
      <c r="F16" s="37">
        <f>IF($C16=0,$C16,Nabídka!F16/Nabídka!$C16*$C16)</f>
        <v>0</v>
      </c>
      <c r="G16" s="37">
        <f>IF($C16=0,$C16,Nabídka!G16/Nabídka!$C16*$C16)</f>
        <v>0</v>
      </c>
    </row>
    <row r="17" spans="2:7" ht="20.1" customHeight="1">
      <c r="B17" s="32" t="s">
        <v>13</v>
      </c>
      <c r="C17" s="33">
        <v>1</v>
      </c>
      <c r="D17" s="34">
        <f>+Nabídka!D17</f>
        <v>0</v>
      </c>
      <c r="E17" s="34">
        <f>IF($C17=0,$C17,Nabídka!E17/Nabídka!$C17*$C17)</f>
        <v>0</v>
      </c>
      <c r="F17" s="34">
        <f>IF($C17=0,$C17,Nabídka!F17/Nabídka!$C17*$C17)</f>
        <v>0</v>
      </c>
      <c r="G17" s="34">
        <f>IF($C17=0,$C17,Nabídka!G17/Nabídka!$C17*$C17)</f>
        <v>0</v>
      </c>
    </row>
    <row r="18" spans="2:7" ht="20.1" customHeight="1">
      <c r="B18" s="35" t="s">
        <v>48</v>
      </c>
      <c r="C18" s="47">
        <v>0</v>
      </c>
      <c r="D18" s="37">
        <f>+Nabídka!D18</f>
        <v>0</v>
      </c>
      <c r="E18" s="37">
        <f>IF($C18=0,$C18,Nabídka!E18/Nabídka!$C18*$C18)</f>
        <v>0</v>
      </c>
      <c r="F18" s="37">
        <f>IF($C18=0,$C18,Nabídka!F18/Nabídka!$C18*$C18)</f>
        <v>0</v>
      </c>
      <c r="G18" s="37">
        <f>IF($C18=0,$C18,Nabídka!G18/Nabídka!$C18*$C18)</f>
        <v>0</v>
      </c>
    </row>
    <row r="19" spans="2:7" ht="20.1" customHeight="1">
      <c r="B19" s="32" t="s">
        <v>20</v>
      </c>
      <c r="C19" s="33">
        <v>80</v>
      </c>
      <c r="D19" s="34">
        <f>+Nabídka!D19</f>
        <v>0</v>
      </c>
      <c r="E19" s="34">
        <f>IF($C19=0,$C19,Nabídka!E19/Nabídka!$C19*$C19)</f>
        <v>0</v>
      </c>
      <c r="F19" s="34">
        <f>IF($C19=0,$C19,Nabídka!F19/Nabídka!$C19*$C19)</f>
        <v>0</v>
      </c>
      <c r="G19" s="34">
        <f>IF($C19=0,$C19,Nabídka!G19/Nabídka!$C19*$C19)</f>
        <v>0</v>
      </c>
    </row>
    <row r="20" spans="2:7" ht="20.1" customHeight="1">
      <c r="B20" s="35" t="s">
        <v>21</v>
      </c>
      <c r="C20" s="36">
        <v>0</v>
      </c>
      <c r="D20" s="37">
        <f>+Nabídka!D20</f>
        <v>0</v>
      </c>
      <c r="E20" s="37">
        <f>IF($C20=0,$C20,Nabídka!E20/Nabídka!$C20*$C20)</f>
        <v>0</v>
      </c>
      <c r="F20" s="37">
        <f>IF($C20=0,$C20,Nabídka!F20/Nabídka!$C20*$C20)</f>
        <v>0</v>
      </c>
      <c r="G20" s="37">
        <f>IF($C20=0,$C20,Nabídka!G20/Nabídka!$C20*$C20)</f>
        <v>0</v>
      </c>
    </row>
    <row r="21" spans="2:7" ht="20.1" customHeight="1">
      <c r="B21" s="32" t="s">
        <v>23</v>
      </c>
      <c r="C21" s="33">
        <v>0</v>
      </c>
      <c r="D21" s="34">
        <f>+Nabídka!D21</f>
        <v>0</v>
      </c>
      <c r="E21" s="34">
        <f>IF($C21=0,$C21,Nabídka!E21/Nabídka!$C21*$C21)</f>
        <v>0</v>
      </c>
      <c r="F21" s="34">
        <f>IF($C21=0,$C21,Nabídka!F21/Nabídka!$C21*$C21)</f>
        <v>0</v>
      </c>
      <c r="G21" s="34">
        <f>IF($C21=0,$C21,Nabídka!G21/Nabídka!$C21*$C21)</f>
        <v>0</v>
      </c>
    </row>
    <row r="22" spans="2:7" ht="20.1" customHeight="1">
      <c r="B22" s="35" t="s">
        <v>24</v>
      </c>
      <c r="C22" s="36">
        <v>0</v>
      </c>
      <c r="D22" s="37">
        <f>+Nabídka!D22</f>
        <v>0</v>
      </c>
      <c r="E22" s="37">
        <f>IF($C22=0,$C22,Nabídka!E22/Nabídka!$C22*$C22)</f>
        <v>0</v>
      </c>
      <c r="F22" s="37">
        <f>IF($C22=0,$C22,Nabídka!F22/Nabídka!$C22*$C22)</f>
        <v>0</v>
      </c>
      <c r="G22" s="37">
        <f>IF($C22=0,$C22,Nabídka!G22/Nabídka!$C22*$C22)</f>
        <v>0</v>
      </c>
    </row>
    <row r="23" spans="2:7" ht="20.1" customHeight="1">
      <c r="B23" s="32" t="s">
        <v>25</v>
      </c>
      <c r="C23" s="33">
        <v>2</v>
      </c>
      <c r="D23" s="34">
        <f>+Nabídka!D23</f>
        <v>0</v>
      </c>
      <c r="E23" s="34">
        <f>IF($C23=0,$C23,Nabídka!E23/Nabídka!$C23*$C23)</f>
        <v>0</v>
      </c>
      <c r="F23" s="34">
        <f>IF($C23=0,$C23,Nabídka!F23/Nabídka!$C23*$C23)</f>
        <v>0</v>
      </c>
      <c r="G23" s="34">
        <f>IF($C23=0,$C23,Nabídka!G23/Nabídka!$C23*$C23)</f>
        <v>0</v>
      </c>
    </row>
    <row r="24" spans="2:7" ht="20.1" customHeight="1">
      <c r="B24" s="35" t="s">
        <v>17</v>
      </c>
      <c r="C24" s="36">
        <v>1</v>
      </c>
      <c r="D24" s="37">
        <f>+Nabídka!D24</f>
        <v>0</v>
      </c>
      <c r="E24" s="37">
        <f>IF($C24=0,$C24,Nabídka!E24/Nabídka!$C24*$C24)</f>
        <v>0</v>
      </c>
      <c r="F24" s="37">
        <f>IF($C24=0,$C24,Nabídka!F24/Nabídka!$C24*$C24)</f>
        <v>0</v>
      </c>
      <c r="G24" s="37">
        <f>IF($C24=0,$C24,Nabídka!G24/Nabídka!$C24*$C24)</f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7" ht="20.1" customHeight="1">
      <c r="B26" s="62" t="s">
        <v>43</v>
      </c>
      <c r="C26" s="64"/>
      <c r="D26" s="38"/>
      <c r="E26" s="39">
        <f>SUM(E13:E24)</f>
        <v>0</v>
      </c>
      <c r="F26" s="39">
        <f>SUM(F13:F24)</f>
        <v>0</v>
      </c>
      <c r="G26" s="39">
        <f>SUM(G13:G24)</f>
        <v>0</v>
      </c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8" ht="20.1" customHeight="1">
      <c r="B29" s="32" t="s">
        <v>18</v>
      </c>
      <c r="C29" s="33">
        <v>10</v>
      </c>
      <c r="D29" s="34">
        <f>+Nabídka!D29</f>
        <v>0</v>
      </c>
      <c r="E29" s="34">
        <f>IF($C29=0,$C29,Nabídka!E29/Nabídka!$C29*$C29)</f>
        <v>0</v>
      </c>
      <c r="F29" s="34">
        <f>IF($C29=0,$C29,Nabídka!F29/Nabídka!$C29*$C29)</f>
        <v>0</v>
      </c>
      <c r="G29" s="34">
        <f>IF($C29=0,$C29,Nabídka!G29/Nabídka!$C29*$C29)</f>
        <v>0</v>
      </c>
      <c r="H29" s="40"/>
    </row>
    <row r="30" spans="2:7" ht="20.1" customHeight="1">
      <c r="B30" s="35" t="s">
        <v>19</v>
      </c>
      <c r="C30" s="36">
        <v>0</v>
      </c>
      <c r="D30" s="37">
        <f>+Nabídka!D30</f>
        <v>0</v>
      </c>
      <c r="E30" s="37">
        <f>IF($C30=0,$C30,Nabídka!E30/Nabídka!$C30*$C30)</f>
        <v>0</v>
      </c>
      <c r="F30" s="37">
        <f>IF($C30=0,$C30,Nabídka!F30/Nabídka!$C30*$C30)</f>
        <v>0</v>
      </c>
      <c r="G30" s="37">
        <f>IF($C30=0,$C30,Nabídka!G30/Nabídka!$C30*$C30)</f>
        <v>0</v>
      </c>
    </row>
    <row r="31" spans="2:7" ht="20.1" customHeight="1">
      <c r="B31" s="32" t="s">
        <v>14</v>
      </c>
      <c r="C31" s="33">
        <v>0</v>
      </c>
      <c r="D31" s="34">
        <f>+Nabídka!D31</f>
        <v>0</v>
      </c>
      <c r="E31" s="34">
        <f>IF($C31=0,$C31,Nabídka!E31/Nabídka!$C31*$C31)</f>
        <v>0</v>
      </c>
      <c r="F31" s="34">
        <f>IF($C31=0,$C31,Nabídka!F31/Nabídka!$C31*$C31)</f>
        <v>0</v>
      </c>
      <c r="G31" s="34">
        <f>IF($C31=0,$C31,Nabídka!G31/Nabídka!$C31*$C31)</f>
        <v>0</v>
      </c>
    </row>
    <row r="32" spans="2:7" ht="20.1" customHeight="1">
      <c r="B32" s="35" t="s">
        <v>15</v>
      </c>
      <c r="C32" s="36">
        <v>1</v>
      </c>
      <c r="D32" s="37">
        <f>+Nabídka!D32</f>
        <v>0</v>
      </c>
      <c r="E32" s="37">
        <f>IF($C32=0,$C32,Nabídka!E32/Nabídka!$C32*$C32)</f>
        <v>0</v>
      </c>
      <c r="F32" s="37">
        <f>IF($C32=0,$C32,Nabídka!F32/Nabídka!$C32*$C32)</f>
        <v>0</v>
      </c>
      <c r="G32" s="37">
        <f>IF($C32=0,$C32,Nabídka!G32/Nabídka!$C32*$C32)</f>
        <v>0</v>
      </c>
    </row>
    <row r="33" spans="2:7" ht="20.1" customHeight="1">
      <c r="B33" s="32" t="s">
        <v>17</v>
      </c>
      <c r="C33" s="33">
        <v>1</v>
      </c>
      <c r="D33" s="34">
        <f>+Nabídka!D33</f>
        <v>0</v>
      </c>
      <c r="E33" s="34">
        <f>IF($C33=0,$C33,Nabídka!E33/Nabídka!$C33*$C33)</f>
        <v>0</v>
      </c>
      <c r="F33" s="34">
        <f>IF($C33=0,$C33,Nabídka!F33/Nabídka!$C33*$C33)</f>
        <v>0</v>
      </c>
      <c r="G33" s="34">
        <f>IF($C33=0,$C33,Nabídka!G33/Nabídka!$C33*$C33)</f>
        <v>0</v>
      </c>
    </row>
    <row r="34" spans="2:7" ht="9.95" customHeight="1">
      <c r="B34" s="110"/>
      <c r="C34" s="111"/>
      <c r="D34" s="111"/>
      <c r="E34" s="111"/>
      <c r="F34" s="111"/>
      <c r="G34" s="112"/>
    </row>
    <row r="35" spans="2:7" ht="20.1" customHeight="1">
      <c r="B35" s="62" t="s">
        <v>44</v>
      </c>
      <c r="C35" s="64"/>
      <c r="D35" s="38"/>
      <c r="E35" s="39">
        <f>SUM(E29:E33)</f>
        <v>0</v>
      </c>
      <c r="F35" s="39">
        <f>SUM(F29:F33)</f>
        <v>0</v>
      </c>
      <c r="G35" s="39">
        <f>SUM(G29:G33)</f>
        <v>0</v>
      </c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v>1</v>
      </c>
      <c r="D38" s="34">
        <f>+Nabídka!D38</f>
        <v>0</v>
      </c>
      <c r="E38" s="34">
        <f>IF($C38=0,$C38,Nabídka!E38/Nabídka!$C38*$C38)</f>
        <v>0</v>
      </c>
      <c r="F38" s="34">
        <f>IF($C38=0,$C38,Nabídka!F38/Nabídka!$C38*$C38)</f>
        <v>0</v>
      </c>
      <c r="G38" s="34">
        <f>IF($C38=0,$C38,Nabídka!G38/Nabídka!$C38*$C38)</f>
        <v>0</v>
      </c>
    </row>
    <row r="39" spans="2:7" ht="20.1" customHeight="1">
      <c r="B39" s="35" t="s">
        <v>27</v>
      </c>
      <c r="C39" s="36">
        <v>1</v>
      </c>
      <c r="D39" s="37">
        <f>+Nabídka!D39</f>
        <v>0</v>
      </c>
      <c r="E39" s="37">
        <f>IF($C39=0,$C39,Nabídka!E39/Nabídka!$C39*$C39)</f>
        <v>0</v>
      </c>
      <c r="F39" s="37">
        <f>IF($C39=0,$C39,Nabídka!F39/Nabídka!$C39*$C39)</f>
        <v>0</v>
      </c>
      <c r="G39" s="37">
        <f>IF($C39=0,$C39,Nabídka!G39/Nabídka!$C39*$C39)</f>
        <v>0</v>
      </c>
    </row>
    <row r="40" spans="2:7" ht="20.1" customHeight="1">
      <c r="B40" s="32" t="s">
        <v>28</v>
      </c>
      <c r="C40" s="33">
        <v>0</v>
      </c>
      <c r="D40" s="34">
        <f>+Nabídka!D40</f>
        <v>0</v>
      </c>
      <c r="E40" s="34">
        <f>IF($C40=0,$C40,Nabídka!E40/Nabídka!$C40*$C40)</f>
        <v>0</v>
      </c>
      <c r="F40" s="34">
        <f>IF($C40=0,$C40,Nabídka!F40/Nabídka!$C40*$C40)</f>
        <v>0</v>
      </c>
      <c r="G40" s="34">
        <f>IF($C40=0,$C40,Nabídka!G40/Nabídka!$C40*$C40)</f>
        <v>0</v>
      </c>
    </row>
    <row r="41" spans="2:7" ht="20.1" customHeight="1">
      <c r="B41" s="35" t="s">
        <v>29</v>
      </c>
      <c r="C41" s="36">
        <v>20</v>
      </c>
      <c r="D41" s="37">
        <f>+Nabídka!D41</f>
        <v>0</v>
      </c>
      <c r="E41" s="37">
        <f>IF($C41=0,$C41,Nabídka!E41/Nabídka!$C41*$C41)</f>
        <v>0</v>
      </c>
      <c r="F41" s="37">
        <f>IF($C41=0,$C41,Nabídka!F41/Nabídka!$C41*$C41)</f>
        <v>0</v>
      </c>
      <c r="G41" s="37">
        <f>IF($C41=0,$C41,Nabídka!G41/Nabídka!$C41*$C41)</f>
        <v>0</v>
      </c>
    </row>
    <row r="42" spans="2:7" ht="20.1" customHeight="1">
      <c r="B42" s="32" t="s">
        <v>30</v>
      </c>
      <c r="C42" s="33">
        <v>0</v>
      </c>
      <c r="D42" s="34">
        <f>+Nabídka!D42</f>
        <v>0</v>
      </c>
      <c r="E42" s="34">
        <f>IF($C42=0,$C42,Nabídka!E42/Nabídka!$C42*$C42)</f>
        <v>0</v>
      </c>
      <c r="F42" s="34">
        <f>IF($C42=0,$C42,Nabídka!F42/Nabídka!$C42*$C42)</f>
        <v>0</v>
      </c>
      <c r="G42" s="34">
        <f>IF($C42=0,$C42,Nabídka!G42/Nabídka!$C42*$C42)</f>
        <v>0</v>
      </c>
    </row>
    <row r="43" spans="2:7" ht="20.1" customHeight="1">
      <c r="B43" s="35" t="s">
        <v>31</v>
      </c>
      <c r="C43" s="36">
        <v>0</v>
      </c>
      <c r="D43" s="37">
        <f>+Nabídka!D43</f>
        <v>0</v>
      </c>
      <c r="E43" s="37">
        <f>IF($C43=0,$C43,Nabídka!E43/Nabídka!$C43*$C43)</f>
        <v>0</v>
      </c>
      <c r="F43" s="37">
        <f>IF($C43=0,$C43,Nabídka!F43/Nabídka!$C43*$C43)</f>
        <v>0</v>
      </c>
      <c r="G43" s="37">
        <f>IF($C43=0,$C43,Nabídka!G43/Nabídka!$C43*$C43)</f>
        <v>0</v>
      </c>
    </row>
    <row r="44" spans="2:7" ht="20.1" customHeight="1">
      <c r="B44" s="32" t="s">
        <v>32</v>
      </c>
      <c r="C44" s="33">
        <v>0</v>
      </c>
      <c r="D44" s="34">
        <f>+Nabídka!D44</f>
        <v>0</v>
      </c>
      <c r="E44" s="34">
        <f>IF($C44=0,$C44,Nabídka!E44/Nabídka!$C44*$C44)</f>
        <v>0</v>
      </c>
      <c r="F44" s="34">
        <f>IF($C44=0,$C44,Nabídka!F44/Nabídka!$C44*$C44)</f>
        <v>0</v>
      </c>
      <c r="G44" s="34">
        <f>IF($C44=0,$C44,Nabídka!G44/Nabídka!$C44*$C44)</f>
        <v>0</v>
      </c>
    </row>
    <row r="45" spans="2:7" ht="20.1" customHeight="1">
      <c r="B45" s="35" t="s">
        <v>22</v>
      </c>
      <c r="C45" s="36">
        <v>30</v>
      </c>
      <c r="D45" s="37">
        <f>+Nabídka!D45</f>
        <v>0</v>
      </c>
      <c r="E45" s="37">
        <f>IF($C45=0,$C45,Nabídka!E45/Nabídka!$C45*$C45)</f>
        <v>0</v>
      </c>
      <c r="F45" s="37">
        <f>IF($C45=0,$C45,Nabídka!F45/Nabídka!$C45*$C45)</f>
        <v>0</v>
      </c>
      <c r="G45" s="37">
        <f>IF($C45=0,$C45,Nabídka!G45/Nabídka!$C45*$C45)</f>
        <v>0</v>
      </c>
    </row>
    <row r="46" spans="2:7" ht="20.1" customHeight="1">
      <c r="B46" s="32" t="s">
        <v>33</v>
      </c>
      <c r="C46" s="33">
        <v>1</v>
      </c>
      <c r="D46" s="34">
        <f>+Nabídka!D46</f>
        <v>0</v>
      </c>
      <c r="E46" s="34">
        <f>IF($C46=0,$C46,Nabídka!E46/Nabídka!$C46*$C46)</f>
        <v>0</v>
      </c>
      <c r="F46" s="34">
        <f>IF($C46=0,$C46,Nabídka!F46/Nabídka!$C46*$C46)</f>
        <v>0</v>
      </c>
      <c r="G46" s="34">
        <f>IF($C46=0,$C46,Nabídka!G46/Nabídka!$C46*$C46)</f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7" ht="20.1" customHeight="1">
      <c r="B48" s="62" t="s">
        <v>45</v>
      </c>
      <c r="C48" s="64"/>
      <c r="D48" s="38"/>
      <c r="E48" s="39">
        <f>SUM(E38:E46)</f>
        <v>0</v>
      </c>
      <c r="F48" s="39">
        <f>SUM(F38:F46)</f>
        <v>0</v>
      </c>
      <c r="G48" s="39">
        <f>SUM(G38:G46)</f>
        <v>0</v>
      </c>
    </row>
    <row r="50" spans="2:9" ht="15.75">
      <c r="B50" s="65" t="s">
        <v>36</v>
      </c>
      <c r="C50" s="67"/>
      <c r="D50" s="41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</sheetData>
  <sheetProtection algorithmName="SHA-512" hashValue="c4EHAM9q1NnzQ+fIxQhNz+Kz7sbFpcSjSJFut88irD8zmqoDYw11tC2atJ9cwnAzVelrNERS2s7zGtRVG/+9Uw==" saltValue="fDTQg/7BBbv3QepQ7/ItCw==" spinCount="100000" sheet="1" objects="1" scenarios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31:C33 C24 C15:C17" name="Range2_5_2_1_6"/>
    <protectedRange sqref="C38" name="Range2_5_2_1_7"/>
    <protectedRange sqref="C14" name="Range2_5_2_1_3"/>
    <protectedRange sqref="C39" name="Range2_5_2_1_2"/>
    <protectedRange sqref="C26:E27 C19:C20 F26:G26 C35:D35 C48:D48 E25" name="Range2_5_2_1_10_1"/>
    <protectedRange sqref="C18" name="Range2_5_2_1_6_2"/>
    <protectedRange sqref="E35" name="Range2_5_2_1_11"/>
    <protectedRange sqref="F35" name="Range2_5_2_1_12"/>
    <protectedRange sqref="G35" name="Range2_5_2_1_13"/>
  </protectedRanges>
  <mergeCells count="17">
    <mergeCell ref="B36:G36"/>
    <mergeCell ref="B37:G37"/>
    <mergeCell ref="B47:G47"/>
    <mergeCell ref="B48:C48"/>
    <mergeCell ref="B50:C50"/>
    <mergeCell ref="B35:C35"/>
    <mergeCell ref="B12:G12"/>
    <mergeCell ref="B25:G25"/>
    <mergeCell ref="B26:C26"/>
    <mergeCell ref="B27:G27"/>
    <mergeCell ref="B28:G28"/>
    <mergeCell ref="B34:G34"/>
    <mergeCell ref="B2:G2"/>
    <mergeCell ref="C4:G4"/>
    <mergeCell ref="C5:G5"/>
    <mergeCell ref="C6:G6"/>
    <mergeCell ref="B8:G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/>
  </sheetViews>
  <sheetFormatPr defaultColWidth="9.140625" defaultRowHeight="15"/>
  <cols>
    <col min="1" max="1" width="3.140625" style="26" customWidth="1"/>
    <col min="2" max="2" width="56.28125" style="26" bestFit="1" customWidth="1"/>
    <col min="3" max="4" width="15.7109375" style="26" customWidth="1"/>
    <col min="5" max="7" width="25.7109375" style="26" customWidth="1"/>
    <col min="8" max="8" width="23.00390625" style="26" customWidth="1"/>
    <col min="9" max="9" width="9.7109375" style="26" bestFit="1" customWidth="1"/>
    <col min="10" max="16384" width="9.140625" style="26" customWidth="1"/>
  </cols>
  <sheetData>
    <row r="1" ht="13.5" thickBot="1">
      <c r="A1" s="46"/>
    </row>
    <row r="2" spans="2:7" ht="19.5" thickBot="1">
      <c r="B2" s="68" t="s">
        <v>51</v>
      </c>
      <c r="C2" s="69"/>
      <c r="D2" s="69"/>
      <c r="E2" s="69"/>
      <c r="F2" s="69"/>
      <c r="G2" s="70"/>
    </row>
    <row r="3" spans="2:7" ht="6.95" customHeight="1">
      <c r="B3" s="27"/>
      <c r="C3" s="27"/>
      <c r="D3" s="27"/>
      <c r="E3" s="27"/>
      <c r="F3" s="27"/>
      <c r="G3" s="27"/>
    </row>
    <row r="4" spans="2:7" ht="20.1" customHeight="1">
      <c r="B4" s="28" t="s">
        <v>0</v>
      </c>
      <c r="C4" s="71" t="s">
        <v>38</v>
      </c>
      <c r="D4" s="71"/>
      <c r="E4" s="71"/>
      <c r="F4" s="71"/>
      <c r="G4" s="71"/>
    </row>
    <row r="5" spans="2:7" ht="20.1" customHeight="1">
      <c r="B5" s="28" t="s">
        <v>1</v>
      </c>
      <c r="C5" s="100">
        <f>+Nabídka!C5</f>
        <v>0</v>
      </c>
      <c r="D5" s="100"/>
      <c r="E5" s="100"/>
      <c r="F5" s="100"/>
      <c r="G5" s="100"/>
    </row>
    <row r="6" spans="2:7" ht="20.1" customHeight="1">
      <c r="B6" s="28" t="s">
        <v>2</v>
      </c>
      <c r="C6" s="105">
        <f>+Nabídka!C6</f>
        <v>0</v>
      </c>
      <c r="D6" s="105"/>
      <c r="E6" s="100"/>
      <c r="F6" s="100"/>
      <c r="G6" s="100"/>
    </row>
    <row r="7" ht="6.95" customHeight="1"/>
    <row r="8" spans="2:7" ht="32.25" customHeight="1">
      <c r="B8" s="74" t="s">
        <v>3</v>
      </c>
      <c r="C8" s="74"/>
      <c r="D8" s="74"/>
      <c r="E8" s="74"/>
      <c r="F8" s="74"/>
      <c r="G8" s="74"/>
    </row>
    <row r="10" spans="2:7" ht="105">
      <c r="B10" s="29" t="s">
        <v>4</v>
      </c>
      <c r="C10" s="29" t="s">
        <v>5</v>
      </c>
      <c r="D10" s="29" t="s">
        <v>60</v>
      </c>
      <c r="E10" s="30" t="s">
        <v>6</v>
      </c>
      <c r="F10" s="30" t="s">
        <v>7</v>
      </c>
      <c r="G10" s="30" t="s">
        <v>8</v>
      </c>
    </row>
    <row r="11" spans="2:7" ht="15">
      <c r="B11" s="31"/>
      <c r="C11" s="31"/>
      <c r="D11" s="31"/>
      <c r="E11" s="31"/>
      <c r="F11" s="31"/>
      <c r="G11" s="31"/>
    </row>
    <row r="12" spans="2:7" ht="15.75">
      <c r="B12" s="59" t="s">
        <v>42</v>
      </c>
      <c r="C12" s="60"/>
      <c r="D12" s="60"/>
      <c r="E12" s="60"/>
      <c r="F12" s="60"/>
      <c r="G12" s="61"/>
    </row>
    <row r="13" spans="2:7" ht="20.1" customHeight="1">
      <c r="B13" s="32" t="s">
        <v>9</v>
      </c>
      <c r="C13" s="33">
        <v>0</v>
      </c>
      <c r="D13" s="34">
        <f>+Nabídka!D13</f>
        <v>0</v>
      </c>
      <c r="E13" s="34">
        <f>IF($C13=0,$C13,Nabídka!E13/Nabídka!$C13*$C13)</f>
        <v>0</v>
      </c>
      <c r="F13" s="34">
        <f>IF($C13=0,$C13,Nabídka!F13/Nabídka!$C13*$C13)</f>
        <v>0</v>
      </c>
      <c r="G13" s="34">
        <f>IF($C13=0,$C13,Nabídka!G13/Nabídka!$C13*$C13)</f>
        <v>0</v>
      </c>
    </row>
    <row r="14" spans="2:7" ht="20.1" customHeight="1">
      <c r="B14" s="35" t="s">
        <v>10</v>
      </c>
      <c r="C14" s="36">
        <v>2</v>
      </c>
      <c r="D14" s="37">
        <f>+Nabídka!D14</f>
        <v>0</v>
      </c>
      <c r="E14" s="37">
        <f>IF($C14=0,$C14,Nabídka!E14/Nabídka!$C14*$C14)</f>
        <v>0</v>
      </c>
      <c r="F14" s="37">
        <f>IF($C14=0,$C14,Nabídka!F14/Nabídka!$C14*$C14)</f>
        <v>0</v>
      </c>
      <c r="G14" s="37">
        <f>IF($C14=0,$C14,Nabídka!G14/Nabídka!$C14*$C14)</f>
        <v>0</v>
      </c>
    </row>
    <row r="15" spans="2:7" ht="20.1" customHeight="1">
      <c r="B15" s="32" t="s">
        <v>11</v>
      </c>
      <c r="C15" s="33">
        <v>0</v>
      </c>
      <c r="D15" s="34">
        <f>+Nabídka!D15</f>
        <v>0</v>
      </c>
      <c r="E15" s="34">
        <f>IF($C15=0,$C15,Nabídka!E15/Nabídka!$C15*$C15)</f>
        <v>0</v>
      </c>
      <c r="F15" s="34">
        <f>IF($C15=0,$C15,Nabídka!F15/Nabídka!$C15*$C15)</f>
        <v>0</v>
      </c>
      <c r="G15" s="34">
        <f>IF($C15=0,$C15,Nabídka!G15/Nabídka!$C15*$C15)</f>
        <v>0</v>
      </c>
    </row>
    <row r="16" spans="2:7" ht="20.1" customHeight="1">
      <c r="B16" s="35" t="s">
        <v>12</v>
      </c>
      <c r="C16" s="36">
        <v>0</v>
      </c>
      <c r="D16" s="37">
        <f>+Nabídka!D16</f>
        <v>0</v>
      </c>
      <c r="E16" s="37">
        <f>IF($C16=0,$C16,Nabídka!E16/Nabídka!$C16*$C16)</f>
        <v>0</v>
      </c>
      <c r="F16" s="37">
        <f>IF($C16=0,$C16,Nabídka!F16/Nabídka!$C16*$C16)</f>
        <v>0</v>
      </c>
      <c r="G16" s="37">
        <f>IF($C16=0,$C16,Nabídka!G16/Nabídka!$C16*$C16)</f>
        <v>0</v>
      </c>
    </row>
    <row r="17" spans="2:7" ht="20.1" customHeight="1">
      <c r="B17" s="32" t="s">
        <v>13</v>
      </c>
      <c r="C17" s="33">
        <v>1</v>
      </c>
      <c r="D17" s="34">
        <f>+Nabídka!D17</f>
        <v>0</v>
      </c>
      <c r="E17" s="34">
        <f>IF($C17=0,$C17,Nabídka!E17/Nabídka!$C17*$C17)</f>
        <v>0</v>
      </c>
      <c r="F17" s="34">
        <f>IF($C17=0,$C17,Nabídka!F17/Nabídka!$C17*$C17)</f>
        <v>0</v>
      </c>
      <c r="G17" s="34">
        <f>IF($C17=0,$C17,Nabídka!G17/Nabídka!$C17*$C17)</f>
        <v>0</v>
      </c>
    </row>
    <row r="18" spans="2:7" ht="20.1" customHeight="1">
      <c r="B18" s="35" t="s">
        <v>48</v>
      </c>
      <c r="C18" s="47">
        <v>0</v>
      </c>
      <c r="D18" s="37">
        <f>+Nabídka!D18</f>
        <v>0</v>
      </c>
      <c r="E18" s="37">
        <f>IF($C18=0,$C18,Nabídka!E18/Nabídka!$C18*$C18)</f>
        <v>0</v>
      </c>
      <c r="F18" s="37">
        <f>IF($C18=0,$C18,Nabídka!F18/Nabídka!$C18*$C18)</f>
        <v>0</v>
      </c>
      <c r="G18" s="37">
        <f>IF($C18=0,$C18,Nabídka!G18/Nabídka!$C18*$C18)</f>
        <v>0</v>
      </c>
    </row>
    <row r="19" spans="2:7" ht="20.1" customHeight="1">
      <c r="B19" s="32" t="s">
        <v>20</v>
      </c>
      <c r="C19" s="33">
        <v>120</v>
      </c>
      <c r="D19" s="34">
        <f>+Nabídka!D19</f>
        <v>0</v>
      </c>
      <c r="E19" s="34">
        <f>IF($C19=0,$C19,Nabídka!E19/Nabídka!$C19*$C19)</f>
        <v>0</v>
      </c>
      <c r="F19" s="34">
        <f>IF($C19=0,$C19,Nabídka!F19/Nabídka!$C19*$C19)</f>
        <v>0</v>
      </c>
      <c r="G19" s="34">
        <f>IF($C19=0,$C19,Nabídka!G19/Nabídka!$C19*$C19)</f>
        <v>0</v>
      </c>
    </row>
    <row r="20" spans="2:7" ht="20.1" customHeight="1">
      <c r="B20" s="35" t="s">
        <v>21</v>
      </c>
      <c r="C20" s="36">
        <v>0</v>
      </c>
      <c r="D20" s="37">
        <f>+Nabídka!D20</f>
        <v>0</v>
      </c>
      <c r="E20" s="37">
        <f>IF($C20=0,$C20,Nabídka!E20/Nabídka!$C20*$C20)</f>
        <v>0</v>
      </c>
      <c r="F20" s="37">
        <f>IF($C20=0,$C20,Nabídka!F20/Nabídka!$C20*$C20)</f>
        <v>0</v>
      </c>
      <c r="G20" s="37">
        <f>IF($C20=0,$C20,Nabídka!G20/Nabídka!$C20*$C20)</f>
        <v>0</v>
      </c>
    </row>
    <row r="21" spans="2:7" ht="20.1" customHeight="1">
      <c r="B21" s="32" t="s">
        <v>23</v>
      </c>
      <c r="C21" s="33">
        <v>0</v>
      </c>
      <c r="D21" s="34">
        <f>+Nabídka!D21</f>
        <v>0</v>
      </c>
      <c r="E21" s="34">
        <f>IF($C21=0,$C21,Nabídka!E21/Nabídka!$C21*$C21)</f>
        <v>0</v>
      </c>
      <c r="F21" s="34">
        <f>IF($C21=0,$C21,Nabídka!F21/Nabídka!$C21*$C21)</f>
        <v>0</v>
      </c>
      <c r="G21" s="34">
        <f>IF($C21=0,$C21,Nabídka!G21/Nabídka!$C21*$C21)</f>
        <v>0</v>
      </c>
    </row>
    <row r="22" spans="2:7" ht="20.1" customHeight="1">
      <c r="B22" s="35" t="s">
        <v>24</v>
      </c>
      <c r="C22" s="36">
        <v>0</v>
      </c>
      <c r="D22" s="37">
        <f>+Nabídka!D22</f>
        <v>0</v>
      </c>
      <c r="E22" s="37">
        <f>IF($C22=0,$C22,Nabídka!E22/Nabídka!$C22*$C22)</f>
        <v>0</v>
      </c>
      <c r="F22" s="37">
        <f>IF($C22=0,$C22,Nabídka!F22/Nabídka!$C22*$C22)</f>
        <v>0</v>
      </c>
      <c r="G22" s="37">
        <f>IF($C22=0,$C22,Nabídka!G22/Nabídka!$C22*$C22)</f>
        <v>0</v>
      </c>
    </row>
    <row r="23" spans="2:7" ht="20.1" customHeight="1">
      <c r="B23" s="32" t="s">
        <v>25</v>
      </c>
      <c r="C23" s="33">
        <v>2</v>
      </c>
      <c r="D23" s="34">
        <f>+Nabídka!D23</f>
        <v>0</v>
      </c>
      <c r="E23" s="34">
        <f>IF($C23=0,$C23,Nabídka!E23/Nabídka!$C23*$C23)</f>
        <v>0</v>
      </c>
      <c r="F23" s="34">
        <f>IF($C23=0,$C23,Nabídka!F23/Nabídka!$C23*$C23)</f>
        <v>0</v>
      </c>
      <c r="G23" s="34">
        <f>IF($C23=0,$C23,Nabídka!G23/Nabídka!$C23*$C23)</f>
        <v>0</v>
      </c>
    </row>
    <row r="24" spans="2:7" ht="20.1" customHeight="1">
      <c r="B24" s="35" t="s">
        <v>17</v>
      </c>
      <c r="C24" s="36">
        <v>1</v>
      </c>
      <c r="D24" s="37">
        <f>+Nabídka!D24</f>
        <v>0</v>
      </c>
      <c r="E24" s="37">
        <f>IF($C24=0,$C24,Nabídka!E24/Nabídka!$C24*$C24)</f>
        <v>0</v>
      </c>
      <c r="F24" s="37">
        <f>IF($C24=0,$C24,Nabídka!F24/Nabídka!$C24*$C24)</f>
        <v>0</v>
      </c>
      <c r="G24" s="37">
        <f>IF($C24=0,$C24,Nabídka!G24/Nabídka!$C24*$C24)</f>
        <v>0</v>
      </c>
    </row>
    <row r="25" spans="2:7" ht="9.95" customHeight="1">
      <c r="B25" s="56"/>
      <c r="C25" s="57"/>
      <c r="D25" s="57"/>
      <c r="E25" s="57"/>
      <c r="F25" s="57"/>
      <c r="G25" s="58"/>
    </row>
    <row r="26" spans="2:7" ht="20.1" customHeight="1">
      <c r="B26" s="62" t="s">
        <v>43</v>
      </c>
      <c r="C26" s="64"/>
      <c r="D26" s="38"/>
      <c r="E26" s="39">
        <f>SUM(E13:E24)</f>
        <v>0</v>
      </c>
      <c r="F26" s="39">
        <f>SUM(F13:F24)</f>
        <v>0</v>
      </c>
      <c r="G26" s="39">
        <f>SUM(G13:G24)</f>
        <v>0</v>
      </c>
    </row>
    <row r="27" spans="2:7" ht="20.1" customHeight="1">
      <c r="B27" s="56"/>
      <c r="C27" s="57"/>
      <c r="D27" s="57"/>
      <c r="E27" s="57"/>
      <c r="F27" s="57"/>
      <c r="G27" s="58"/>
    </row>
    <row r="28" spans="2:7" ht="20.1" customHeight="1">
      <c r="B28" s="59" t="s">
        <v>46</v>
      </c>
      <c r="C28" s="60"/>
      <c r="D28" s="60"/>
      <c r="E28" s="60"/>
      <c r="F28" s="60"/>
      <c r="G28" s="61"/>
    </row>
    <row r="29" spans="2:8" ht="20.1" customHeight="1">
      <c r="B29" s="32" t="s">
        <v>18</v>
      </c>
      <c r="C29" s="33">
        <v>20</v>
      </c>
      <c r="D29" s="34">
        <f>+Nabídka!D29</f>
        <v>0</v>
      </c>
      <c r="E29" s="34">
        <f>IF($C29=0,$C29,Nabídka!E29/Nabídka!$C29*$C29)</f>
        <v>0</v>
      </c>
      <c r="F29" s="34">
        <f>IF($C29=0,$C29,Nabídka!F29/Nabídka!$C29*$C29)</f>
        <v>0</v>
      </c>
      <c r="G29" s="34">
        <f>IF($C29=0,$C29,Nabídka!G29/Nabídka!$C29*$C29)</f>
        <v>0</v>
      </c>
      <c r="H29" s="40"/>
    </row>
    <row r="30" spans="2:7" ht="20.1" customHeight="1">
      <c r="B30" s="35" t="s">
        <v>19</v>
      </c>
      <c r="C30" s="36">
        <v>0</v>
      </c>
      <c r="D30" s="37">
        <f>+Nabídka!D30</f>
        <v>0</v>
      </c>
      <c r="E30" s="37">
        <f>IF($C30=0,$C30,Nabídka!E30/Nabídka!$C30*$C30)</f>
        <v>0</v>
      </c>
      <c r="F30" s="37">
        <f>IF($C30=0,$C30,Nabídka!F30/Nabídka!$C30*$C30)</f>
        <v>0</v>
      </c>
      <c r="G30" s="37">
        <f>IF($C30=0,$C30,Nabídka!G30/Nabídka!$C30*$C30)</f>
        <v>0</v>
      </c>
    </row>
    <row r="31" spans="2:7" ht="20.1" customHeight="1">
      <c r="B31" s="32" t="s">
        <v>14</v>
      </c>
      <c r="C31" s="33">
        <v>0</v>
      </c>
      <c r="D31" s="34">
        <f>+Nabídka!D31</f>
        <v>0</v>
      </c>
      <c r="E31" s="34">
        <f>IF($C31=0,$C31,Nabídka!E31/Nabídka!$C31*$C31)</f>
        <v>0</v>
      </c>
      <c r="F31" s="34">
        <f>IF($C31=0,$C31,Nabídka!F31/Nabídka!$C31*$C31)</f>
        <v>0</v>
      </c>
      <c r="G31" s="34">
        <f>IF($C31=0,$C31,Nabídka!G31/Nabídka!$C31*$C31)</f>
        <v>0</v>
      </c>
    </row>
    <row r="32" spans="2:7" ht="20.1" customHeight="1">
      <c r="B32" s="35" t="s">
        <v>15</v>
      </c>
      <c r="C32" s="36">
        <v>1</v>
      </c>
      <c r="D32" s="37">
        <f>+Nabídka!D32</f>
        <v>0</v>
      </c>
      <c r="E32" s="37">
        <f>IF($C32=0,$C32,Nabídka!E32/Nabídka!$C32*$C32)</f>
        <v>0</v>
      </c>
      <c r="F32" s="37">
        <f>IF($C32=0,$C32,Nabídka!F32/Nabídka!$C32*$C32)</f>
        <v>0</v>
      </c>
      <c r="G32" s="37">
        <f>IF($C32=0,$C32,Nabídka!G32/Nabídka!$C32*$C32)</f>
        <v>0</v>
      </c>
    </row>
    <row r="33" spans="2:7" ht="20.1" customHeight="1">
      <c r="B33" s="32" t="s">
        <v>17</v>
      </c>
      <c r="C33" s="33">
        <v>1</v>
      </c>
      <c r="D33" s="34">
        <f>+Nabídka!D33</f>
        <v>0</v>
      </c>
      <c r="E33" s="34">
        <f>IF($C33=0,$C33,Nabídka!E33/Nabídka!$C33*$C33)</f>
        <v>0</v>
      </c>
      <c r="F33" s="34">
        <f>IF($C33=0,$C33,Nabídka!F33/Nabídka!$C33*$C33)</f>
        <v>0</v>
      </c>
      <c r="G33" s="34">
        <f>IF($C33=0,$C33,Nabídka!G33/Nabídka!$C33*$C33)</f>
        <v>0</v>
      </c>
    </row>
    <row r="34" spans="2:7" ht="9.95" customHeight="1">
      <c r="B34" s="56"/>
      <c r="C34" s="57"/>
      <c r="D34" s="57"/>
      <c r="E34" s="57"/>
      <c r="F34" s="57"/>
      <c r="G34" s="58"/>
    </row>
    <row r="35" spans="2:7" ht="20.1" customHeight="1">
      <c r="B35" s="62" t="s">
        <v>44</v>
      </c>
      <c r="C35" s="64"/>
      <c r="D35" s="38"/>
      <c r="E35" s="39">
        <f>SUM(E29:E33)</f>
        <v>0</v>
      </c>
      <c r="F35" s="39">
        <f>SUM(F29:F33)</f>
        <v>0</v>
      </c>
      <c r="G35" s="39">
        <f>SUM(G29:G33)</f>
        <v>0</v>
      </c>
    </row>
    <row r="36" spans="2:7" ht="20.1" customHeight="1">
      <c r="B36" s="56"/>
      <c r="C36" s="57"/>
      <c r="D36" s="57"/>
      <c r="E36" s="57"/>
      <c r="F36" s="57"/>
      <c r="G36" s="58"/>
    </row>
    <row r="37" spans="2:7" ht="20.1" customHeight="1">
      <c r="B37" s="59" t="s">
        <v>47</v>
      </c>
      <c r="C37" s="60"/>
      <c r="D37" s="60"/>
      <c r="E37" s="60"/>
      <c r="F37" s="60"/>
      <c r="G37" s="61"/>
    </row>
    <row r="38" spans="2:7" ht="20.1" customHeight="1">
      <c r="B38" s="32" t="s">
        <v>26</v>
      </c>
      <c r="C38" s="33">
        <v>3</v>
      </c>
      <c r="D38" s="34">
        <f>+Nabídka!D38</f>
        <v>0</v>
      </c>
      <c r="E38" s="34">
        <f>IF($C38=0,$C38,Nabídka!E38/Nabídka!$C38*$C38)</f>
        <v>0</v>
      </c>
      <c r="F38" s="34">
        <f>IF($C38=0,$C38,Nabídka!F38/Nabídka!$C38*$C38)</f>
        <v>0</v>
      </c>
      <c r="G38" s="34">
        <f>IF($C38=0,$C38,Nabídka!G38/Nabídka!$C38*$C38)</f>
        <v>0</v>
      </c>
    </row>
    <row r="39" spans="2:7" ht="20.1" customHeight="1">
      <c r="B39" s="35" t="s">
        <v>27</v>
      </c>
      <c r="C39" s="36">
        <v>3</v>
      </c>
      <c r="D39" s="37">
        <f>+Nabídka!D39</f>
        <v>0</v>
      </c>
      <c r="E39" s="37">
        <f>IF($C39=0,$C39,Nabídka!E39/Nabídka!$C39*$C39)</f>
        <v>0</v>
      </c>
      <c r="F39" s="37">
        <f>IF($C39=0,$C39,Nabídka!F39/Nabídka!$C39*$C39)</f>
        <v>0</v>
      </c>
      <c r="G39" s="37">
        <f>IF($C39=0,$C39,Nabídka!G39/Nabídka!$C39*$C39)</f>
        <v>0</v>
      </c>
    </row>
    <row r="40" spans="2:7" ht="20.1" customHeight="1">
      <c r="B40" s="32" t="s">
        <v>28</v>
      </c>
      <c r="C40" s="33">
        <v>0</v>
      </c>
      <c r="D40" s="34">
        <f>+Nabídka!D40</f>
        <v>0</v>
      </c>
      <c r="E40" s="34">
        <f>IF($C40=0,$C40,Nabídka!E40/Nabídka!$C40*$C40)</f>
        <v>0</v>
      </c>
      <c r="F40" s="34">
        <f>IF($C40=0,$C40,Nabídka!F40/Nabídka!$C40*$C40)</f>
        <v>0</v>
      </c>
      <c r="G40" s="34">
        <f>IF($C40=0,$C40,Nabídka!G40/Nabídka!$C40*$C40)</f>
        <v>0</v>
      </c>
    </row>
    <row r="41" spans="2:7" ht="20.1" customHeight="1">
      <c r="B41" s="35" t="s">
        <v>29</v>
      </c>
      <c r="C41" s="36">
        <v>20</v>
      </c>
      <c r="D41" s="37">
        <f>+Nabídka!D41</f>
        <v>0</v>
      </c>
      <c r="E41" s="37">
        <f>IF($C41=0,$C41,Nabídka!E41/Nabídka!$C41*$C41)</f>
        <v>0</v>
      </c>
      <c r="F41" s="37">
        <f>IF($C41=0,$C41,Nabídka!F41/Nabídka!$C41*$C41)</f>
        <v>0</v>
      </c>
      <c r="G41" s="37">
        <f>IF($C41=0,$C41,Nabídka!G41/Nabídka!$C41*$C41)</f>
        <v>0</v>
      </c>
    </row>
    <row r="42" spans="2:7" ht="20.1" customHeight="1">
      <c r="B42" s="32" t="s">
        <v>30</v>
      </c>
      <c r="C42" s="33">
        <v>0</v>
      </c>
      <c r="D42" s="34">
        <f>+Nabídka!D42</f>
        <v>0</v>
      </c>
      <c r="E42" s="34">
        <f>IF($C42=0,$C42,Nabídka!E42/Nabídka!$C42*$C42)</f>
        <v>0</v>
      </c>
      <c r="F42" s="34">
        <f>IF($C42=0,$C42,Nabídka!F42/Nabídka!$C42*$C42)</f>
        <v>0</v>
      </c>
      <c r="G42" s="34">
        <f>IF($C42=0,$C42,Nabídka!G42/Nabídka!$C42*$C42)</f>
        <v>0</v>
      </c>
    </row>
    <row r="43" spans="2:7" ht="20.1" customHeight="1">
      <c r="B43" s="35" t="s">
        <v>31</v>
      </c>
      <c r="C43" s="36">
        <v>0</v>
      </c>
      <c r="D43" s="37">
        <f>+Nabídka!D43</f>
        <v>0</v>
      </c>
      <c r="E43" s="37">
        <f>IF($C43=0,$C43,Nabídka!E43/Nabídka!$C43*$C43)</f>
        <v>0</v>
      </c>
      <c r="F43" s="37">
        <f>IF($C43=0,$C43,Nabídka!F43/Nabídka!$C43*$C43)</f>
        <v>0</v>
      </c>
      <c r="G43" s="37">
        <f>IF($C43=0,$C43,Nabídka!G43/Nabídka!$C43*$C43)</f>
        <v>0</v>
      </c>
    </row>
    <row r="44" spans="2:7" ht="20.1" customHeight="1">
      <c r="B44" s="32" t="s">
        <v>32</v>
      </c>
      <c r="C44" s="33">
        <v>0</v>
      </c>
      <c r="D44" s="34">
        <f>+Nabídka!D44</f>
        <v>0</v>
      </c>
      <c r="E44" s="34">
        <f>IF($C44=0,$C44,Nabídka!E44/Nabídka!$C44*$C44)</f>
        <v>0</v>
      </c>
      <c r="F44" s="34">
        <f>IF($C44=0,$C44,Nabídka!F44/Nabídka!$C44*$C44)</f>
        <v>0</v>
      </c>
      <c r="G44" s="34">
        <f>IF($C44=0,$C44,Nabídka!G44/Nabídka!$C44*$C44)</f>
        <v>0</v>
      </c>
    </row>
    <row r="45" spans="2:7" ht="20.1" customHeight="1">
      <c r="B45" s="35" t="s">
        <v>22</v>
      </c>
      <c r="C45" s="36">
        <v>4</v>
      </c>
      <c r="D45" s="37">
        <f>+Nabídka!D45</f>
        <v>0</v>
      </c>
      <c r="E45" s="37">
        <f>IF($C45=0,$C45,Nabídka!E45/Nabídka!$C45*$C45)</f>
        <v>0</v>
      </c>
      <c r="F45" s="37">
        <f>IF($C45=0,$C45,Nabídka!F45/Nabídka!$C45*$C45)</f>
        <v>0</v>
      </c>
      <c r="G45" s="37">
        <f>IF($C45=0,$C45,Nabídka!G45/Nabídka!$C45*$C45)</f>
        <v>0</v>
      </c>
    </row>
    <row r="46" spans="2:7" ht="20.1" customHeight="1">
      <c r="B46" s="32" t="s">
        <v>33</v>
      </c>
      <c r="C46" s="33">
        <v>1</v>
      </c>
      <c r="D46" s="34">
        <f>+Nabídka!D46</f>
        <v>0</v>
      </c>
      <c r="E46" s="34">
        <f>IF($C46=0,$C46,Nabídka!E46/Nabídka!$C46*$C46)</f>
        <v>0</v>
      </c>
      <c r="F46" s="34">
        <f>IF($C46=0,$C46,Nabídka!F46/Nabídka!$C46*$C46)</f>
        <v>0</v>
      </c>
      <c r="G46" s="34">
        <f>IF($C46=0,$C46,Nabídka!G46/Nabídka!$C46*$C46)</f>
        <v>0</v>
      </c>
    </row>
    <row r="47" spans="2:7" ht="9.95" customHeight="1">
      <c r="B47" s="57"/>
      <c r="C47" s="57"/>
      <c r="D47" s="57"/>
      <c r="E47" s="57"/>
      <c r="F47" s="57"/>
      <c r="G47" s="57"/>
    </row>
    <row r="48" spans="2:7" ht="20.1" customHeight="1">
      <c r="B48" s="62" t="s">
        <v>45</v>
      </c>
      <c r="C48" s="64"/>
      <c r="D48" s="38"/>
      <c r="E48" s="39">
        <f>SUM(E38:E46)</f>
        <v>0</v>
      </c>
      <c r="F48" s="39">
        <f>SUM(F38:F46)</f>
        <v>0</v>
      </c>
      <c r="G48" s="39">
        <f>SUM(G38:G46)</f>
        <v>0</v>
      </c>
    </row>
    <row r="50" spans="2:9" ht="15.75">
      <c r="B50" s="65" t="s">
        <v>36</v>
      </c>
      <c r="C50" s="67"/>
      <c r="D50" s="41"/>
      <c r="E50" s="42">
        <f>+E48+E35+E26</f>
        <v>0</v>
      </c>
      <c r="F50" s="42">
        <f>+F48+F35+F26</f>
        <v>0</v>
      </c>
      <c r="G50" s="42">
        <f>+G48+G35+G26</f>
        <v>0</v>
      </c>
      <c r="I50" s="43"/>
    </row>
  </sheetData>
  <sheetProtection algorithmName="SHA-512" hashValue="rz6XDohFJPlVwjnNLvgehMHQV7a4Gtkz1wQ5G+f73ckOTsxlxmTErrizd0T+nxHshDy3ctCEcRNcjEsu/Pq4gw==" saltValue="MGqB6Gkcfwnyl2TEVKb+Kg==" spinCount="100000" sheet="1" objects="1" scenarios="1" selectLockedCells="1"/>
  <protectedRanges>
    <protectedRange sqref="C30" name="Range2_5_2_1_10"/>
    <protectedRange sqref="C25:D25 C45" name="Range2_5"/>
    <protectedRange sqref="C34:E34 C21" name="Range2_5_5_1"/>
    <protectedRange sqref="C41" name="Range2_5_1"/>
    <protectedRange sqref="C22" name="Range2_5_2_1"/>
    <protectedRange sqref="C44" name="Range2_5_2_1_8"/>
    <protectedRange sqref="C47:E47 E48:G48 C46" name="Range2_5_2_1_9"/>
    <protectedRange sqref="C40 C36:E36 C23" name="Range2_5_2_1_4_2"/>
    <protectedRange sqref="C43" name="Range2_5_2_1_1"/>
    <protectedRange sqref="C42" name="Range2_5_2_1_5"/>
    <protectedRange sqref="C29 C31:C33 C24 C15:C17" name="Range2_5_2_1_6"/>
    <protectedRange sqref="C38" name="Range2_5_2_1_7"/>
    <protectedRange sqref="C14" name="Range2_5_2_1_3"/>
    <protectedRange sqref="C39" name="Range2_5_2_1_2"/>
    <protectedRange sqref="C27:E27 C19:C20 E26:G26 E25" name="Range2_5_2_1_10_1"/>
    <protectedRange sqref="C26:D26" name="Range2_5_2_1_10_1_1"/>
    <protectedRange sqref="C35:D35" name="Range2_5_2_1_10_1_2"/>
    <protectedRange sqref="C48:D48" name="Range2_5_2_1_10_1_3"/>
    <protectedRange sqref="C18" name="Range2_5_2_1_6_2"/>
    <protectedRange sqref="E35" name="Range2_5_2_1_11_1"/>
    <protectedRange sqref="F35" name="Range2_5_2_1_12"/>
    <protectedRange sqref="G35" name="Range2_5_2_1_13"/>
  </protectedRanges>
  <mergeCells count="17">
    <mergeCell ref="B36:G36"/>
    <mergeCell ref="B37:G37"/>
    <mergeCell ref="B47:G47"/>
    <mergeCell ref="B48:C48"/>
    <mergeCell ref="B50:C50"/>
    <mergeCell ref="B35:C35"/>
    <mergeCell ref="B12:G12"/>
    <mergeCell ref="B25:G25"/>
    <mergeCell ref="B26:C26"/>
    <mergeCell ref="B27:G27"/>
    <mergeCell ref="B28:G28"/>
    <mergeCell ref="B34:G34"/>
    <mergeCell ref="B2:G2"/>
    <mergeCell ref="C4:G4"/>
    <mergeCell ref="C5:G5"/>
    <mergeCell ref="C6:G6"/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Šenk</dc:creator>
  <cp:keywords/>
  <dc:description/>
  <cp:lastModifiedBy>Jan Kronďák</cp:lastModifiedBy>
  <cp:lastPrinted>2023-07-13T10:50:05Z</cp:lastPrinted>
  <dcterms:created xsi:type="dcterms:W3CDTF">2023-04-04T06:36:02Z</dcterms:created>
  <dcterms:modified xsi:type="dcterms:W3CDTF">2023-07-14T06:58:10Z</dcterms:modified>
  <cp:category/>
  <cp:version/>
  <cp:contentType/>
  <cp:contentStatus/>
</cp:coreProperties>
</file>